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4"/>
  <workbookPr/>
  <mc:AlternateContent xmlns:mc="http://schemas.openxmlformats.org/markup-compatibility/2006">
    <mc:Choice Requires="x15">
      <x15ac:absPath xmlns:x15ac="http://schemas.microsoft.com/office/spreadsheetml/2010/11/ac" url="/Volumes/Documents/Cyrille_Boulot/ADMAREL_2021/_FNFE_2021/_Order-X/_2021_04/_Order-x_100_EN/"/>
    </mc:Choice>
  </mc:AlternateContent>
  <xr:revisionPtr revIDLastSave="0" documentId="13_ncr:1_{4FCFA870-0677-9742-A905-991E51D3E01F}" xr6:coauthVersionLast="46" xr6:coauthVersionMax="46" xr10:uidLastSave="{00000000-0000-0000-0000-000000000000}"/>
  <bookViews>
    <workbookView xWindow="6000" yWindow="3680" windowWidth="38320" windowHeight="23660" xr2:uid="{00000000-000D-0000-FFFF-FFFF00000000}"/>
  </bookViews>
  <sheets>
    <sheet name="TO BE READ" sheetId="15" r:id="rId1"/>
    <sheet name="Order-X_EXTENDED" sheetId="2" r:id="rId2"/>
    <sheet name="Order-X_COMFORT" sheetId="34" r:id="rId3"/>
    <sheet name="Order-X_BASIC" sheetId="35" r:id="rId4"/>
    <sheet name="Factur-X FULL" sheetId="4" r:id="rId5"/>
  </sheets>
  <definedNames>
    <definedName name="_xlnm._FilterDatabase" localSheetId="4" hidden="1">'Factur-X FULL'!$A$4:$AS$816</definedName>
    <definedName name="_xlnm._FilterDatabase" localSheetId="3" hidden="1">'Order-X_BASIC'!$A$3:$AD$224</definedName>
    <definedName name="_xlnm._FilterDatabase" localSheetId="2" hidden="1">'Order-X_COMFORT'!$A$3:$AD$496</definedName>
    <definedName name="_xlnm._FilterDatabase" localSheetId="1" hidden="1">'Order-X_EXTENDED'!$A$3:$AD$948</definedName>
    <definedName name="_Toc418599466" localSheetId="4">#REF!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223" i="35" l="1"/>
  <c r="Z223" i="35"/>
  <c r="AB223" i="35" s="1"/>
  <c r="L223" i="35"/>
  <c r="M223" i="35" s="1"/>
  <c r="F223" i="35"/>
  <c r="D223" i="35" s="1"/>
  <c r="AA222" i="35"/>
  <c r="Z222" i="35"/>
  <c r="AB222" i="35" s="1"/>
  <c r="L222" i="35"/>
  <c r="M222" i="35" s="1"/>
  <c r="F222" i="35"/>
  <c r="D222" i="35" s="1"/>
  <c r="AA221" i="35"/>
  <c r="Z221" i="35"/>
  <c r="AB221" i="35" s="1"/>
  <c r="L221" i="35"/>
  <c r="M221" i="35" s="1"/>
  <c r="F221" i="35"/>
  <c r="D221" i="35" s="1"/>
  <c r="AA220" i="35"/>
  <c r="Z220" i="35"/>
  <c r="AB220" i="35" s="1"/>
  <c r="L220" i="35"/>
  <c r="M220" i="35" s="1"/>
  <c r="F220" i="35"/>
  <c r="D220" i="35" s="1"/>
  <c r="AA219" i="35"/>
  <c r="Z219" i="35"/>
  <c r="AB219" i="35" s="1"/>
  <c r="L219" i="35"/>
  <c r="F219" i="35"/>
  <c r="D219" i="35" s="1"/>
  <c r="AA218" i="35"/>
  <c r="Z218" i="35"/>
  <c r="AB218" i="35" s="1"/>
  <c r="L218" i="35"/>
  <c r="M218" i="35" s="1"/>
  <c r="F218" i="35"/>
  <c r="D218" i="35" s="1"/>
  <c r="AA217" i="35"/>
  <c r="Z217" i="35"/>
  <c r="AB217" i="35" s="1"/>
  <c r="L217" i="35"/>
  <c r="M217" i="35" s="1"/>
  <c r="F217" i="35"/>
  <c r="D217" i="35" s="1"/>
  <c r="AA216" i="35"/>
  <c r="Z216" i="35"/>
  <c r="AB216" i="35" s="1"/>
  <c r="L216" i="35"/>
  <c r="M216" i="35" s="1"/>
  <c r="F216" i="35"/>
  <c r="D216" i="35" s="1"/>
  <c r="AA215" i="35"/>
  <c r="Z215" i="35"/>
  <c r="AB215" i="35" s="1"/>
  <c r="L215" i="35"/>
  <c r="M215" i="35" s="1"/>
  <c r="F215" i="35"/>
  <c r="D215" i="35"/>
  <c r="AA214" i="35"/>
  <c r="Z214" i="35"/>
  <c r="AB214" i="35" s="1"/>
  <c r="L214" i="35"/>
  <c r="M214" i="35" s="1"/>
  <c r="F214" i="35"/>
  <c r="D214" i="35" s="1"/>
  <c r="AA213" i="35"/>
  <c r="Z213" i="35"/>
  <c r="AB213" i="35" s="1"/>
  <c r="L213" i="35"/>
  <c r="M213" i="35" s="1"/>
  <c r="F213" i="35"/>
  <c r="D213" i="35"/>
  <c r="AA212" i="35"/>
  <c r="Z212" i="35"/>
  <c r="AB212" i="35" s="1"/>
  <c r="L212" i="35"/>
  <c r="M212" i="35" s="1"/>
  <c r="F212" i="35"/>
  <c r="D212" i="35" s="1"/>
  <c r="AA211" i="35"/>
  <c r="Z211" i="35"/>
  <c r="AB211" i="35" s="1"/>
  <c r="L211" i="35"/>
  <c r="M211" i="35" s="1"/>
  <c r="F211" i="35"/>
  <c r="D211" i="35" s="1"/>
  <c r="AA210" i="35"/>
  <c r="Z210" i="35"/>
  <c r="AB210" i="35" s="1"/>
  <c r="L210" i="35"/>
  <c r="M210" i="35" s="1"/>
  <c r="F210" i="35"/>
  <c r="D210" i="35" s="1"/>
  <c r="AA209" i="35"/>
  <c r="Z209" i="35"/>
  <c r="AB209" i="35" s="1"/>
  <c r="L209" i="35"/>
  <c r="M209" i="35" s="1"/>
  <c r="F209" i="35"/>
  <c r="D209" i="35" s="1"/>
  <c r="AA208" i="35"/>
  <c r="Z208" i="35"/>
  <c r="AB208" i="35" s="1"/>
  <c r="L208" i="35"/>
  <c r="M208" i="35" s="1"/>
  <c r="F208" i="35"/>
  <c r="D208" i="35" s="1"/>
  <c r="AA207" i="35"/>
  <c r="Z207" i="35"/>
  <c r="AB207" i="35" s="1"/>
  <c r="M207" i="35"/>
  <c r="L207" i="35"/>
  <c r="F207" i="35"/>
  <c r="D207" i="35"/>
  <c r="AA206" i="35"/>
  <c r="Z206" i="35"/>
  <c r="AB206" i="35" s="1"/>
  <c r="L206" i="35"/>
  <c r="M206" i="35" s="1"/>
  <c r="F206" i="35"/>
  <c r="D206" i="35" s="1"/>
  <c r="AA205" i="35"/>
  <c r="Z205" i="35"/>
  <c r="AB205" i="35" s="1"/>
  <c r="L205" i="35"/>
  <c r="M205" i="35" s="1"/>
  <c r="F205" i="35"/>
  <c r="D205" i="35" s="1"/>
  <c r="AA204" i="35"/>
  <c r="Z204" i="35"/>
  <c r="AB204" i="35" s="1"/>
  <c r="L204" i="35"/>
  <c r="M204" i="35" s="1"/>
  <c r="F204" i="35"/>
  <c r="D204" i="35" s="1"/>
  <c r="AA203" i="35"/>
  <c r="Z203" i="35"/>
  <c r="AB203" i="35" s="1"/>
  <c r="L203" i="35"/>
  <c r="M203" i="35" s="1"/>
  <c r="F203" i="35"/>
  <c r="D203" i="35" s="1"/>
  <c r="AA202" i="35"/>
  <c r="Z202" i="35"/>
  <c r="AB202" i="35" s="1"/>
  <c r="L202" i="35"/>
  <c r="M202" i="35" s="1"/>
  <c r="F202" i="35"/>
  <c r="D202" i="35" s="1"/>
  <c r="AA201" i="35"/>
  <c r="Z201" i="35"/>
  <c r="AB201" i="35" s="1"/>
  <c r="L201" i="35"/>
  <c r="M201" i="35" s="1"/>
  <c r="F201" i="35"/>
  <c r="D201" i="35" s="1"/>
  <c r="AA200" i="35"/>
  <c r="Z200" i="35"/>
  <c r="AB200" i="35" s="1"/>
  <c r="L200" i="35"/>
  <c r="M200" i="35" s="1"/>
  <c r="F200" i="35"/>
  <c r="D200" i="35" s="1"/>
  <c r="AA199" i="35"/>
  <c r="Z199" i="35"/>
  <c r="AB199" i="35" s="1"/>
  <c r="L199" i="35"/>
  <c r="M199" i="35" s="1"/>
  <c r="F199" i="35"/>
  <c r="D199" i="35"/>
  <c r="AA198" i="35"/>
  <c r="Z198" i="35"/>
  <c r="AB198" i="35" s="1"/>
  <c r="L198" i="35"/>
  <c r="M198" i="35" s="1"/>
  <c r="F198" i="35"/>
  <c r="D198" i="35" s="1"/>
  <c r="AA197" i="35"/>
  <c r="Z197" i="35"/>
  <c r="AB197" i="35" s="1"/>
  <c r="L197" i="35"/>
  <c r="M197" i="35" s="1"/>
  <c r="F197" i="35"/>
  <c r="D197" i="35" s="1"/>
  <c r="AA196" i="35"/>
  <c r="Z196" i="35"/>
  <c r="AB196" i="35" s="1"/>
  <c r="L196" i="35"/>
  <c r="M196" i="35" s="1"/>
  <c r="F196" i="35"/>
  <c r="D196" i="35" s="1"/>
  <c r="AA195" i="35"/>
  <c r="Z195" i="35"/>
  <c r="AB195" i="35" s="1"/>
  <c r="L195" i="35"/>
  <c r="M195" i="35" s="1"/>
  <c r="F195" i="35"/>
  <c r="D195" i="35" s="1"/>
  <c r="AA194" i="35"/>
  <c r="Z194" i="35"/>
  <c r="AB194" i="35" s="1"/>
  <c r="L194" i="35"/>
  <c r="M194" i="35" s="1"/>
  <c r="F194" i="35"/>
  <c r="D194" i="35" s="1"/>
  <c r="AA193" i="35"/>
  <c r="Z193" i="35"/>
  <c r="AB193" i="35" s="1"/>
  <c r="L193" i="35"/>
  <c r="M193" i="35" s="1"/>
  <c r="F193" i="35"/>
  <c r="D193" i="35" s="1"/>
  <c r="AA192" i="35"/>
  <c r="Z192" i="35"/>
  <c r="AB192" i="35" s="1"/>
  <c r="L192" i="35"/>
  <c r="M192" i="35" s="1"/>
  <c r="F192" i="35"/>
  <c r="D192" i="35" s="1"/>
  <c r="AA191" i="35"/>
  <c r="Z191" i="35"/>
  <c r="AB191" i="35" s="1"/>
  <c r="L191" i="35"/>
  <c r="M191" i="35" s="1"/>
  <c r="F191" i="35"/>
  <c r="D191" i="35"/>
  <c r="AA190" i="35"/>
  <c r="Z190" i="35"/>
  <c r="AB190" i="35" s="1"/>
  <c r="L190" i="35"/>
  <c r="M190" i="35" s="1"/>
  <c r="F190" i="35"/>
  <c r="D190" i="35" s="1"/>
  <c r="AA189" i="35"/>
  <c r="Z189" i="35"/>
  <c r="AB189" i="35" s="1"/>
  <c r="L189" i="35"/>
  <c r="M189" i="35" s="1"/>
  <c r="F189" i="35"/>
  <c r="D189" i="35"/>
  <c r="AA188" i="35"/>
  <c r="Z188" i="35"/>
  <c r="AB188" i="35" s="1"/>
  <c r="L188" i="35"/>
  <c r="M188" i="35" s="1"/>
  <c r="F188" i="35"/>
  <c r="D188" i="35" s="1"/>
  <c r="AA187" i="35"/>
  <c r="Z187" i="35"/>
  <c r="AB187" i="35" s="1"/>
  <c r="L187" i="35"/>
  <c r="M187" i="35" s="1"/>
  <c r="F187" i="35"/>
  <c r="D187" i="35" s="1"/>
  <c r="AA186" i="35"/>
  <c r="Z186" i="35"/>
  <c r="AB186" i="35" s="1"/>
  <c r="L186" i="35"/>
  <c r="M186" i="35" s="1"/>
  <c r="F186" i="35"/>
  <c r="D186" i="35"/>
  <c r="AA185" i="35"/>
  <c r="Z185" i="35"/>
  <c r="AB185" i="35" s="1"/>
  <c r="L185" i="35"/>
  <c r="M185" i="35" s="1"/>
  <c r="F185" i="35"/>
  <c r="D185" i="35" s="1"/>
  <c r="AA184" i="35"/>
  <c r="Z184" i="35"/>
  <c r="AB184" i="35" s="1"/>
  <c r="L184" i="35"/>
  <c r="M184" i="35" s="1"/>
  <c r="F184" i="35"/>
  <c r="D184" i="35" s="1"/>
  <c r="AA183" i="35"/>
  <c r="Z183" i="35"/>
  <c r="AB183" i="35" s="1"/>
  <c r="L183" i="35"/>
  <c r="M183" i="35" s="1"/>
  <c r="F183" i="35"/>
  <c r="D183" i="35" s="1"/>
  <c r="AA182" i="35"/>
  <c r="Z182" i="35"/>
  <c r="AB182" i="35" s="1"/>
  <c r="L182" i="35"/>
  <c r="M182" i="35" s="1"/>
  <c r="F182" i="35"/>
  <c r="D182" i="35" s="1"/>
  <c r="AA181" i="35"/>
  <c r="Z181" i="35"/>
  <c r="AB181" i="35" s="1"/>
  <c r="L181" i="35"/>
  <c r="M181" i="35" s="1"/>
  <c r="F181" i="35"/>
  <c r="D181" i="35" s="1"/>
  <c r="AA180" i="35"/>
  <c r="Z180" i="35"/>
  <c r="AB180" i="35" s="1"/>
  <c r="L180" i="35"/>
  <c r="M180" i="35" s="1"/>
  <c r="F180" i="35"/>
  <c r="D180" i="35" s="1"/>
  <c r="AA179" i="35"/>
  <c r="Z179" i="35"/>
  <c r="AB179" i="35" s="1"/>
  <c r="L179" i="35"/>
  <c r="M179" i="35" s="1"/>
  <c r="F179" i="35"/>
  <c r="D179" i="35" s="1"/>
  <c r="AA178" i="35"/>
  <c r="Z178" i="35"/>
  <c r="AB178" i="35" s="1"/>
  <c r="L178" i="35"/>
  <c r="M178" i="35" s="1"/>
  <c r="F178" i="35"/>
  <c r="D178" i="35" s="1"/>
  <c r="AA177" i="35"/>
  <c r="Z177" i="35"/>
  <c r="AB177" i="35" s="1"/>
  <c r="L177" i="35"/>
  <c r="M177" i="35" s="1"/>
  <c r="F177" i="35"/>
  <c r="D177" i="35" s="1"/>
  <c r="E177" i="35"/>
  <c r="AA176" i="35"/>
  <c r="Z176" i="35"/>
  <c r="AB176" i="35" s="1"/>
  <c r="L176" i="35"/>
  <c r="M176" i="35" s="1"/>
  <c r="F176" i="35"/>
  <c r="D176" i="35" s="1"/>
  <c r="AA175" i="35"/>
  <c r="Z175" i="35"/>
  <c r="AB175" i="35" s="1"/>
  <c r="L175" i="35"/>
  <c r="M175" i="35" s="1"/>
  <c r="F175" i="35"/>
  <c r="D175" i="35" s="1"/>
  <c r="E175" i="35"/>
  <c r="AA174" i="35"/>
  <c r="Z174" i="35"/>
  <c r="AB174" i="35" s="1"/>
  <c r="L174" i="35"/>
  <c r="M174" i="35" s="1"/>
  <c r="F174" i="35"/>
  <c r="D174" i="35" s="1"/>
  <c r="AA173" i="35"/>
  <c r="Z173" i="35"/>
  <c r="AB173" i="35" s="1"/>
  <c r="L173" i="35"/>
  <c r="M173" i="35" s="1"/>
  <c r="F173" i="35"/>
  <c r="D173" i="35" s="1"/>
  <c r="AA172" i="35"/>
  <c r="Z172" i="35"/>
  <c r="AB172" i="35" s="1"/>
  <c r="M172" i="35"/>
  <c r="F172" i="35"/>
  <c r="D172" i="35" s="1"/>
  <c r="AA171" i="35"/>
  <c r="Z171" i="35"/>
  <c r="AB171" i="35" s="1"/>
  <c r="L171" i="35"/>
  <c r="M171" i="35" s="1"/>
  <c r="F171" i="35"/>
  <c r="D171" i="35" s="1"/>
  <c r="AA170" i="35"/>
  <c r="Z170" i="35"/>
  <c r="AB170" i="35" s="1"/>
  <c r="L170" i="35"/>
  <c r="M170" i="35" s="1"/>
  <c r="F170" i="35"/>
  <c r="D170" i="35" s="1"/>
  <c r="AA169" i="35"/>
  <c r="Z169" i="35"/>
  <c r="AB169" i="35" s="1"/>
  <c r="L169" i="35"/>
  <c r="M169" i="35" s="1"/>
  <c r="F169" i="35"/>
  <c r="D169" i="35" s="1"/>
  <c r="AA168" i="35"/>
  <c r="Z168" i="35"/>
  <c r="AB168" i="35" s="1"/>
  <c r="L168" i="35"/>
  <c r="M168" i="35" s="1"/>
  <c r="F168" i="35"/>
  <c r="D168" i="35" s="1"/>
  <c r="AA167" i="35"/>
  <c r="Z167" i="35"/>
  <c r="AB167" i="35" s="1"/>
  <c r="L167" i="35"/>
  <c r="M167" i="35" s="1"/>
  <c r="F167" i="35"/>
  <c r="D167" i="35" s="1"/>
  <c r="AA166" i="35"/>
  <c r="Z166" i="35"/>
  <c r="AB166" i="35" s="1"/>
  <c r="L166" i="35"/>
  <c r="M166" i="35" s="1"/>
  <c r="F166" i="35"/>
  <c r="D166" i="35"/>
  <c r="AA165" i="35"/>
  <c r="Z165" i="35"/>
  <c r="AB165" i="35" s="1"/>
  <c r="L165" i="35"/>
  <c r="M165" i="35" s="1"/>
  <c r="F165" i="35"/>
  <c r="D165" i="35" s="1"/>
  <c r="AA164" i="35"/>
  <c r="Z164" i="35"/>
  <c r="AB164" i="35" s="1"/>
  <c r="L164" i="35"/>
  <c r="M164" i="35" s="1"/>
  <c r="F164" i="35"/>
  <c r="D164" i="35" s="1"/>
  <c r="AA163" i="35"/>
  <c r="Z163" i="35"/>
  <c r="AB163" i="35" s="1"/>
  <c r="L163" i="35"/>
  <c r="M163" i="35" s="1"/>
  <c r="F163" i="35"/>
  <c r="D163" i="35"/>
  <c r="AA162" i="35"/>
  <c r="Z162" i="35"/>
  <c r="AB162" i="35" s="1"/>
  <c r="L162" i="35"/>
  <c r="M162" i="35" s="1"/>
  <c r="F162" i="35"/>
  <c r="D162" i="35" s="1"/>
  <c r="AA161" i="35"/>
  <c r="Z161" i="35"/>
  <c r="AB161" i="35" s="1"/>
  <c r="L161" i="35"/>
  <c r="M161" i="35" s="1"/>
  <c r="F161" i="35"/>
  <c r="D161" i="35" s="1"/>
  <c r="AA160" i="35"/>
  <c r="Z160" i="35"/>
  <c r="AB160" i="35" s="1"/>
  <c r="L160" i="35"/>
  <c r="M160" i="35" s="1"/>
  <c r="F160" i="35"/>
  <c r="D160" i="35" s="1"/>
  <c r="AA159" i="35"/>
  <c r="Z159" i="35"/>
  <c r="AB159" i="35" s="1"/>
  <c r="L159" i="35"/>
  <c r="M159" i="35" s="1"/>
  <c r="F159" i="35"/>
  <c r="D159" i="35" s="1"/>
  <c r="AA158" i="35"/>
  <c r="Z158" i="35"/>
  <c r="AB158" i="35" s="1"/>
  <c r="L158" i="35"/>
  <c r="M158" i="35" s="1"/>
  <c r="F158" i="35"/>
  <c r="D158" i="35" s="1"/>
  <c r="AA157" i="35"/>
  <c r="Z157" i="35"/>
  <c r="AB157" i="35" s="1"/>
  <c r="L157" i="35"/>
  <c r="M157" i="35" s="1"/>
  <c r="F157" i="35"/>
  <c r="D157" i="35" s="1"/>
  <c r="AA156" i="35"/>
  <c r="Z156" i="35"/>
  <c r="AB156" i="35" s="1"/>
  <c r="L156" i="35"/>
  <c r="M156" i="35" s="1"/>
  <c r="F156" i="35"/>
  <c r="D156" i="35" s="1"/>
  <c r="AA155" i="35"/>
  <c r="Z155" i="35"/>
  <c r="AB155" i="35" s="1"/>
  <c r="L155" i="35"/>
  <c r="M155" i="35" s="1"/>
  <c r="F155" i="35"/>
  <c r="D155" i="35" s="1"/>
  <c r="E155" i="35"/>
  <c r="AA154" i="35"/>
  <c r="Z154" i="35"/>
  <c r="AB154" i="35" s="1"/>
  <c r="L154" i="35"/>
  <c r="M154" i="35" s="1"/>
  <c r="F154" i="35"/>
  <c r="D154" i="35" s="1"/>
  <c r="AA153" i="35"/>
  <c r="Z153" i="35"/>
  <c r="AB153" i="35" s="1"/>
  <c r="L153" i="35"/>
  <c r="M153" i="35" s="1"/>
  <c r="F153" i="35"/>
  <c r="D153" i="35" s="1"/>
  <c r="E153" i="35"/>
  <c r="AA152" i="35"/>
  <c r="Z152" i="35"/>
  <c r="AB152" i="35" s="1"/>
  <c r="L152" i="35"/>
  <c r="M152" i="35" s="1"/>
  <c r="F152" i="35"/>
  <c r="D152" i="35" s="1"/>
  <c r="AA151" i="35"/>
  <c r="Z151" i="35"/>
  <c r="AB151" i="35" s="1"/>
  <c r="L151" i="35"/>
  <c r="M151" i="35" s="1"/>
  <c r="F151" i="35"/>
  <c r="D151" i="35"/>
  <c r="AA150" i="35"/>
  <c r="Z150" i="35"/>
  <c r="AB150" i="35" s="1"/>
  <c r="M150" i="35"/>
  <c r="F150" i="35"/>
  <c r="D150" i="35" s="1"/>
  <c r="AA149" i="35"/>
  <c r="Z149" i="35"/>
  <c r="AB149" i="35" s="1"/>
  <c r="L149" i="35"/>
  <c r="M149" i="35" s="1"/>
  <c r="F149" i="35"/>
  <c r="D149" i="35" s="1"/>
  <c r="AA148" i="35"/>
  <c r="Z148" i="35"/>
  <c r="AB148" i="35" s="1"/>
  <c r="L148" i="35"/>
  <c r="M148" i="35" s="1"/>
  <c r="F148" i="35"/>
  <c r="D148" i="35"/>
  <c r="AA147" i="35"/>
  <c r="Z147" i="35"/>
  <c r="AB147" i="35" s="1"/>
  <c r="L147" i="35"/>
  <c r="M147" i="35" s="1"/>
  <c r="F147" i="35"/>
  <c r="D147" i="35" s="1"/>
  <c r="AA146" i="35"/>
  <c r="Z146" i="35"/>
  <c r="AB146" i="35" s="1"/>
  <c r="L146" i="35"/>
  <c r="M146" i="35" s="1"/>
  <c r="F146" i="35"/>
  <c r="D146" i="35" s="1"/>
  <c r="AA145" i="35"/>
  <c r="Z145" i="35"/>
  <c r="AB145" i="35" s="1"/>
  <c r="L145" i="35"/>
  <c r="M145" i="35" s="1"/>
  <c r="F145" i="35"/>
  <c r="D145" i="35" s="1"/>
  <c r="AA144" i="35"/>
  <c r="Z144" i="35"/>
  <c r="AB144" i="35" s="1"/>
  <c r="L144" i="35"/>
  <c r="M144" i="35" s="1"/>
  <c r="F144" i="35"/>
  <c r="D144" i="35" s="1"/>
  <c r="AA143" i="35"/>
  <c r="Z143" i="35"/>
  <c r="AB143" i="35" s="1"/>
  <c r="L143" i="35"/>
  <c r="M143" i="35" s="1"/>
  <c r="F143" i="35"/>
  <c r="D143" i="35" s="1"/>
  <c r="AA142" i="35"/>
  <c r="Z142" i="35"/>
  <c r="AB142" i="35" s="1"/>
  <c r="L142" i="35"/>
  <c r="M142" i="35" s="1"/>
  <c r="F142" i="35"/>
  <c r="D142" i="35" s="1"/>
  <c r="AA141" i="35"/>
  <c r="Z141" i="35"/>
  <c r="AB141" i="35" s="1"/>
  <c r="L141" i="35"/>
  <c r="M141" i="35" s="1"/>
  <c r="F141" i="35"/>
  <c r="D141" i="35"/>
  <c r="AA140" i="35"/>
  <c r="Z140" i="35"/>
  <c r="AB140" i="35" s="1"/>
  <c r="L140" i="35"/>
  <c r="M140" i="35" s="1"/>
  <c r="F140" i="35"/>
  <c r="D140" i="35" s="1"/>
  <c r="AA139" i="35"/>
  <c r="Z139" i="35"/>
  <c r="AB139" i="35" s="1"/>
  <c r="L139" i="35"/>
  <c r="M139" i="35" s="1"/>
  <c r="F139" i="35"/>
  <c r="D139" i="35" s="1"/>
  <c r="AA138" i="35"/>
  <c r="Z138" i="35"/>
  <c r="AB138" i="35" s="1"/>
  <c r="L138" i="35"/>
  <c r="M138" i="35" s="1"/>
  <c r="F138" i="35"/>
  <c r="D138" i="35" s="1"/>
  <c r="AA137" i="35"/>
  <c r="Z137" i="35"/>
  <c r="AB137" i="35" s="1"/>
  <c r="L137" i="35"/>
  <c r="M137" i="35" s="1"/>
  <c r="F137" i="35"/>
  <c r="D137" i="35"/>
  <c r="AA136" i="35"/>
  <c r="Z136" i="35"/>
  <c r="AB136" i="35" s="1"/>
  <c r="M136" i="35"/>
  <c r="L136" i="35"/>
  <c r="F136" i="35"/>
  <c r="D136" i="35" s="1"/>
  <c r="AA135" i="35"/>
  <c r="Z135" i="35"/>
  <c r="AB135" i="35" s="1"/>
  <c r="L135" i="35"/>
  <c r="M135" i="35" s="1"/>
  <c r="F135" i="35"/>
  <c r="D135" i="35" s="1"/>
  <c r="AA134" i="35"/>
  <c r="Z134" i="35"/>
  <c r="AB134" i="35" s="1"/>
  <c r="L134" i="35"/>
  <c r="M134" i="35" s="1"/>
  <c r="F134" i="35"/>
  <c r="D134" i="35" s="1"/>
  <c r="AA133" i="35"/>
  <c r="Z133" i="35"/>
  <c r="AB133" i="35" s="1"/>
  <c r="L133" i="35"/>
  <c r="M133" i="35" s="1"/>
  <c r="F133" i="35"/>
  <c r="D133" i="35" s="1"/>
  <c r="AA132" i="35"/>
  <c r="Z132" i="35"/>
  <c r="AB132" i="35" s="1"/>
  <c r="L132" i="35"/>
  <c r="M132" i="35" s="1"/>
  <c r="F132" i="35"/>
  <c r="D132" i="35" s="1"/>
  <c r="AA131" i="35"/>
  <c r="Z131" i="35"/>
  <c r="AB131" i="35" s="1"/>
  <c r="L131" i="35"/>
  <c r="M131" i="35" s="1"/>
  <c r="F131" i="35"/>
  <c r="D131" i="35" s="1"/>
  <c r="AA130" i="35"/>
  <c r="Z130" i="35"/>
  <c r="AB130" i="35" s="1"/>
  <c r="L130" i="35"/>
  <c r="M130" i="35" s="1"/>
  <c r="F130" i="35"/>
  <c r="D130" i="35"/>
  <c r="AA129" i="35"/>
  <c r="Z129" i="35"/>
  <c r="AB129" i="35" s="1"/>
  <c r="L129" i="35"/>
  <c r="M129" i="35" s="1"/>
  <c r="F129" i="35"/>
  <c r="D129" i="35" s="1"/>
  <c r="AA128" i="35"/>
  <c r="Z128" i="35"/>
  <c r="AB128" i="35" s="1"/>
  <c r="L128" i="35"/>
  <c r="M128" i="35" s="1"/>
  <c r="F128" i="35"/>
  <c r="D128" i="35" s="1"/>
  <c r="AA127" i="35"/>
  <c r="Z127" i="35"/>
  <c r="AB127" i="35" s="1"/>
  <c r="L127" i="35"/>
  <c r="M127" i="35" s="1"/>
  <c r="F127" i="35"/>
  <c r="D127" i="35" s="1"/>
  <c r="AA126" i="35"/>
  <c r="Z126" i="35"/>
  <c r="AB126" i="35" s="1"/>
  <c r="L126" i="35"/>
  <c r="M126" i="35" s="1"/>
  <c r="F126" i="35"/>
  <c r="D126" i="35" s="1"/>
  <c r="AA125" i="35"/>
  <c r="Z125" i="35"/>
  <c r="AB125" i="35" s="1"/>
  <c r="L125" i="35"/>
  <c r="M125" i="35" s="1"/>
  <c r="F125" i="35"/>
  <c r="D125" i="35" s="1"/>
  <c r="AA124" i="35"/>
  <c r="Z124" i="35"/>
  <c r="AB124" i="35" s="1"/>
  <c r="F124" i="35"/>
  <c r="D124" i="35" s="1"/>
  <c r="AA123" i="35"/>
  <c r="Z123" i="35"/>
  <c r="AB123" i="35" s="1"/>
  <c r="L123" i="35"/>
  <c r="M123" i="35" s="1"/>
  <c r="F123" i="35"/>
  <c r="D123" i="35" s="1"/>
  <c r="AA122" i="35"/>
  <c r="Z122" i="35"/>
  <c r="AB122" i="35" s="1"/>
  <c r="L122" i="35"/>
  <c r="M122" i="35" s="1"/>
  <c r="F122" i="35"/>
  <c r="D122" i="35" s="1"/>
  <c r="AA121" i="35"/>
  <c r="Z121" i="35"/>
  <c r="AB121" i="35" s="1"/>
  <c r="L121" i="35"/>
  <c r="M121" i="35" s="1"/>
  <c r="F121" i="35"/>
  <c r="D121" i="35" s="1"/>
  <c r="AA120" i="35"/>
  <c r="Z120" i="35"/>
  <c r="AB120" i="35" s="1"/>
  <c r="L120" i="35"/>
  <c r="M120" i="35" s="1"/>
  <c r="F120" i="35"/>
  <c r="D120" i="35" s="1"/>
  <c r="AA119" i="35"/>
  <c r="Z119" i="35"/>
  <c r="AB119" i="35" s="1"/>
  <c r="L119" i="35"/>
  <c r="M119" i="35" s="1"/>
  <c r="F119" i="35"/>
  <c r="D119" i="35" s="1"/>
  <c r="AA118" i="35"/>
  <c r="Z118" i="35"/>
  <c r="AB118" i="35" s="1"/>
  <c r="L118" i="35"/>
  <c r="M118" i="35" s="1"/>
  <c r="F118" i="35"/>
  <c r="D118" i="35" s="1"/>
  <c r="AA117" i="35"/>
  <c r="Z117" i="35"/>
  <c r="AB117" i="35" s="1"/>
  <c r="L117" i="35"/>
  <c r="M117" i="35" s="1"/>
  <c r="F117" i="35"/>
  <c r="D117" i="35" s="1"/>
  <c r="AA116" i="35"/>
  <c r="Z116" i="35"/>
  <c r="AB116" i="35" s="1"/>
  <c r="L116" i="35"/>
  <c r="M116" i="35" s="1"/>
  <c r="F116" i="35"/>
  <c r="D116" i="35" s="1"/>
  <c r="AA115" i="35"/>
  <c r="Z115" i="35"/>
  <c r="AB115" i="35" s="1"/>
  <c r="L115" i="35"/>
  <c r="M115" i="35" s="1"/>
  <c r="F115" i="35"/>
  <c r="D115" i="35" s="1"/>
  <c r="AA114" i="35"/>
  <c r="Z114" i="35"/>
  <c r="AB114" i="35" s="1"/>
  <c r="L114" i="35"/>
  <c r="M114" i="35" s="1"/>
  <c r="F114" i="35"/>
  <c r="D114" i="35"/>
  <c r="AA113" i="35"/>
  <c r="Z113" i="35"/>
  <c r="AB113" i="35" s="1"/>
  <c r="L113" i="35"/>
  <c r="M113" i="35" s="1"/>
  <c r="F113" i="35"/>
  <c r="D113" i="35" s="1"/>
  <c r="AA112" i="35"/>
  <c r="Z112" i="35"/>
  <c r="AB112" i="35" s="1"/>
  <c r="L112" i="35"/>
  <c r="M112" i="35" s="1"/>
  <c r="F112" i="35"/>
  <c r="D112" i="35" s="1"/>
  <c r="AA111" i="35"/>
  <c r="Z111" i="35"/>
  <c r="AB111" i="35" s="1"/>
  <c r="L111" i="35"/>
  <c r="M111" i="35" s="1"/>
  <c r="F111" i="35"/>
  <c r="D111" i="35" s="1"/>
  <c r="E111" i="35"/>
  <c r="AA110" i="35"/>
  <c r="Z110" i="35"/>
  <c r="AB110" i="35" s="1"/>
  <c r="L110" i="35"/>
  <c r="M110" i="35" s="1"/>
  <c r="F110" i="35"/>
  <c r="D110" i="35" s="1"/>
  <c r="AA109" i="35"/>
  <c r="Z109" i="35"/>
  <c r="AB109" i="35" s="1"/>
  <c r="L109" i="35"/>
  <c r="M109" i="35" s="1"/>
  <c r="F109" i="35"/>
  <c r="D109" i="35" s="1"/>
  <c r="E109" i="35"/>
  <c r="AA108" i="35"/>
  <c r="Z108" i="35"/>
  <c r="AB108" i="35" s="1"/>
  <c r="L108" i="35"/>
  <c r="M108" i="35" s="1"/>
  <c r="F108" i="35"/>
  <c r="D108" i="35" s="1"/>
  <c r="AA107" i="35"/>
  <c r="Z107" i="35"/>
  <c r="AB107" i="35" s="1"/>
  <c r="L107" i="35"/>
  <c r="M107" i="35" s="1"/>
  <c r="F107" i="35"/>
  <c r="D107" i="35" s="1"/>
  <c r="AA106" i="35"/>
  <c r="Z106" i="35"/>
  <c r="AB106" i="35" s="1"/>
  <c r="M106" i="35"/>
  <c r="F106" i="35"/>
  <c r="D106" i="35"/>
  <c r="AA105" i="35"/>
  <c r="Z105" i="35"/>
  <c r="AB105" i="35" s="1"/>
  <c r="L105" i="35"/>
  <c r="M105" i="35" s="1"/>
  <c r="F105" i="35"/>
  <c r="D105" i="35" s="1"/>
  <c r="AA104" i="35"/>
  <c r="Z104" i="35"/>
  <c r="AB104" i="35" s="1"/>
  <c r="L104" i="35"/>
  <c r="M104" i="35" s="1"/>
  <c r="F104" i="35"/>
  <c r="D104" i="35" s="1"/>
  <c r="AA103" i="35"/>
  <c r="Z103" i="35"/>
  <c r="AB103" i="35" s="1"/>
  <c r="L103" i="35"/>
  <c r="M103" i="35" s="1"/>
  <c r="F103" i="35"/>
  <c r="D103" i="35" s="1"/>
  <c r="AA102" i="35"/>
  <c r="Z102" i="35"/>
  <c r="AB102" i="35" s="1"/>
  <c r="L102" i="35"/>
  <c r="M102" i="35" s="1"/>
  <c r="F102" i="35"/>
  <c r="D102" i="35" s="1"/>
  <c r="AA101" i="35"/>
  <c r="Z101" i="35"/>
  <c r="AB101" i="35" s="1"/>
  <c r="L101" i="35"/>
  <c r="M101" i="35" s="1"/>
  <c r="F101" i="35"/>
  <c r="D101" i="35"/>
  <c r="AA100" i="35"/>
  <c r="Z100" i="35"/>
  <c r="AB100" i="35" s="1"/>
  <c r="L100" i="35"/>
  <c r="M100" i="35" s="1"/>
  <c r="F100" i="35"/>
  <c r="D100" i="35" s="1"/>
  <c r="AA99" i="35"/>
  <c r="Z99" i="35"/>
  <c r="AB99" i="35" s="1"/>
  <c r="L99" i="35"/>
  <c r="M99" i="35" s="1"/>
  <c r="F99" i="35"/>
  <c r="D99" i="35" s="1"/>
  <c r="AA98" i="35"/>
  <c r="Z98" i="35"/>
  <c r="AB98" i="35" s="1"/>
  <c r="L98" i="35"/>
  <c r="M98" i="35" s="1"/>
  <c r="F98" i="35"/>
  <c r="D98" i="35"/>
  <c r="AA97" i="35"/>
  <c r="Z97" i="35"/>
  <c r="AB97" i="35" s="1"/>
  <c r="L97" i="35"/>
  <c r="M97" i="35" s="1"/>
  <c r="F97" i="35"/>
  <c r="D97" i="35" s="1"/>
  <c r="AA96" i="35"/>
  <c r="Z96" i="35"/>
  <c r="AB96" i="35" s="1"/>
  <c r="L96" i="35"/>
  <c r="M96" i="35" s="1"/>
  <c r="F96" i="35"/>
  <c r="D96" i="35" s="1"/>
  <c r="AA95" i="35"/>
  <c r="Z95" i="35"/>
  <c r="AB95" i="35" s="1"/>
  <c r="L95" i="35"/>
  <c r="M95" i="35" s="1"/>
  <c r="F95" i="35"/>
  <c r="D95" i="35" s="1"/>
  <c r="AA94" i="35"/>
  <c r="Z94" i="35"/>
  <c r="AB94" i="35" s="1"/>
  <c r="F94" i="35"/>
  <c r="D94" i="35" s="1"/>
  <c r="AA93" i="35"/>
  <c r="Z93" i="35"/>
  <c r="AB93" i="35" s="1"/>
  <c r="L93" i="35"/>
  <c r="M93" i="35" s="1"/>
  <c r="F93" i="35"/>
  <c r="D93" i="35" s="1"/>
  <c r="AA92" i="35"/>
  <c r="Z92" i="35"/>
  <c r="AB92" i="35" s="1"/>
  <c r="L92" i="35"/>
  <c r="M92" i="35" s="1"/>
  <c r="F92" i="35"/>
  <c r="D92" i="35" s="1"/>
  <c r="AA91" i="35"/>
  <c r="Z91" i="35"/>
  <c r="AB91" i="35" s="1"/>
  <c r="L91" i="35"/>
  <c r="M91" i="35" s="1"/>
  <c r="F91" i="35"/>
  <c r="D91" i="35"/>
  <c r="AA90" i="35"/>
  <c r="Z90" i="35"/>
  <c r="AB90" i="35" s="1"/>
  <c r="L90" i="35"/>
  <c r="M90" i="35" s="1"/>
  <c r="F90" i="35"/>
  <c r="D90" i="35" s="1"/>
  <c r="AA89" i="35"/>
  <c r="Z89" i="35"/>
  <c r="AB89" i="35" s="1"/>
  <c r="L89" i="35"/>
  <c r="M89" i="35" s="1"/>
  <c r="F89" i="35"/>
  <c r="D89" i="35" s="1"/>
  <c r="AA88" i="35"/>
  <c r="Z88" i="35"/>
  <c r="AB88" i="35" s="1"/>
  <c r="L88" i="35"/>
  <c r="M88" i="35" s="1"/>
  <c r="F88" i="35"/>
  <c r="D88" i="35" s="1"/>
  <c r="AA87" i="35"/>
  <c r="Z87" i="35"/>
  <c r="AB87" i="35" s="1"/>
  <c r="L87" i="35"/>
  <c r="M87" i="35" s="1"/>
  <c r="F87" i="35"/>
  <c r="D87" i="35" s="1"/>
  <c r="AA86" i="35"/>
  <c r="Z86" i="35"/>
  <c r="AB86" i="35" s="1"/>
  <c r="L86" i="35"/>
  <c r="M86" i="35" s="1"/>
  <c r="F86" i="35"/>
  <c r="D86" i="35" s="1"/>
  <c r="AA85" i="35"/>
  <c r="Z85" i="35"/>
  <c r="AB85" i="35" s="1"/>
  <c r="L85" i="35"/>
  <c r="M85" i="35" s="1"/>
  <c r="F85" i="35"/>
  <c r="D85" i="35" s="1"/>
  <c r="AA84" i="35"/>
  <c r="Z84" i="35"/>
  <c r="AB84" i="35" s="1"/>
  <c r="L84" i="35"/>
  <c r="M84" i="35" s="1"/>
  <c r="F84" i="35"/>
  <c r="D84" i="35"/>
  <c r="AA83" i="35"/>
  <c r="Z83" i="35"/>
  <c r="AB83" i="35" s="1"/>
  <c r="L83" i="35"/>
  <c r="M83" i="35" s="1"/>
  <c r="F83" i="35"/>
  <c r="D83" i="35"/>
  <c r="AA82" i="35"/>
  <c r="Z82" i="35"/>
  <c r="AB82" i="35" s="1"/>
  <c r="L82" i="35"/>
  <c r="M82" i="35" s="1"/>
  <c r="F82" i="35"/>
  <c r="D82" i="35" s="1"/>
  <c r="AA81" i="35"/>
  <c r="Z81" i="35"/>
  <c r="AB81" i="35" s="1"/>
  <c r="L81" i="35"/>
  <c r="M81" i="35" s="1"/>
  <c r="F81" i="35"/>
  <c r="E81" i="35"/>
  <c r="D81" i="35"/>
  <c r="AA80" i="35"/>
  <c r="Z80" i="35"/>
  <c r="AB80" i="35" s="1"/>
  <c r="L80" i="35"/>
  <c r="M80" i="35" s="1"/>
  <c r="F80" i="35"/>
  <c r="D80" i="35" s="1"/>
  <c r="AA79" i="35"/>
  <c r="Z79" i="35"/>
  <c r="AB79" i="35" s="1"/>
  <c r="L79" i="35"/>
  <c r="M79" i="35" s="1"/>
  <c r="F79" i="35"/>
  <c r="D79" i="35" s="1"/>
  <c r="E79" i="35"/>
  <c r="AA78" i="35"/>
  <c r="Z78" i="35"/>
  <c r="AB78" i="35" s="1"/>
  <c r="L78" i="35"/>
  <c r="M78" i="35" s="1"/>
  <c r="F78" i="35"/>
  <c r="D78" i="35" s="1"/>
  <c r="AA77" i="35"/>
  <c r="Z77" i="35"/>
  <c r="AB77" i="35" s="1"/>
  <c r="L77" i="35"/>
  <c r="M77" i="35" s="1"/>
  <c r="F77" i="35"/>
  <c r="D77" i="35" s="1"/>
  <c r="AA76" i="35"/>
  <c r="Z76" i="35"/>
  <c r="AB76" i="35" s="1"/>
  <c r="M76" i="35"/>
  <c r="F76" i="35"/>
  <c r="D76" i="35"/>
  <c r="AA75" i="35"/>
  <c r="Z75" i="35"/>
  <c r="AB75" i="35" s="1"/>
  <c r="L75" i="35"/>
  <c r="M75" i="35" s="1"/>
  <c r="F75" i="35"/>
  <c r="D75" i="35" s="1"/>
  <c r="AA74" i="35"/>
  <c r="Z74" i="35"/>
  <c r="AB74" i="35" s="1"/>
  <c r="L74" i="35"/>
  <c r="M74" i="35" s="1"/>
  <c r="F74" i="35"/>
  <c r="D74" i="35" s="1"/>
  <c r="AA73" i="35"/>
  <c r="Z73" i="35"/>
  <c r="AB73" i="35" s="1"/>
  <c r="L73" i="35"/>
  <c r="M73" i="35" s="1"/>
  <c r="F73" i="35"/>
  <c r="D73" i="35"/>
  <c r="AA72" i="35"/>
  <c r="Z72" i="35"/>
  <c r="AB72" i="35" s="1"/>
  <c r="L72" i="35"/>
  <c r="M72" i="35" s="1"/>
  <c r="F72" i="35"/>
  <c r="D72" i="35" s="1"/>
  <c r="AA71" i="35"/>
  <c r="Z71" i="35"/>
  <c r="AB71" i="35" s="1"/>
  <c r="L71" i="35"/>
  <c r="M71" i="35" s="1"/>
  <c r="F71" i="35"/>
  <c r="D71" i="35" s="1"/>
  <c r="AA70" i="35"/>
  <c r="Z70" i="35"/>
  <c r="AB70" i="35" s="1"/>
  <c r="L70" i="35"/>
  <c r="M70" i="35" s="1"/>
  <c r="F70" i="35"/>
  <c r="D70" i="35"/>
  <c r="AA69" i="35"/>
  <c r="Z69" i="35"/>
  <c r="AB69" i="35" s="1"/>
  <c r="L69" i="35"/>
  <c r="M69" i="35" s="1"/>
  <c r="F69" i="35"/>
  <c r="D69" i="35"/>
  <c r="AA68" i="35"/>
  <c r="Z68" i="35"/>
  <c r="AB68" i="35" s="1"/>
  <c r="L68" i="35"/>
  <c r="M68" i="35" s="1"/>
  <c r="F68" i="35"/>
  <c r="D68" i="35" s="1"/>
  <c r="AA67" i="35"/>
  <c r="Z67" i="35"/>
  <c r="AB67" i="35" s="1"/>
  <c r="L67" i="35"/>
  <c r="M67" i="35" s="1"/>
  <c r="F67" i="35"/>
  <c r="D67" i="35" s="1"/>
  <c r="AA66" i="35"/>
  <c r="Z66" i="35"/>
  <c r="AB66" i="35" s="1"/>
  <c r="L66" i="35"/>
  <c r="M66" i="35" s="1"/>
  <c r="F66" i="35"/>
  <c r="D66" i="35" s="1"/>
  <c r="AA65" i="35"/>
  <c r="Z65" i="35"/>
  <c r="AB65" i="35" s="1"/>
  <c r="L65" i="35"/>
  <c r="M65" i="35" s="1"/>
  <c r="F65" i="35"/>
  <c r="D65" i="35" s="1"/>
  <c r="AA64" i="35"/>
  <c r="Z64" i="35"/>
  <c r="AB64" i="35" s="1"/>
  <c r="L64" i="35"/>
  <c r="M64" i="35" s="1"/>
  <c r="F64" i="35"/>
  <c r="D64" i="35"/>
  <c r="AA63" i="35"/>
  <c r="Z63" i="35"/>
  <c r="AB63" i="35" s="1"/>
  <c r="L63" i="35"/>
  <c r="M63" i="35" s="1"/>
  <c r="F63" i="35"/>
  <c r="D63" i="35" s="1"/>
  <c r="AA62" i="35"/>
  <c r="Z62" i="35"/>
  <c r="AB62" i="35" s="1"/>
  <c r="L62" i="35"/>
  <c r="M62" i="35" s="1"/>
  <c r="F62" i="35"/>
  <c r="D62" i="35" s="1"/>
  <c r="AA61" i="35"/>
  <c r="Z61" i="35"/>
  <c r="AB61" i="35" s="1"/>
  <c r="L61" i="35"/>
  <c r="M61" i="35" s="1"/>
  <c r="F61" i="35"/>
  <c r="D61" i="35" s="1"/>
  <c r="AA60" i="35"/>
  <c r="Z60" i="35"/>
  <c r="AB60" i="35" s="1"/>
  <c r="L60" i="35"/>
  <c r="M60" i="35" s="1"/>
  <c r="F60" i="35"/>
  <c r="D60" i="35"/>
  <c r="AA59" i="35"/>
  <c r="Z59" i="35"/>
  <c r="AB59" i="35" s="1"/>
  <c r="L59" i="35"/>
  <c r="M59" i="35" s="1"/>
  <c r="F59" i="35"/>
  <c r="D59" i="35" s="1"/>
  <c r="AA58" i="35"/>
  <c r="Z58" i="35"/>
  <c r="AB58" i="35" s="1"/>
  <c r="L58" i="35"/>
  <c r="M58" i="35" s="1"/>
  <c r="F58" i="35"/>
  <c r="D58" i="35"/>
  <c r="AA57" i="35"/>
  <c r="Z57" i="35"/>
  <c r="AB57" i="35" s="1"/>
  <c r="L57" i="35"/>
  <c r="M57" i="35" s="1"/>
  <c r="F57" i="35"/>
  <c r="D57" i="35" s="1"/>
  <c r="AA56" i="35"/>
  <c r="Z56" i="35"/>
  <c r="AB56" i="35" s="1"/>
  <c r="L56" i="35"/>
  <c r="M56" i="35" s="1"/>
  <c r="F56" i="35"/>
  <c r="D56" i="35" s="1"/>
  <c r="AA55" i="35"/>
  <c r="Z55" i="35"/>
  <c r="AB55" i="35" s="1"/>
  <c r="L55" i="35"/>
  <c r="M55" i="35" s="1"/>
  <c r="F55" i="35"/>
  <c r="D55" i="35"/>
  <c r="AA54" i="35"/>
  <c r="Z54" i="35"/>
  <c r="AB54" i="35" s="1"/>
  <c r="L54" i="35"/>
  <c r="M54" i="35" s="1"/>
  <c r="F54" i="35"/>
  <c r="D54" i="35" s="1"/>
  <c r="AA53" i="35"/>
  <c r="Z53" i="35"/>
  <c r="AB53" i="35" s="1"/>
  <c r="L53" i="35"/>
  <c r="M53" i="35" s="1"/>
  <c r="F53" i="35"/>
  <c r="D53" i="35" s="1"/>
  <c r="AA52" i="35"/>
  <c r="Z52" i="35"/>
  <c r="AB52" i="35" s="1"/>
  <c r="L52" i="35"/>
  <c r="M52" i="35" s="1"/>
  <c r="F52" i="35"/>
  <c r="D52" i="35"/>
  <c r="AA51" i="35"/>
  <c r="Z51" i="35"/>
  <c r="AB51" i="35" s="1"/>
  <c r="L51" i="35"/>
  <c r="M51" i="35" s="1"/>
  <c r="F51" i="35"/>
  <c r="D51" i="35"/>
  <c r="AA50" i="35"/>
  <c r="Z50" i="35"/>
  <c r="AB50" i="35" s="1"/>
  <c r="L50" i="35"/>
  <c r="M50" i="35" s="1"/>
  <c r="F50" i="35"/>
  <c r="D50" i="35"/>
  <c r="AA49" i="35"/>
  <c r="Z49" i="35"/>
  <c r="AB49" i="35" s="1"/>
  <c r="L49" i="35"/>
  <c r="M49" i="35" s="1"/>
  <c r="F49" i="35"/>
  <c r="D49" i="35" s="1"/>
  <c r="E49" i="35"/>
  <c r="AA48" i="35"/>
  <c r="Z48" i="35"/>
  <c r="AB48" i="35" s="1"/>
  <c r="L48" i="35"/>
  <c r="M48" i="35" s="1"/>
  <c r="F48" i="35"/>
  <c r="D48" i="35"/>
  <c r="AA47" i="35"/>
  <c r="Z47" i="35"/>
  <c r="AB47" i="35" s="1"/>
  <c r="L47" i="35"/>
  <c r="M47" i="35" s="1"/>
  <c r="F47" i="35"/>
  <c r="D47" i="35"/>
  <c r="AA46" i="35"/>
  <c r="Z46" i="35"/>
  <c r="AB46" i="35" s="1"/>
  <c r="L46" i="35"/>
  <c r="M46" i="35" s="1"/>
  <c r="F46" i="35"/>
  <c r="D46" i="35" s="1"/>
  <c r="AA45" i="35"/>
  <c r="Z45" i="35"/>
  <c r="AB45" i="35" s="1"/>
  <c r="L45" i="35"/>
  <c r="M45" i="35" s="1"/>
  <c r="F45" i="35"/>
  <c r="D45" i="35"/>
  <c r="AA44" i="35"/>
  <c r="Z44" i="35"/>
  <c r="AB44" i="35" s="1"/>
  <c r="L44" i="35"/>
  <c r="M44" i="35" s="1"/>
  <c r="F44" i="35"/>
  <c r="D44" i="35"/>
  <c r="AA43" i="35"/>
  <c r="Z43" i="35"/>
  <c r="AB43" i="35" s="1"/>
  <c r="L43" i="35"/>
  <c r="M43" i="35" s="1"/>
  <c r="F43" i="35"/>
  <c r="D43" i="35" s="1"/>
  <c r="AA42" i="35"/>
  <c r="Z42" i="35"/>
  <c r="AB42" i="35" s="1"/>
  <c r="L42" i="35"/>
  <c r="M42" i="35" s="1"/>
  <c r="F42" i="35"/>
  <c r="D42" i="35" s="1"/>
  <c r="AA41" i="35"/>
  <c r="Z41" i="35"/>
  <c r="AB41" i="35" s="1"/>
  <c r="L41" i="35"/>
  <c r="M41" i="35" s="1"/>
  <c r="F41" i="35"/>
  <c r="D41" i="35" s="1"/>
  <c r="AA40" i="35"/>
  <c r="Z40" i="35"/>
  <c r="AB40" i="35" s="1"/>
  <c r="L40" i="35"/>
  <c r="M40" i="35" s="1"/>
  <c r="F40" i="35"/>
  <c r="D40" i="35"/>
  <c r="AA39" i="35"/>
  <c r="Z39" i="35"/>
  <c r="AB39" i="35" s="1"/>
  <c r="L39" i="35"/>
  <c r="M39" i="35" s="1"/>
  <c r="F39" i="35"/>
  <c r="D39" i="35"/>
  <c r="AA38" i="35"/>
  <c r="Z38" i="35"/>
  <c r="AB38" i="35" s="1"/>
  <c r="L38" i="35"/>
  <c r="M38" i="35" s="1"/>
  <c r="F38" i="35"/>
  <c r="D38" i="35" s="1"/>
  <c r="AA37" i="35"/>
  <c r="Z37" i="35"/>
  <c r="AB37" i="35" s="1"/>
  <c r="L37" i="35"/>
  <c r="M37" i="35" s="1"/>
  <c r="F37" i="35"/>
  <c r="D37" i="35" s="1"/>
  <c r="AA36" i="35"/>
  <c r="Z36" i="35"/>
  <c r="AB36" i="35" s="1"/>
  <c r="L36" i="35"/>
  <c r="M36" i="35" s="1"/>
  <c r="F36" i="35"/>
  <c r="D36" i="35"/>
  <c r="AA35" i="35"/>
  <c r="Z35" i="35"/>
  <c r="AB35" i="35" s="1"/>
  <c r="L35" i="35"/>
  <c r="F35" i="35"/>
  <c r="D35" i="35" s="1"/>
  <c r="AA34" i="35"/>
  <c r="Z34" i="35"/>
  <c r="AB34" i="35" s="1"/>
  <c r="L34" i="35"/>
  <c r="M34" i="35" s="1"/>
  <c r="F34" i="35"/>
  <c r="D34" i="35" s="1"/>
  <c r="AA33" i="35"/>
  <c r="Z33" i="35"/>
  <c r="AB33" i="35" s="1"/>
  <c r="L33" i="35"/>
  <c r="M33" i="35" s="1"/>
  <c r="F33" i="35"/>
  <c r="D33" i="35"/>
  <c r="AA32" i="35"/>
  <c r="Z32" i="35"/>
  <c r="AB32" i="35" s="1"/>
  <c r="L32" i="35"/>
  <c r="F32" i="35"/>
  <c r="D32" i="35" s="1"/>
  <c r="AA31" i="35"/>
  <c r="Z31" i="35"/>
  <c r="AB31" i="35" s="1"/>
  <c r="L31" i="35"/>
  <c r="M31" i="35" s="1"/>
  <c r="F31" i="35"/>
  <c r="D31" i="35" s="1"/>
  <c r="AA30" i="35"/>
  <c r="Z30" i="35"/>
  <c r="AB30" i="35" s="1"/>
  <c r="L30" i="35"/>
  <c r="M30" i="35" s="1"/>
  <c r="F30" i="35"/>
  <c r="D30" i="35" s="1"/>
  <c r="AA29" i="35"/>
  <c r="Z29" i="35"/>
  <c r="AB29" i="35" s="1"/>
  <c r="L29" i="35"/>
  <c r="M29" i="35" s="1"/>
  <c r="F29" i="35"/>
  <c r="D29" i="35" s="1"/>
  <c r="AA28" i="35"/>
  <c r="Z28" i="35"/>
  <c r="AB28" i="35" s="1"/>
  <c r="L28" i="35"/>
  <c r="M28" i="35" s="1"/>
  <c r="F28" i="35"/>
  <c r="D28" i="35" s="1"/>
  <c r="AA27" i="35"/>
  <c r="Z27" i="35"/>
  <c r="AB27" i="35" s="1"/>
  <c r="L27" i="35"/>
  <c r="M27" i="35" s="1"/>
  <c r="F27" i="35"/>
  <c r="D27" i="35" s="1"/>
  <c r="AA26" i="35"/>
  <c r="Z26" i="35"/>
  <c r="AB26" i="35" s="1"/>
  <c r="L26" i="35"/>
  <c r="M26" i="35" s="1"/>
  <c r="F26" i="35"/>
  <c r="D26" i="35"/>
  <c r="AA25" i="35"/>
  <c r="Z25" i="35"/>
  <c r="AB25" i="35" s="1"/>
  <c r="L25" i="35"/>
  <c r="M25" i="35" s="1"/>
  <c r="F25" i="35"/>
  <c r="D25" i="35" s="1"/>
  <c r="AA24" i="35"/>
  <c r="Z24" i="35"/>
  <c r="AB24" i="35" s="1"/>
  <c r="L24" i="35"/>
  <c r="F24" i="35"/>
  <c r="D24" i="35" s="1"/>
  <c r="AA23" i="35"/>
  <c r="Z23" i="35"/>
  <c r="AB23" i="35" s="1"/>
  <c r="L23" i="35"/>
  <c r="M23" i="35" s="1"/>
  <c r="F23" i="35"/>
  <c r="D23" i="35" s="1"/>
  <c r="AA22" i="35"/>
  <c r="Z22" i="35"/>
  <c r="AB22" i="35" s="1"/>
  <c r="L22" i="35"/>
  <c r="M22" i="35" s="1"/>
  <c r="F22" i="35"/>
  <c r="D22" i="35" s="1"/>
  <c r="AA21" i="35"/>
  <c r="Z21" i="35"/>
  <c r="AB21" i="35" s="1"/>
  <c r="L21" i="35"/>
  <c r="M21" i="35" s="1"/>
  <c r="F21" i="35"/>
  <c r="D21" i="35"/>
  <c r="AA20" i="35"/>
  <c r="Z20" i="35"/>
  <c r="AB20" i="35" s="1"/>
  <c r="L20" i="35"/>
  <c r="M20" i="35" s="1"/>
  <c r="F20" i="35"/>
  <c r="D20" i="35" s="1"/>
  <c r="AA19" i="35"/>
  <c r="Z19" i="35"/>
  <c r="AB19" i="35" s="1"/>
  <c r="L19" i="35"/>
  <c r="M19" i="35" s="1"/>
  <c r="F19" i="35"/>
  <c r="E19" i="35"/>
  <c r="D19" i="35"/>
  <c r="AA18" i="35"/>
  <c r="Z18" i="35"/>
  <c r="AB18" i="35" s="1"/>
  <c r="L18" i="35"/>
  <c r="M18" i="35" s="1"/>
  <c r="F18" i="35"/>
  <c r="D18" i="35" s="1"/>
  <c r="AA17" i="35"/>
  <c r="Z17" i="35"/>
  <c r="AB17" i="35" s="1"/>
  <c r="L17" i="35"/>
  <c r="M17" i="35" s="1"/>
  <c r="F17" i="35"/>
  <c r="D17" i="35" s="1"/>
  <c r="AA16" i="35"/>
  <c r="Z16" i="35"/>
  <c r="AB16" i="35" s="1"/>
  <c r="L16" i="35"/>
  <c r="M16" i="35" s="1"/>
  <c r="F16" i="35"/>
  <c r="D16" i="35" s="1"/>
  <c r="E16" i="35"/>
  <c r="AA15" i="35"/>
  <c r="Z15" i="35"/>
  <c r="AB15" i="35" s="1"/>
  <c r="L15" i="35"/>
  <c r="M15" i="35" s="1"/>
  <c r="F15" i="35"/>
  <c r="D15" i="35" s="1"/>
  <c r="AA14" i="35"/>
  <c r="Z14" i="35"/>
  <c r="AB14" i="35" s="1"/>
  <c r="L14" i="35"/>
  <c r="M14" i="35" s="1"/>
  <c r="F14" i="35"/>
  <c r="D14" i="35"/>
  <c r="AA13" i="35"/>
  <c r="Z13" i="35"/>
  <c r="AB13" i="35" s="1"/>
  <c r="L13" i="35"/>
  <c r="M13" i="35" s="1"/>
  <c r="F13" i="35"/>
  <c r="D13" i="35"/>
  <c r="AA12" i="35"/>
  <c r="Z12" i="35"/>
  <c r="AB12" i="35" s="1"/>
  <c r="L12" i="35"/>
  <c r="M12" i="35" s="1"/>
  <c r="F12" i="35"/>
  <c r="D12" i="35" s="1"/>
  <c r="AA11" i="35"/>
  <c r="Z11" i="35"/>
  <c r="AB11" i="35" s="1"/>
  <c r="L11" i="35"/>
  <c r="M11" i="35" s="1"/>
  <c r="F11" i="35"/>
  <c r="D11" i="35" s="1"/>
  <c r="AA10" i="35"/>
  <c r="Z10" i="35"/>
  <c r="AB10" i="35" s="1"/>
  <c r="L10" i="35"/>
  <c r="M10" i="35" s="1"/>
  <c r="F10" i="35"/>
  <c r="D10" i="35"/>
  <c r="AA9" i="35"/>
  <c r="Z9" i="35"/>
  <c r="AB9" i="35" s="1"/>
  <c r="L9" i="35"/>
  <c r="M9" i="35" s="1"/>
  <c r="F9" i="35"/>
  <c r="D9" i="35" s="1"/>
  <c r="E9" i="35"/>
  <c r="AA8" i="35"/>
  <c r="Z8" i="35"/>
  <c r="AB8" i="35" s="1"/>
  <c r="L8" i="35"/>
  <c r="M8" i="35" s="1"/>
  <c r="F8" i="35"/>
  <c r="D8" i="35" s="1"/>
  <c r="AA7" i="35"/>
  <c r="Z7" i="35"/>
  <c r="AB7" i="35" s="1"/>
  <c r="L7" i="35"/>
  <c r="M7" i="35" s="1"/>
  <c r="F7" i="35"/>
  <c r="D7" i="35" s="1"/>
  <c r="E7" i="35"/>
  <c r="AA6" i="35"/>
  <c r="Z6" i="35"/>
  <c r="AB6" i="35" s="1"/>
  <c r="L6" i="35"/>
  <c r="M6" i="35" s="1"/>
  <c r="F6" i="35"/>
  <c r="D6" i="35" s="1"/>
  <c r="AA5" i="35"/>
  <c r="Z5" i="35"/>
  <c r="AB5" i="35" s="1"/>
  <c r="L5" i="35"/>
  <c r="M5" i="35" s="1"/>
  <c r="F5" i="35"/>
  <c r="D5" i="35" s="1"/>
  <c r="E5" i="35"/>
  <c r="AA4" i="35"/>
  <c r="Z4" i="35"/>
  <c r="AB4" i="35" s="1"/>
  <c r="L4" i="35"/>
  <c r="M4" i="35" s="1"/>
  <c r="F4" i="35"/>
  <c r="D4" i="35" s="1"/>
  <c r="Q2" i="35"/>
  <c r="P2" i="35"/>
  <c r="AA495" i="34"/>
  <c r="Z495" i="34"/>
  <c r="AB495" i="34" s="1"/>
  <c r="L495" i="34"/>
  <c r="M495" i="34" s="1"/>
  <c r="F495" i="34"/>
  <c r="D495" i="34" s="1"/>
  <c r="AA494" i="34"/>
  <c r="Z494" i="34"/>
  <c r="AB494" i="34" s="1"/>
  <c r="L494" i="34"/>
  <c r="M494" i="34" s="1"/>
  <c r="F494" i="34"/>
  <c r="D494" i="34" s="1"/>
  <c r="AA493" i="34"/>
  <c r="Z493" i="34"/>
  <c r="AB493" i="34" s="1"/>
  <c r="L493" i="34"/>
  <c r="M493" i="34" s="1"/>
  <c r="F493" i="34"/>
  <c r="D493" i="34" s="1"/>
  <c r="AA492" i="34"/>
  <c r="Z492" i="34"/>
  <c r="AB492" i="34" s="1"/>
  <c r="L492" i="34"/>
  <c r="M492" i="34" s="1"/>
  <c r="F492" i="34"/>
  <c r="D492" i="34"/>
  <c r="AA491" i="34"/>
  <c r="Z491" i="34"/>
  <c r="AB491" i="34" s="1"/>
  <c r="L491" i="34"/>
  <c r="F491" i="34"/>
  <c r="D491" i="34"/>
  <c r="AA490" i="34"/>
  <c r="Z490" i="34"/>
  <c r="AB490" i="34" s="1"/>
  <c r="L490" i="34"/>
  <c r="M490" i="34" s="1"/>
  <c r="F490" i="34"/>
  <c r="D490" i="34" s="1"/>
  <c r="AA489" i="34"/>
  <c r="Z489" i="34"/>
  <c r="AB489" i="34" s="1"/>
  <c r="L489" i="34"/>
  <c r="M489" i="34" s="1"/>
  <c r="F489" i="34"/>
  <c r="D489" i="34" s="1"/>
  <c r="AA488" i="34"/>
  <c r="Z488" i="34"/>
  <c r="AB488" i="34" s="1"/>
  <c r="L488" i="34"/>
  <c r="M488" i="34" s="1"/>
  <c r="F488" i="34"/>
  <c r="D488" i="34" s="1"/>
  <c r="AA487" i="34"/>
  <c r="Z487" i="34"/>
  <c r="AB487" i="34" s="1"/>
  <c r="L487" i="34"/>
  <c r="M487" i="34" s="1"/>
  <c r="F487" i="34"/>
  <c r="D487" i="34" s="1"/>
  <c r="AA486" i="34"/>
  <c r="Z486" i="34"/>
  <c r="AB486" i="34" s="1"/>
  <c r="L486" i="34"/>
  <c r="M486" i="34" s="1"/>
  <c r="F486" i="34"/>
  <c r="D486" i="34" s="1"/>
  <c r="AA485" i="34"/>
  <c r="Z485" i="34"/>
  <c r="AB485" i="34" s="1"/>
  <c r="L485" i="34"/>
  <c r="F485" i="34"/>
  <c r="D485" i="34" s="1"/>
  <c r="AA484" i="34"/>
  <c r="Z484" i="34"/>
  <c r="AB484" i="34" s="1"/>
  <c r="L484" i="34"/>
  <c r="M484" i="34" s="1"/>
  <c r="F484" i="34"/>
  <c r="D484" i="34" s="1"/>
  <c r="AB483" i="34"/>
  <c r="AA483" i="34"/>
  <c r="L483" i="34"/>
  <c r="M483" i="34" s="1"/>
  <c r="F483" i="34"/>
  <c r="D483" i="34" s="1"/>
  <c r="AB482" i="34"/>
  <c r="AA482" i="34"/>
  <c r="L482" i="34"/>
  <c r="M482" i="34" s="1"/>
  <c r="F482" i="34"/>
  <c r="D482" i="34" s="1"/>
  <c r="AB481" i="34"/>
  <c r="AA481" i="34"/>
  <c r="L481" i="34"/>
  <c r="M481" i="34" s="1"/>
  <c r="F481" i="34"/>
  <c r="D481" i="34"/>
  <c r="AB480" i="34"/>
  <c r="AA480" i="34"/>
  <c r="L480" i="34"/>
  <c r="M480" i="34" s="1"/>
  <c r="F480" i="34"/>
  <c r="D480" i="34" s="1"/>
  <c r="E480" i="34"/>
  <c r="AB479" i="34"/>
  <c r="AA479" i="34"/>
  <c r="L479" i="34"/>
  <c r="M479" i="34" s="1"/>
  <c r="F479" i="34"/>
  <c r="D479" i="34" s="1"/>
  <c r="AB478" i="34"/>
  <c r="AA478" i="34"/>
  <c r="L478" i="34"/>
  <c r="M478" i="34" s="1"/>
  <c r="F478" i="34"/>
  <c r="D478" i="34" s="1"/>
  <c r="AB477" i="34"/>
  <c r="AA477" i="34"/>
  <c r="L477" i="34"/>
  <c r="M477" i="34" s="1"/>
  <c r="F477" i="34"/>
  <c r="D477" i="34" s="1"/>
  <c r="AB476" i="34"/>
  <c r="AA476" i="34"/>
  <c r="L476" i="34"/>
  <c r="M476" i="34" s="1"/>
  <c r="F476" i="34"/>
  <c r="D476" i="34" s="1"/>
  <c r="AB475" i="34"/>
  <c r="AA475" i="34"/>
  <c r="L475" i="34"/>
  <c r="M475" i="34" s="1"/>
  <c r="F475" i="34"/>
  <c r="D475" i="34"/>
  <c r="AB474" i="34"/>
  <c r="AA474" i="34"/>
  <c r="L474" i="34"/>
  <c r="M474" i="34" s="1"/>
  <c r="F474" i="34"/>
  <c r="D474" i="34" s="1"/>
  <c r="AB473" i="34"/>
  <c r="AA473" i="34"/>
  <c r="L473" i="34"/>
  <c r="M473" i="34" s="1"/>
  <c r="F473" i="34"/>
  <c r="D473" i="34" s="1"/>
  <c r="AB472" i="34"/>
  <c r="AA472" i="34"/>
  <c r="L472" i="34"/>
  <c r="M472" i="34" s="1"/>
  <c r="F472" i="34"/>
  <c r="D472" i="34"/>
  <c r="AA471" i="34"/>
  <c r="Z471" i="34"/>
  <c r="AB471" i="34" s="1"/>
  <c r="L471" i="34"/>
  <c r="M471" i="34" s="1"/>
  <c r="F471" i="34"/>
  <c r="D471" i="34" s="1"/>
  <c r="AA470" i="34"/>
  <c r="Z470" i="34"/>
  <c r="AB470" i="34" s="1"/>
  <c r="L470" i="34"/>
  <c r="M470" i="34" s="1"/>
  <c r="F470" i="34"/>
  <c r="D470" i="34" s="1"/>
  <c r="AA469" i="34"/>
  <c r="Z469" i="34"/>
  <c r="AB469" i="34" s="1"/>
  <c r="L469" i="34"/>
  <c r="M469" i="34" s="1"/>
  <c r="F469" i="34"/>
  <c r="D469" i="34" s="1"/>
  <c r="AA468" i="34"/>
  <c r="Z468" i="34"/>
  <c r="AB468" i="34" s="1"/>
  <c r="L468" i="34"/>
  <c r="M468" i="34" s="1"/>
  <c r="F468" i="34"/>
  <c r="D468" i="34" s="1"/>
  <c r="E468" i="34"/>
  <c r="AA467" i="34"/>
  <c r="Z467" i="34"/>
  <c r="AB467" i="34" s="1"/>
  <c r="L467" i="34"/>
  <c r="M467" i="34" s="1"/>
  <c r="F467" i="34"/>
  <c r="D467" i="34" s="1"/>
  <c r="AA466" i="34"/>
  <c r="Z466" i="34"/>
  <c r="AB466" i="34" s="1"/>
  <c r="L466" i="34"/>
  <c r="M466" i="34" s="1"/>
  <c r="F466" i="34"/>
  <c r="D466" i="34" s="1"/>
  <c r="AA465" i="34"/>
  <c r="Z465" i="34"/>
  <c r="AB465" i="34" s="1"/>
  <c r="L465" i="34"/>
  <c r="M465" i="34" s="1"/>
  <c r="F465" i="34"/>
  <c r="D465" i="34" s="1"/>
  <c r="AA464" i="34"/>
  <c r="Z464" i="34"/>
  <c r="AB464" i="34" s="1"/>
  <c r="L464" i="34"/>
  <c r="M464" i="34" s="1"/>
  <c r="F464" i="34"/>
  <c r="D464" i="34" s="1"/>
  <c r="AA463" i="34"/>
  <c r="Z463" i="34"/>
  <c r="AB463" i="34" s="1"/>
  <c r="L463" i="34"/>
  <c r="M463" i="34" s="1"/>
  <c r="F463" i="34"/>
  <c r="D463" i="34" s="1"/>
  <c r="AA462" i="34"/>
  <c r="Z462" i="34"/>
  <c r="AB462" i="34" s="1"/>
  <c r="L462" i="34"/>
  <c r="M462" i="34" s="1"/>
  <c r="F462" i="34"/>
  <c r="D462" i="34" s="1"/>
  <c r="AA461" i="34"/>
  <c r="Z461" i="34"/>
  <c r="AB461" i="34" s="1"/>
  <c r="L461" i="34"/>
  <c r="M461" i="34" s="1"/>
  <c r="F461" i="34"/>
  <c r="D461" i="34" s="1"/>
  <c r="AA460" i="34"/>
  <c r="Z460" i="34"/>
  <c r="AB460" i="34" s="1"/>
  <c r="L460" i="34"/>
  <c r="M460" i="34" s="1"/>
  <c r="F460" i="34"/>
  <c r="D460" i="34" s="1"/>
  <c r="AA459" i="34"/>
  <c r="Z459" i="34"/>
  <c r="AB459" i="34" s="1"/>
  <c r="L459" i="34"/>
  <c r="F459" i="34"/>
  <c r="D459" i="34" s="1"/>
  <c r="AA458" i="34"/>
  <c r="Z458" i="34"/>
  <c r="AB458" i="34" s="1"/>
  <c r="L458" i="34"/>
  <c r="M458" i="34" s="1"/>
  <c r="F458" i="34"/>
  <c r="D458" i="34" s="1"/>
  <c r="AA457" i="34"/>
  <c r="Z457" i="34"/>
  <c r="AB457" i="34" s="1"/>
  <c r="L457" i="34"/>
  <c r="M457" i="34" s="1"/>
  <c r="F457" i="34"/>
  <c r="D457" i="34"/>
  <c r="AA456" i="34"/>
  <c r="Z456" i="34"/>
  <c r="AB456" i="34" s="1"/>
  <c r="L456" i="34"/>
  <c r="M456" i="34" s="1"/>
  <c r="F456" i="34"/>
  <c r="D456" i="34" s="1"/>
  <c r="AA455" i="34"/>
  <c r="Z455" i="34"/>
  <c r="AB455" i="34" s="1"/>
  <c r="L455" i="34"/>
  <c r="M455" i="34" s="1"/>
  <c r="F455" i="34"/>
  <c r="D455" i="34" s="1"/>
  <c r="AA454" i="34"/>
  <c r="Z454" i="34"/>
  <c r="AB454" i="34" s="1"/>
  <c r="F454" i="34"/>
  <c r="D454" i="34" s="1"/>
  <c r="AA453" i="34"/>
  <c r="Z453" i="34"/>
  <c r="AB453" i="34" s="1"/>
  <c r="L453" i="34"/>
  <c r="M453" i="34" s="1"/>
  <c r="F453" i="34"/>
  <c r="D453" i="34" s="1"/>
  <c r="AA452" i="34"/>
  <c r="Z452" i="34"/>
  <c r="AB452" i="34" s="1"/>
  <c r="L452" i="34"/>
  <c r="M452" i="34" s="1"/>
  <c r="F452" i="34"/>
  <c r="D452" i="34" s="1"/>
  <c r="AA451" i="34"/>
  <c r="Z451" i="34"/>
  <c r="AB451" i="34" s="1"/>
  <c r="L451" i="34"/>
  <c r="M451" i="34" s="1"/>
  <c r="F451" i="34"/>
  <c r="D451" i="34" s="1"/>
  <c r="AA450" i="34"/>
  <c r="Z450" i="34"/>
  <c r="AB450" i="34" s="1"/>
  <c r="M450" i="34"/>
  <c r="L450" i="34"/>
  <c r="F450" i="34"/>
  <c r="D450" i="34" s="1"/>
  <c r="AA449" i="34"/>
  <c r="Z449" i="34"/>
  <c r="AB449" i="34" s="1"/>
  <c r="L449" i="34"/>
  <c r="M449" i="34" s="1"/>
  <c r="F449" i="34"/>
  <c r="D449" i="34" s="1"/>
  <c r="AA448" i="34"/>
  <c r="Z448" i="34"/>
  <c r="AB448" i="34" s="1"/>
  <c r="L448" i="34"/>
  <c r="M448" i="34" s="1"/>
  <c r="F448" i="34"/>
  <c r="D448" i="34" s="1"/>
  <c r="AA447" i="34"/>
  <c r="Z447" i="34"/>
  <c r="AB447" i="34" s="1"/>
  <c r="L447" i="34"/>
  <c r="M447" i="34" s="1"/>
  <c r="F447" i="34"/>
  <c r="D447" i="34" s="1"/>
  <c r="AA446" i="34"/>
  <c r="Z446" i="34"/>
  <c r="AB446" i="34" s="1"/>
  <c r="L446" i="34"/>
  <c r="M446" i="34" s="1"/>
  <c r="F446" i="34"/>
  <c r="D446" i="34" s="1"/>
  <c r="AA445" i="34"/>
  <c r="Z445" i="34"/>
  <c r="AB445" i="34" s="1"/>
  <c r="L445" i="34"/>
  <c r="M445" i="34" s="1"/>
  <c r="F445" i="34"/>
  <c r="D445" i="34" s="1"/>
  <c r="AA444" i="34"/>
  <c r="Z444" i="34"/>
  <c r="AB444" i="34" s="1"/>
  <c r="L444" i="34"/>
  <c r="M444" i="34" s="1"/>
  <c r="F444" i="34"/>
  <c r="D444" i="34" s="1"/>
  <c r="AA443" i="34"/>
  <c r="Z443" i="34"/>
  <c r="AB443" i="34" s="1"/>
  <c r="L443" i="34"/>
  <c r="M443" i="34" s="1"/>
  <c r="F443" i="34"/>
  <c r="D443" i="34" s="1"/>
  <c r="AA442" i="34"/>
  <c r="Z442" i="34"/>
  <c r="AB442" i="34" s="1"/>
  <c r="L442" i="34"/>
  <c r="M442" i="34" s="1"/>
  <c r="F442" i="34"/>
  <c r="D442" i="34" s="1"/>
  <c r="AA441" i="34"/>
  <c r="Z441" i="34"/>
  <c r="AB441" i="34" s="1"/>
  <c r="L441" i="34"/>
  <c r="M441" i="34" s="1"/>
  <c r="F441" i="34"/>
  <c r="D441" i="34" s="1"/>
  <c r="E441" i="34"/>
  <c r="AA440" i="34"/>
  <c r="Z440" i="34"/>
  <c r="AB440" i="34" s="1"/>
  <c r="L440" i="34"/>
  <c r="M440" i="34" s="1"/>
  <c r="F440" i="34"/>
  <c r="D440" i="34" s="1"/>
  <c r="AA439" i="34"/>
  <c r="Z439" i="34"/>
  <c r="AB439" i="34" s="1"/>
  <c r="M439" i="34"/>
  <c r="L439" i="34"/>
  <c r="F439" i="34"/>
  <c r="D439" i="34" s="1"/>
  <c r="E439" i="34"/>
  <c r="AA438" i="34"/>
  <c r="Z438" i="34"/>
  <c r="AB438" i="34" s="1"/>
  <c r="L438" i="34"/>
  <c r="M438" i="34" s="1"/>
  <c r="F438" i="34"/>
  <c r="D438" i="34" s="1"/>
  <c r="AA437" i="34"/>
  <c r="Z437" i="34"/>
  <c r="AB437" i="34" s="1"/>
  <c r="L437" i="34"/>
  <c r="M437" i="34" s="1"/>
  <c r="F437" i="34"/>
  <c r="D437" i="34"/>
  <c r="AA436" i="34"/>
  <c r="Z436" i="34"/>
  <c r="AB436" i="34" s="1"/>
  <c r="L436" i="34"/>
  <c r="M436" i="34" s="1"/>
  <c r="F436" i="34"/>
  <c r="D436" i="34" s="1"/>
  <c r="AA435" i="34"/>
  <c r="Z435" i="34"/>
  <c r="AB435" i="34" s="1"/>
  <c r="M435" i="34"/>
  <c r="F435" i="34"/>
  <c r="D435" i="34" s="1"/>
  <c r="AA434" i="34"/>
  <c r="Z434" i="34"/>
  <c r="AB434" i="34" s="1"/>
  <c r="L434" i="34"/>
  <c r="M434" i="34" s="1"/>
  <c r="F434" i="34"/>
  <c r="D434" i="34" s="1"/>
  <c r="AA433" i="34"/>
  <c r="Z433" i="34"/>
  <c r="AB433" i="34" s="1"/>
  <c r="L433" i="34"/>
  <c r="M433" i="34" s="1"/>
  <c r="F433" i="34"/>
  <c r="D433" i="34" s="1"/>
  <c r="AA432" i="34"/>
  <c r="Z432" i="34"/>
  <c r="AB432" i="34" s="1"/>
  <c r="L432" i="34"/>
  <c r="M432" i="34" s="1"/>
  <c r="F432" i="34"/>
  <c r="D432" i="34"/>
  <c r="AA431" i="34"/>
  <c r="Z431" i="34"/>
  <c r="AB431" i="34" s="1"/>
  <c r="L431" i="34"/>
  <c r="M431" i="34" s="1"/>
  <c r="F431" i="34"/>
  <c r="D431" i="34" s="1"/>
  <c r="AA430" i="34"/>
  <c r="Z430" i="34"/>
  <c r="AB430" i="34" s="1"/>
  <c r="L430" i="34"/>
  <c r="M430" i="34" s="1"/>
  <c r="F430" i="34"/>
  <c r="D430" i="34" s="1"/>
  <c r="AA429" i="34"/>
  <c r="Z429" i="34"/>
  <c r="AB429" i="34" s="1"/>
  <c r="L429" i="34"/>
  <c r="M429" i="34" s="1"/>
  <c r="F429" i="34"/>
  <c r="D429" i="34" s="1"/>
  <c r="AA428" i="34"/>
  <c r="Z428" i="34"/>
  <c r="AB428" i="34" s="1"/>
  <c r="L428" i="34"/>
  <c r="M428" i="34" s="1"/>
  <c r="F428" i="34"/>
  <c r="D428" i="34" s="1"/>
  <c r="AA427" i="34"/>
  <c r="Z427" i="34"/>
  <c r="AB427" i="34" s="1"/>
  <c r="L427" i="34"/>
  <c r="M427" i="34" s="1"/>
  <c r="F427" i="34"/>
  <c r="D427" i="34" s="1"/>
  <c r="AA426" i="34"/>
  <c r="Z426" i="34"/>
  <c r="AB426" i="34" s="1"/>
  <c r="M426" i="34"/>
  <c r="L426" i="34"/>
  <c r="F426" i="34"/>
  <c r="D426" i="34" s="1"/>
  <c r="AA425" i="34"/>
  <c r="Z425" i="34"/>
  <c r="AB425" i="34" s="1"/>
  <c r="L425" i="34"/>
  <c r="M425" i="34" s="1"/>
  <c r="F425" i="34"/>
  <c r="D425" i="34" s="1"/>
  <c r="AA424" i="34"/>
  <c r="Z424" i="34"/>
  <c r="AB424" i="34" s="1"/>
  <c r="L424" i="34"/>
  <c r="M424" i="34" s="1"/>
  <c r="F424" i="34"/>
  <c r="D424" i="34" s="1"/>
  <c r="AA423" i="34"/>
  <c r="Z423" i="34"/>
  <c r="AB423" i="34" s="1"/>
  <c r="L423" i="34"/>
  <c r="M423" i="34" s="1"/>
  <c r="F423" i="34"/>
  <c r="D423" i="34" s="1"/>
  <c r="AA422" i="34"/>
  <c r="Z422" i="34"/>
  <c r="AB422" i="34" s="1"/>
  <c r="L422" i="34"/>
  <c r="M422" i="34" s="1"/>
  <c r="F422" i="34"/>
  <c r="D422" i="34"/>
  <c r="AA421" i="34"/>
  <c r="Z421" i="34"/>
  <c r="AB421" i="34" s="1"/>
  <c r="L421" i="34"/>
  <c r="M421" i="34" s="1"/>
  <c r="F421" i="34"/>
  <c r="D421" i="34" s="1"/>
  <c r="AA420" i="34"/>
  <c r="Z420" i="34"/>
  <c r="AB420" i="34" s="1"/>
  <c r="L420" i="34"/>
  <c r="M420" i="34" s="1"/>
  <c r="F420" i="34"/>
  <c r="D420" i="34" s="1"/>
  <c r="AA419" i="34"/>
  <c r="Z419" i="34"/>
  <c r="AB419" i="34" s="1"/>
  <c r="L419" i="34"/>
  <c r="M419" i="34" s="1"/>
  <c r="F419" i="34"/>
  <c r="D419" i="34" s="1"/>
  <c r="AA418" i="34"/>
  <c r="Z418" i="34"/>
  <c r="AB418" i="34" s="1"/>
  <c r="L418" i="34"/>
  <c r="M418" i="34" s="1"/>
  <c r="F418" i="34"/>
  <c r="D418" i="34" s="1"/>
  <c r="AA417" i="34"/>
  <c r="Z417" i="34"/>
  <c r="AB417" i="34" s="1"/>
  <c r="M417" i="34"/>
  <c r="L417" i="34"/>
  <c r="F417" i="34"/>
  <c r="D417" i="34" s="1"/>
  <c r="AA416" i="34"/>
  <c r="Z416" i="34"/>
  <c r="AB416" i="34" s="1"/>
  <c r="L416" i="34"/>
  <c r="M416" i="34" s="1"/>
  <c r="F416" i="34"/>
  <c r="D416" i="34" s="1"/>
  <c r="AA415" i="34"/>
  <c r="Z415" i="34"/>
  <c r="AB415" i="34" s="1"/>
  <c r="L415" i="34"/>
  <c r="M415" i="34" s="1"/>
  <c r="F415" i="34"/>
  <c r="D415" i="34" s="1"/>
  <c r="AA414" i="34"/>
  <c r="Z414" i="34"/>
  <c r="AB414" i="34" s="1"/>
  <c r="L414" i="34"/>
  <c r="M414" i="34" s="1"/>
  <c r="F414" i="34"/>
  <c r="D414" i="34" s="1"/>
  <c r="AA413" i="34"/>
  <c r="Z413" i="34"/>
  <c r="AB413" i="34" s="1"/>
  <c r="L413" i="34"/>
  <c r="M413" i="34" s="1"/>
  <c r="F413" i="34"/>
  <c r="D413" i="34" s="1"/>
  <c r="AA412" i="34"/>
  <c r="Z412" i="34"/>
  <c r="AB412" i="34" s="1"/>
  <c r="L412" i="34"/>
  <c r="M412" i="34" s="1"/>
  <c r="F412" i="34"/>
  <c r="D412" i="34" s="1"/>
  <c r="AA411" i="34"/>
  <c r="Z411" i="34"/>
  <c r="AB411" i="34" s="1"/>
  <c r="L411" i="34"/>
  <c r="M411" i="34" s="1"/>
  <c r="F411" i="34"/>
  <c r="D411" i="34" s="1"/>
  <c r="AA410" i="34"/>
  <c r="Z410" i="34"/>
  <c r="AB410" i="34" s="1"/>
  <c r="L410" i="34"/>
  <c r="M410" i="34" s="1"/>
  <c r="F410" i="34"/>
  <c r="D410" i="34" s="1"/>
  <c r="AA409" i="34"/>
  <c r="Z409" i="34"/>
  <c r="AB409" i="34" s="1"/>
  <c r="L409" i="34"/>
  <c r="M409" i="34" s="1"/>
  <c r="F409" i="34"/>
  <c r="D409" i="34" s="1"/>
  <c r="AA408" i="34"/>
  <c r="Z408" i="34"/>
  <c r="AB408" i="34" s="1"/>
  <c r="L408" i="34"/>
  <c r="M408" i="34" s="1"/>
  <c r="F408" i="34"/>
  <c r="D408" i="34" s="1"/>
  <c r="AA407" i="34"/>
  <c r="Z407" i="34"/>
  <c r="AB407" i="34" s="1"/>
  <c r="L407" i="34"/>
  <c r="M407" i="34" s="1"/>
  <c r="F407" i="34"/>
  <c r="D407" i="34" s="1"/>
  <c r="AA406" i="34"/>
  <c r="Z406" i="34"/>
  <c r="AB406" i="34" s="1"/>
  <c r="M406" i="34"/>
  <c r="L406" i="34"/>
  <c r="F406" i="34"/>
  <c r="D406" i="34" s="1"/>
  <c r="AA405" i="34"/>
  <c r="Z405" i="34"/>
  <c r="AB405" i="34" s="1"/>
  <c r="L405" i="34"/>
  <c r="M405" i="34" s="1"/>
  <c r="F405" i="34"/>
  <c r="D405" i="34" s="1"/>
  <c r="AA404" i="34"/>
  <c r="Z404" i="34"/>
  <c r="AB404" i="34" s="1"/>
  <c r="L404" i="34"/>
  <c r="M404" i="34" s="1"/>
  <c r="F404" i="34"/>
  <c r="D404" i="34" s="1"/>
  <c r="AA403" i="34"/>
  <c r="Z403" i="34"/>
  <c r="AB403" i="34" s="1"/>
  <c r="L403" i="34"/>
  <c r="M403" i="34" s="1"/>
  <c r="F403" i="34"/>
  <c r="D403" i="34" s="1"/>
  <c r="AA402" i="34"/>
  <c r="Z402" i="34"/>
  <c r="AB402" i="34" s="1"/>
  <c r="L402" i="34"/>
  <c r="M402" i="34" s="1"/>
  <c r="F402" i="34"/>
  <c r="D402" i="34" s="1"/>
  <c r="AA401" i="34"/>
  <c r="Z401" i="34"/>
  <c r="AB401" i="34" s="1"/>
  <c r="L401" i="34"/>
  <c r="M401" i="34" s="1"/>
  <c r="F401" i="34"/>
  <c r="D401" i="34" s="1"/>
  <c r="AA400" i="34"/>
  <c r="Z400" i="34"/>
  <c r="AB400" i="34" s="1"/>
  <c r="L400" i="34"/>
  <c r="M400" i="34" s="1"/>
  <c r="F400" i="34"/>
  <c r="D400" i="34" s="1"/>
  <c r="AA399" i="34"/>
  <c r="Z399" i="34"/>
  <c r="AB399" i="34" s="1"/>
  <c r="F399" i="34"/>
  <c r="D399" i="34" s="1"/>
  <c r="AA398" i="34"/>
  <c r="Z398" i="34"/>
  <c r="AB398" i="34" s="1"/>
  <c r="L398" i="34"/>
  <c r="M398" i="34" s="1"/>
  <c r="F398" i="34"/>
  <c r="D398" i="34" s="1"/>
  <c r="AA397" i="34"/>
  <c r="Z397" i="34"/>
  <c r="AB397" i="34" s="1"/>
  <c r="L397" i="34"/>
  <c r="M397" i="34" s="1"/>
  <c r="F397" i="34"/>
  <c r="D397" i="34" s="1"/>
  <c r="AA396" i="34"/>
  <c r="Z396" i="34"/>
  <c r="AB396" i="34" s="1"/>
  <c r="L396" i="34"/>
  <c r="M396" i="34" s="1"/>
  <c r="F396" i="34"/>
  <c r="D396" i="34" s="1"/>
  <c r="AA395" i="34"/>
  <c r="Z395" i="34"/>
  <c r="AB395" i="34" s="1"/>
  <c r="L395" i="34"/>
  <c r="M395" i="34" s="1"/>
  <c r="F395" i="34"/>
  <c r="D395" i="34" s="1"/>
  <c r="AA394" i="34"/>
  <c r="Z394" i="34"/>
  <c r="AB394" i="34" s="1"/>
  <c r="L394" i="34"/>
  <c r="M394" i="34" s="1"/>
  <c r="F394" i="34"/>
  <c r="D394" i="34" s="1"/>
  <c r="AA393" i="34"/>
  <c r="Z393" i="34"/>
  <c r="AB393" i="34" s="1"/>
  <c r="L393" i="34"/>
  <c r="M393" i="34" s="1"/>
  <c r="F393" i="34"/>
  <c r="D393" i="34" s="1"/>
  <c r="AA392" i="34"/>
  <c r="Z392" i="34"/>
  <c r="AB392" i="34" s="1"/>
  <c r="L392" i="34"/>
  <c r="M392" i="34" s="1"/>
  <c r="F392" i="34"/>
  <c r="D392" i="34" s="1"/>
  <c r="AA391" i="34"/>
  <c r="Z391" i="34"/>
  <c r="AB391" i="34" s="1"/>
  <c r="L391" i="34"/>
  <c r="M391" i="34" s="1"/>
  <c r="F391" i="34"/>
  <c r="D391" i="34" s="1"/>
  <c r="AA390" i="34"/>
  <c r="Z390" i="34"/>
  <c r="AB390" i="34" s="1"/>
  <c r="L390" i="34"/>
  <c r="M390" i="34" s="1"/>
  <c r="F390" i="34"/>
  <c r="D390" i="34" s="1"/>
  <c r="AA389" i="34"/>
  <c r="Z389" i="34"/>
  <c r="AB389" i="34" s="1"/>
  <c r="L389" i="34"/>
  <c r="M389" i="34" s="1"/>
  <c r="F389" i="34"/>
  <c r="D389" i="34" s="1"/>
  <c r="AA388" i="34"/>
  <c r="Z388" i="34"/>
  <c r="AB388" i="34" s="1"/>
  <c r="L388" i="34"/>
  <c r="M388" i="34" s="1"/>
  <c r="F388" i="34"/>
  <c r="D388" i="34" s="1"/>
  <c r="AA387" i="34"/>
  <c r="Z387" i="34"/>
  <c r="AB387" i="34" s="1"/>
  <c r="L387" i="34"/>
  <c r="M387" i="34" s="1"/>
  <c r="F387" i="34"/>
  <c r="D387" i="34" s="1"/>
  <c r="AA386" i="34"/>
  <c r="Z386" i="34"/>
  <c r="AB386" i="34" s="1"/>
  <c r="L386" i="34"/>
  <c r="M386" i="34" s="1"/>
  <c r="F386" i="34"/>
  <c r="D386" i="34" s="1"/>
  <c r="E386" i="34"/>
  <c r="AA385" i="34"/>
  <c r="Z385" i="34"/>
  <c r="AB385" i="34" s="1"/>
  <c r="L385" i="34"/>
  <c r="M385" i="34" s="1"/>
  <c r="F385" i="34"/>
  <c r="D385" i="34" s="1"/>
  <c r="AA384" i="34"/>
  <c r="Z384" i="34"/>
  <c r="AB384" i="34" s="1"/>
  <c r="L384" i="34"/>
  <c r="M384" i="34" s="1"/>
  <c r="F384" i="34"/>
  <c r="D384" i="34" s="1"/>
  <c r="E384" i="34"/>
  <c r="AA383" i="34"/>
  <c r="Z383" i="34"/>
  <c r="AB383" i="34" s="1"/>
  <c r="L383" i="34"/>
  <c r="M383" i="34" s="1"/>
  <c r="F383" i="34"/>
  <c r="D383" i="34" s="1"/>
  <c r="AA382" i="34"/>
  <c r="Z382" i="34"/>
  <c r="AB382" i="34" s="1"/>
  <c r="L382" i="34"/>
  <c r="M382" i="34" s="1"/>
  <c r="F382" i="34"/>
  <c r="D382" i="34" s="1"/>
  <c r="AA381" i="34"/>
  <c r="Z381" i="34"/>
  <c r="AB381" i="34" s="1"/>
  <c r="L381" i="34"/>
  <c r="M381" i="34" s="1"/>
  <c r="F381" i="34"/>
  <c r="D381" i="34" s="1"/>
  <c r="AA380" i="34"/>
  <c r="Z380" i="34"/>
  <c r="AB380" i="34" s="1"/>
  <c r="M380" i="34"/>
  <c r="F380" i="34"/>
  <c r="D380" i="34" s="1"/>
  <c r="AA379" i="34"/>
  <c r="Z379" i="34"/>
  <c r="AB379" i="34" s="1"/>
  <c r="L379" i="34"/>
  <c r="M379" i="34" s="1"/>
  <c r="F379" i="34"/>
  <c r="D379" i="34" s="1"/>
  <c r="AA378" i="34"/>
  <c r="Z378" i="34"/>
  <c r="AB378" i="34" s="1"/>
  <c r="L378" i="34"/>
  <c r="M378" i="34" s="1"/>
  <c r="F378" i="34"/>
  <c r="D378" i="34" s="1"/>
  <c r="AA377" i="34"/>
  <c r="Z377" i="34"/>
  <c r="AB377" i="34" s="1"/>
  <c r="L377" i="34"/>
  <c r="M377" i="34" s="1"/>
  <c r="F377" i="34"/>
  <c r="D377" i="34" s="1"/>
  <c r="AA376" i="34"/>
  <c r="Z376" i="34"/>
  <c r="AB376" i="34" s="1"/>
  <c r="M376" i="34"/>
  <c r="L376" i="34"/>
  <c r="F376" i="34"/>
  <c r="D376" i="34" s="1"/>
  <c r="AA375" i="34"/>
  <c r="Z375" i="34"/>
  <c r="AB375" i="34" s="1"/>
  <c r="L375" i="34"/>
  <c r="M375" i="34" s="1"/>
  <c r="F375" i="34"/>
  <c r="D375" i="34" s="1"/>
  <c r="AA374" i="34"/>
  <c r="Z374" i="34"/>
  <c r="AB374" i="34" s="1"/>
  <c r="L374" i="34"/>
  <c r="M374" i="34" s="1"/>
  <c r="F374" i="34"/>
  <c r="D374" i="34" s="1"/>
  <c r="AA373" i="34"/>
  <c r="Z373" i="34"/>
  <c r="AB373" i="34" s="1"/>
  <c r="L373" i="34"/>
  <c r="M373" i="34" s="1"/>
  <c r="F373" i="34"/>
  <c r="D373" i="34" s="1"/>
  <c r="AA372" i="34"/>
  <c r="Z372" i="34"/>
  <c r="AB372" i="34" s="1"/>
  <c r="L372" i="34"/>
  <c r="M372" i="34" s="1"/>
  <c r="F372" i="34"/>
  <c r="D372" i="34" s="1"/>
  <c r="AA371" i="34"/>
  <c r="Z371" i="34"/>
  <c r="AB371" i="34" s="1"/>
  <c r="L371" i="34"/>
  <c r="M371" i="34" s="1"/>
  <c r="F371" i="34"/>
  <c r="D371" i="34" s="1"/>
  <c r="AA370" i="34"/>
  <c r="Z370" i="34"/>
  <c r="AB370" i="34" s="1"/>
  <c r="L370" i="34"/>
  <c r="M370" i="34" s="1"/>
  <c r="F370" i="34"/>
  <c r="D370" i="34" s="1"/>
  <c r="AA369" i="34"/>
  <c r="Z369" i="34"/>
  <c r="AB369" i="34" s="1"/>
  <c r="L369" i="34"/>
  <c r="M369" i="34" s="1"/>
  <c r="F369" i="34"/>
  <c r="D369" i="34" s="1"/>
  <c r="AA368" i="34"/>
  <c r="Z368" i="34"/>
  <c r="AB368" i="34" s="1"/>
  <c r="F368" i="34"/>
  <c r="D368" i="34" s="1"/>
  <c r="AA367" i="34"/>
  <c r="Z367" i="34"/>
  <c r="AB367" i="34" s="1"/>
  <c r="L367" i="34"/>
  <c r="M367" i="34" s="1"/>
  <c r="F367" i="34"/>
  <c r="D367" i="34" s="1"/>
  <c r="AA366" i="34"/>
  <c r="Z366" i="34"/>
  <c r="AB366" i="34" s="1"/>
  <c r="L366" i="34"/>
  <c r="M366" i="34" s="1"/>
  <c r="F366" i="34"/>
  <c r="D366" i="34" s="1"/>
  <c r="AA365" i="34"/>
  <c r="Z365" i="34"/>
  <c r="AB365" i="34" s="1"/>
  <c r="L365" i="34"/>
  <c r="M365" i="34" s="1"/>
  <c r="F365" i="34"/>
  <c r="D365" i="34" s="1"/>
  <c r="AA364" i="34"/>
  <c r="Z364" i="34"/>
  <c r="AB364" i="34" s="1"/>
  <c r="L364" i="34"/>
  <c r="M364" i="34" s="1"/>
  <c r="F364" i="34"/>
  <c r="D364" i="34" s="1"/>
  <c r="AA363" i="34"/>
  <c r="Z363" i="34"/>
  <c r="AB363" i="34" s="1"/>
  <c r="L363" i="34"/>
  <c r="M363" i="34" s="1"/>
  <c r="F363" i="34"/>
  <c r="D363" i="34" s="1"/>
  <c r="AA362" i="34"/>
  <c r="Z362" i="34"/>
  <c r="AB362" i="34" s="1"/>
  <c r="L362" i="34"/>
  <c r="M362" i="34" s="1"/>
  <c r="F362" i="34"/>
  <c r="D362" i="34" s="1"/>
  <c r="AA361" i="34"/>
  <c r="Z361" i="34"/>
  <c r="AB361" i="34" s="1"/>
  <c r="L361" i="34"/>
  <c r="M361" i="34" s="1"/>
  <c r="F361" i="34"/>
  <c r="D361" i="34" s="1"/>
  <c r="AA360" i="34"/>
  <c r="Z360" i="34"/>
  <c r="AB360" i="34" s="1"/>
  <c r="L360" i="34"/>
  <c r="M360" i="34" s="1"/>
  <c r="F360" i="34"/>
  <c r="D360" i="34" s="1"/>
  <c r="AA359" i="34"/>
  <c r="Z359" i="34"/>
  <c r="AB359" i="34" s="1"/>
  <c r="L359" i="34"/>
  <c r="M359" i="34" s="1"/>
  <c r="F359" i="34"/>
  <c r="D359" i="34" s="1"/>
  <c r="AA358" i="34"/>
  <c r="Z358" i="34"/>
  <c r="AB358" i="34" s="1"/>
  <c r="L358" i="34"/>
  <c r="M358" i="34" s="1"/>
  <c r="F358" i="34"/>
  <c r="D358" i="34" s="1"/>
  <c r="AA357" i="34"/>
  <c r="Z357" i="34"/>
  <c r="AB357" i="34" s="1"/>
  <c r="L357" i="34"/>
  <c r="M357" i="34" s="1"/>
  <c r="F357" i="34"/>
  <c r="D357" i="34"/>
  <c r="AA356" i="34"/>
  <c r="Z356" i="34"/>
  <c r="AB356" i="34" s="1"/>
  <c r="M356" i="34"/>
  <c r="L356" i="34"/>
  <c r="F356" i="34"/>
  <c r="D356" i="34" s="1"/>
  <c r="AA355" i="34"/>
  <c r="Z355" i="34"/>
  <c r="AB355" i="34" s="1"/>
  <c r="L355" i="34"/>
  <c r="M355" i="34" s="1"/>
  <c r="F355" i="34"/>
  <c r="D355" i="34" s="1"/>
  <c r="E355" i="34"/>
  <c r="AA354" i="34"/>
  <c r="Z354" i="34"/>
  <c r="AB354" i="34" s="1"/>
  <c r="L354" i="34"/>
  <c r="M354" i="34" s="1"/>
  <c r="F354" i="34"/>
  <c r="D354" i="34" s="1"/>
  <c r="AA353" i="34"/>
  <c r="Z353" i="34"/>
  <c r="AB353" i="34" s="1"/>
  <c r="L353" i="34"/>
  <c r="M353" i="34" s="1"/>
  <c r="F353" i="34"/>
  <c r="D353" i="34" s="1"/>
  <c r="E353" i="34"/>
  <c r="AA352" i="34"/>
  <c r="Z352" i="34"/>
  <c r="AB352" i="34" s="1"/>
  <c r="L352" i="34"/>
  <c r="M352" i="34" s="1"/>
  <c r="F352" i="34"/>
  <c r="D352" i="34"/>
  <c r="AA351" i="34"/>
  <c r="Z351" i="34"/>
  <c r="AB351" i="34" s="1"/>
  <c r="L351" i="34"/>
  <c r="M351" i="34" s="1"/>
  <c r="F351" i="34"/>
  <c r="D351" i="34" s="1"/>
  <c r="AA350" i="34"/>
  <c r="Z350" i="34"/>
  <c r="AB350" i="34" s="1"/>
  <c r="L350" i="34"/>
  <c r="M350" i="34" s="1"/>
  <c r="F350" i="34"/>
  <c r="D350" i="34" s="1"/>
  <c r="AA349" i="34"/>
  <c r="Z349" i="34"/>
  <c r="AB349" i="34" s="1"/>
  <c r="M349" i="34"/>
  <c r="F349" i="34"/>
  <c r="D349" i="34" s="1"/>
  <c r="AA348" i="34"/>
  <c r="Z348" i="34"/>
  <c r="AB348" i="34" s="1"/>
  <c r="L348" i="34"/>
  <c r="M348" i="34" s="1"/>
  <c r="F348" i="34"/>
  <c r="D348" i="34" s="1"/>
  <c r="AA347" i="34"/>
  <c r="Z347" i="34"/>
  <c r="AB347" i="34" s="1"/>
  <c r="L347" i="34"/>
  <c r="M347" i="34" s="1"/>
  <c r="F347" i="34"/>
  <c r="D347" i="34"/>
  <c r="AA346" i="34"/>
  <c r="Z346" i="34"/>
  <c r="AB346" i="34" s="1"/>
  <c r="L346" i="34"/>
  <c r="M346" i="34" s="1"/>
  <c r="F346" i="34"/>
  <c r="D346" i="34" s="1"/>
  <c r="AA345" i="34"/>
  <c r="Z345" i="34"/>
  <c r="AB345" i="34" s="1"/>
  <c r="L345" i="34"/>
  <c r="M345" i="34" s="1"/>
  <c r="F345" i="34"/>
  <c r="D345" i="34" s="1"/>
  <c r="AA344" i="34"/>
  <c r="Z344" i="34"/>
  <c r="AB344" i="34" s="1"/>
  <c r="L344" i="34"/>
  <c r="M344" i="34" s="1"/>
  <c r="F344" i="34"/>
  <c r="D344" i="34" s="1"/>
  <c r="AA343" i="34"/>
  <c r="Z343" i="34"/>
  <c r="AB343" i="34" s="1"/>
  <c r="L343" i="34"/>
  <c r="M343" i="34" s="1"/>
  <c r="F343" i="34"/>
  <c r="D343" i="34" s="1"/>
  <c r="AA342" i="34"/>
  <c r="Z342" i="34"/>
  <c r="AB342" i="34" s="1"/>
  <c r="L342" i="34"/>
  <c r="M342" i="34" s="1"/>
  <c r="F342" i="34"/>
  <c r="D342" i="34" s="1"/>
  <c r="AA341" i="34"/>
  <c r="Z341" i="34"/>
  <c r="AB341" i="34" s="1"/>
  <c r="L341" i="34"/>
  <c r="M341" i="34" s="1"/>
  <c r="F341" i="34"/>
  <c r="D341" i="34" s="1"/>
  <c r="AA340" i="34"/>
  <c r="Z340" i="34"/>
  <c r="AB340" i="34" s="1"/>
  <c r="L340" i="34"/>
  <c r="M340" i="34" s="1"/>
  <c r="F340" i="34"/>
  <c r="D340" i="34"/>
  <c r="AA339" i="34"/>
  <c r="Z339" i="34"/>
  <c r="AB339" i="34" s="1"/>
  <c r="L339" i="34"/>
  <c r="M339" i="34" s="1"/>
  <c r="F339" i="34"/>
  <c r="D339" i="34"/>
  <c r="AA338" i="34"/>
  <c r="Z338" i="34"/>
  <c r="AB338" i="34" s="1"/>
  <c r="L338" i="34"/>
  <c r="M338" i="34" s="1"/>
  <c r="F338" i="34"/>
  <c r="D338" i="34" s="1"/>
  <c r="AA337" i="34"/>
  <c r="Z337" i="34"/>
  <c r="AB337" i="34" s="1"/>
  <c r="L337" i="34"/>
  <c r="M337" i="34" s="1"/>
  <c r="F337" i="34"/>
  <c r="D337" i="34" s="1"/>
  <c r="AA336" i="34"/>
  <c r="Z336" i="34"/>
  <c r="AB336" i="34" s="1"/>
  <c r="L336" i="34"/>
  <c r="M336" i="34" s="1"/>
  <c r="F336" i="34"/>
  <c r="D336" i="34" s="1"/>
  <c r="AA335" i="34"/>
  <c r="Z335" i="34"/>
  <c r="AB335" i="34" s="1"/>
  <c r="L335" i="34"/>
  <c r="M335" i="34" s="1"/>
  <c r="F335" i="34"/>
  <c r="D335" i="34" s="1"/>
  <c r="AA334" i="34"/>
  <c r="Z334" i="34"/>
  <c r="AB334" i="34" s="1"/>
  <c r="L334" i="34"/>
  <c r="M334" i="34" s="1"/>
  <c r="F334" i="34"/>
  <c r="D334" i="34" s="1"/>
  <c r="AA333" i="34"/>
  <c r="Z333" i="34"/>
  <c r="AB333" i="34" s="1"/>
  <c r="L333" i="34"/>
  <c r="M333" i="34" s="1"/>
  <c r="F333" i="34"/>
  <c r="D333" i="34" s="1"/>
  <c r="AA332" i="34"/>
  <c r="Z332" i="34"/>
  <c r="AB332" i="34" s="1"/>
  <c r="L332" i="34"/>
  <c r="M332" i="34" s="1"/>
  <c r="F332" i="34"/>
  <c r="D332" i="34" s="1"/>
  <c r="AA331" i="34"/>
  <c r="Z331" i="34"/>
  <c r="AB331" i="34" s="1"/>
  <c r="L331" i="34"/>
  <c r="M331" i="34" s="1"/>
  <c r="F331" i="34"/>
  <c r="D331" i="34" s="1"/>
  <c r="AA330" i="34"/>
  <c r="Z330" i="34"/>
  <c r="AB330" i="34" s="1"/>
  <c r="L330" i="34"/>
  <c r="M330" i="34" s="1"/>
  <c r="F330" i="34"/>
  <c r="D330" i="34" s="1"/>
  <c r="AA329" i="34"/>
  <c r="Z329" i="34"/>
  <c r="AB329" i="34" s="1"/>
  <c r="L329" i="34"/>
  <c r="M329" i="34" s="1"/>
  <c r="F329" i="34"/>
  <c r="D329" i="34" s="1"/>
  <c r="AA328" i="34"/>
  <c r="Z328" i="34"/>
  <c r="AB328" i="34" s="1"/>
  <c r="L328" i="34"/>
  <c r="M328" i="34" s="1"/>
  <c r="F328" i="34"/>
  <c r="D328" i="34" s="1"/>
  <c r="AA327" i="34"/>
  <c r="Z327" i="34"/>
  <c r="AB327" i="34" s="1"/>
  <c r="L327" i="34"/>
  <c r="M327" i="34" s="1"/>
  <c r="F327" i="34"/>
  <c r="D327" i="34" s="1"/>
  <c r="AA326" i="34"/>
  <c r="Z326" i="34"/>
  <c r="AB326" i="34" s="1"/>
  <c r="L326" i="34"/>
  <c r="M326" i="34" s="1"/>
  <c r="F326" i="34"/>
  <c r="D326" i="34" s="1"/>
  <c r="AB325" i="34"/>
  <c r="AA325" i="34"/>
  <c r="L325" i="34"/>
  <c r="M325" i="34" s="1"/>
  <c r="F325" i="34"/>
  <c r="D325" i="34" s="1"/>
  <c r="AB324" i="34"/>
  <c r="AA324" i="34"/>
  <c r="L324" i="34"/>
  <c r="M324" i="34" s="1"/>
  <c r="F324" i="34"/>
  <c r="D324" i="34" s="1"/>
  <c r="AB323" i="34"/>
  <c r="AA323" i="34"/>
  <c r="L323" i="34"/>
  <c r="M323" i="34" s="1"/>
  <c r="F323" i="34"/>
  <c r="D323" i="34" s="1"/>
  <c r="AB322" i="34"/>
  <c r="AA322" i="34"/>
  <c r="L322" i="34"/>
  <c r="M322" i="34" s="1"/>
  <c r="F322" i="34"/>
  <c r="D322" i="34" s="1"/>
  <c r="AB321" i="34"/>
  <c r="AA321" i="34"/>
  <c r="L321" i="34"/>
  <c r="M321" i="34" s="1"/>
  <c r="F321" i="34"/>
  <c r="D321" i="34" s="1"/>
  <c r="AB320" i="34"/>
  <c r="AA320" i="34"/>
  <c r="L320" i="34"/>
  <c r="M320" i="34" s="1"/>
  <c r="F320" i="34"/>
  <c r="D320" i="34" s="1"/>
  <c r="AB319" i="34"/>
  <c r="AA319" i="34"/>
  <c r="L319" i="34"/>
  <c r="M319" i="34" s="1"/>
  <c r="F319" i="34"/>
  <c r="D319" i="34" s="1"/>
  <c r="AA318" i="34"/>
  <c r="Z318" i="34"/>
  <c r="AB318" i="34" s="1"/>
  <c r="L318" i="34"/>
  <c r="M318" i="34" s="1"/>
  <c r="F318" i="34"/>
  <c r="D318" i="34" s="1"/>
  <c r="AA317" i="34"/>
  <c r="Z317" i="34"/>
  <c r="AB317" i="34" s="1"/>
  <c r="L317" i="34"/>
  <c r="M317" i="34" s="1"/>
  <c r="F317" i="34"/>
  <c r="D317" i="34" s="1"/>
  <c r="AA316" i="34"/>
  <c r="Z316" i="34"/>
  <c r="AB316" i="34" s="1"/>
  <c r="L316" i="34"/>
  <c r="M316" i="34" s="1"/>
  <c r="F316" i="34"/>
  <c r="D316" i="34" s="1"/>
  <c r="AA315" i="34"/>
  <c r="Z315" i="34"/>
  <c r="AB315" i="34" s="1"/>
  <c r="L315" i="34"/>
  <c r="M315" i="34" s="1"/>
  <c r="F315" i="34"/>
  <c r="D315" i="34" s="1"/>
  <c r="AA314" i="34"/>
  <c r="Z314" i="34"/>
  <c r="AB314" i="34" s="1"/>
  <c r="L314" i="34"/>
  <c r="M314" i="34" s="1"/>
  <c r="F314" i="34"/>
  <c r="D314" i="34" s="1"/>
  <c r="AA313" i="34"/>
  <c r="Z313" i="34"/>
  <c r="AB313" i="34" s="1"/>
  <c r="M313" i="34"/>
  <c r="L313" i="34"/>
  <c r="F313" i="34"/>
  <c r="D313" i="34" s="1"/>
  <c r="AA312" i="34"/>
  <c r="Z312" i="34"/>
  <c r="AB312" i="34" s="1"/>
  <c r="L312" i="34"/>
  <c r="M312" i="34" s="1"/>
  <c r="F312" i="34"/>
  <c r="D312" i="34" s="1"/>
  <c r="AA311" i="34"/>
  <c r="Z311" i="34"/>
  <c r="AB311" i="34" s="1"/>
  <c r="L311" i="34"/>
  <c r="M311" i="34" s="1"/>
  <c r="F311" i="34"/>
  <c r="D311" i="34" s="1"/>
  <c r="AA310" i="34"/>
  <c r="Z310" i="34"/>
  <c r="AB310" i="34" s="1"/>
  <c r="L310" i="34"/>
  <c r="M310" i="34" s="1"/>
  <c r="F310" i="34"/>
  <c r="D310" i="34" s="1"/>
  <c r="AA309" i="34"/>
  <c r="Z309" i="34"/>
  <c r="AB309" i="34" s="1"/>
  <c r="L309" i="34"/>
  <c r="M309" i="34" s="1"/>
  <c r="F309" i="34"/>
  <c r="D309" i="34" s="1"/>
  <c r="AA308" i="34"/>
  <c r="Z308" i="34"/>
  <c r="AB308" i="34" s="1"/>
  <c r="L308" i="34"/>
  <c r="M308" i="34" s="1"/>
  <c r="F308" i="34"/>
  <c r="D308" i="34" s="1"/>
  <c r="AA307" i="34"/>
  <c r="Z307" i="34"/>
  <c r="AB307" i="34" s="1"/>
  <c r="L307" i="34"/>
  <c r="M307" i="34" s="1"/>
  <c r="F307" i="34"/>
  <c r="D307" i="34" s="1"/>
  <c r="AA306" i="34"/>
  <c r="Z306" i="34"/>
  <c r="AB306" i="34" s="1"/>
  <c r="L306" i="34"/>
  <c r="M306" i="34" s="1"/>
  <c r="F306" i="34"/>
  <c r="D306" i="34" s="1"/>
  <c r="AA305" i="34"/>
  <c r="Z305" i="34"/>
  <c r="AB305" i="34" s="1"/>
  <c r="L305" i="34"/>
  <c r="M305" i="34" s="1"/>
  <c r="F305" i="34"/>
  <c r="D305" i="34" s="1"/>
  <c r="AA304" i="34"/>
  <c r="Z304" i="34"/>
  <c r="AB304" i="34" s="1"/>
  <c r="L304" i="34"/>
  <c r="M304" i="34" s="1"/>
  <c r="F304" i="34"/>
  <c r="D304" i="34" s="1"/>
  <c r="AA303" i="34"/>
  <c r="Z303" i="34"/>
  <c r="AB303" i="34" s="1"/>
  <c r="L303" i="34"/>
  <c r="M303" i="34" s="1"/>
  <c r="F303" i="34"/>
  <c r="D303" i="34" s="1"/>
  <c r="AA302" i="34"/>
  <c r="Z302" i="34"/>
  <c r="AB302" i="34" s="1"/>
  <c r="L302" i="34"/>
  <c r="M302" i="34" s="1"/>
  <c r="F302" i="34"/>
  <c r="D302" i="34" s="1"/>
  <c r="AA301" i="34"/>
  <c r="Z301" i="34"/>
  <c r="AB301" i="34" s="1"/>
  <c r="L301" i="34"/>
  <c r="M301" i="34" s="1"/>
  <c r="F301" i="34"/>
  <c r="D301" i="34" s="1"/>
  <c r="AA300" i="34"/>
  <c r="Z300" i="34"/>
  <c r="AB300" i="34" s="1"/>
  <c r="L300" i="34"/>
  <c r="M300" i="34" s="1"/>
  <c r="F300" i="34"/>
  <c r="D300" i="34" s="1"/>
  <c r="AA299" i="34"/>
  <c r="Z299" i="34"/>
  <c r="AB299" i="34" s="1"/>
  <c r="L299" i="34"/>
  <c r="M299" i="34" s="1"/>
  <c r="F299" i="34"/>
  <c r="D299" i="34" s="1"/>
  <c r="AA298" i="34"/>
  <c r="Z298" i="34"/>
  <c r="AB298" i="34" s="1"/>
  <c r="L298" i="34"/>
  <c r="M298" i="34" s="1"/>
  <c r="F298" i="34"/>
  <c r="D298" i="34" s="1"/>
  <c r="AA297" i="34"/>
  <c r="Z297" i="34"/>
  <c r="AB297" i="34" s="1"/>
  <c r="L297" i="34"/>
  <c r="M297" i="34" s="1"/>
  <c r="F297" i="34"/>
  <c r="D297" i="34" s="1"/>
  <c r="AA296" i="34"/>
  <c r="Z296" i="34"/>
  <c r="AB296" i="34" s="1"/>
  <c r="L296" i="34"/>
  <c r="M296" i="34" s="1"/>
  <c r="F296" i="34"/>
  <c r="D296" i="34" s="1"/>
  <c r="AA295" i="34"/>
  <c r="Z295" i="34"/>
  <c r="AB295" i="34" s="1"/>
  <c r="L295" i="34"/>
  <c r="M295" i="34" s="1"/>
  <c r="F295" i="34"/>
  <c r="D295" i="34" s="1"/>
  <c r="AA294" i="34"/>
  <c r="Z294" i="34"/>
  <c r="AB294" i="34" s="1"/>
  <c r="L294" i="34"/>
  <c r="M294" i="34" s="1"/>
  <c r="F294" i="34"/>
  <c r="D294" i="34" s="1"/>
  <c r="AA293" i="34"/>
  <c r="Z293" i="34"/>
  <c r="AB293" i="34" s="1"/>
  <c r="L293" i="34"/>
  <c r="M293" i="34" s="1"/>
  <c r="F293" i="34"/>
  <c r="D293" i="34" s="1"/>
  <c r="AA292" i="34"/>
  <c r="Z292" i="34"/>
  <c r="AB292" i="34" s="1"/>
  <c r="L292" i="34"/>
  <c r="M292" i="34" s="1"/>
  <c r="F292" i="34"/>
  <c r="D292" i="34" s="1"/>
  <c r="AA291" i="34"/>
  <c r="Z291" i="34"/>
  <c r="AB291" i="34" s="1"/>
  <c r="L291" i="34"/>
  <c r="M291" i="34" s="1"/>
  <c r="F291" i="34"/>
  <c r="D291" i="34" s="1"/>
  <c r="AA290" i="34"/>
  <c r="Z290" i="34"/>
  <c r="AB290" i="34" s="1"/>
  <c r="F290" i="34"/>
  <c r="D290" i="34" s="1"/>
  <c r="AA289" i="34"/>
  <c r="Z289" i="34"/>
  <c r="AB289" i="34" s="1"/>
  <c r="L289" i="34"/>
  <c r="M289" i="34" s="1"/>
  <c r="F289" i="34"/>
  <c r="D289" i="34" s="1"/>
  <c r="AA288" i="34"/>
  <c r="Z288" i="34"/>
  <c r="AB288" i="34" s="1"/>
  <c r="L288" i="34"/>
  <c r="M288" i="34" s="1"/>
  <c r="F288" i="34"/>
  <c r="D288" i="34" s="1"/>
  <c r="AA287" i="34"/>
  <c r="Z287" i="34"/>
  <c r="AB287" i="34" s="1"/>
  <c r="L287" i="34"/>
  <c r="M287" i="34" s="1"/>
  <c r="F287" i="34"/>
  <c r="D287" i="34"/>
  <c r="AA286" i="34"/>
  <c r="Z286" i="34"/>
  <c r="AB286" i="34" s="1"/>
  <c r="L286" i="34"/>
  <c r="M286" i="34" s="1"/>
  <c r="F286" i="34"/>
  <c r="D286" i="34" s="1"/>
  <c r="AA285" i="34"/>
  <c r="Z285" i="34"/>
  <c r="AB285" i="34" s="1"/>
  <c r="L285" i="34"/>
  <c r="M285" i="34" s="1"/>
  <c r="F285" i="34"/>
  <c r="D285" i="34" s="1"/>
  <c r="AA284" i="34"/>
  <c r="Z284" i="34"/>
  <c r="AB284" i="34" s="1"/>
  <c r="L284" i="34"/>
  <c r="M284" i="34" s="1"/>
  <c r="F284" i="34"/>
  <c r="D284" i="34" s="1"/>
  <c r="AA283" i="34"/>
  <c r="Z283" i="34"/>
  <c r="AB283" i="34" s="1"/>
  <c r="L283" i="34"/>
  <c r="M283" i="34" s="1"/>
  <c r="F283" i="34"/>
  <c r="D283" i="34" s="1"/>
  <c r="AA282" i="34"/>
  <c r="Z282" i="34"/>
  <c r="AB282" i="34" s="1"/>
  <c r="L282" i="34"/>
  <c r="M282" i="34" s="1"/>
  <c r="F282" i="34"/>
  <c r="D282" i="34" s="1"/>
  <c r="AA281" i="34"/>
  <c r="Z281" i="34"/>
  <c r="AB281" i="34" s="1"/>
  <c r="L281" i="34"/>
  <c r="M281" i="34" s="1"/>
  <c r="F281" i="34"/>
  <c r="D281" i="34" s="1"/>
  <c r="AA280" i="34"/>
  <c r="Z280" i="34"/>
  <c r="AB280" i="34" s="1"/>
  <c r="L280" i="34"/>
  <c r="M280" i="34" s="1"/>
  <c r="F280" i="34"/>
  <c r="D280" i="34" s="1"/>
  <c r="AA279" i="34"/>
  <c r="Z279" i="34"/>
  <c r="AB279" i="34" s="1"/>
  <c r="L279" i="34"/>
  <c r="M279" i="34" s="1"/>
  <c r="F279" i="34"/>
  <c r="D279" i="34" s="1"/>
  <c r="AA278" i="34"/>
  <c r="Z278" i="34"/>
  <c r="AB278" i="34" s="1"/>
  <c r="L278" i="34"/>
  <c r="M278" i="34" s="1"/>
  <c r="F278" i="34"/>
  <c r="D278" i="34" s="1"/>
  <c r="AA277" i="34"/>
  <c r="Z277" i="34"/>
  <c r="AB277" i="34" s="1"/>
  <c r="L277" i="34"/>
  <c r="M277" i="34" s="1"/>
  <c r="F277" i="34"/>
  <c r="D277" i="34" s="1"/>
  <c r="E277" i="34"/>
  <c r="AA276" i="34"/>
  <c r="Z276" i="34"/>
  <c r="AB276" i="34" s="1"/>
  <c r="L276" i="34"/>
  <c r="M276" i="34" s="1"/>
  <c r="F276" i="34"/>
  <c r="D276" i="34" s="1"/>
  <c r="AA275" i="34"/>
  <c r="Z275" i="34"/>
  <c r="AB275" i="34" s="1"/>
  <c r="L275" i="34"/>
  <c r="M275" i="34" s="1"/>
  <c r="F275" i="34"/>
  <c r="D275" i="34" s="1"/>
  <c r="E275" i="34"/>
  <c r="AA274" i="34"/>
  <c r="Z274" i="34"/>
  <c r="AB274" i="34" s="1"/>
  <c r="L274" i="34"/>
  <c r="M274" i="34" s="1"/>
  <c r="F274" i="34"/>
  <c r="D274" i="34" s="1"/>
  <c r="AA273" i="34"/>
  <c r="Z273" i="34"/>
  <c r="AB273" i="34" s="1"/>
  <c r="L273" i="34"/>
  <c r="M273" i="34" s="1"/>
  <c r="F273" i="34"/>
  <c r="D273" i="34" s="1"/>
  <c r="AA272" i="34"/>
  <c r="Z272" i="34"/>
  <c r="AB272" i="34" s="1"/>
  <c r="L272" i="34"/>
  <c r="M272" i="34" s="1"/>
  <c r="F272" i="34"/>
  <c r="D272" i="34" s="1"/>
  <c r="AA271" i="34"/>
  <c r="Z271" i="34"/>
  <c r="AB271" i="34" s="1"/>
  <c r="M271" i="34"/>
  <c r="F271" i="34"/>
  <c r="D271" i="34" s="1"/>
  <c r="AA270" i="34"/>
  <c r="Z270" i="34"/>
  <c r="AB270" i="34" s="1"/>
  <c r="L270" i="34"/>
  <c r="M270" i="34" s="1"/>
  <c r="F270" i="34"/>
  <c r="D270" i="34" s="1"/>
  <c r="AA269" i="34"/>
  <c r="Z269" i="34"/>
  <c r="AB269" i="34" s="1"/>
  <c r="L269" i="34"/>
  <c r="M269" i="34" s="1"/>
  <c r="F269" i="34"/>
  <c r="D269" i="34" s="1"/>
  <c r="AA268" i="34"/>
  <c r="Z268" i="34"/>
  <c r="AB268" i="34" s="1"/>
  <c r="L268" i="34"/>
  <c r="M268" i="34" s="1"/>
  <c r="F268" i="34"/>
  <c r="D268" i="34" s="1"/>
  <c r="AA267" i="34"/>
  <c r="Z267" i="34"/>
  <c r="AB267" i="34" s="1"/>
  <c r="L267" i="34"/>
  <c r="M267" i="34" s="1"/>
  <c r="F267" i="34"/>
  <c r="D267" i="34" s="1"/>
  <c r="AA266" i="34"/>
  <c r="Z266" i="34"/>
  <c r="AB266" i="34" s="1"/>
  <c r="L266" i="34"/>
  <c r="M266" i="34" s="1"/>
  <c r="F266" i="34"/>
  <c r="D266" i="34" s="1"/>
  <c r="AA265" i="34"/>
  <c r="Z265" i="34"/>
  <c r="AB265" i="34" s="1"/>
  <c r="L265" i="34"/>
  <c r="M265" i="34" s="1"/>
  <c r="F265" i="34"/>
  <c r="D265" i="34" s="1"/>
  <c r="AA264" i="34"/>
  <c r="Z264" i="34"/>
  <c r="AB264" i="34" s="1"/>
  <c r="L264" i="34"/>
  <c r="M264" i="34" s="1"/>
  <c r="F264" i="34"/>
  <c r="D264" i="34" s="1"/>
  <c r="AA263" i="34"/>
  <c r="Z263" i="34"/>
  <c r="AB263" i="34" s="1"/>
  <c r="L263" i="34"/>
  <c r="M263" i="34" s="1"/>
  <c r="F263" i="34"/>
  <c r="D263" i="34" s="1"/>
  <c r="AA262" i="34"/>
  <c r="Z262" i="34"/>
  <c r="AB262" i="34" s="1"/>
  <c r="M262" i="34"/>
  <c r="L262" i="34"/>
  <c r="F262" i="34"/>
  <c r="D262" i="34" s="1"/>
  <c r="L261" i="34"/>
  <c r="M261" i="34" s="1"/>
  <c r="F261" i="34"/>
  <c r="D261" i="34" s="1"/>
  <c r="L260" i="34"/>
  <c r="M260" i="34" s="1"/>
  <c r="F260" i="34"/>
  <c r="D260" i="34" s="1"/>
  <c r="F259" i="34"/>
  <c r="D259" i="34" s="1"/>
  <c r="AA258" i="34"/>
  <c r="Z258" i="34"/>
  <c r="AB258" i="34" s="1"/>
  <c r="M258" i="34"/>
  <c r="L258" i="34"/>
  <c r="F258" i="34"/>
  <c r="D258" i="34" s="1"/>
  <c r="AA257" i="34"/>
  <c r="Z257" i="34"/>
  <c r="AB257" i="34" s="1"/>
  <c r="L257" i="34"/>
  <c r="M257" i="34" s="1"/>
  <c r="F257" i="34"/>
  <c r="D257" i="34" s="1"/>
  <c r="AA256" i="34"/>
  <c r="Z256" i="34"/>
  <c r="AB256" i="34" s="1"/>
  <c r="F256" i="34"/>
  <c r="D256" i="34" s="1"/>
  <c r="AA255" i="34"/>
  <c r="Z255" i="34"/>
  <c r="AB255" i="34" s="1"/>
  <c r="L255" i="34"/>
  <c r="M255" i="34" s="1"/>
  <c r="F255" i="34"/>
  <c r="D255" i="34" s="1"/>
  <c r="AA254" i="34"/>
  <c r="Z254" i="34"/>
  <c r="AB254" i="34" s="1"/>
  <c r="L254" i="34"/>
  <c r="M254" i="34" s="1"/>
  <c r="F254" i="34"/>
  <c r="D254" i="34" s="1"/>
  <c r="AA253" i="34"/>
  <c r="Z253" i="34"/>
  <c r="AB253" i="34" s="1"/>
  <c r="L253" i="34"/>
  <c r="M253" i="34" s="1"/>
  <c r="F253" i="34"/>
  <c r="D253" i="34" s="1"/>
  <c r="AA252" i="34"/>
  <c r="Z252" i="34"/>
  <c r="AB252" i="34" s="1"/>
  <c r="L252" i="34"/>
  <c r="M252" i="34" s="1"/>
  <c r="F252" i="34"/>
  <c r="D252" i="34" s="1"/>
  <c r="AA251" i="34"/>
  <c r="Z251" i="34"/>
  <c r="AB251" i="34" s="1"/>
  <c r="L251" i="34"/>
  <c r="M251" i="34" s="1"/>
  <c r="F251" i="34"/>
  <c r="D251" i="34" s="1"/>
  <c r="AA250" i="34"/>
  <c r="Z250" i="34"/>
  <c r="AB250" i="34" s="1"/>
  <c r="L250" i="34"/>
  <c r="M250" i="34" s="1"/>
  <c r="F250" i="34"/>
  <c r="D250" i="34" s="1"/>
  <c r="AA249" i="34"/>
  <c r="Z249" i="34"/>
  <c r="AB249" i="34" s="1"/>
  <c r="L249" i="34"/>
  <c r="M249" i="34" s="1"/>
  <c r="F249" i="34"/>
  <c r="D249" i="34" s="1"/>
  <c r="AA248" i="34"/>
  <c r="Z248" i="34"/>
  <c r="AB248" i="34" s="1"/>
  <c r="L248" i="34"/>
  <c r="M248" i="34" s="1"/>
  <c r="F248" i="34"/>
  <c r="D248" i="34" s="1"/>
  <c r="AA247" i="34"/>
  <c r="Z247" i="34"/>
  <c r="AB247" i="34" s="1"/>
  <c r="L247" i="34"/>
  <c r="M247" i="34" s="1"/>
  <c r="F247" i="34"/>
  <c r="D247" i="34"/>
  <c r="AA246" i="34"/>
  <c r="Z246" i="34"/>
  <c r="AB246" i="34" s="1"/>
  <c r="L246" i="34"/>
  <c r="M246" i="34" s="1"/>
  <c r="F246" i="34"/>
  <c r="D246" i="34" s="1"/>
  <c r="AA245" i="34"/>
  <c r="Z245" i="34"/>
  <c r="AB245" i="34" s="1"/>
  <c r="M245" i="34"/>
  <c r="L245" i="34"/>
  <c r="F245" i="34"/>
  <c r="D245" i="34" s="1"/>
  <c r="AA244" i="34"/>
  <c r="Z244" i="34"/>
  <c r="AB244" i="34" s="1"/>
  <c r="L244" i="34"/>
  <c r="M244" i="34" s="1"/>
  <c r="F244" i="34"/>
  <c r="D244" i="34" s="1"/>
  <c r="AA243" i="34"/>
  <c r="Z243" i="34"/>
  <c r="AB243" i="34" s="1"/>
  <c r="L243" i="34"/>
  <c r="M243" i="34" s="1"/>
  <c r="F243" i="34"/>
  <c r="D243" i="34" s="1"/>
  <c r="E243" i="34"/>
  <c r="AA242" i="34"/>
  <c r="Z242" i="34"/>
  <c r="AB242" i="34" s="1"/>
  <c r="L242" i="34"/>
  <c r="M242" i="34" s="1"/>
  <c r="F242" i="34"/>
  <c r="D242" i="34" s="1"/>
  <c r="AA241" i="34"/>
  <c r="Z241" i="34"/>
  <c r="AB241" i="34" s="1"/>
  <c r="L241" i="34"/>
  <c r="M241" i="34" s="1"/>
  <c r="F241" i="34"/>
  <c r="D241" i="34" s="1"/>
  <c r="E241" i="34"/>
  <c r="AA240" i="34"/>
  <c r="Z240" i="34"/>
  <c r="AB240" i="34" s="1"/>
  <c r="L240" i="34"/>
  <c r="M240" i="34" s="1"/>
  <c r="F240" i="34"/>
  <c r="D240" i="34" s="1"/>
  <c r="AA239" i="34"/>
  <c r="Z239" i="34"/>
  <c r="AB239" i="34" s="1"/>
  <c r="L239" i="34"/>
  <c r="M239" i="34" s="1"/>
  <c r="F239" i="34"/>
  <c r="D239" i="34" s="1"/>
  <c r="AA238" i="34"/>
  <c r="Z238" i="34"/>
  <c r="AB238" i="34" s="1"/>
  <c r="M238" i="34"/>
  <c r="L238" i="34"/>
  <c r="F238" i="34"/>
  <c r="D238" i="34" s="1"/>
  <c r="AA237" i="34"/>
  <c r="Z237" i="34"/>
  <c r="AB237" i="34" s="1"/>
  <c r="M237" i="34"/>
  <c r="F237" i="34"/>
  <c r="D237" i="34" s="1"/>
  <c r="AA236" i="34"/>
  <c r="Z236" i="34"/>
  <c r="AB236" i="34" s="1"/>
  <c r="L236" i="34"/>
  <c r="M236" i="34" s="1"/>
  <c r="F236" i="34"/>
  <c r="D236" i="34" s="1"/>
  <c r="AA235" i="34"/>
  <c r="Z235" i="34"/>
  <c r="AB235" i="34" s="1"/>
  <c r="L235" i="34"/>
  <c r="M235" i="34" s="1"/>
  <c r="F235" i="34"/>
  <c r="D235" i="34" s="1"/>
  <c r="AA234" i="34"/>
  <c r="Z234" i="34"/>
  <c r="AB234" i="34" s="1"/>
  <c r="L234" i="34"/>
  <c r="M234" i="34" s="1"/>
  <c r="F234" i="34"/>
  <c r="D234" i="34" s="1"/>
  <c r="AA233" i="34"/>
  <c r="Z233" i="34"/>
  <c r="AB233" i="34" s="1"/>
  <c r="L233" i="34"/>
  <c r="M233" i="34" s="1"/>
  <c r="F233" i="34"/>
  <c r="D233" i="34" s="1"/>
  <c r="AA232" i="34"/>
  <c r="Z232" i="34"/>
  <c r="AB232" i="34" s="1"/>
  <c r="L232" i="34"/>
  <c r="M232" i="34" s="1"/>
  <c r="F232" i="34"/>
  <c r="D232" i="34" s="1"/>
  <c r="AA231" i="34"/>
  <c r="Z231" i="34"/>
  <c r="AB231" i="34" s="1"/>
  <c r="L231" i="34"/>
  <c r="M231" i="34" s="1"/>
  <c r="F231" i="34"/>
  <c r="D231" i="34" s="1"/>
  <c r="AA230" i="34"/>
  <c r="Z230" i="34"/>
  <c r="AB230" i="34" s="1"/>
  <c r="L230" i="34"/>
  <c r="M230" i="34" s="1"/>
  <c r="F230" i="34"/>
  <c r="D230" i="34" s="1"/>
  <c r="AA229" i="34"/>
  <c r="Z229" i="34"/>
  <c r="AB229" i="34" s="1"/>
  <c r="L229" i="34"/>
  <c r="M229" i="34" s="1"/>
  <c r="F229" i="34"/>
  <c r="D229" i="34" s="1"/>
  <c r="AA228" i="34"/>
  <c r="Z228" i="34"/>
  <c r="AB228" i="34" s="1"/>
  <c r="L228" i="34"/>
  <c r="M228" i="34" s="1"/>
  <c r="F228" i="34"/>
  <c r="D228" i="34" s="1"/>
  <c r="AB227" i="34"/>
  <c r="AA227" i="34"/>
  <c r="L227" i="34"/>
  <c r="M227" i="34" s="1"/>
  <c r="F227" i="34"/>
  <c r="D227" i="34"/>
  <c r="AB226" i="34"/>
  <c r="AA226" i="34"/>
  <c r="L226" i="34"/>
  <c r="M226" i="34" s="1"/>
  <c r="F226" i="34"/>
  <c r="D226" i="34" s="1"/>
  <c r="AB225" i="34"/>
  <c r="AA225" i="34"/>
  <c r="F225" i="34"/>
  <c r="D225" i="34" s="1"/>
  <c r="AA224" i="34"/>
  <c r="Z224" i="34"/>
  <c r="AB224" i="34" s="1"/>
  <c r="L224" i="34"/>
  <c r="M224" i="34" s="1"/>
  <c r="F224" i="34"/>
  <c r="D224" i="34" s="1"/>
  <c r="AA223" i="34"/>
  <c r="Z223" i="34"/>
  <c r="AB223" i="34" s="1"/>
  <c r="M223" i="34"/>
  <c r="L223" i="34"/>
  <c r="F223" i="34"/>
  <c r="D223" i="34" s="1"/>
  <c r="AA222" i="34"/>
  <c r="Z222" i="34"/>
  <c r="AB222" i="34" s="1"/>
  <c r="F222" i="34"/>
  <c r="D222" i="34" s="1"/>
  <c r="AA221" i="34"/>
  <c r="Z221" i="34"/>
  <c r="AB221" i="34" s="1"/>
  <c r="L221" i="34"/>
  <c r="M221" i="34" s="1"/>
  <c r="F221" i="34"/>
  <c r="D221" i="34" s="1"/>
  <c r="AA220" i="34"/>
  <c r="Z220" i="34"/>
  <c r="AB220" i="34" s="1"/>
  <c r="L220" i="34"/>
  <c r="M220" i="34" s="1"/>
  <c r="F220" i="34"/>
  <c r="D220" i="34" s="1"/>
  <c r="AA219" i="34"/>
  <c r="Z219" i="34"/>
  <c r="AB219" i="34" s="1"/>
  <c r="M219" i="34"/>
  <c r="L219" i="34"/>
  <c r="F219" i="34"/>
  <c r="D219" i="34" s="1"/>
  <c r="AA218" i="34"/>
  <c r="Z218" i="34"/>
  <c r="AB218" i="34" s="1"/>
  <c r="M218" i="34"/>
  <c r="L218" i="34"/>
  <c r="F218" i="34"/>
  <c r="D218" i="34" s="1"/>
  <c r="AA217" i="34"/>
  <c r="Z217" i="34"/>
  <c r="AB217" i="34" s="1"/>
  <c r="L217" i="34"/>
  <c r="M217" i="34" s="1"/>
  <c r="F217" i="34"/>
  <c r="D217" i="34" s="1"/>
  <c r="AA216" i="34"/>
  <c r="Z216" i="34"/>
  <c r="AB216" i="34" s="1"/>
  <c r="L216" i="34"/>
  <c r="M216" i="34" s="1"/>
  <c r="F216" i="34"/>
  <c r="D216" i="34" s="1"/>
  <c r="AA215" i="34"/>
  <c r="Z215" i="34"/>
  <c r="AB215" i="34" s="1"/>
  <c r="L215" i="34"/>
  <c r="M215" i="34" s="1"/>
  <c r="F215" i="34"/>
  <c r="D215" i="34" s="1"/>
  <c r="AA214" i="34"/>
  <c r="Z214" i="34"/>
  <c r="AB214" i="34" s="1"/>
  <c r="L214" i="34"/>
  <c r="M214" i="34" s="1"/>
  <c r="F214" i="34"/>
  <c r="D214" i="34" s="1"/>
  <c r="AA213" i="34"/>
  <c r="Z213" i="34"/>
  <c r="AB213" i="34" s="1"/>
  <c r="L213" i="34"/>
  <c r="M213" i="34" s="1"/>
  <c r="F213" i="34"/>
  <c r="D213" i="34" s="1"/>
  <c r="AA212" i="34"/>
  <c r="Z212" i="34"/>
  <c r="AB212" i="34" s="1"/>
  <c r="L212" i="34"/>
  <c r="M212" i="34" s="1"/>
  <c r="F212" i="34"/>
  <c r="D212" i="34" s="1"/>
  <c r="AA211" i="34"/>
  <c r="Z211" i="34"/>
  <c r="AB211" i="34" s="1"/>
  <c r="L211" i="34"/>
  <c r="M211" i="34" s="1"/>
  <c r="F211" i="34"/>
  <c r="D211" i="34" s="1"/>
  <c r="AA210" i="34"/>
  <c r="Z210" i="34"/>
  <c r="AB210" i="34" s="1"/>
  <c r="L210" i="34"/>
  <c r="M210" i="34" s="1"/>
  <c r="F210" i="34"/>
  <c r="D210" i="34" s="1"/>
  <c r="AA209" i="34"/>
  <c r="Z209" i="34"/>
  <c r="AB209" i="34" s="1"/>
  <c r="L209" i="34"/>
  <c r="M209" i="34" s="1"/>
  <c r="F209" i="34"/>
  <c r="D209" i="34" s="1"/>
  <c r="E209" i="34"/>
  <c r="AA208" i="34"/>
  <c r="Z208" i="34"/>
  <c r="AB208" i="34" s="1"/>
  <c r="L208" i="34"/>
  <c r="M208" i="34" s="1"/>
  <c r="F208" i="34"/>
  <c r="D208" i="34" s="1"/>
  <c r="AA207" i="34"/>
  <c r="Z207" i="34"/>
  <c r="AB207" i="34" s="1"/>
  <c r="L207" i="34"/>
  <c r="M207" i="34" s="1"/>
  <c r="F207" i="34"/>
  <c r="D207" i="34" s="1"/>
  <c r="E207" i="34"/>
  <c r="AA206" i="34"/>
  <c r="Z206" i="34"/>
  <c r="AB206" i="34" s="1"/>
  <c r="L206" i="34"/>
  <c r="M206" i="34" s="1"/>
  <c r="F206" i="34"/>
  <c r="D206" i="34" s="1"/>
  <c r="AA205" i="34"/>
  <c r="Z205" i="34"/>
  <c r="AB205" i="34" s="1"/>
  <c r="L205" i="34"/>
  <c r="M205" i="34" s="1"/>
  <c r="F205" i="34"/>
  <c r="D205" i="34" s="1"/>
  <c r="AA204" i="34"/>
  <c r="Z204" i="34"/>
  <c r="AB204" i="34" s="1"/>
  <c r="L204" i="34"/>
  <c r="M204" i="34" s="1"/>
  <c r="F204" i="34"/>
  <c r="D204" i="34" s="1"/>
  <c r="AA203" i="34"/>
  <c r="Z203" i="34"/>
  <c r="AB203" i="34" s="1"/>
  <c r="M203" i="34"/>
  <c r="F203" i="34"/>
  <c r="D203" i="34" s="1"/>
  <c r="AA202" i="34"/>
  <c r="Z202" i="34"/>
  <c r="AB202" i="34" s="1"/>
  <c r="L202" i="34"/>
  <c r="M202" i="34" s="1"/>
  <c r="F202" i="34"/>
  <c r="D202" i="34" s="1"/>
  <c r="AA201" i="34"/>
  <c r="Z201" i="34"/>
  <c r="AB201" i="34" s="1"/>
  <c r="L201" i="34"/>
  <c r="M201" i="34" s="1"/>
  <c r="F201" i="34"/>
  <c r="D201" i="34" s="1"/>
  <c r="AA200" i="34"/>
  <c r="Z200" i="34"/>
  <c r="AB200" i="34" s="1"/>
  <c r="L200" i="34"/>
  <c r="M200" i="34" s="1"/>
  <c r="F200" i="34"/>
  <c r="D200" i="34" s="1"/>
  <c r="AA199" i="34"/>
  <c r="Z199" i="34"/>
  <c r="AB199" i="34" s="1"/>
  <c r="L199" i="34"/>
  <c r="M199" i="34" s="1"/>
  <c r="F199" i="34"/>
  <c r="D199" i="34" s="1"/>
  <c r="AA198" i="34"/>
  <c r="Z198" i="34"/>
  <c r="AB198" i="34" s="1"/>
  <c r="L198" i="34"/>
  <c r="M198" i="34" s="1"/>
  <c r="F198" i="34"/>
  <c r="D198" i="34" s="1"/>
  <c r="AA197" i="34"/>
  <c r="Z197" i="34"/>
  <c r="AB197" i="34" s="1"/>
  <c r="L197" i="34"/>
  <c r="M197" i="34" s="1"/>
  <c r="F197" i="34"/>
  <c r="D197" i="34" s="1"/>
  <c r="AA196" i="34"/>
  <c r="Z196" i="34"/>
  <c r="AB196" i="34" s="1"/>
  <c r="L196" i="34"/>
  <c r="M196" i="34" s="1"/>
  <c r="F196" i="34"/>
  <c r="D196" i="34" s="1"/>
  <c r="AA195" i="34"/>
  <c r="Z195" i="34"/>
  <c r="AB195" i="34" s="1"/>
  <c r="L195" i="34"/>
  <c r="M195" i="34" s="1"/>
  <c r="F195" i="34"/>
  <c r="D195" i="34" s="1"/>
  <c r="AA194" i="34"/>
  <c r="Z194" i="34"/>
  <c r="AB194" i="34" s="1"/>
  <c r="L194" i="34"/>
  <c r="M194" i="34" s="1"/>
  <c r="F194" i="34"/>
  <c r="D194" i="34" s="1"/>
  <c r="AA193" i="34"/>
  <c r="Z193" i="34"/>
  <c r="AB193" i="34" s="1"/>
  <c r="L193" i="34"/>
  <c r="M193" i="34" s="1"/>
  <c r="F193" i="34"/>
  <c r="D193" i="34" s="1"/>
  <c r="AA192" i="34"/>
  <c r="Z192" i="34"/>
  <c r="AB192" i="34" s="1"/>
  <c r="L192" i="34"/>
  <c r="M192" i="34" s="1"/>
  <c r="F192" i="34"/>
  <c r="D192" i="34" s="1"/>
  <c r="AA191" i="34"/>
  <c r="Z191" i="34"/>
  <c r="AB191" i="34" s="1"/>
  <c r="L191" i="34"/>
  <c r="M191" i="34" s="1"/>
  <c r="F191" i="34"/>
  <c r="D191" i="34" s="1"/>
  <c r="AA190" i="34"/>
  <c r="Z190" i="34"/>
  <c r="AB190" i="34" s="1"/>
  <c r="L190" i="34"/>
  <c r="M190" i="34" s="1"/>
  <c r="F190" i="34"/>
  <c r="D190" i="34" s="1"/>
  <c r="AA189" i="34"/>
  <c r="Z189" i="34"/>
  <c r="AB189" i="34" s="1"/>
  <c r="L189" i="34"/>
  <c r="M189" i="34" s="1"/>
  <c r="F189" i="34"/>
  <c r="D189" i="34" s="1"/>
  <c r="AA188" i="34"/>
  <c r="Z188" i="34"/>
  <c r="AB188" i="34" s="1"/>
  <c r="L188" i="34"/>
  <c r="M188" i="34" s="1"/>
  <c r="F188" i="34"/>
  <c r="D188" i="34" s="1"/>
  <c r="AA187" i="34"/>
  <c r="Z187" i="34"/>
  <c r="AB187" i="34" s="1"/>
  <c r="L187" i="34"/>
  <c r="M187" i="34" s="1"/>
  <c r="F187" i="34"/>
  <c r="D187" i="34" s="1"/>
  <c r="AB186" i="34"/>
  <c r="AA186" i="34"/>
  <c r="L186" i="34"/>
  <c r="M186" i="34" s="1"/>
  <c r="F186" i="34"/>
  <c r="D186" i="34"/>
  <c r="AB185" i="34"/>
  <c r="AA185" i="34"/>
  <c r="L185" i="34"/>
  <c r="M185" i="34" s="1"/>
  <c r="F185" i="34"/>
  <c r="D185" i="34" s="1"/>
  <c r="AB184" i="34"/>
  <c r="AA184" i="34"/>
  <c r="L184" i="34"/>
  <c r="M184" i="34" s="1"/>
  <c r="F184" i="34"/>
  <c r="D184" i="34"/>
  <c r="AB183" i="34"/>
  <c r="AA183" i="34"/>
  <c r="L183" i="34"/>
  <c r="M183" i="34" s="1"/>
  <c r="F183" i="34"/>
  <c r="D183" i="34" s="1"/>
  <c r="AB182" i="34"/>
  <c r="AA182" i="34"/>
  <c r="L182" i="34"/>
  <c r="M182" i="34" s="1"/>
  <c r="F182" i="34"/>
  <c r="D182" i="34" s="1"/>
  <c r="AB181" i="34"/>
  <c r="AA181" i="34"/>
  <c r="L181" i="34"/>
  <c r="M181" i="34" s="1"/>
  <c r="F181" i="34"/>
  <c r="D181" i="34" s="1"/>
  <c r="AB180" i="34"/>
  <c r="AA180" i="34"/>
  <c r="L180" i="34"/>
  <c r="M180" i="34" s="1"/>
  <c r="F180" i="34"/>
  <c r="D180" i="34" s="1"/>
  <c r="AB179" i="34"/>
  <c r="AA179" i="34"/>
  <c r="L179" i="34"/>
  <c r="M179" i="34" s="1"/>
  <c r="F179" i="34"/>
  <c r="D179" i="34" s="1"/>
  <c r="AA178" i="34"/>
  <c r="Z178" i="34"/>
  <c r="AB178" i="34" s="1"/>
  <c r="L178" i="34"/>
  <c r="M178" i="34" s="1"/>
  <c r="F178" i="34"/>
  <c r="D178" i="34"/>
  <c r="AA177" i="34"/>
  <c r="Z177" i="34"/>
  <c r="AB177" i="34" s="1"/>
  <c r="L177" i="34"/>
  <c r="M177" i="34" s="1"/>
  <c r="F177" i="34"/>
  <c r="D177" i="34" s="1"/>
  <c r="AA176" i="34"/>
  <c r="Z176" i="34"/>
  <c r="AB176" i="34" s="1"/>
  <c r="L176" i="34"/>
  <c r="M176" i="34" s="1"/>
  <c r="F176" i="34"/>
  <c r="D176" i="34" s="1"/>
  <c r="AA175" i="34"/>
  <c r="Z175" i="34"/>
  <c r="AB175" i="34" s="1"/>
  <c r="L175" i="34"/>
  <c r="M175" i="34" s="1"/>
  <c r="F175" i="34"/>
  <c r="D175" i="34" s="1"/>
  <c r="AA174" i="34"/>
  <c r="Z174" i="34"/>
  <c r="AB174" i="34" s="1"/>
  <c r="L174" i="34"/>
  <c r="M174" i="34" s="1"/>
  <c r="F174" i="34"/>
  <c r="D174" i="34" s="1"/>
  <c r="AA173" i="34"/>
  <c r="Z173" i="34"/>
  <c r="AB173" i="34" s="1"/>
  <c r="L173" i="34"/>
  <c r="M173" i="34" s="1"/>
  <c r="F173" i="34"/>
  <c r="D173" i="34" s="1"/>
  <c r="AA172" i="34"/>
  <c r="Z172" i="34"/>
  <c r="AB172" i="34" s="1"/>
  <c r="M172" i="34"/>
  <c r="L172" i="34"/>
  <c r="F172" i="34"/>
  <c r="D172" i="34" s="1"/>
  <c r="AA171" i="34"/>
  <c r="Z171" i="34"/>
  <c r="AB171" i="34" s="1"/>
  <c r="L171" i="34"/>
  <c r="M171" i="34" s="1"/>
  <c r="F171" i="34"/>
  <c r="D171" i="34" s="1"/>
  <c r="AA170" i="34"/>
  <c r="Z170" i="34"/>
  <c r="AB170" i="34" s="1"/>
  <c r="L170" i="34"/>
  <c r="M170" i="34" s="1"/>
  <c r="F170" i="34"/>
  <c r="D170" i="34" s="1"/>
  <c r="AA169" i="34"/>
  <c r="Z169" i="34"/>
  <c r="AB169" i="34" s="1"/>
  <c r="L169" i="34"/>
  <c r="M169" i="34" s="1"/>
  <c r="F169" i="34"/>
  <c r="D169" i="34" s="1"/>
  <c r="AA168" i="34"/>
  <c r="Z168" i="34"/>
  <c r="AB168" i="34" s="1"/>
  <c r="L168" i="34"/>
  <c r="M168" i="34" s="1"/>
  <c r="F168" i="34"/>
  <c r="D168" i="34" s="1"/>
  <c r="AA167" i="34"/>
  <c r="Z167" i="34"/>
  <c r="AB167" i="34" s="1"/>
  <c r="L167" i="34"/>
  <c r="M167" i="34" s="1"/>
  <c r="F167" i="34"/>
  <c r="D167" i="34" s="1"/>
  <c r="AA166" i="34"/>
  <c r="Z166" i="34"/>
  <c r="AB166" i="34" s="1"/>
  <c r="L166" i="34"/>
  <c r="M166" i="34" s="1"/>
  <c r="F166" i="34"/>
  <c r="D166" i="34" s="1"/>
  <c r="AA165" i="34"/>
  <c r="Z165" i="34"/>
  <c r="AB165" i="34" s="1"/>
  <c r="L165" i="34"/>
  <c r="M165" i="34" s="1"/>
  <c r="F165" i="34"/>
  <c r="D165" i="34" s="1"/>
  <c r="AA164" i="34"/>
  <c r="Z164" i="34"/>
  <c r="AB164" i="34" s="1"/>
  <c r="L164" i="34"/>
  <c r="M164" i="34" s="1"/>
  <c r="F164" i="34"/>
  <c r="D164" i="34" s="1"/>
  <c r="AA163" i="34"/>
  <c r="Z163" i="34"/>
  <c r="AB163" i="34" s="1"/>
  <c r="L163" i="34"/>
  <c r="M163" i="34" s="1"/>
  <c r="F163" i="34"/>
  <c r="D163" i="34" s="1"/>
  <c r="AA162" i="34"/>
  <c r="Z162" i="34"/>
  <c r="AB162" i="34" s="1"/>
  <c r="L162" i="34"/>
  <c r="M162" i="34" s="1"/>
  <c r="F162" i="34"/>
  <c r="D162" i="34" s="1"/>
  <c r="AA161" i="34"/>
  <c r="Z161" i="34"/>
  <c r="AB161" i="34" s="1"/>
  <c r="L161" i="34"/>
  <c r="M161" i="34" s="1"/>
  <c r="F161" i="34"/>
  <c r="D161" i="34" s="1"/>
  <c r="AA160" i="34"/>
  <c r="Z160" i="34"/>
  <c r="AB160" i="34" s="1"/>
  <c r="L160" i="34"/>
  <c r="M160" i="34" s="1"/>
  <c r="F160" i="34"/>
  <c r="D160" i="34" s="1"/>
  <c r="AA159" i="34"/>
  <c r="Z159" i="34"/>
  <c r="AB159" i="34" s="1"/>
  <c r="L159" i="34"/>
  <c r="M159" i="34" s="1"/>
  <c r="F159" i="34"/>
  <c r="D159" i="34" s="1"/>
  <c r="AA158" i="34"/>
  <c r="Z158" i="34"/>
  <c r="AB158" i="34" s="1"/>
  <c r="L158" i="34"/>
  <c r="M158" i="34" s="1"/>
  <c r="F158" i="34"/>
  <c r="D158" i="34"/>
  <c r="AA157" i="34"/>
  <c r="Z157" i="34"/>
  <c r="AB157" i="34" s="1"/>
  <c r="L157" i="34"/>
  <c r="M157" i="34" s="1"/>
  <c r="F157" i="34"/>
  <c r="D157" i="34" s="1"/>
  <c r="AA156" i="34"/>
  <c r="Z156" i="34"/>
  <c r="AB156" i="34" s="1"/>
  <c r="L156" i="34"/>
  <c r="M156" i="34" s="1"/>
  <c r="F156" i="34"/>
  <c r="D156" i="34" s="1"/>
  <c r="AA155" i="34"/>
  <c r="Z155" i="34"/>
  <c r="AB155" i="34" s="1"/>
  <c r="L155" i="34"/>
  <c r="F155" i="34"/>
  <c r="D155" i="34" s="1"/>
  <c r="AA154" i="34"/>
  <c r="Z154" i="34"/>
  <c r="AB154" i="34" s="1"/>
  <c r="L154" i="34"/>
  <c r="M154" i="34" s="1"/>
  <c r="F154" i="34"/>
  <c r="D154" i="34" s="1"/>
  <c r="AA153" i="34"/>
  <c r="Z153" i="34"/>
  <c r="AB153" i="34" s="1"/>
  <c r="L153" i="34"/>
  <c r="M153" i="34" s="1"/>
  <c r="F153" i="34"/>
  <c r="D153" i="34" s="1"/>
  <c r="AA152" i="34"/>
  <c r="Z152" i="34"/>
  <c r="AB152" i="34" s="1"/>
  <c r="L152" i="34"/>
  <c r="M152" i="34" s="1"/>
  <c r="F152" i="34"/>
  <c r="D152" i="34" s="1"/>
  <c r="AA151" i="34"/>
  <c r="Z151" i="34"/>
  <c r="AB151" i="34" s="1"/>
  <c r="L151" i="34"/>
  <c r="M151" i="34" s="1"/>
  <c r="F151" i="34"/>
  <c r="D151" i="34" s="1"/>
  <c r="AA150" i="34"/>
  <c r="Z150" i="34"/>
  <c r="AB150" i="34" s="1"/>
  <c r="L150" i="34"/>
  <c r="M150" i="34" s="1"/>
  <c r="F150" i="34"/>
  <c r="D150" i="34" s="1"/>
  <c r="AA149" i="34"/>
  <c r="Z149" i="34"/>
  <c r="AB149" i="34" s="1"/>
  <c r="L149" i="34"/>
  <c r="M149" i="34" s="1"/>
  <c r="F149" i="34"/>
  <c r="D149" i="34" s="1"/>
  <c r="AA148" i="34"/>
  <c r="Z148" i="34"/>
  <c r="AB148" i="34" s="1"/>
  <c r="M148" i="34"/>
  <c r="L148" i="34"/>
  <c r="F148" i="34"/>
  <c r="D148" i="34" s="1"/>
  <c r="AA147" i="34"/>
  <c r="Z147" i="34"/>
  <c r="AB147" i="34" s="1"/>
  <c r="L147" i="34"/>
  <c r="M147" i="34" s="1"/>
  <c r="F147" i="34"/>
  <c r="D147" i="34" s="1"/>
  <c r="AA146" i="34"/>
  <c r="Z146" i="34"/>
  <c r="AB146" i="34" s="1"/>
  <c r="M146" i="34"/>
  <c r="L146" i="34"/>
  <c r="F146" i="34"/>
  <c r="D146" i="34" s="1"/>
  <c r="AA145" i="34"/>
  <c r="Z145" i="34"/>
  <c r="AB145" i="34" s="1"/>
  <c r="L145" i="34"/>
  <c r="M145" i="34" s="1"/>
  <c r="F145" i="34"/>
  <c r="D145" i="34" s="1"/>
  <c r="AA144" i="34"/>
  <c r="Z144" i="34"/>
  <c r="AB144" i="34" s="1"/>
  <c r="L144" i="34"/>
  <c r="F144" i="34"/>
  <c r="D144" i="34"/>
  <c r="AA143" i="34"/>
  <c r="Z143" i="34"/>
  <c r="AB143" i="34" s="1"/>
  <c r="L143" i="34"/>
  <c r="M143" i="34" s="1"/>
  <c r="F143" i="34"/>
  <c r="D143" i="34" s="1"/>
  <c r="AA142" i="34"/>
  <c r="Z142" i="34"/>
  <c r="AB142" i="34" s="1"/>
  <c r="L142" i="34"/>
  <c r="M142" i="34" s="1"/>
  <c r="F142" i="34"/>
  <c r="D142" i="34" s="1"/>
  <c r="AA141" i="34"/>
  <c r="Z141" i="34"/>
  <c r="AB141" i="34" s="1"/>
  <c r="L141" i="34"/>
  <c r="M141" i="34" s="1"/>
  <c r="F141" i="34"/>
  <c r="D141" i="34" s="1"/>
  <c r="AA140" i="34"/>
  <c r="Z140" i="34"/>
  <c r="AB140" i="34" s="1"/>
  <c r="L140" i="34"/>
  <c r="M140" i="34" s="1"/>
  <c r="F140" i="34"/>
  <c r="D140" i="34" s="1"/>
  <c r="AA139" i="34"/>
  <c r="Z139" i="34"/>
  <c r="AB139" i="34" s="1"/>
  <c r="L139" i="34"/>
  <c r="M139" i="34" s="1"/>
  <c r="F139" i="34"/>
  <c r="D139" i="34" s="1"/>
  <c r="AA138" i="34"/>
  <c r="Z138" i="34"/>
  <c r="AB138" i="34" s="1"/>
  <c r="L138" i="34"/>
  <c r="M138" i="34" s="1"/>
  <c r="F138" i="34"/>
  <c r="D138" i="34" s="1"/>
  <c r="AA137" i="34"/>
  <c r="Z137" i="34"/>
  <c r="AB137" i="34" s="1"/>
  <c r="L137" i="34"/>
  <c r="M137" i="34" s="1"/>
  <c r="F137" i="34"/>
  <c r="D137" i="34" s="1"/>
  <c r="AA136" i="34"/>
  <c r="Z136" i="34"/>
  <c r="AB136" i="34" s="1"/>
  <c r="M136" i="34"/>
  <c r="L136" i="34"/>
  <c r="F136" i="34"/>
  <c r="D136" i="34"/>
  <c r="AA135" i="34"/>
  <c r="Z135" i="34"/>
  <c r="AB135" i="34" s="1"/>
  <c r="L135" i="34"/>
  <c r="M135" i="34" s="1"/>
  <c r="F135" i="34"/>
  <c r="D135" i="34" s="1"/>
  <c r="AA134" i="34"/>
  <c r="Z134" i="34"/>
  <c r="AB134" i="34" s="1"/>
  <c r="L134" i="34"/>
  <c r="M134" i="34" s="1"/>
  <c r="F134" i="34"/>
  <c r="D134" i="34" s="1"/>
  <c r="AA133" i="34"/>
  <c r="Z133" i="34"/>
  <c r="AB133" i="34" s="1"/>
  <c r="L133" i="34"/>
  <c r="M133" i="34" s="1"/>
  <c r="F133" i="34"/>
  <c r="D133" i="34" s="1"/>
  <c r="AA132" i="34"/>
  <c r="Z132" i="34"/>
  <c r="AB132" i="34" s="1"/>
  <c r="L132" i="34"/>
  <c r="M132" i="34" s="1"/>
  <c r="F132" i="34"/>
  <c r="D132" i="34" s="1"/>
  <c r="AA131" i="34"/>
  <c r="Z131" i="34"/>
  <c r="AB131" i="34" s="1"/>
  <c r="L131" i="34"/>
  <c r="M131" i="34" s="1"/>
  <c r="F131" i="34"/>
  <c r="D131" i="34" s="1"/>
  <c r="AA130" i="34"/>
  <c r="Z130" i="34"/>
  <c r="AB130" i="34" s="1"/>
  <c r="L130" i="34"/>
  <c r="M130" i="34" s="1"/>
  <c r="F130" i="34"/>
  <c r="D130" i="34" s="1"/>
  <c r="AA129" i="34"/>
  <c r="Z129" i="34"/>
  <c r="AB129" i="34" s="1"/>
  <c r="L129" i="34"/>
  <c r="M129" i="34" s="1"/>
  <c r="F129" i="34"/>
  <c r="D129" i="34" s="1"/>
  <c r="AA128" i="34"/>
  <c r="Z128" i="34"/>
  <c r="AB128" i="34" s="1"/>
  <c r="L128" i="34"/>
  <c r="M128" i="34" s="1"/>
  <c r="F128" i="34"/>
  <c r="D128" i="34" s="1"/>
  <c r="AA127" i="34"/>
  <c r="Z127" i="34"/>
  <c r="AB127" i="34" s="1"/>
  <c r="L127" i="34"/>
  <c r="M127" i="34" s="1"/>
  <c r="F127" i="34"/>
  <c r="D127" i="34" s="1"/>
  <c r="AA126" i="34"/>
  <c r="Z126" i="34"/>
  <c r="AB126" i="34" s="1"/>
  <c r="M126" i="34"/>
  <c r="L126" i="34"/>
  <c r="F126" i="34"/>
  <c r="D126" i="34" s="1"/>
  <c r="AA125" i="34"/>
  <c r="Z125" i="34"/>
  <c r="AB125" i="34" s="1"/>
  <c r="L125" i="34"/>
  <c r="M125" i="34" s="1"/>
  <c r="F125" i="34"/>
  <c r="D125" i="34" s="1"/>
  <c r="AA124" i="34"/>
  <c r="Z124" i="34"/>
  <c r="AB124" i="34" s="1"/>
  <c r="L124" i="34"/>
  <c r="M124" i="34" s="1"/>
  <c r="F124" i="34"/>
  <c r="D124" i="34" s="1"/>
  <c r="E124" i="34"/>
  <c r="AA123" i="34"/>
  <c r="L123" i="34"/>
  <c r="M123" i="34" s="1"/>
  <c r="F123" i="34"/>
  <c r="D123" i="34" s="1"/>
  <c r="AA122" i="34"/>
  <c r="L122" i="34"/>
  <c r="M122" i="34" s="1"/>
  <c r="F122" i="34"/>
  <c r="D122" i="34" s="1"/>
  <c r="AA121" i="34"/>
  <c r="L121" i="34"/>
  <c r="M121" i="34" s="1"/>
  <c r="F121" i="34"/>
  <c r="D121" i="34" s="1"/>
  <c r="AA120" i="34"/>
  <c r="L120" i="34"/>
  <c r="M120" i="34" s="1"/>
  <c r="F120" i="34"/>
  <c r="D120" i="34" s="1"/>
  <c r="AA119" i="34"/>
  <c r="L119" i="34"/>
  <c r="M119" i="34" s="1"/>
  <c r="F119" i="34"/>
  <c r="D119" i="34" s="1"/>
  <c r="AA118" i="34"/>
  <c r="L118" i="34"/>
  <c r="M118" i="34" s="1"/>
  <c r="F118" i="34"/>
  <c r="D118" i="34" s="1"/>
  <c r="AA117" i="34"/>
  <c r="Z117" i="34"/>
  <c r="AB117" i="34" s="1"/>
  <c r="L117" i="34"/>
  <c r="M117" i="34" s="1"/>
  <c r="F117" i="34"/>
  <c r="D117" i="34" s="1"/>
  <c r="AA116" i="34"/>
  <c r="Z116" i="34"/>
  <c r="AB116" i="34" s="1"/>
  <c r="L116" i="34"/>
  <c r="M116" i="34" s="1"/>
  <c r="F116" i="34"/>
  <c r="D116" i="34"/>
  <c r="AA115" i="34"/>
  <c r="Z115" i="34"/>
  <c r="AB115" i="34" s="1"/>
  <c r="L115" i="34"/>
  <c r="M115" i="34" s="1"/>
  <c r="F115" i="34"/>
  <c r="D115" i="34" s="1"/>
  <c r="AA114" i="34"/>
  <c r="Z114" i="34"/>
  <c r="AB114" i="34" s="1"/>
  <c r="L114" i="34"/>
  <c r="M114" i="34" s="1"/>
  <c r="F114" i="34"/>
  <c r="D114" i="34" s="1"/>
  <c r="AA113" i="34"/>
  <c r="Z113" i="34"/>
  <c r="AB113" i="34" s="1"/>
  <c r="L113" i="34"/>
  <c r="M113" i="34" s="1"/>
  <c r="F113" i="34"/>
  <c r="D113" i="34" s="1"/>
  <c r="AA112" i="34"/>
  <c r="Z112" i="34"/>
  <c r="AB112" i="34" s="1"/>
  <c r="L112" i="34"/>
  <c r="M112" i="34" s="1"/>
  <c r="F112" i="34"/>
  <c r="D112" i="34" s="1"/>
  <c r="AA111" i="34"/>
  <c r="Z111" i="34"/>
  <c r="AB111" i="34" s="1"/>
  <c r="L111" i="34"/>
  <c r="M111" i="34" s="1"/>
  <c r="F111" i="34"/>
  <c r="D111" i="34" s="1"/>
  <c r="AA110" i="34"/>
  <c r="Z110" i="34"/>
  <c r="AB110" i="34" s="1"/>
  <c r="L110" i="34"/>
  <c r="M110" i="34" s="1"/>
  <c r="F110" i="34"/>
  <c r="D110" i="34" s="1"/>
  <c r="AA109" i="34"/>
  <c r="Z109" i="34"/>
  <c r="AB109" i="34" s="1"/>
  <c r="L109" i="34"/>
  <c r="M109" i="34" s="1"/>
  <c r="F109" i="34"/>
  <c r="D109" i="34" s="1"/>
  <c r="AA108" i="34"/>
  <c r="Z108" i="34"/>
  <c r="AB108" i="34" s="1"/>
  <c r="L108" i="34"/>
  <c r="M108" i="34" s="1"/>
  <c r="F108" i="34"/>
  <c r="E108" i="34"/>
  <c r="D108" i="34"/>
  <c r="AB107" i="34"/>
  <c r="AA107" i="34"/>
  <c r="L107" i="34"/>
  <c r="M107" i="34" s="1"/>
  <c r="F107" i="34"/>
  <c r="D107" i="34" s="1"/>
  <c r="AB106" i="34"/>
  <c r="AA106" i="34"/>
  <c r="M106" i="34"/>
  <c r="L106" i="34"/>
  <c r="F106" i="34"/>
  <c r="D106" i="34"/>
  <c r="AB105" i="34"/>
  <c r="AA105" i="34"/>
  <c r="L105" i="34"/>
  <c r="M105" i="34" s="1"/>
  <c r="F105" i="34"/>
  <c r="D105" i="34" s="1"/>
  <c r="AB104" i="34"/>
  <c r="AA104" i="34"/>
  <c r="M104" i="34"/>
  <c r="L104" i="34"/>
  <c r="F104" i="34"/>
  <c r="D104" i="34" s="1"/>
  <c r="AA103" i="34"/>
  <c r="Z103" i="34"/>
  <c r="M103" i="34"/>
  <c r="D103" i="34"/>
  <c r="AA102" i="34"/>
  <c r="Z102" i="34"/>
  <c r="AB102" i="34" s="1"/>
  <c r="L102" i="34"/>
  <c r="M102" i="34" s="1"/>
  <c r="F102" i="34"/>
  <c r="D102" i="34" s="1"/>
  <c r="AA101" i="34"/>
  <c r="Z101" i="34"/>
  <c r="AB101" i="34" s="1"/>
  <c r="L101" i="34"/>
  <c r="M101" i="34" s="1"/>
  <c r="F101" i="34"/>
  <c r="D101" i="34" s="1"/>
  <c r="AA100" i="34"/>
  <c r="Z100" i="34"/>
  <c r="AB100" i="34" s="1"/>
  <c r="L100" i="34"/>
  <c r="M100" i="34" s="1"/>
  <c r="F100" i="34"/>
  <c r="D100" i="34" s="1"/>
  <c r="AA99" i="34"/>
  <c r="Z99" i="34"/>
  <c r="AB99" i="34" s="1"/>
  <c r="L99" i="34"/>
  <c r="M99" i="34" s="1"/>
  <c r="F99" i="34"/>
  <c r="D99" i="34" s="1"/>
  <c r="AA98" i="34"/>
  <c r="Z98" i="34"/>
  <c r="M98" i="34"/>
  <c r="D98" i="34"/>
  <c r="AA97" i="34"/>
  <c r="Z97" i="34"/>
  <c r="M97" i="34"/>
  <c r="D97" i="34"/>
  <c r="AA96" i="34"/>
  <c r="Z96" i="34"/>
  <c r="AB96" i="34" s="1"/>
  <c r="L96" i="34"/>
  <c r="M96" i="34" s="1"/>
  <c r="F96" i="34"/>
  <c r="D96" i="34" s="1"/>
  <c r="AA95" i="34"/>
  <c r="Z95" i="34"/>
  <c r="AB95" i="34" s="1"/>
  <c r="L95" i="34"/>
  <c r="M95" i="34" s="1"/>
  <c r="F95" i="34"/>
  <c r="D95" i="34" s="1"/>
  <c r="AA94" i="34"/>
  <c r="Z94" i="34"/>
  <c r="AB94" i="34" s="1"/>
  <c r="L94" i="34"/>
  <c r="M94" i="34" s="1"/>
  <c r="F94" i="34"/>
  <c r="D94" i="34" s="1"/>
  <c r="AA93" i="34"/>
  <c r="Z93" i="34"/>
  <c r="AB93" i="34" s="1"/>
  <c r="L93" i="34"/>
  <c r="M93" i="34" s="1"/>
  <c r="F93" i="34"/>
  <c r="D93" i="34" s="1"/>
  <c r="AA92" i="34"/>
  <c r="Z92" i="34"/>
  <c r="AB92" i="34" s="1"/>
  <c r="L92" i="34"/>
  <c r="M92" i="34" s="1"/>
  <c r="F92" i="34"/>
  <c r="D92" i="34" s="1"/>
  <c r="AA91" i="34"/>
  <c r="Z91" i="34"/>
  <c r="AB91" i="34" s="1"/>
  <c r="L91" i="34"/>
  <c r="M91" i="34" s="1"/>
  <c r="F91" i="34"/>
  <c r="D91" i="34" s="1"/>
  <c r="AA90" i="34"/>
  <c r="Z90" i="34"/>
  <c r="AB90" i="34" s="1"/>
  <c r="L90" i="34"/>
  <c r="M90" i="34" s="1"/>
  <c r="F90" i="34"/>
  <c r="D90" i="34" s="1"/>
  <c r="AA89" i="34"/>
  <c r="Z89" i="34"/>
  <c r="AB89" i="34" s="1"/>
  <c r="L89" i="34"/>
  <c r="M89" i="34" s="1"/>
  <c r="F89" i="34"/>
  <c r="D89" i="34" s="1"/>
  <c r="AA88" i="34"/>
  <c r="Z88" i="34"/>
  <c r="AB88" i="34" s="1"/>
  <c r="L88" i="34"/>
  <c r="M88" i="34" s="1"/>
  <c r="F88" i="34"/>
  <c r="D88" i="34" s="1"/>
  <c r="AA87" i="34"/>
  <c r="Z87" i="34"/>
  <c r="AB87" i="34" s="1"/>
  <c r="L87" i="34"/>
  <c r="M87" i="34" s="1"/>
  <c r="F87" i="34"/>
  <c r="D87" i="34" s="1"/>
  <c r="AA86" i="34"/>
  <c r="Z86" i="34"/>
  <c r="AB86" i="34" s="1"/>
  <c r="L86" i="34"/>
  <c r="M86" i="34" s="1"/>
  <c r="F86" i="34"/>
  <c r="D86" i="34"/>
  <c r="AA85" i="34"/>
  <c r="Z85" i="34"/>
  <c r="AB85" i="34" s="1"/>
  <c r="L85" i="34"/>
  <c r="M85" i="34" s="1"/>
  <c r="F85" i="34"/>
  <c r="D85" i="34" s="1"/>
  <c r="AA84" i="34"/>
  <c r="Z84" i="34"/>
  <c r="AB84" i="34" s="1"/>
  <c r="L84" i="34"/>
  <c r="M84" i="34" s="1"/>
  <c r="F84" i="34"/>
  <c r="D84" i="34" s="1"/>
  <c r="AA83" i="34"/>
  <c r="Z83" i="34"/>
  <c r="AB83" i="34" s="1"/>
  <c r="L83" i="34"/>
  <c r="M83" i="34" s="1"/>
  <c r="F83" i="34"/>
  <c r="D83" i="34" s="1"/>
  <c r="AA82" i="34"/>
  <c r="Z82" i="34"/>
  <c r="AB82" i="34" s="1"/>
  <c r="L82" i="34"/>
  <c r="M82" i="34" s="1"/>
  <c r="F82" i="34"/>
  <c r="D82" i="34" s="1"/>
  <c r="AA81" i="34"/>
  <c r="Z81" i="34"/>
  <c r="AB81" i="34" s="1"/>
  <c r="L81" i="34"/>
  <c r="M81" i="34" s="1"/>
  <c r="F81" i="34"/>
  <c r="D81" i="34" s="1"/>
  <c r="AA80" i="34"/>
  <c r="Z80" i="34"/>
  <c r="AB80" i="34" s="1"/>
  <c r="L80" i="34"/>
  <c r="M80" i="34" s="1"/>
  <c r="F80" i="34"/>
  <c r="D80" i="34" s="1"/>
  <c r="AA79" i="34"/>
  <c r="Z79" i="34"/>
  <c r="AB79" i="34" s="1"/>
  <c r="L79" i="34"/>
  <c r="M79" i="34" s="1"/>
  <c r="F79" i="34"/>
  <c r="D79" i="34"/>
  <c r="AA78" i="34"/>
  <c r="Z78" i="34"/>
  <c r="AB78" i="34" s="1"/>
  <c r="L78" i="34"/>
  <c r="M78" i="34" s="1"/>
  <c r="F78" i="34"/>
  <c r="D78" i="34" s="1"/>
  <c r="AA77" i="34"/>
  <c r="Z77" i="34"/>
  <c r="AB77" i="34" s="1"/>
  <c r="L77" i="34"/>
  <c r="M77" i="34" s="1"/>
  <c r="F77" i="34"/>
  <c r="D77" i="34" s="1"/>
  <c r="AA76" i="34"/>
  <c r="Z76" i="34"/>
  <c r="AB76" i="34" s="1"/>
  <c r="L76" i="34"/>
  <c r="M76" i="34" s="1"/>
  <c r="F76" i="34"/>
  <c r="D76" i="34" s="1"/>
  <c r="AA75" i="34"/>
  <c r="Z75" i="34"/>
  <c r="AB75" i="34" s="1"/>
  <c r="L75" i="34"/>
  <c r="M75" i="34" s="1"/>
  <c r="F75" i="34"/>
  <c r="D75" i="34" s="1"/>
  <c r="AA74" i="34"/>
  <c r="Z74" i="34"/>
  <c r="AB74" i="34" s="1"/>
  <c r="L74" i="34"/>
  <c r="M74" i="34" s="1"/>
  <c r="F74" i="34"/>
  <c r="D74" i="34" s="1"/>
  <c r="AA73" i="34"/>
  <c r="Z73" i="34"/>
  <c r="AB73" i="34" s="1"/>
  <c r="L73" i="34"/>
  <c r="M73" i="34" s="1"/>
  <c r="F73" i="34"/>
  <c r="D73" i="34" s="1"/>
  <c r="AA72" i="34"/>
  <c r="Z72" i="34"/>
  <c r="AB72" i="34" s="1"/>
  <c r="L72" i="34"/>
  <c r="M72" i="34" s="1"/>
  <c r="F72" i="34"/>
  <c r="D72" i="34" s="1"/>
  <c r="AA71" i="34"/>
  <c r="Z71" i="34"/>
  <c r="AB71" i="34" s="1"/>
  <c r="L71" i="34"/>
  <c r="M71" i="34" s="1"/>
  <c r="F71" i="34"/>
  <c r="D71" i="34" s="1"/>
  <c r="AA70" i="34"/>
  <c r="Z70" i="34"/>
  <c r="AB70" i="34" s="1"/>
  <c r="L70" i="34"/>
  <c r="M70" i="34" s="1"/>
  <c r="F70" i="34"/>
  <c r="D70" i="34" s="1"/>
  <c r="AA69" i="34"/>
  <c r="Z69" i="34"/>
  <c r="AB69" i="34" s="1"/>
  <c r="L69" i="34"/>
  <c r="M69" i="34" s="1"/>
  <c r="F69" i="34"/>
  <c r="D69" i="34" s="1"/>
  <c r="AA68" i="34"/>
  <c r="Z68" i="34"/>
  <c r="AB68" i="34" s="1"/>
  <c r="L68" i="34"/>
  <c r="M68" i="34" s="1"/>
  <c r="F68" i="34"/>
  <c r="D68" i="34" s="1"/>
  <c r="AA67" i="34"/>
  <c r="Z67" i="34"/>
  <c r="AB67" i="34" s="1"/>
  <c r="L67" i="34"/>
  <c r="M67" i="34" s="1"/>
  <c r="F67" i="34"/>
  <c r="D67" i="34" s="1"/>
  <c r="AA66" i="34"/>
  <c r="Z66" i="34"/>
  <c r="AB66" i="34" s="1"/>
  <c r="L66" i="34"/>
  <c r="M66" i="34" s="1"/>
  <c r="F66" i="34"/>
  <c r="D66" i="34" s="1"/>
  <c r="AA65" i="34"/>
  <c r="Z65" i="34"/>
  <c r="AB65" i="34" s="1"/>
  <c r="L65" i="34"/>
  <c r="M65" i="34" s="1"/>
  <c r="F65" i="34"/>
  <c r="D65" i="34" s="1"/>
  <c r="AA64" i="34"/>
  <c r="Z64" i="34"/>
  <c r="AB64" i="34" s="1"/>
  <c r="L64" i="34"/>
  <c r="M64" i="34" s="1"/>
  <c r="F64" i="34"/>
  <c r="D64" i="34" s="1"/>
  <c r="AA63" i="34"/>
  <c r="Z63" i="34"/>
  <c r="AB63" i="34" s="1"/>
  <c r="L63" i="34"/>
  <c r="M63" i="34" s="1"/>
  <c r="F63" i="34"/>
  <c r="D63" i="34" s="1"/>
  <c r="AA62" i="34"/>
  <c r="Z62" i="34"/>
  <c r="AB62" i="34" s="1"/>
  <c r="L62" i="34"/>
  <c r="M62" i="34" s="1"/>
  <c r="F62" i="34"/>
  <c r="D62" i="34" s="1"/>
  <c r="AA61" i="34"/>
  <c r="Z61" i="34"/>
  <c r="AB61" i="34" s="1"/>
  <c r="L61" i="34"/>
  <c r="M61" i="34" s="1"/>
  <c r="F61" i="34"/>
  <c r="D61" i="34" s="1"/>
  <c r="AA60" i="34"/>
  <c r="Z60" i="34"/>
  <c r="AB60" i="34" s="1"/>
  <c r="L60" i="34"/>
  <c r="M60" i="34" s="1"/>
  <c r="F60" i="34"/>
  <c r="D60" i="34" s="1"/>
  <c r="AA59" i="34"/>
  <c r="Z59" i="34"/>
  <c r="AB59" i="34" s="1"/>
  <c r="L59" i="34"/>
  <c r="M59" i="34" s="1"/>
  <c r="F59" i="34"/>
  <c r="D59" i="34" s="1"/>
  <c r="AA58" i="34"/>
  <c r="Z58" i="34"/>
  <c r="AB58" i="34" s="1"/>
  <c r="L58" i="34"/>
  <c r="M58" i="34" s="1"/>
  <c r="F58" i="34"/>
  <c r="D58" i="34" s="1"/>
  <c r="AA57" i="34"/>
  <c r="Z57" i="34"/>
  <c r="AB57" i="34" s="1"/>
  <c r="L57" i="34"/>
  <c r="M57" i="34" s="1"/>
  <c r="F57" i="34"/>
  <c r="D57" i="34" s="1"/>
  <c r="AA56" i="34"/>
  <c r="Z56" i="34"/>
  <c r="AB56" i="34" s="1"/>
  <c r="L56" i="34"/>
  <c r="M56" i="34" s="1"/>
  <c r="F56" i="34"/>
  <c r="D56" i="34" s="1"/>
  <c r="AA55" i="34"/>
  <c r="Z55" i="34"/>
  <c r="AB55" i="34" s="1"/>
  <c r="L55" i="34"/>
  <c r="M55" i="34" s="1"/>
  <c r="F55" i="34"/>
  <c r="D55" i="34" s="1"/>
  <c r="AA54" i="34"/>
  <c r="Z54" i="34"/>
  <c r="AB54" i="34" s="1"/>
  <c r="L54" i="34"/>
  <c r="M54" i="34" s="1"/>
  <c r="F54" i="34"/>
  <c r="D54" i="34" s="1"/>
  <c r="E54" i="34"/>
  <c r="AA53" i="34"/>
  <c r="Z53" i="34"/>
  <c r="AB53" i="34" s="1"/>
  <c r="L53" i="34"/>
  <c r="F53" i="34"/>
  <c r="D53" i="34" s="1"/>
  <c r="AA52" i="34"/>
  <c r="Z52" i="34"/>
  <c r="AB52" i="34" s="1"/>
  <c r="L52" i="34"/>
  <c r="F52" i="34"/>
  <c r="D52" i="34" s="1"/>
  <c r="AA51" i="34"/>
  <c r="Z51" i="34"/>
  <c r="AB51" i="34" s="1"/>
  <c r="L51" i="34"/>
  <c r="M51" i="34" s="1"/>
  <c r="F51" i="34"/>
  <c r="D51" i="34" s="1"/>
  <c r="AA50" i="34"/>
  <c r="Z50" i="34"/>
  <c r="AB50" i="34" s="1"/>
  <c r="L50" i="34"/>
  <c r="M50" i="34" s="1"/>
  <c r="F50" i="34"/>
  <c r="D50" i="34" s="1"/>
  <c r="AA49" i="34"/>
  <c r="Z49" i="34"/>
  <c r="AB49" i="34" s="1"/>
  <c r="L49" i="34"/>
  <c r="M49" i="34" s="1"/>
  <c r="F49" i="34"/>
  <c r="D49" i="34" s="1"/>
  <c r="AA48" i="34"/>
  <c r="Z48" i="34"/>
  <c r="AB48" i="34" s="1"/>
  <c r="L48" i="34"/>
  <c r="M48" i="34" s="1"/>
  <c r="F48" i="34"/>
  <c r="D48" i="34" s="1"/>
  <c r="AA47" i="34"/>
  <c r="Z47" i="34"/>
  <c r="AB47" i="34" s="1"/>
  <c r="L47" i="34"/>
  <c r="M47" i="34" s="1"/>
  <c r="F47" i="34"/>
  <c r="D47" i="34" s="1"/>
  <c r="AA46" i="34"/>
  <c r="Z46" i="34"/>
  <c r="AB46" i="34" s="1"/>
  <c r="L46" i="34"/>
  <c r="M46" i="34" s="1"/>
  <c r="F46" i="34"/>
  <c r="D46" i="34"/>
  <c r="AA45" i="34"/>
  <c r="Z45" i="34"/>
  <c r="AB45" i="34" s="1"/>
  <c r="L45" i="34"/>
  <c r="M45" i="34" s="1"/>
  <c r="F45" i="34"/>
  <c r="D45" i="34"/>
  <c r="AA44" i="34"/>
  <c r="Z44" i="34"/>
  <c r="AB44" i="34" s="1"/>
  <c r="L44" i="34"/>
  <c r="M44" i="34" s="1"/>
  <c r="F44" i="34"/>
  <c r="D44" i="34" s="1"/>
  <c r="AA43" i="34"/>
  <c r="Z43" i="34"/>
  <c r="AB43" i="34" s="1"/>
  <c r="L43" i="34"/>
  <c r="M43" i="34" s="1"/>
  <c r="F43" i="34"/>
  <c r="D43" i="34" s="1"/>
  <c r="AA42" i="34"/>
  <c r="Z42" i="34"/>
  <c r="AB42" i="34" s="1"/>
  <c r="L42" i="34"/>
  <c r="F42" i="34"/>
  <c r="D42" i="34" s="1"/>
  <c r="AA41" i="34"/>
  <c r="Z41" i="34"/>
  <c r="AB41" i="34" s="1"/>
  <c r="L41" i="34"/>
  <c r="M41" i="34" s="1"/>
  <c r="F41" i="34"/>
  <c r="D41" i="34" s="1"/>
  <c r="AA40" i="34"/>
  <c r="Z40" i="34"/>
  <c r="AB40" i="34" s="1"/>
  <c r="L40" i="34"/>
  <c r="M40" i="34" s="1"/>
  <c r="F40" i="34"/>
  <c r="D40" i="34" s="1"/>
  <c r="AA39" i="34"/>
  <c r="Z39" i="34"/>
  <c r="AB39" i="34" s="1"/>
  <c r="L39" i="34"/>
  <c r="F39" i="34"/>
  <c r="D39" i="34" s="1"/>
  <c r="AA38" i="34"/>
  <c r="Z38" i="34"/>
  <c r="AB38" i="34" s="1"/>
  <c r="L38" i="34"/>
  <c r="M38" i="34" s="1"/>
  <c r="F38" i="34"/>
  <c r="D38" i="34" s="1"/>
  <c r="AA37" i="34"/>
  <c r="Z37" i="34"/>
  <c r="AB37" i="34" s="1"/>
  <c r="L37" i="34"/>
  <c r="M37" i="34" s="1"/>
  <c r="F37" i="34"/>
  <c r="D37" i="34" s="1"/>
  <c r="AA36" i="34"/>
  <c r="Z36" i="34"/>
  <c r="AB36" i="34" s="1"/>
  <c r="L36" i="34"/>
  <c r="M36" i="34" s="1"/>
  <c r="F36" i="34"/>
  <c r="D36" i="34" s="1"/>
  <c r="AA35" i="34"/>
  <c r="Z35" i="34"/>
  <c r="AB35" i="34" s="1"/>
  <c r="L35" i="34"/>
  <c r="M35" i="34" s="1"/>
  <c r="F35" i="34"/>
  <c r="D35" i="34" s="1"/>
  <c r="AA34" i="34"/>
  <c r="Z34" i="34"/>
  <c r="AB34" i="34" s="1"/>
  <c r="L34" i="34"/>
  <c r="M34" i="34" s="1"/>
  <c r="F34" i="34"/>
  <c r="D34" i="34"/>
  <c r="AA33" i="34"/>
  <c r="Z33" i="34"/>
  <c r="AB33" i="34" s="1"/>
  <c r="L33" i="34"/>
  <c r="M33" i="34" s="1"/>
  <c r="F33" i="34"/>
  <c r="D33" i="34" s="1"/>
  <c r="AA32" i="34"/>
  <c r="Z32" i="34"/>
  <c r="AB32" i="34" s="1"/>
  <c r="L32" i="34"/>
  <c r="M32" i="34" s="1"/>
  <c r="F32" i="34"/>
  <c r="D32" i="34" s="1"/>
  <c r="AA31" i="34"/>
  <c r="Z31" i="34"/>
  <c r="AB31" i="34" s="1"/>
  <c r="L31" i="34"/>
  <c r="M31" i="34" s="1"/>
  <c r="F31" i="34"/>
  <c r="D31" i="34" s="1"/>
  <c r="AA30" i="34"/>
  <c r="Z30" i="34"/>
  <c r="AB30" i="34" s="1"/>
  <c r="L30" i="34"/>
  <c r="M30" i="34" s="1"/>
  <c r="F30" i="34"/>
  <c r="D30" i="34" s="1"/>
  <c r="E30" i="34"/>
  <c r="AA29" i="34"/>
  <c r="Z29" i="34"/>
  <c r="AB29" i="34" s="1"/>
  <c r="L29" i="34"/>
  <c r="M29" i="34" s="1"/>
  <c r="F29" i="34"/>
  <c r="D29" i="34" s="1"/>
  <c r="AA28" i="34"/>
  <c r="Z28" i="34"/>
  <c r="AB28" i="34" s="1"/>
  <c r="L28" i="34"/>
  <c r="M28" i="34" s="1"/>
  <c r="F28" i="34"/>
  <c r="D28" i="34" s="1"/>
  <c r="AA27" i="34"/>
  <c r="Z27" i="34"/>
  <c r="AB27" i="34" s="1"/>
  <c r="L27" i="34"/>
  <c r="M27" i="34" s="1"/>
  <c r="F27" i="34"/>
  <c r="D27" i="34" s="1"/>
  <c r="E27" i="34"/>
  <c r="AA26" i="34"/>
  <c r="Z26" i="34"/>
  <c r="AB26" i="34" s="1"/>
  <c r="L26" i="34"/>
  <c r="M26" i="34" s="1"/>
  <c r="F26" i="34"/>
  <c r="D26" i="34" s="1"/>
  <c r="AA25" i="34"/>
  <c r="Z25" i="34"/>
  <c r="AB25" i="34" s="1"/>
  <c r="L25" i="34"/>
  <c r="M25" i="34" s="1"/>
  <c r="F25" i="34"/>
  <c r="D25" i="34" s="1"/>
  <c r="AA24" i="34"/>
  <c r="Z24" i="34"/>
  <c r="AB24" i="34" s="1"/>
  <c r="L24" i="34"/>
  <c r="F24" i="34"/>
  <c r="D24" i="34" s="1"/>
  <c r="AA23" i="34"/>
  <c r="Z23" i="34"/>
  <c r="AB23" i="34" s="1"/>
  <c r="L23" i="34"/>
  <c r="M23" i="34" s="1"/>
  <c r="F23" i="34"/>
  <c r="D23" i="34" s="1"/>
  <c r="AA22" i="34"/>
  <c r="Z22" i="34"/>
  <c r="AB22" i="34" s="1"/>
  <c r="L22" i="34"/>
  <c r="M22" i="34" s="1"/>
  <c r="F22" i="34"/>
  <c r="D22" i="34" s="1"/>
  <c r="AA21" i="34"/>
  <c r="Z21" i="34"/>
  <c r="AB21" i="34" s="1"/>
  <c r="L21" i="34"/>
  <c r="M21" i="34" s="1"/>
  <c r="F21" i="34"/>
  <c r="D21" i="34"/>
  <c r="AA20" i="34"/>
  <c r="Z20" i="34"/>
  <c r="AB20" i="34" s="1"/>
  <c r="L20" i="34"/>
  <c r="M20" i="34" s="1"/>
  <c r="F20" i="34"/>
  <c r="D20" i="34" s="1"/>
  <c r="AA19" i="34"/>
  <c r="Z19" i="34"/>
  <c r="AB19" i="34" s="1"/>
  <c r="L19" i="34"/>
  <c r="M19" i="34" s="1"/>
  <c r="F19" i="34"/>
  <c r="D19" i="34" s="1"/>
  <c r="E19" i="34"/>
  <c r="AA18" i="34"/>
  <c r="Z18" i="34"/>
  <c r="AB18" i="34" s="1"/>
  <c r="L18" i="34"/>
  <c r="M18" i="34" s="1"/>
  <c r="F18" i="34"/>
  <c r="D18" i="34" s="1"/>
  <c r="AA17" i="34"/>
  <c r="Z17" i="34"/>
  <c r="AB17" i="34" s="1"/>
  <c r="L17" i="34"/>
  <c r="M17" i="34" s="1"/>
  <c r="F17" i="34"/>
  <c r="D17" i="34" s="1"/>
  <c r="AA16" i="34"/>
  <c r="Z16" i="34"/>
  <c r="AB16" i="34" s="1"/>
  <c r="L16" i="34"/>
  <c r="M16" i="34" s="1"/>
  <c r="F16" i="34"/>
  <c r="E16" i="34"/>
  <c r="D16" i="34"/>
  <c r="AA15" i="34"/>
  <c r="Z15" i="34"/>
  <c r="AB15" i="34" s="1"/>
  <c r="L15" i="34"/>
  <c r="M15" i="34" s="1"/>
  <c r="F15" i="34"/>
  <c r="D15" i="34" s="1"/>
  <c r="AA14" i="34"/>
  <c r="Z14" i="34"/>
  <c r="AB14" i="34" s="1"/>
  <c r="L14" i="34"/>
  <c r="M14" i="34" s="1"/>
  <c r="F14" i="34"/>
  <c r="D14" i="34" s="1"/>
  <c r="AA13" i="34"/>
  <c r="Z13" i="34"/>
  <c r="AB13" i="34" s="1"/>
  <c r="L13" i="34"/>
  <c r="M13" i="34" s="1"/>
  <c r="F13" i="34"/>
  <c r="D13" i="34" s="1"/>
  <c r="AA12" i="34"/>
  <c r="Z12" i="34"/>
  <c r="AB12" i="34" s="1"/>
  <c r="L12" i="34"/>
  <c r="M12" i="34" s="1"/>
  <c r="F12" i="34"/>
  <c r="D12" i="34" s="1"/>
  <c r="AA11" i="34"/>
  <c r="Z11" i="34"/>
  <c r="AB11" i="34" s="1"/>
  <c r="L11" i="34"/>
  <c r="M11" i="34" s="1"/>
  <c r="F11" i="34"/>
  <c r="D11" i="34" s="1"/>
  <c r="AA10" i="34"/>
  <c r="Z10" i="34"/>
  <c r="AB10" i="34" s="1"/>
  <c r="L10" i="34"/>
  <c r="M10" i="34" s="1"/>
  <c r="F10" i="34"/>
  <c r="D10" i="34"/>
  <c r="AA9" i="34"/>
  <c r="Z9" i="34"/>
  <c r="AB9" i="34" s="1"/>
  <c r="L9" i="34"/>
  <c r="M9" i="34" s="1"/>
  <c r="F9" i="34"/>
  <c r="D9" i="34" s="1"/>
  <c r="E9" i="34"/>
  <c r="AA8" i="34"/>
  <c r="Z8" i="34"/>
  <c r="AB8" i="34" s="1"/>
  <c r="L8" i="34"/>
  <c r="M8" i="34" s="1"/>
  <c r="F8" i="34"/>
  <c r="D8" i="34" s="1"/>
  <c r="AA7" i="34"/>
  <c r="Z7" i="34"/>
  <c r="AB7" i="34" s="1"/>
  <c r="L7" i="34"/>
  <c r="M7" i="34" s="1"/>
  <c r="F7" i="34"/>
  <c r="D7" i="34" s="1"/>
  <c r="E7" i="34"/>
  <c r="AA6" i="34"/>
  <c r="Z6" i="34"/>
  <c r="AB6" i="34" s="1"/>
  <c r="L6" i="34"/>
  <c r="M6" i="34" s="1"/>
  <c r="F6" i="34"/>
  <c r="D6" i="34" s="1"/>
  <c r="AA5" i="34"/>
  <c r="Z5" i="34"/>
  <c r="AB5" i="34" s="1"/>
  <c r="L5" i="34"/>
  <c r="M5" i="34" s="1"/>
  <c r="F5" i="34"/>
  <c r="D5" i="34" s="1"/>
  <c r="E5" i="34"/>
  <c r="AA4" i="34"/>
  <c r="Z4" i="34"/>
  <c r="AB4" i="34" s="1"/>
  <c r="L4" i="34"/>
  <c r="M4" i="34" s="1"/>
  <c r="F4" i="34"/>
  <c r="D4" i="34" s="1"/>
  <c r="Q2" i="34"/>
  <c r="P2" i="34"/>
  <c r="AA434" i="2"/>
  <c r="Z434" i="2"/>
  <c r="AB434" i="2" s="1"/>
  <c r="L434" i="2"/>
  <c r="M434" i="2" s="1"/>
  <c r="F434" i="2"/>
  <c r="D434" i="2" s="1"/>
  <c r="AA433" i="2"/>
  <c r="Z433" i="2"/>
  <c r="AB433" i="2" s="1"/>
  <c r="L433" i="2"/>
  <c r="M433" i="2" s="1"/>
  <c r="F433" i="2"/>
  <c r="D433" i="2" s="1"/>
  <c r="AA432" i="2"/>
  <c r="Z432" i="2"/>
  <c r="AB432" i="2" s="1"/>
  <c r="F432" i="2"/>
  <c r="D432" i="2" s="1"/>
  <c r="AA611" i="2" l="1"/>
  <c r="Z611" i="2"/>
  <c r="AB611" i="2" s="1"/>
  <c r="L611" i="2"/>
  <c r="M611" i="2" s="1"/>
  <c r="F611" i="2"/>
  <c r="D611" i="2" s="1"/>
  <c r="AA610" i="2"/>
  <c r="Z610" i="2"/>
  <c r="AB610" i="2" s="1"/>
  <c r="L610" i="2"/>
  <c r="M610" i="2" s="1"/>
  <c r="F610" i="2"/>
  <c r="D610" i="2" s="1"/>
  <c r="AA609" i="2"/>
  <c r="Z609" i="2"/>
  <c r="AB609" i="2" s="1"/>
  <c r="F609" i="2"/>
  <c r="D609" i="2" s="1"/>
  <c r="AA608" i="2"/>
  <c r="Z608" i="2"/>
  <c r="AB608" i="2" s="1"/>
  <c r="L608" i="2"/>
  <c r="M608" i="2" s="1"/>
  <c r="F608" i="2"/>
  <c r="D608" i="2" s="1"/>
  <c r="AA607" i="2"/>
  <c r="Z607" i="2"/>
  <c r="AB607" i="2" s="1"/>
  <c r="L607" i="2"/>
  <c r="M607" i="2" s="1"/>
  <c r="F607" i="2"/>
  <c r="D607" i="2" s="1"/>
  <c r="AA606" i="2"/>
  <c r="Z606" i="2"/>
  <c r="AB606" i="2" s="1"/>
  <c r="L606" i="2"/>
  <c r="M606" i="2" s="1"/>
  <c r="F606" i="2"/>
  <c r="D606" i="2" s="1"/>
  <c r="AA605" i="2"/>
  <c r="Z605" i="2"/>
  <c r="AB605" i="2" s="1"/>
  <c r="L605" i="2"/>
  <c r="M605" i="2" s="1"/>
  <c r="F605" i="2"/>
  <c r="D605" i="2" s="1"/>
  <c r="AA604" i="2"/>
  <c r="Z604" i="2"/>
  <c r="AB604" i="2" s="1"/>
  <c r="L604" i="2"/>
  <c r="M604" i="2" s="1"/>
  <c r="F604" i="2"/>
  <c r="D604" i="2" s="1"/>
  <c r="AA603" i="2"/>
  <c r="Z603" i="2"/>
  <c r="AB603" i="2" s="1"/>
  <c r="L603" i="2"/>
  <c r="M603" i="2" s="1"/>
  <c r="F603" i="2"/>
  <c r="D603" i="2" s="1"/>
  <c r="AA602" i="2"/>
  <c r="Z602" i="2"/>
  <c r="AB602" i="2" s="1"/>
  <c r="L602" i="2"/>
  <c r="M602" i="2" s="1"/>
  <c r="F602" i="2"/>
  <c r="D602" i="2" s="1"/>
  <c r="AA601" i="2"/>
  <c r="Z601" i="2"/>
  <c r="AB601" i="2" s="1"/>
  <c r="L601" i="2"/>
  <c r="M601" i="2" s="1"/>
  <c r="F601" i="2"/>
  <c r="D601" i="2" s="1"/>
  <c r="AA600" i="2"/>
  <c r="Z600" i="2"/>
  <c r="AB600" i="2" s="1"/>
  <c r="L600" i="2"/>
  <c r="M600" i="2" s="1"/>
  <c r="F600" i="2"/>
  <c r="D600" i="2" s="1"/>
  <c r="AA599" i="2"/>
  <c r="Z599" i="2"/>
  <c r="AB599" i="2" s="1"/>
  <c r="L599" i="2"/>
  <c r="M599" i="2" s="1"/>
  <c r="F599" i="2"/>
  <c r="D599" i="2" s="1"/>
  <c r="AA598" i="2"/>
  <c r="Z598" i="2"/>
  <c r="AB598" i="2" s="1"/>
  <c r="L598" i="2"/>
  <c r="M598" i="2" s="1"/>
  <c r="F598" i="2"/>
  <c r="D598" i="2"/>
  <c r="AA597" i="2"/>
  <c r="Z597" i="2"/>
  <c r="AB597" i="2" s="1"/>
  <c r="L597" i="2"/>
  <c r="M597" i="2" s="1"/>
  <c r="F597" i="2"/>
  <c r="D597" i="2" s="1"/>
  <c r="AA596" i="2"/>
  <c r="Z596" i="2"/>
  <c r="AB596" i="2" s="1"/>
  <c r="L596" i="2"/>
  <c r="M596" i="2" s="1"/>
  <c r="F596" i="2"/>
  <c r="D596" i="2" s="1"/>
  <c r="E596" i="2"/>
  <c r="AA595" i="2"/>
  <c r="Z595" i="2"/>
  <c r="AB595" i="2" s="1"/>
  <c r="L595" i="2"/>
  <c r="M595" i="2" s="1"/>
  <c r="F595" i="2"/>
  <c r="D595" i="2" s="1"/>
  <c r="AA594" i="2"/>
  <c r="Z594" i="2"/>
  <c r="AB594" i="2" s="1"/>
  <c r="L594" i="2"/>
  <c r="M594" i="2" s="1"/>
  <c r="F594" i="2"/>
  <c r="D594" i="2" s="1"/>
  <c r="E594" i="2"/>
  <c r="AA593" i="2"/>
  <c r="Z593" i="2"/>
  <c r="AB593" i="2" s="1"/>
  <c r="L593" i="2"/>
  <c r="M593" i="2" s="1"/>
  <c r="F593" i="2"/>
  <c r="D593" i="2" s="1"/>
  <c r="AA592" i="2"/>
  <c r="Z592" i="2"/>
  <c r="AB592" i="2" s="1"/>
  <c r="L592" i="2"/>
  <c r="M592" i="2" s="1"/>
  <c r="F592" i="2"/>
  <c r="D592" i="2" s="1"/>
  <c r="E592" i="2"/>
  <c r="AA591" i="2"/>
  <c r="Z591" i="2"/>
  <c r="AB591" i="2" s="1"/>
  <c r="L591" i="2"/>
  <c r="M591" i="2" s="1"/>
  <c r="F591" i="2"/>
  <c r="D591" i="2" s="1"/>
  <c r="AA590" i="2"/>
  <c r="Z590" i="2"/>
  <c r="AB590" i="2" s="1"/>
  <c r="L590" i="2"/>
  <c r="M590" i="2" s="1"/>
  <c r="F590" i="2"/>
  <c r="D590" i="2" s="1"/>
  <c r="AA589" i="2"/>
  <c r="Z589" i="2"/>
  <c r="AB589" i="2" s="1"/>
  <c r="L589" i="2"/>
  <c r="M589" i="2" s="1"/>
  <c r="F589" i="2"/>
  <c r="D589" i="2" s="1"/>
  <c r="AA588" i="2"/>
  <c r="Z588" i="2"/>
  <c r="AB588" i="2" s="1"/>
  <c r="M588" i="2"/>
  <c r="F588" i="2"/>
  <c r="D588" i="2" s="1"/>
  <c r="AA587" i="2"/>
  <c r="Z587" i="2"/>
  <c r="AB587" i="2" s="1"/>
  <c r="M587" i="2"/>
  <c r="L587" i="2"/>
  <c r="F587" i="2"/>
  <c r="D587" i="2" s="1"/>
  <c r="AA586" i="2"/>
  <c r="Z586" i="2"/>
  <c r="AB586" i="2" s="1"/>
  <c r="L586" i="2"/>
  <c r="M586" i="2" s="1"/>
  <c r="F586" i="2"/>
  <c r="D586" i="2" s="1"/>
  <c r="AA585" i="2"/>
  <c r="Z585" i="2"/>
  <c r="AB585" i="2" s="1"/>
  <c r="L585" i="2"/>
  <c r="M585" i="2" s="1"/>
  <c r="F585" i="2"/>
  <c r="D585" i="2" s="1"/>
  <c r="AA584" i="2"/>
  <c r="Z584" i="2"/>
  <c r="AB584" i="2" s="1"/>
  <c r="L584" i="2"/>
  <c r="M584" i="2" s="1"/>
  <c r="F584" i="2"/>
  <c r="D584" i="2" s="1"/>
  <c r="AA583" i="2"/>
  <c r="Z583" i="2"/>
  <c r="AB583" i="2" s="1"/>
  <c r="L583" i="2"/>
  <c r="M583" i="2" s="1"/>
  <c r="F583" i="2"/>
  <c r="D583" i="2" s="1"/>
  <c r="AA582" i="2"/>
  <c r="Z582" i="2"/>
  <c r="AB582" i="2" s="1"/>
  <c r="L582" i="2"/>
  <c r="M582" i="2" s="1"/>
  <c r="F582" i="2"/>
  <c r="D582" i="2" s="1"/>
  <c r="AA581" i="2"/>
  <c r="Z581" i="2"/>
  <c r="AB581" i="2" s="1"/>
  <c r="L581" i="2"/>
  <c r="M581" i="2" s="1"/>
  <c r="F581" i="2"/>
  <c r="D581" i="2" s="1"/>
  <c r="AA580" i="2"/>
  <c r="Z580" i="2"/>
  <c r="AB580" i="2" s="1"/>
  <c r="L580" i="2"/>
  <c r="M580" i="2" s="1"/>
  <c r="F580" i="2"/>
  <c r="D580" i="2" s="1"/>
  <c r="AA579" i="2"/>
  <c r="Z579" i="2"/>
  <c r="AB579" i="2" s="1"/>
  <c r="L579" i="2"/>
  <c r="M579" i="2" s="1"/>
  <c r="F579" i="2"/>
  <c r="D579" i="2" s="1"/>
  <c r="AA578" i="2"/>
  <c r="Z578" i="2"/>
  <c r="AB578" i="2" s="1"/>
  <c r="L578" i="2"/>
  <c r="M578" i="2" s="1"/>
  <c r="F578" i="2"/>
  <c r="D578" i="2" s="1"/>
  <c r="AA577" i="2"/>
  <c r="Z577" i="2"/>
  <c r="AB577" i="2" s="1"/>
  <c r="L577" i="2"/>
  <c r="M577" i="2" s="1"/>
  <c r="F577" i="2"/>
  <c r="D577" i="2" s="1"/>
  <c r="AA576" i="2"/>
  <c r="Z576" i="2"/>
  <c r="AB576" i="2" s="1"/>
  <c r="L576" i="2"/>
  <c r="M576" i="2" s="1"/>
  <c r="F576" i="2"/>
  <c r="D576" i="2" s="1"/>
  <c r="AA575" i="2"/>
  <c r="Z575" i="2"/>
  <c r="AB575" i="2" s="1"/>
  <c r="L575" i="2"/>
  <c r="M575" i="2" s="1"/>
  <c r="F575" i="2"/>
  <c r="D575" i="2" s="1"/>
  <c r="AA574" i="2"/>
  <c r="Z574" i="2"/>
  <c r="AB574" i="2" s="1"/>
  <c r="L574" i="2"/>
  <c r="M574" i="2" s="1"/>
  <c r="F574" i="2"/>
  <c r="D574" i="2" s="1"/>
  <c r="AA573" i="2"/>
  <c r="Z573" i="2"/>
  <c r="AB573" i="2" s="1"/>
  <c r="L573" i="2"/>
  <c r="M573" i="2" s="1"/>
  <c r="F573" i="2"/>
  <c r="D573" i="2" s="1"/>
  <c r="AA572" i="2"/>
  <c r="Z572" i="2"/>
  <c r="AB572" i="2" s="1"/>
  <c r="L572" i="2"/>
  <c r="M572" i="2" s="1"/>
  <c r="F572" i="2"/>
  <c r="D572" i="2" s="1"/>
  <c r="AA571" i="2"/>
  <c r="Z571" i="2"/>
  <c r="AB571" i="2" s="1"/>
  <c r="L571" i="2"/>
  <c r="M571" i="2" s="1"/>
  <c r="F571" i="2"/>
  <c r="D571" i="2" s="1"/>
  <c r="AA180" i="2"/>
  <c r="L180" i="2"/>
  <c r="M180" i="2" s="1"/>
  <c r="F180" i="2"/>
  <c r="D180" i="2" s="1"/>
  <c r="AA179" i="2"/>
  <c r="L179" i="2"/>
  <c r="M179" i="2" s="1"/>
  <c r="F179" i="2"/>
  <c r="D179" i="2" s="1"/>
  <c r="AA178" i="2"/>
  <c r="L178" i="2"/>
  <c r="M178" i="2" s="1"/>
  <c r="F178" i="2"/>
  <c r="D178" i="2" s="1"/>
  <c r="AA177" i="2"/>
  <c r="L177" i="2"/>
  <c r="M177" i="2" s="1"/>
  <c r="F177" i="2"/>
  <c r="D177" i="2" s="1"/>
  <c r="AA176" i="2"/>
  <c r="L176" i="2"/>
  <c r="M176" i="2" s="1"/>
  <c r="F176" i="2"/>
  <c r="D176" i="2" s="1"/>
  <c r="AA175" i="2"/>
  <c r="L175" i="2"/>
  <c r="M175" i="2" s="1"/>
  <c r="F175" i="2"/>
  <c r="D175" i="2" s="1"/>
  <c r="AA174" i="2"/>
  <c r="L174" i="2"/>
  <c r="M174" i="2" s="1"/>
  <c r="F174" i="2"/>
  <c r="D174" i="2" s="1"/>
  <c r="AA173" i="2"/>
  <c r="L173" i="2"/>
  <c r="M173" i="2" s="1"/>
  <c r="F173" i="2"/>
  <c r="D173" i="2"/>
  <c r="AA212" i="2" l="1"/>
  <c r="Z212" i="2"/>
  <c r="AB212" i="2" s="1"/>
  <c r="L212" i="2"/>
  <c r="F212" i="2"/>
  <c r="D212" i="2" s="1"/>
  <c r="M212" i="2" l="1"/>
  <c r="AA109" i="2" l="1"/>
  <c r="Z109" i="2"/>
  <c r="AB109" i="2" s="1"/>
  <c r="L109" i="2"/>
  <c r="F109" i="2"/>
  <c r="D109" i="2" s="1"/>
  <c r="M109" i="2" l="1"/>
  <c r="E207" i="2"/>
  <c r="M853" i="2"/>
  <c r="L59" i="2" l="1"/>
  <c r="E5" i="2"/>
  <c r="E7" i="2"/>
  <c r="E9" i="2"/>
  <c r="E154" i="2"/>
  <c r="AA137" i="2"/>
  <c r="Z137" i="2"/>
  <c r="AB137" i="2" s="1"/>
  <c r="L137" i="2"/>
  <c r="F137" i="2"/>
  <c r="D137" i="2" s="1"/>
  <c r="AA136" i="2"/>
  <c r="Z136" i="2"/>
  <c r="AB136" i="2" s="1"/>
  <c r="L136" i="2"/>
  <c r="F136" i="2"/>
  <c r="D136" i="2" s="1"/>
  <c r="AA135" i="2"/>
  <c r="Z135" i="2"/>
  <c r="AB135" i="2" s="1"/>
  <c r="L135" i="2"/>
  <c r="F135" i="2"/>
  <c r="D135" i="2" s="1"/>
  <c r="E135" i="2"/>
  <c r="AA636" i="2"/>
  <c r="Z636" i="2"/>
  <c r="AB636" i="2" s="1"/>
  <c r="L636" i="2"/>
  <c r="F636" i="2"/>
  <c r="D636" i="2" s="1"/>
  <c r="AA635" i="2"/>
  <c r="Z635" i="2"/>
  <c r="AB635" i="2" s="1"/>
  <c r="L635" i="2"/>
  <c r="F635" i="2"/>
  <c r="D635" i="2" s="1"/>
  <c r="AA634" i="2"/>
  <c r="Z634" i="2"/>
  <c r="AB634" i="2" s="1"/>
  <c r="L634" i="2"/>
  <c r="M634" i="2" s="1"/>
  <c r="F634" i="2"/>
  <c r="D634" i="2" s="1"/>
  <c r="E634" i="2"/>
  <c r="AA631" i="2"/>
  <c r="Z631" i="2"/>
  <c r="AB631" i="2" s="1"/>
  <c r="L631" i="2"/>
  <c r="F631" i="2"/>
  <c r="D631" i="2" s="1"/>
  <c r="AA630" i="2"/>
  <c r="Z630" i="2"/>
  <c r="AB630" i="2" s="1"/>
  <c r="L630" i="2"/>
  <c r="F630" i="2"/>
  <c r="D630" i="2" s="1"/>
  <c r="AA629" i="2"/>
  <c r="Z629" i="2"/>
  <c r="AB629" i="2" s="1"/>
  <c r="L629" i="2"/>
  <c r="F629" i="2"/>
  <c r="D629" i="2" s="1"/>
  <c r="E629" i="2"/>
  <c r="AA626" i="2"/>
  <c r="Z626" i="2"/>
  <c r="AB626" i="2" s="1"/>
  <c r="L626" i="2"/>
  <c r="F626" i="2"/>
  <c r="D626" i="2" s="1"/>
  <c r="AA625" i="2"/>
  <c r="Z625" i="2"/>
  <c r="AB625" i="2" s="1"/>
  <c r="L625" i="2"/>
  <c r="F625" i="2"/>
  <c r="D625" i="2" s="1"/>
  <c r="AA624" i="2"/>
  <c r="Z624" i="2"/>
  <c r="AB624" i="2" s="1"/>
  <c r="L624" i="2"/>
  <c r="F624" i="2"/>
  <c r="D624" i="2" s="1"/>
  <c r="E624" i="2"/>
  <c r="E32" i="2"/>
  <c r="E29" i="2"/>
  <c r="AA942" i="2"/>
  <c r="Z942" i="2"/>
  <c r="AB942" i="2" s="1"/>
  <c r="L942" i="2"/>
  <c r="F942" i="2"/>
  <c r="D942" i="2" s="1"/>
  <c r="AA935" i="2"/>
  <c r="Z935" i="2"/>
  <c r="AB935" i="2" s="1"/>
  <c r="L935" i="2"/>
  <c r="F935" i="2"/>
  <c r="D935" i="2" s="1"/>
  <c r="Z898" i="2"/>
  <c r="AB898" i="2" s="1"/>
  <c r="Z897" i="2"/>
  <c r="AB897" i="2" s="1"/>
  <c r="Z913" i="2"/>
  <c r="AB913" i="2" s="1"/>
  <c r="Z912" i="2"/>
  <c r="AB912" i="2" s="1"/>
  <c r="Z927" i="2"/>
  <c r="AB927" i="2" s="1"/>
  <c r="Z926" i="2"/>
  <c r="AB926" i="2" s="1"/>
  <c r="Z925" i="2"/>
  <c r="AB925" i="2" s="1"/>
  <c r="Z924" i="2"/>
  <c r="AB924" i="2" s="1"/>
  <c r="Z923" i="2"/>
  <c r="AB923" i="2" s="1"/>
  <c r="Z922" i="2"/>
  <c r="AB922" i="2" s="1"/>
  <c r="Z921" i="2"/>
  <c r="AB921" i="2" s="1"/>
  <c r="AA927" i="2"/>
  <c r="L927" i="2"/>
  <c r="F927" i="2"/>
  <c r="D927" i="2" s="1"/>
  <c r="AA926" i="2"/>
  <c r="L926" i="2"/>
  <c r="F926" i="2"/>
  <c r="D926" i="2" s="1"/>
  <c r="AA925" i="2"/>
  <c r="L925" i="2"/>
  <c r="F925" i="2"/>
  <c r="D925" i="2" s="1"/>
  <c r="AA924" i="2"/>
  <c r="L924" i="2"/>
  <c r="M924" i="2" s="1"/>
  <c r="F924" i="2"/>
  <c r="D924" i="2" s="1"/>
  <c r="AA923" i="2"/>
  <c r="L923" i="2"/>
  <c r="M923" i="2" s="1"/>
  <c r="F923" i="2"/>
  <c r="D923" i="2" s="1"/>
  <c r="AA922" i="2"/>
  <c r="L922" i="2"/>
  <c r="M922" i="2" s="1"/>
  <c r="F922" i="2"/>
  <c r="D922" i="2" s="1"/>
  <c r="AA921" i="2"/>
  <c r="L921" i="2"/>
  <c r="M921" i="2" s="1"/>
  <c r="F921" i="2"/>
  <c r="D921" i="2" s="1"/>
  <c r="AA898" i="2"/>
  <c r="L898" i="2"/>
  <c r="F898" i="2"/>
  <c r="D898" i="2" s="1"/>
  <c r="AA897" i="2"/>
  <c r="L897" i="2"/>
  <c r="F897" i="2"/>
  <c r="D897" i="2" s="1"/>
  <c r="AA913" i="2"/>
  <c r="L913" i="2"/>
  <c r="F913" i="2"/>
  <c r="D913" i="2" s="1"/>
  <c r="AA912" i="2"/>
  <c r="L912" i="2"/>
  <c r="F912" i="2"/>
  <c r="D912" i="2" s="1"/>
  <c r="AA909" i="2"/>
  <c r="Z909" i="2"/>
  <c r="AB909" i="2" s="1"/>
  <c r="L909" i="2"/>
  <c r="F909" i="2"/>
  <c r="D909" i="2" s="1"/>
  <c r="AA894" i="2"/>
  <c r="Z894" i="2"/>
  <c r="AB894" i="2" s="1"/>
  <c r="L894" i="2"/>
  <c r="F894" i="2"/>
  <c r="D894" i="2" s="1"/>
  <c r="L644" i="2"/>
  <c r="L643" i="2"/>
  <c r="AA642" i="2"/>
  <c r="L642" i="2"/>
  <c r="E642" i="2"/>
  <c r="AA641" i="2"/>
  <c r="Z641" i="2"/>
  <c r="AB641" i="2" s="1"/>
  <c r="L641" i="2"/>
  <c r="F641" i="2"/>
  <c r="D641" i="2" s="1"/>
  <c r="AA640" i="2"/>
  <c r="Z640" i="2"/>
  <c r="AB640" i="2" s="1"/>
  <c r="L640" i="2"/>
  <c r="F640" i="2"/>
  <c r="D640" i="2" s="1"/>
  <c r="L621" i="2"/>
  <c r="L620" i="2"/>
  <c r="AA619" i="2"/>
  <c r="L619" i="2"/>
  <c r="E619" i="2"/>
  <c r="L616" i="2"/>
  <c r="L615" i="2"/>
  <c r="AA614" i="2"/>
  <c r="L614" i="2"/>
  <c r="E614" i="2"/>
  <c r="F561" i="2"/>
  <c r="D561" i="2" s="1"/>
  <c r="L563" i="2"/>
  <c r="L562" i="2"/>
  <c r="L561" i="2"/>
  <c r="E561" i="2"/>
  <c r="L551" i="2"/>
  <c r="L550" i="2"/>
  <c r="AA549" i="2"/>
  <c r="L549" i="2"/>
  <c r="E549" i="2"/>
  <c r="L546" i="2"/>
  <c r="L545" i="2"/>
  <c r="AA544" i="2"/>
  <c r="L544" i="2"/>
  <c r="E544" i="2"/>
  <c r="E539" i="2"/>
  <c r="L541" i="2"/>
  <c r="L540" i="2"/>
  <c r="AA539" i="2"/>
  <c r="L539" i="2"/>
  <c r="L536" i="2"/>
  <c r="L535" i="2"/>
  <c r="AA534" i="2"/>
  <c r="L534" i="2"/>
  <c r="E534" i="2"/>
  <c r="F529" i="2"/>
  <c r="D529" i="2" s="1"/>
  <c r="L531" i="2"/>
  <c r="L530" i="2"/>
  <c r="L529" i="2"/>
  <c r="E529" i="2"/>
  <c r="D153" i="2"/>
  <c r="D148" i="2"/>
  <c r="D147" i="2"/>
  <c r="AA201" i="2"/>
  <c r="Z201" i="2"/>
  <c r="AB201" i="2" s="1"/>
  <c r="L201" i="2"/>
  <c r="F201" i="2"/>
  <c r="D201" i="2" s="1"/>
  <c r="AA200" i="2"/>
  <c r="Z200" i="2"/>
  <c r="AB200" i="2" s="1"/>
  <c r="L200" i="2"/>
  <c r="F200" i="2"/>
  <c r="D200" i="2" s="1"/>
  <c r="AA199" i="2"/>
  <c r="Z199" i="2"/>
  <c r="AB199" i="2" s="1"/>
  <c r="L199" i="2"/>
  <c r="F199" i="2"/>
  <c r="D199" i="2" s="1"/>
  <c r="E199" i="2"/>
  <c r="E141" i="2"/>
  <c r="AA856" i="2"/>
  <c r="Z856" i="2"/>
  <c r="AB856" i="2" s="1"/>
  <c r="L856" i="2"/>
  <c r="F856" i="2"/>
  <c r="D856" i="2" s="1"/>
  <c r="AA815" i="2"/>
  <c r="Z815" i="2"/>
  <c r="AB815" i="2" s="1"/>
  <c r="L815" i="2"/>
  <c r="F815" i="2"/>
  <c r="D815" i="2" s="1"/>
  <c r="L707" i="2"/>
  <c r="AA835" i="2"/>
  <c r="Z835" i="2"/>
  <c r="AB835" i="2" s="1"/>
  <c r="L835" i="2"/>
  <c r="F835" i="2"/>
  <c r="D835" i="2" s="1"/>
  <c r="AA834" i="2"/>
  <c r="Z834" i="2"/>
  <c r="AB834" i="2" s="1"/>
  <c r="L834" i="2"/>
  <c r="F834" i="2"/>
  <c r="D834" i="2" s="1"/>
  <c r="AA833" i="2"/>
  <c r="Z833" i="2"/>
  <c r="AB833" i="2" s="1"/>
  <c r="F833" i="2"/>
  <c r="D833" i="2" s="1"/>
  <c r="AA832" i="2"/>
  <c r="Z832" i="2"/>
  <c r="AB832" i="2" s="1"/>
  <c r="L832" i="2"/>
  <c r="M832" i="2" s="1"/>
  <c r="F832" i="2"/>
  <c r="D832" i="2" s="1"/>
  <c r="AA831" i="2"/>
  <c r="Z831" i="2"/>
  <c r="AB831" i="2" s="1"/>
  <c r="L831" i="2"/>
  <c r="F831" i="2"/>
  <c r="D831" i="2" s="1"/>
  <c r="AA830" i="2"/>
  <c r="Z830" i="2"/>
  <c r="AB830" i="2" s="1"/>
  <c r="L830" i="2"/>
  <c r="F830" i="2"/>
  <c r="D830" i="2" s="1"/>
  <c r="AA829" i="2"/>
  <c r="Z829" i="2"/>
  <c r="AB829" i="2" s="1"/>
  <c r="L829" i="2"/>
  <c r="F829" i="2"/>
  <c r="D829" i="2" s="1"/>
  <c r="AA828" i="2"/>
  <c r="Z828" i="2"/>
  <c r="AB828" i="2" s="1"/>
  <c r="L828" i="2"/>
  <c r="M828" i="2" s="1"/>
  <c r="F828" i="2"/>
  <c r="D828" i="2" s="1"/>
  <c r="AA827" i="2"/>
  <c r="Z827" i="2"/>
  <c r="AB827" i="2" s="1"/>
  <c r="L827" i="2"/>
  <c r="F827" i="2"/>
  <c r="D827" i="2" s="1"/>
  <c r="AA826" i="2"/>
  <c r="Z826" i="2"/>
  <c r="AB826" i="2" s="1"/>
  <c r="L826" i="2"/>
  <c r="F826" i="2"/>
  <c r="D826" i="2" s="1"/>
  <c r="AA825" i="2"/>
  <c r="Z825" i="2"/>
  <c r="AB825" i="2" s="1"/>
  <c r="L825" i="2"/>
  <c r="F825" i="2"/>
  <c r="D825" i="2" s="1"/>
  <c r="AA824" i="2"/>
  <c r="Z824" i="2"/>
  <c r="AB824" i="2" s="1"/>
  <c r="L824" i="2"/>
  <c r="F824" i="2"/>
  <c r="D824" i="2" s="1"/>
  <c r="AA823" i="2"/>
  <c r="Z823" i="2"/>
  <c r="AB823" i="2" s="1"/>
  <c r="L823" i="2"/>
  <c r="F823" i="2"/>
  <c r="D823" i="2" s="1"/>
  <c r="AA822" i="2"/>
  <c r="Z822" i="2"/>
  <c r="AB822" i="2" s="1"/>
  <c r="L822" i="2"/>
  <c r="F822" i="2"/>
  <c r="D822" i="2" s="1"/>
  <c r="AA821" i="2"/>
  <c r="Z821" i="2"/>
  <c r="AB821" i="2" s="1"/>
  <c r="L821" i="2"/>
  <c r="F821" i="2"/>
  <c r="D821" i="2" s="1"/>
  <c r="AA820" i="2"/>
  <c r="Z820" i="2"/>
  <c r="AB820" i="2" s="1"/>
  <c r="L820" i="2"/>
  <c r="M820" i="2" s="1"/>
  <c r="F820" i="2"/>
  <c r="D820" i="2" s="1"/>
  <c r="E820" i="2"/>
  <c r="AA819" i="2"/>
  <c r="Z819" i="2"/>
  <c r="AB819" i="2" s="1"/>
  <c r="L819" i="2"/>
  <c r="F819" i="2"/>
  <c r="D819" i="2" s="1"/>
  <c r="AA818" i="2"/>
  <c r="Z818" i="2"/>
  <c r="AB818" i="2" s="1"/>
  <c r="L818" i="2"/>
  <c r="F818" i="2"/>
  <c r="D818" i="2" s="1"/>
  <c r="E818" i="2"/>
  <c r="AA817" i="2"/>
  <c r="Z817" i="2"/>
  <c r="AB817" i="2" s="1"/>
  <c r="L817" i="2"/>
  <c r="F817" i="2"/>
  <c r="D817" i="2" s="1"/>
  <c r="AA816" i="2"/>
  <c r="Z816" i="2"/>
  <c r="AB816" i="2" s="1"/>
  <c r="L816" i="2"/>
  <c r="M816" i="2" s="1"/>
  <c r="F816" i="2"/>
  <c r="D816" i="2" s="1"/>
  <c r="E816" i="2"/>
  <c r="AA814" i="2"/>
  <c r="Z814" i="2"/>
  <c r="AB814" i="2" s="1"/>
  <c r="L814" i="2"/>
  <c r="M814" i="2" s="1"/>
  <c r="F814" i="2"/>
  <c r="D814" i="2" s="1"/>
  <c r="AA813" i="2"/>
  <c r="Z813" i="2"/>
  <c r="AB813" i="2" s="1"/>
  <c r="L813" i="2"/>
  <c r="F813" i="2"/>
  <c r="D813" i="2" s="1"/>
  <c r="AA812" i="2"/>
  <c r="Z812" i="2"/>
  <c r="AB812" i="2" s="1"/>
  <c r="M812" i="2"/>
  <c r="F812" i="2"/>
  <c r="D812" i="2" s="1"/>
  <c r="AA811" i="2"/>
  <c r="Z811" i="2"/>
  <c r="AB811" i="2" s="1"/>
  <c r="L811" i="2"/>
  <c r="F811" i="2"/>
  <c r="D811" i="2" s="1"/>
  <c r="AA810" i="2"/>
  <c r="Z810" i="2"/>
  <c r="AB810" i="2" s="1"/>
  <c r="L810" i="2"/>
  <c r="M810" i="2" s="1"/>
  <c r="F810" i="2"/>
  <c r="D810" i="2" s="1"/>
  <c r="AA809" i="2"/>
  <c r="Z809" i="2"/>
  <c r="AB809" i="2" s="1"/>
  <c r="L809" i="2"/>
  <c r="F809" i="2"/>
  <c r="D809" i="2" s="1"/>
  <c r="AA808" i="2"/>
  <c r="Z808" i="2"/>
  <c r="AB808" i="2" s="1"/>
  <c r="L808" i="2"/>
  <c r="F808" i="2"/>
  <c r="D808" i="2" s="1"/>
  <c r="AA807" i="2"/>
  <c r="Z807" i="2"/>
  <c r="AB807" i="2" s="1"/>
  <c r="L807" i="2"/>
  <c r="F807" i="2"/>
  <c r="D807" i="2" s="1"/>
  <c r="AA806" i="2"/>
  <c r="Z806" i="2"/>
  <c r="AB806" i="2" s="1"/>
  <c r="L806" i="2"/>
  <c r="M806" i="2" s="1"/>
  <c r="F806" i="2"/>
  <c r="D806" i="2" s="1"/>
  <c r="AA805" i="2"/>
  <c r="Z805" i="2"/>
  <c r="AB805" i="2" s="1"/>
  <c r="L805" i="2"/>
  <c r="F805" i="2"/>
  <c r="D805" i="2" s="1"/>
  <c r="AA804" i="2"/>
  <c r="Z804" i="2"/>
  <c r="AB804" i="2" s="1"/>
  <c r="L804" i="2"/>
  <c r="M804" i="2" s="1"/>
  <c r="F804" i="2"/>
  <c r="D804" i="2" s="1"/>
  <c r="AA803" i="2"/>
  <c r="Z803" i="2"/>
  <c r="AB803" i="2" s="1"/>
  <c r="L803" i="2"/>
  <c r="F803" i="2"/>
  <c r="D803" i="2" s="1"/>
  <c r="AA802" i="2"/>
  <c r="Z802" i="2"/>
  <c r="AB802" i="2" s="1"/>
  <c r="L802" i="2"/>
  <c r="M802" i="2" s="1"/>
  <c r="F802" i="2"/>
  <c r="D802" i="2" s="1"/>
  <c r="AA801" i="2"/>
  <c r="Z801" i="2"/>
  <c r="AB801" i="2" s="1"/>
  <c r="L801" i="2"/>
  <c r="F801" i="2"/>
  <c r="D801" i="2" s="1"/>
  <c r="AA800" i="2"/>
  <c r="Z800" i="2"/>
  <c r="AB800" i="2" s="1"/>
  <c r="L800" i="2"/>
  <c r="F800" i="2"/>
  <c r="D800" i="2" s="1"/>
  <c r="AA799" i="2"/>
  <c r="Z799" i="2"/>
  <c r="AB799" i="2" s="1"/>
  <c r="L799" i="2"/>
  <c r="F799" i="2"/>
  <c r="D799" i="2" s="1"/>
  <c r="AA798" i="2"/>
  <c r="Z798" i="2"/>
  <c r="AB798" i="2" s="1"/>
  <c r="L798" i="2"/>
  <c r="M798" i="2" s="1"/>
  <c r="F798" i="2"/>
  <c r="D798" i="2" s="1"/>
  <c r="AA797" i="2"/>
  <c r="Z797" i="2"/>
  <c r="AB797" i="2" s="1"/>
  <c r="L797" i="2"/>
  <c r="F797" i="2"/>
  <c r="D797" i="2" s="1"/>
  <c r="AA796" i="2"/>
  <c r="Z796" i="2"/>
  <c r="AB796" i="2" s="1"/>
  <c r="L796" i="2"/>
  <c r="M796" i="2" s="1"/>
  <c r="F796" i="2"/>
  <c r="D796" i="2" s="1"/>
  <c r="AA795" i="2"/>
  <c r="Z795" i="2"/>
  <c r="AB795" i="2" s="1"/>
  <c r="L795" i="2"/>
  <c r="F795" i="2"/>
  <c r="D795" i="2" s="1"/>
  <c r="AA727" i="2"/>
  <c r="Z727" i="2"/>
  <c r="AB727" i="2" s="1"/>
  <c r="L727" i="2"/>
  <c r="F727" i="2"/>
  <c r="D727" i="2" s="1"/>
  <c r="AA726" i="2"/>
  <c r="Z726" i="2"/>
  <c r="AB726" i="2" s="1"/>
  <c r="L726" i="2"/>
  <c r="F726" i="2"/>
  <c r="D726" i="2" s="1"/>
  <c r="AA725" i="2"/>
  <c r="Z725" i="2"/>
  <c r="AB725" i="2" s="1"/>
  <c r="F725" i="2"/>
  <c r="D725" i="2" s="1"/>
  <c r="AA724" i="2"/>
  <c r="Z724" i="2"/>
  <c r="AB724" i="2" s="1"/>
  <c r="L724" i="2"/>
  <c r="M724" i="2" s="1"/>
  <c r="F724" i="2"/>
  <c r="D724" i="2" s="1"/>
  <c r="AA723" i="2"/>
  <c r="Z723" i="2"/>
  <c r="AB723" i="2" s="1"/>
  <c r="L723" i="2"/>
  <c r="F723" i="2"/>
  <c r="D723" i="2" s="1"/>
  <c r="AA722" i="2"/>
  <c r="Z722" i="2"/>
  <c r="AB722" i="2" s="1"/>
  <c r="L722" i="2"/>
  <c r="F722" i="2"/>
  <c r="D722" i="2" s="1"/>
  <c r="AA721" i="2"/>
  <c r="Z721" i="2"/>
  <c r="AB721" i="2" s="1"/>
  <c r="L721" i="2"/>
  <c r="F721" i="2"/>
  <c r="D721" i="2" s="1"/>
  <c r="AA720" i="2"/>
  <c r="Z720" i="2"/>
  <c r="AB720" i="2" s="1"/>
  <c r="L720" i="2"/>
  <c r="M720" i="2" s="1"/>
  <c r="F720" i="2"/>
  <c r="D720" i="2" s="1"/>
  <c r="AA719" i="2"/>
  <c r="Z719" i="2"/>
  <c r="AB719" i="2" s="1"/>
  <c r="L719" i="2"/>
  <c r="F719" i="2"/>
  <c r="D719" i="2" s="1"/>
  <c r="AA718" i="2"/>
  <c r="Z718" i="2"/>
  <c r="AB718" i="2" s="1"/>
  <c r="L718" i="2"/>
  <c r="F718" i="2"/>
  <c r="D718" i="2" s="1"/>
  <c r="AA717" i="2"/>
  <c r="Z717" i="2"/>
  <c r="AB717" i="2" s="1"/>
  <c r="L717" i="2"/>
  <c r="M717" i="2" s="1"/>
  <c r="F717" i="2"/>
  <c r="D717" i="2" s="1"/>
  <c r="AA716" i="2"/>
  <c r="Z716" i="2"/>
  <c r="AB716" i="2" s="1"/>
  <c r="L716" i="2"/>
  <c r="M716" i="2" s="1"/>
  <c r="F716" i="2"/>
  <c r="D716" i="2" s="1"/>
  <c r="AA715" i="2"/>
  <c r="Z715" i="2"/>
  <c r="AB715" i="2" s="1"/>
  <c r="L715" i="2"/>
  <c r="F715" i="2"/>
  <c r="D715" i="2" s="1"/>
  <c r="AA714" i="2"/>
  <c r="Z714" i="2"/>
  <c r="AB714" i="2" s="1"/>
  <c r="L714" i="2"/>
  <c r="F714" i="2"/>
  <c r="D714" i="2" s="1"/>
  <c r="AA713" i="2"/>
  <c r="Z713" i="2"/>
  <c r="AB713" i="2" s="1"/>
  <c r="L713" i="2"/>
  <c r="F713" i="2"/>
  <c r="D713" i="2" s="1"/>
  <c r="AA712" i="2"/>
  <c r="Z712" i="2"/>
  <c r="AB712" i="2" s="1"/>
  <c r="L712" i="2"/>
  <c r="M712" i="2" s="1"/>
  <c r="F712" i="2"/>
  <c r="D712" i="2" s="1"/>
  <c r="E712" i="2"/>
  <c r="AA711" i="2"/>
  <c r="Z711" i="2"/>
  <c r="AB711" i="2" s="1"/>
  <c r="L711" i="2"/>
  <c r="F711" i="2"/>
  <c r="D711" i="2" s="1"/>
  <c r="AA710" i="2"/>
  <c r="Z710" i="2"/>
  <c r="AB710" i="2" s="1"/>
  <c r="L710" i="2"/>
  <c r="F710" i="2"/>
  <c r="D710" i="2" s="1"/>
  <c r="E710" i="2"/>
  <c r="AA709" i="2"/>
  <c r="Z709" i="2"/>
  <c r="AB709" i="2" s="1"/>
  <c r="L709" i="2"/>
  <c r="F709" i="2"/>
  <c r="D709" i="2" s="1"/>
  <c r="AA708" i="2"/>
  <c r="Z708" i="2"/>
  <c r="AB708" i="2" s="1"/>
  <c r="L708" i="2"/>
  <c r="M708" i="2" s="1"/>
  <c r="F708" i="2"/>
  <c r="D708" i="2" s="1"/>
  <c r="E708" i="2"/>
  <c r="AA706" i="2"/>
  <c r="Z706" i="2"/>
  <c r="AB706" i="2" s="1"/>
  <c r="L706" i="2"/>
  <c r="M706" i="2" s="1"/>
  <c r="F706" i="2"/>
  <c r="D706" i="2" s="1"/>
  <c r="AA705" i="2"/>
  <c r="Z705" i="2"/>
  <c r="AB705" i="2" s="1"/>
  <c r="L705" i="2"/>
  <c r="F705" i="2"/>
  <c r="D705" i="2" s="1"/>
  <c r="AA707" i="2"/>
  <c r="Z707" i="2"/>
  <c r="AB707" i="2" s="1"/>
  <c r="M707" i="2"/>
  <c r="F707" i="2"/>
  <c r="D707" i="2" s="1"/>
  <c r="AA704" i="2"/>
  <c r="Z704" i="2"/>
  <c r="AB704" i="2" s="1"/>
  <c r="M704" i="2"/>
  <c r="F704" i="2"/>
  <c r="D704" i="2" s="1"/>
  <c r="AA703" i="2"/>
  <c r="Z703" i="2"/>
  <c r="AB703" i="2" s="1"/>
  <c r="L703" i="2"/>
  <c r="M703" i="2" s="1"/>
  <c r="F703" i="2"/>
  <c r="D703" i="2" s="1"/>
  <c r="AA702" i="2"/>
  <c r="Z702" i="2"/>
  <c r="AB702" i="2" s="1"/>
  <c r="L702" i="2"/>
  <c r="F702" i="2"/>
  <c r="D702" i="2" s="1"/>
  <c r="AA701" i="2"/>
  <c r="Z701" i="2"/>
  <c r="AB701" i="2" s="1"/>
  <c r="L701" i="2"/>
  <c r="F701" i="2"/>
  <c r="D701" i="2" s="1"/>
  <c r="AA700" i="2"/>
  <c r="Z700" i="2"/>
  <c r="AB700" i="2" s="1"/>
  <c r="L700" i="2"/>
  <c r="M700" i="2" s="1"/>
  <c r="F700" i="2"/>
  <c r="D700" i="2" s="1"/>
  <c r="AA699" i="2"/>
  <c r="Z699" i="2"/>
  <c r="AB699" i="2" s="1"/>
  <c r="L699" i="2"/>
  <c r="F699" i="2"/>
  <c r="D699" i="2" s="1"/>
  <c r="AA698" i="2"/>
  <c r="Z698" i="2"/>
  <c r="AB698" i="2" s="1"/>
  <c r="L698" i="2"/>
  <c r="M698" i="2" s="1"/>
  <c r="F698" i="2"/>
  <c r="D698" i="2" s="1"/>
  <c r="AA697" i="2"/>
  <c r="Z697" i="2"/>
  <c r="AB697" i="2" s="1"/>
  <c r="L697" i="2"/>
  <c r="F697" i="2"/>
  <c r="D697" i="2" s="1"/>
  <c r="AA696" i="2"/>
  <c r="Z696" i="2"/>
  <c r="AB696" i="2" s="1"/>
  <c r="L696" i="2"/>
  <c r="F696" i="2"/>
  <c r="D696" i="2" s="1"/>
  <c r="AA695" i="2"/>
  <c r="Z695" i="2"/>
  <c r="AB695" i="2" s="1"/>
  <c r="L695" i="2"/>
  <c r="F695" i="2"/>
  <c r="D695" i="2" s="1"/>
  <c r="AA694" i="2"/>
  <c r="Z694" i="2"/>
  <c r="AB694" i="2" s="1"/>
  <c r="L694" i="2"/>
  <c r="F694" i="2"/>
  <c r="D694" i="2" s="1"/>
  <c r="AA693" i="2"/>
  <c r="Z693" i="2"/>
  <c r="AB693" i="2" s="1"/>
  <c r="L693" i="2"/>
  <c r="F693" i="2"/>
  <c r="D693" i="2" s="1"/>
  <c r="AA692" i="2"/>
  <c r="Z692" i="2"/>
  <c r="AB692" i="2" s="1"/>
  <c r="L692" i="2"/>
  <c r="M692" i="2" s="1"/>
  <c r="F692" i="2"/>
  <c r="D692" i="2" s="1"/>
  <c r="AA691" i="2"/>
  <c r="Z691" i="2"/>
  <c r="AB691" i="2" s="1"/>
  <c r="L691" i="2"/>
  <c r="M691" i="2" s="1"/>
  <c r="F691" i="2"/>
  <c r="D691" i="2" s="1"/>
  <c r="AA690" i="2"/>
  <c r="Z690" i="2"/>
  <c r="AB690" i="2" s="1"/>
  <c r="L690" i="2"/>
  <c r="M690" i="2" s="1"/>
  <c r="F690" i="2"/>
  <c r="D690" i="2" s="1"/>
  <c r="AA689" i="2"/>
  <c r="Z689" i="2"/>
  <c r="AB689" i="2" s="1"/>
  <c r="L689" i="2"/>
  <c r="F689" i="2"/>
  <c r="D689" i="2" s="1"/>
  <c r="AA688" i="2"/>
  <c r="Z688" i="2"/>
  <c r="AB688" i="2" s="1"/>
  <c r="L688" i="2"/>
  <c r="F688" i="2"/>
  <c r="D688" i="2" s="1"/>
  <c r="AA687" i="2"/>
  <c r="Z687" i="2"/>
  <c r="AB687" i="2" s="1"/>
  <c r="L687" i="2"/>
  <c r="F687" i="2"/>
  <c r="D687" i="2" s="1"/>
  <c r="AA744" i="2"/>
  <c r="Z744" i="2"/>
  <c r="AB744" i="2" s="1"/>
  <c r="L744" i="2"/>
  <c r="F744" i="2"/>
  <c r="D744" i="2" s="1"/>
  <c r="AA743" i="2"/>
  <c r="Z743" i="2"/>
  <c r="AB743" i="2" s="1"/>
  <c r="L743" i="2"/>
  <c r="F743" i="2"/>
  <c r="D743" i="2" s="1"/>
  <c r="AA742" i="2"/>
  <c r="Z742" i="2"/>
  <c r="AB742" i="2" s="1"/>
  <c r="L742" i="2"/>
  <c r="F742" i="2"/>
  <c r="D742" i="2" s="1"/>
  <c r="AA741" i="2"/>
  <c r="Z741" i="2"/>
  <c r="AB741" i="2" s="1"/>
  <c r="L741" i="2"/>
  <c r="M741" i="2" s="1"/>
  <c r="F741" i="2"/>
  <c r="D741" i="2" s="1"/>
  <c r="AA740" i="2"/>
  <c r="Z740" i="2"/>
  <c r="AB740" i="2" s="1"/>
  <c r="L740" i="2"/>
  <c r="M740" i="2" s="1"/>
  <c r="F740" i="2"/>
  <c r="D740" i="2" s="1"/>
  <c r="AA739" i="2"/>
  <c r="Z739" i="2"/>
  <c r="AB739" i="2" s="1"/>
  <c r="L739" i="2"/>
  <c r="M739" i="2" s="1"/>
  <c r="F739" i="2"/>
  <c r="D739" i="2" s="1"/>
  <c r="AA738" i="2"/>
  <c r="Z738" i="2"/>
  <c r="AB738" i="2" s="1"/>
  <c r="L738" i="2"/>
  <c r="F738" i="2"/>
  <c r="D738" i="2" s="1"/>
  <c r="AA737" i="2"/>
  <c r="Z737" i="2"/>
  <c r="AB737" i="2" s="1"/>
  <c r="L737" i="2"/>
  <c r="M737" i="2" s="1"/>
  <c r="F737" i="2"/>
  <c r="D737" i="2" s="1"/>
  <c r="AA662" i="2"/>
  <c r="Z662" i="2"/>
  <c r="AB662" i="2" s="1"/>
  <c r="L662" i="2"/>
  <c r="F662" i="2"/>
  <c r="D662" i="2" s="1"/>
  <c r="AA661" i="2"/>
  <c r="Z661" i="2"/>
  <c r="AB661" i="2" s="1"/>
  <c r="L661" i="2"/>
  <c r="F661" i="2"/>
  <c r="D661" i="2" s="1"/>
  <c r="AA660" i="2"/>
  <c r="Z660" i="2"/>
  <c r="AB660" i="2" s="1"/>
  <c r="L660" i="2"/>
  <c r="F660" i="2"/>
  <c r="D660" i="2" s="1"/>
  <c r="AA659" i="2"/>
  <c r="Z659" i="2"/>
  <c r="AB659" i="2" s="1"/>
  <c r="L659" i="2"/>
  <c r="M659" i="2" s="1"/>
  <c r="F659" i="2"/>
  <c r="D659" i="2" s="1"/>
  <c r="AA658" i="2"/>
  <c r="Z658" i="2"/>
  <c r="AB658" i="2" s="1"/>
  <c r="L658" i="2"/>
  <c r="M658" i="2" s="1"/>
  <c r="F658" i="2"/>
  <c r="D658" i="2" s="1"/>
  <c r="AA657" i="2"/>
  <c r="Z657" i="2"/>
  <c r="AB657" i="2" s="1"/>
  <c r="L657" i="2"/>
  <c r="F657" i="2"/>
  <c r="D657" i="2" s="1"/>
  <c r="AA656" i="2"/>
  <c r="Z656" i="2"/>
  <c r="AB656" i="2" s="1"/>
  <c r="L656" i="2"/>
  <c r="F656" i="2"/>
  <c r="D656" i="2" s="1"/>
  <c r="AA655" i="2"/>
  <c r="Z655" i="2"/>
  <c r="AB655" i="2" s="1"/>
  <c r="L655" i="2"/>
  <c r="F655" i="2"/>
  <c r="D655" i="2" s="1"/>
  <c r="AA860" i="2"/>
  <c r="Z860" i="2"/>
  <c r="AB860" i="2" s="1"/>
  <c r="L860" i="2"/>
  <c r="F860" i="2"/>
  <c r="D860" i="2" s="1"/>
  <c r="AA859" i="2"/>
  <c r="Z859" i="2"/>
  <c r="AB859" i="2" s="1"/>
  <c r="L859" i="2"/>
  <c r="F859" i="2"/>
  <c r="D859" i="2" s="1"/>
  <c r="E859" i="2"/>
  <c r="AA752" i="2"/>
  <c r="Z752" i="2"/>
  <c r="AB752" i="2" s="1"/>
  <c r="L752" i="2"/>
  <c r="F752" i="2"/>
  <c r="D752" i="2" s="1"/>
  <c r="AA751" i="2"/>
  <c r="Z751" i="2"/>
  <c r="AB751" i="2" s="1"/>
  <c r="L751" i="2"/>
  <c r="F751" i="2"/>
  <c r="D751" i="2" s="1"/>
  <c r="E751" i="2"/>
  <c r="E669" i="2"/>
  <c r="AA670" i="2"/>
  <c r="Z670" i="2"/>
  <c r="AB670" i="2" s="1"/>
  <c r="L670" i="2"/>
  <c r="F670" i="2"/>
  <c r="D670" i="2" s="1"/>
  <c r="AA669" i="2"/>
  <c r="Z669" i="2"/>
  <c r="AB669" i="2" s="1"/>
  <c r="L669" i="2"/>
  <c r="F669" i="2"/>
  <c r="D669" i="2" s="1"/>
  <c r="AA519" i="2"/>
  <c r="Z519" i="2"/>
  <c r="AB519" i="2" s="1"/>
  <c r="L519" i="2"/>
  <c r="F519" i="2"/>
  <c r="D519" i="2" s="1"/>
  <c r="AA518" i="2"/>
  <c r="Z518" i="2"/>
  <c r="AB518" i="2" s="1"/>
  <c r="L518" i="2"/>
  <c r="F518" i="2"/>
  <c r="D518" i="2" s="1"/>
  <c r="AA517" i="2"/>
  <c r="Z517" i="2"/>
  <c r="AB517" i="2" s="1"/>
  <c r="F517" i="2"/>
  <c r="D517" i="2" s="1"/>
  <c r="AA516" i="2"/>
  <c r="Z516" i="2"/>
  <c r="AB516" i="2" s="1"/>
  <c r="L516" i="2"/>
  <c r="M516" i="2" s="1"/>
  <c r="F516" i="2"/>
  <c r="D516" i="2" s="1"/>
  <c r="AA515" i="2"/>
  <c r="Z515" i="2"/>
  <c r="AB515" i="2" s="1"/>
  <c r="L515" i="2"/>
  <c r="M515" i="2" s="1"/>
  <c r="F515" i="2"/>
  <c r="D515" i="2" s="1"/>
  <c r="AA514" i="2"/>
  <c r="Z514" i="2"/>
  <c r="AB514" i="2" s="1"/>
  <c r="L514" i="2"/>
  <c r="F514" i="2"/>
  <c r="D514" i="2" s="1"/>
  <c r="AA513" i="2"/>
  <c r="Z513" i="2"/>
  <c r="AB513" i="2" s="1"/>
  <c r="L513" i="2"/>
  <c r="F513" i="2"/>
  <c r="D513" i="2" s="1"/>
  <c r="AA512" i="2"/>
  <c r="Z512" i="2"/>
  <c r="AB512" i="2" s="1"/>
  <c r="L512" i="2"/>
  <c r="M512" i="2" s="1"/>
  <c r="F512" i="2"/>
  <c r="D512" i="2" s="1"/>
  <c r="AA511" i="2"/>
  <c r="Z511" i="2"/>
  <c r="AB511" i="2" s="1"/>
  <c r="L511" i="2"/>
  <c r="F511" i="2"/>
  <c r="D511" i="2" s="1"/>
  <c r="AA510" i="2"/>
  <c r="Z510" i="2"/>
  <c r="AB510" i="2" s="1"/>
  <c r="L510" i="2"/>
  <c r="F510" i="2"/>
  <c r="D510" i="2" s="1"/>
  <c r="AA509" i="2"/>
  <c r="Z509" i="2"/>
  <c r="AB509" i="2" s="1"/>
  <c r="L509" i="2"/>
  <c r="M509" i="2" s="1"/>
  <c r="F509" i="2"/>
  <c r="D509" i="2" s="1"/>
  <c r="AA508" i="2"/>
  <c r="Z508" i="2"/>
  <c r="AB508" i="2" s="1"/>
  <c r="L508" i="2"/>
  <c r="F508" i="2"/>
  <c r="D508" i="2" s="1"/>
  <c r="AA507" i="2"/>
  <c r="Z507" i="2"/>
  <c r="AB507" i="2" s="1"/>
  <c r="L507" i="2"/>
  <c r="M507" i="2" s="1"/>
  <c r="F507" i="2"/>
  <c r="D507" i="2" s="1"/>
  <c r="AA506" i="2"/>
  <c r="Z506" i="2"/>
  <c r="AB506" i="2" s="1"/>
  <c r="L506" i="2"/>
  <c r="F506" i="2"/>
  <c r="D506" i="2" s="1"/>
  <c r="AA505" i="2"/>
  <c r="Z505" i="2"/>
  <c r="AB505" i="2" s="1"/>
  <c r="L505" i="2"/>
  <c r="F505" i="2"/>
  <c r="D505" i="2" s="1"/>
  <c r="AA504" i="2"/>
  <c r="Z504" i="2"/>
  <c r="AB504" i="2" s="1"/>
  <c r="L504" i="2"/>
  <c r="F504" i="2"/>
  <c r="D504" i="2" s="1"/>
  <c r="E504" i="2"/>
  <c r="AA503" i="2"/>
  <c r="Z503" i="2"/>
  <c r="AB503" i="2" s="1"/>
  <c r="L503" i="2"/>
  <c r="M503" i="2" s="1"/>
  <c r="F503" i="2"/>
  <c r="D503" i="2" s="1"/>
  <c r="AA502" i="2"/>
  <c r="Z502" i="2"/>
  <c r="AB502" i="2" s="1"/>
  <c r="L502" i="2"/>
  <c r="F502" i="2"/>
  <c r="D502" i="2" s="1"/>
  <c r="E502" i="2"/>
  <c r="AA501" i="2"/>
  <c r="Z501" i="2"/>
  <c r="AB501" i="2" s="1"/>
  <c r="L501" i="2"/>
  <c r="F501" i="2"/>
  <c r="D501" i="2" s="1"/>
  <c r="AA500" i="2"/>
  <c r="Z500" i="2"/>
  <c r="AB500" i="2" s="1"/>
  <c r="L500" i="2"/>
  <c r="M500" i="2" s="1"/>
  <c r="F500" i="2"/>
  <c r="D500" i="2" s="1"/>
  <c r="E500" i="2"/>
  <c r="AA498" i="2"/>
  <c r="Z498" i="2"/>
  <c r="AB498" i="2" s="1"/>
  <c r="L498" i="2"/>
  <c r="M498" i="2" s="1"/>
  <c r="F498" i="2"/>
  <c r="D498" i="2" s="1"/>
  <c r="AA497" i="2"/>
  <c r="Z497" i="2"/>
  <c r="AB497" i="2" s="1"/>
  <c r="L497" i="2"/>
  <c r="F497" i="2"/>
  <c r="D497" i="2" s="1"/>
  <c r="AA499" i="2"/>
  <c r="Z499" i="2"/>
  <c r="AB499" i="2" s="1"/>
  <c r="L499" i="2"/>
  <c r="F499" i="2"/>
  <c r="D499" i="2" s="1"/>
  <c r="AA496" i="2"/>
  <c r="Z496" i="2"/>
  <c r="AB496" i="2" s="1"/>
  <c r="M496" i="2"/>
  <c r="F496" i="2"/>
  <c r="D496" i="2" s="1"/>
  <c r="AA495" i="2"/>
  <c r="Z495" i="2"/>
  <c r="AB495" i="2" s="1"/>
  <c r="L495" i="2"/>
  <c r="M495" i="2" s="1"/>
  <c r="F495" i="2"/>
  <c r="D495" i="2" s="1"/>
  <c r="AA494" i="2"/>
  <c r="Z494" i="2"/>
  <c r="AB494" i="2" s="1"/>
  <c r="L494" i="2"/>
  <c r="F494" i="2"/>
  <c r="D494" i="2" s="1"/>
  <c r="AA493" i="2"/>
  <c r="Z493" i="2"/>
  <c r="AB493" i="2" s="1"/>
  <c r="L493" i="2"/>
  <c r="F493" i="2"/>
  <c r="D493" i="2" s="1"/>
  <c r="AA492" i="2"/>
  <c r="Z492" i="2"/>
  <c r="AB492" i="2" s="1"/>
  <c r="L492" i="2"/>
  <c r="M492" i="2" s="1"/>
  <c r="F492" i="2"/>
  <c r="D492" i="2" s="1"/>
  <c r="AA491" i="2"/>
  <c r="Z491" i="2"/>
  <c r="AB491" i="2" s="1"/>
  <c r="L491" i="2"/>
  <c r="F491" i="2"/>
  <c r="D491" i="2" s="1"/>
  <c r="AA490" i="2"/>
  <c r="Z490" i="2"/>
  <c r="AB490" i="2" s="1"/>
  <c r="L490" i="2"/>
  <c r="F490" i="2"/>
  <c r="D490" i="2" s="1"/>
  <c r="AA489" i="2"/>
  <c r="Z489" i="2"/>
  <c r="AB489" i="2" s="1"/>
  <c r="L489" i="2"/>
  <c r="F489" i="2"/>
  <c r="D489" i="2" s="1"/>
  <c r="AA488" i="2"/>
  <c r="Z488" i="2"/>
  <c r="AB488" i="2" s="1"/>
  <c r="L488" i="2"/>
  <c r="F488" i="2"/>
  <c r="D488" i="2" s="1"/>
  <c r="AA487" i="2"/>
  <c r="Z487" i="2"/>
  <c r="AB487" i="2" s="1"/>
  <c r="L487" i="2"/>
  <c r="F487" i="2"/>
  <c r="D487" i="2" s="1"/>
  <c r="AA486" i="2"/>
  <c r="Z486" i="2"/>
  <c r="AB486" i="2" s="1"/>
  <c r="L486" i="2"/>
  <c r="F486" i="2"/>
  <c r="D486" i="2" s="1"/>
  <c r="AA485" i="2"/>
  <c r="Z485" i="2"/>
  <c r="AB485" i="2" s="1"/>
  <c r="L485" i="2"/>
  <c r="F485" i="2"/>
  <c r="D485" i="2" s="1"/>
  <c r="AA484" i="2"/>
  <c r="Z484" i="2"/>
  <c r="AB484" i="2" s="1"/>
  <c r="L484" i="2"/>
  <c r="M484" i="2" s="1"/>
  <c r="F484" i="2"/>
  <c r="D484" i="2" s="1"/>
  <c r="AA483" i="2"/>
  <c r="Z483" i="2"/>
  <c r="AB483" i="2" s="1"/>
  <c r="L483" i="2"/>
  <c r="F483" i="2"/>
  <c r="D483" i="2" s="1"/>
  <c r="AA482" i="2"/>
  <c r="Z482" i="2"/>
  <c r="AB482" i="2" s="1"/>
  <c r="L482" i="2"/>
  <c r="F482" i="2"/>
  <c r="D482" i="2" s="1"/>
  <c r="AA481" i="2"/>
  <c r="Z481" i="2"/>
  <c r="AB481" i="2" s="1"/>
  <c r="L481" i="2"/>
  <c r="F481" i="2"/>
  <c r="D481" i="2" s="1"/>
  <c r="AA480" i="2"/>
  <c r="Z480" i="2"/>
  <c r="AB480" i="2" s="1"/>
  <c r="L480" i="2"/>
  <c r="F480" i="2"/>
  <c r="D480" i="2" s="1"/>
  <c r="AA479" i="2"/>
  <c r="Z479" i="2"/>
  <c r="AB479" i="2" s="1"/>
  <c r="L479" i="2"/>
  <c r="F479" i="2"/>
  <c r="D479" i="2" s="1"/>
  <c r="L936" i="2"/>
  <c r="M745" i="2"/>
  <c r="M663" i="2"/>
  <c r="M455" i="2"/>
  <c r="M411" i="2"/>
  <c r="M366" i="2"/>
  <c r="M263" i="2"/>
  <c r="M230" i="2"/>
  <c r="M153" i="2"/>
  <c r="M148" i="2"/>
  <c r="M147" i="2"/>
  <c r="AA458" i="2"/>
  <c r="Z458" i="2"/>
  <c r="AB458" i="2" s="1"/>
  <c r="L458" i="2"/>
  <c r="F458" i="2"/>
  <c r="D458" i="2" s="1"/>
  <c r="E461" i="2"/>
  <c r="AA462" i="2"/>
  <c r="Z462" i="2"/>
  <c r="AB462" i="2" s="1"/>
  <c r="L462" i="2"/>
  <c r="F462" i="2"/>
  <c r="D462" i="2" s="1"/>
  <c r="AA461" i="2"/>
  <c r="Z461" i="2"/>
  <c r="AB461" i="2" s="1"/>
  <c r="L461" i="2"/>
  <c r="F461" i="2"/>
  <c r="D461" i="2" s="1"/>
  <c r="AA418" i="2"/>
  <c r="Z418" i="2"/>
  <c r="AB418" i="2" s="1"/>
  <c r="L418" i="2"/>
  <c r="F418" i="2"/>
  <c r="D418" i="2" s="1"/>
  <c r="AA417" i="2"/>
  <c r="Z417" i="2"/>
  <c r="AB417" i="2" s="1"/>
  <c r="L417" i="2"/>
  <c r="F417" i="2"/>
  <c r="D417" i="2" s="1"/>
  <c r="E417" i="2"/>
  <c r="AA373" i="2"/>
  <c r="Z373" i="2"/>
  <c r="AB373" i="2" s="1"/>
  <c r="L373" i="2"/>
  <c r="F373" i="2"/>
  <c r="D373" i="2" s="1"/>
  <c r="AA372" i="2"/>
  <c r="Z372" i="2"/>
  <c r="AB372" i="2" s="1"/>
  <c r="L372" i="2"/>
  <c r="F372" i="2"/>
  <c r="D372" i="2" s="1"/>
  <c r="E372" i="2"/>
  <c r="AA342" i="2"/>
  <c r="Z342" i="2"/>
  <c r="AB342" i="2" s="1"/>
  <c r="L342" i="2"/>
  <c r="F342" i="2"/>
  <c r="D342" i="2" s="1"/>
  <c r="AA340" i="2"/>
  <c r="Z340" i="2"/>
  <c r="AB340" i="2" s="1"/>
  <c r="L340" i="2"/>
  <c r="F340" i="2"/>
  <c r="D340" i="2" s="1"/>
  <c r="AA339" i="2"/>
  <c r="Z339" i="2"/>
  <c r="AB339" i="2" s="1"/>
  <c r="L339" i="2"/>
  <c r="F339" i="2"/>
  <c r="D339" i="2" s="1"/>
  <c r="AA286" i="2"/>
  <c r="Z286" i="2"/>
  <c r="AB286" i="2" s="1"/>
  <c r="L286" i="2"/>
  <c r="F286" i="2"/>
  <c r="D286" i="2" s="1"/>
  <c r="AA285" i="2"/>
  <c r="Z285" i="2"/>
  <c r="AB285" i="2" s="1"/>
  <c r="L285" i="2"/>
  <c r="F285" i="2"/>
  <c r="D285" i="2" s="1"/>
  <c r="AA284" i="2"/>
  <c r="Z284" i="2"/>
  <c r="AB284" i="2" s="1"/>
  <c r="F284" i="2"/>
  <c r="D284" i="2" s="1"/>
  <c r="AA283" i="2"/>
  <c r="Z283" i="2"/>
  <c r="AB283" i="2" s="1"/>
  <c r="L283" i="2"/>
  <c r="M283" i="2" s="1"/>
  <c r="F283" i="2"/>
  <c r="D283" i="2" s="1"/>
  <c r="AA282" i="2"/>
  <c r="Z282" i="2"/>
  <c r="AB282" i="2" s="1"/>
  <c r="L282" i="2"/>
  <c r="F282" i="2"/>
  <c r="D282" i="2" s="1"/>
  <c r="AA281" i="2"/>
  <c r="Z281" i="2"/>
  <c r="AB281" i="2" s="1"/>
  <c r="L281" i="2"/>
  <c r="F281" i="2"/>
  <c r="D281" i="2" s="1"/>
  <c r="AA280" i="2"/>
  <c r="Z280" i="2"/>
  <c r="AB280" i="2" s="1"/>
  <c r="L280" i="2"/>
  <c r="F280" i="2"/>
  <c r="D280" i="2" s="1"/>
  <c r="AA279" i="2"/>
  <c r="Z279" i="2"/>
  <c r="AB279" i="2" s="1"/>
  <c r="L279" i="2"/>
  <c r="F279" i="2"/>
  <c r="D279" i="2" s="1"/>
  <c r="AA278" i="2"/>
  <c r="Z278" i="2"/>
  <c r="AB278" i="2" s="1"/>
  <c r="L278" i="2"/>
  <c r="F278" i="2"/>
  <c r="D278" i="2" s="1"/>
  <c r="AA277" i="2"/>
  <c r="Z277" i="2"/>
  <c r="AB277" i="2" s="1"/>
  <c r="L277" i="2"/>
  <c r="F277" i="2"/>
  <c r="D277" i="2" s="1"/>
  <c r="AA276" i="2"/>
  <c r="Z276" i="2"/>
  <c r="AB276" i="2" s="1"/>
  <c r="L276" i="2"/>
  <c r="F276" i="2"/>
  <c r="D276" i="2" s="1"/>
  <c r="AA275" i="2"/>
  <c r="Z275" i="2"/>
  <c r="AB275" i="2" s="1"/>
  <c r="L275" i="2"/>
  <c r="F275" i="2"/>
  <c r="D275" i="2" s="1"/>
  <c r="AA274" i="2"/>
  <c r="Z274" i="2"/>
  <c r="AB274" i="2" s="1"/>
  <c r="L274" i="2"/>
  <c r="F274" i="2"/>
  <c r="D274" i="2" s="1"/>
  <c r="AA273" i="2"/>
  <c r="Z273" i="2"/>
  <c r="AB273" i="2" s="1"/>
  <c r="L273" i="2"/>
  <c r="M273" i="2" s="1"/>
  <c r="F273" i="2"/>
  <c r="D273" i="2" s="1"/>
  <c r="AA272" i="2"/>
  <c r="Z272" i="2"/>
  <c r="AB272" i="2" s="1"/>
  <c r="L272" i="2"/>
  <c r="F272" i="2"/>
  <c r="D272" i="2" s="1"/>
  <c r="AA271" i="2"/>
  <c r="Z271" i="2"/>
  <c r="AB271" i="2" s="1"/>
  <c r="L271" i="2"/>
  <c r="F271" i="2"/>
  <c r="D271" i="2" s="1"/>
  <c r="E271" i="2"/>
  <c r="AA270" i="2"/>
  <c r="Z270" i="2"/>
  <c r="AB270" i="2" s="1"/>
  <c r="L270" i="2"/>
  <c r="M270" i="2" s="1"/>
  <c r="F270" i="2"/>
  <c r="D270" i="2" s="1"/>
  <c r="AA269" i="2"/>
  <c r="Z269" i="2"/>
  <c r="AB269" i="2" s="1"/>
  <c r="L269" i="2"/>
  <c r="F269" i="2"/>
  <c r="D269" i="2" s="1"/>
  <c r="E269" i="2"/>
  <c r="AA268" i="2"/>
  <c r="Z268" i="2"/>
  <c r="AB268" i="2" s="1"/>
  <c r="L268" i="2"/>
  <c r="F268" i="2"/>
  <c r="D268" i="2" s="1"/>
  <c r="AA267" i="2"/>
  <c r="Z267" i="2"/>
  <c r="AB267" i="2" s="1"/>
  <c r="L267" i="2"/>
  <c r="F267" i="2"/>
  <c r="D267" i="2" s="1"/>
  <c r="E267" i="2"/>
  <c r="AA265" i="2"/>
  <c r="Z265" i="2"/>
  <c r="AB265" i="2" s="1"/>
  <c r="L265" i="2"/>
  <c r="F265" i="2"/>
  <c r="D265" i="2" s="1"/>
  <c r="AA264" i="2"/>
  <c r="Z264" i="2"/>
  <c r="AB264" i="2" s="1"/>
  <c r="L264" i="2"/>
  <c r="F264" i="2"/>
  <c r="D264" i="2" s="1"/>
  <c r="AA266" i="2"/>
  <c r="Z266" i="2"/>
  <c r="AB266" i="2" s="1"/>
  <c r="L266" i="2"/>
  <c r="F266" i="2"/>
  <c r="D266" i="2" s="1"/>
  <c r="AA263" i="2"/>
  <c r="Z263" i="2"/>
  <c r="AB263" i="2" s="1"/>
  <c r="F263" i="2"/>
  <c r="D263" i="2" s="1"/>
  <c r="AA262" i="2"/>
  <c r="Z262" i="2"/>
  <c r="AB262" i="2" s="1"/>
  <c r="L262" i="2"/>
  <c r="F262" i="2"/>
  <c r="D262" i="2" s="1"/>
  <c r="AA261" i="2"/>
  <c r="Z261" i="2"/>
  <c r="AB261" i="2" s="1"/>
  <c r="L261" i="2"/>
  <c r="F261" i="2"/>
  <c r="D261" i="2" s="1"/>
  <c r="AA260" i="2"/>
  <c r="Z260" i="2"/>
  <c r="AB260" i="2" s="1"/>
  <c r="L260" i="2"/>
  <c r="F260" i="2"/>
  <c r="D260" i="2" s="1"/>
  <c r="AA259" i="2"/>
  <c r="Z259" i="2"/>
  <c r="AB259" i="2" s="1"/>
  <c r="L259" i="2"/>
  <c r="F259" i="2"/>
  <c r="D259" i="2" s="1"/>
  <c r="AA258" i="2"/>
  <c r="Z258" i="2"/>
  <c r="AB258" i="2" s="1"/>
  <c r="L258" i="2"/>
  <c r="F258" i="2"/>
  <c r="D258" i="2" s="1"/>
  <c r="AA257" i="2"/>
  <c r="Z257" i="2"/>
  <c r="AB257" i="2" s="1"/>
  <c r="L257" i="2"/>
  <c r="F257" i="2"/>
  <c r="D257" i="2" s="1"/>
  <c r="AA256" i="2"/>
  <c r="Z256" i="2"/>
  <c r="AB256" i="2" s="1"/>
  <c r="L256" i="2"/>
  <c r="F256" i="2"/>
  <c r="D256" i="2" s="1"/>
  <c r="AA255" i="2"/>
  <c r="Z255" i="2"/>
  <c r="AB255" i="2" s="1"/>
  <c r="L255" i="2"/>
  <c r="F255" i="2"/>
  <c r="D255" i="2" s="1"/>
  <c r="AA254" i="2"/>
  <c r="Z254" i="2"/>
  <c r="AB254" i="2" s="1"/>
  <c r="L254" i="2"/>
  <c r="F254" i="2"/>
  <c r="D254" i="2" s="1"/>
  <c r="AA123" i="2"/>
  <c r="Z123" i="2"/>
  <c r="AB123" i="2" s="1"/>
  <c r="L123" i="2"/>
  <c r="F123" i="2"/>
  <c r="D123" i="2" s="1"/>
  <c r="E124" i="2"/>
  <c r="AA127" i="2"/>
  <c r="Z127" i="2"/>
  <c r="AB127" i="2" s="1"/>
  <c r="L127" i="2"/>
  <c r="F127" i="2"/>
  <c r="D127" i="2" s="1"/>
  <c r="AA126" i="2"/>
  <c r="Z126" i="2"/>
  <c r="AB126" i="2" s="1"/>
  <c r="L126" i="2"/>
  <c r="F126" i="2"/>
  <c r="D126" i="2" s="1"/>
  <c r="E126" i="2"/>
  <c r="AA237" i="2"/>
  <c r="Z237" i="2"/>
  <c r="AB237" i="2" s="1"/>
  <c r="L237" i="2"/>
  <c r="F237" i="2"/>
  <c r="D237" i="2" s="1"/>
  <c r="AA236" i="2"/>
  <c r="Z236" i="2"/>
  <c r="AB236" i="2" s="1"/>
  <c r="L236" i="2"/>
  <c r="F236" i="2"/>
  <c r="D236" i="2" s="1"/>
  <c r="E236" i="2"/>
  <c r="AA253" i="2"/>
  <c r="Z253" i="2"/>
  <c r="AB253" i="2" s="1"/>
  <c r="L253" i="2"/>
  <c r="F253" i="2"/>
  <c r="D253" i="2" s="1"/>
  <c r="AA252" i="2"/>
  <c r="Z252" i="2"/>
  <c r="AB252" i="2" s="1"/>
  <c r="L252" i="2"/>
  <c r="F252" i="2"/>
  <c r="D252" i="2" s="1"/>
  <c r="AA251" i="2"/>
  <c r="Z251" i="2"/>
  <c r="AB251" i="2" s="1"/>
  <c r="F251" i="2"/>
  <c r="D251" i="2" s="1"/>
  <c r="AA250" i="2"/>
  <c r="Z250" i="2"/>
  <c r="AB250" i="2" s="1"/>
  <c r="L250" i="2"/>
  <c r="M250" i="2" s="1"/>
  <c r="F250" i="2"/>
  <c r="D250" i="2" s="1"/>
  <c r="AA249" i="2"/>
  <c r="Z249" i="2"/>
  <c r="AB249" i="2" s="1"/>
  <c r="L249" i="2"/>
  <c r="F249" i="2"/>
  <c r="D249" i="2" s="1"/>
  <c r="AA248" i="2"/>
  <c r="Z248" i="2"/>
  <c r="AB248" i="2" s="1"/>
  <c r="L248" i="2"/>
  <c r="F248" i="2"/>
  <c r="D248" i="2" s="1"/>
  <c r="AA247" i="2"/>
  <c r="Z247" i="2"/>
  <c r="AB247" i="2" s="1"/>
  <c r="L247" i="2"/>
  <c r="F247" i="2"/>
  <c r="D247" i="2" s="1"/>
  <c r="AA246" i="2"/>
  <c r="Z246" i="2"/>
  <c r="AB246" i="2" s="1"/>
  <c r="L246" i="2"/>
  <c r="F246" i="2"/>
  <c r="D246" i="2" s="1"/>
  <c r="AA245" i="2"/>
  <c r="Z245" i="2"/>
  <c r="AB245" i="2" s="1"/>
  <c r="L245" i="2"/>
  <c r="F245" i="2"/>
  <c r="D245" i="2" s="1"/>
  <c r="AA244" i="2"/>
  <c r="Z244" i="2"/>
  <c r="AB244" i="2" s="1"/>
  <c r="L244" i="2"/>
  <c r="F244" i="2"/>
  <c r="D244" i="2" s="1"/>
  <c r="AA243" i="2"/>
  <c r="Z243" i="2"/>
  <c r="AB243" i="2" s="1"/>
  <c r="L243" i="2"/>
  <c r="F243" i="2"/>
  <c r="D243" i="2" s="1"/>
  <c r="AA242" i="2"/>
  <c r="Z242" i="2"/>
  <c r="AB242" i="2" s="1"/>
  <c r="L242" i="2"/>
  <c r="F242" i="2"/>
  <c r="D242" i="2" s="1"/>
  <c r="AA241" i="2"/>
  <c r="Z241" i="2"/>
  <c r="AB241" i="2" s="1"/>
  <c r="L241" i="2"/>
  <c r="F241" i="2"/>
  <c r="D241" i="2" s="1"/>
  <c r="AA240" i="2"/>
  <c r="Z240" i="2"/>
  <c r="AB240" i="2" s="1"/>
  <c r="L240" i="2"/>
  <c r="F240" i="2"/>
  <c r="D240" i="2" s="1"/>
  <c r="AA239" i="2"/>
  <c r="Z239" i="2"/>
  <c r="AB239" i="2" s="1"/>
  <c r="L239" i="2"/>
  <c r="F239" i="2"/>
  <c r="D239" i="2" s="1"/>
  <c r="AA238" i="2"/>
  <c r="Z238" i="2"/>
  <c r="AB238" i="2" s="1"/>
  <c r="L238" i="2"/>
  <c r="M238" i="2" s="1"/>
  <c r="F238" i="2"/>
  <c r="D238" i="2" s="1"/>
  <c r="E238" i="2"/>
  <c r="AA235" i="2"/>
  <c r="Z235" i="2"/>
  <c r="AB235" i="2" s="1"/>
  <c r="L235" i="2"/>
  <c r="F235" i="2"/>
  <c r="D235" i="2" s="1"/>
  <c r="AA234" i="2"/>
  <c r="Z234" i="2"/>
  <c r="AB234" i="2" s="1"/>
  <c r="L234" i="2"/>
  <c r="F234" i="2"/>
  <c r="D234" i="2" s="1"/>
  <c r="E234" i="2"/>
  <c r="AA232" i="2"/>
  <c r="Z232" i="2"/>
  <c r="AB232" i="2" s="1"/>
  <c r="L232" i="2"/>
  <c r="F232" i="2"/>
  <c r="D232" i="2" s="1"/>
  <c r="AA231" i="2"/>
  <c r="Z231" i="2"/>
  <c r="AB231" i="2" s="1"/>
  <c r="L231" i="2"/>
  <c r="F231" i="2"/>
  <c r="D231" i="2" s="1"/>
  <c r="AA233" i="2"/>
  <c r="Z233" i="2"/>
  <c r="AB233" i="2" s="1"/>
  <c r="L233" i="2"/>
  <c r="F233" i="2"/>
  <c r="D233" i="2" s="1"/>
  <c r="AA230" i="2"/>
  <c r="Z230" i="2"/>
  <c r="AB230" i="2" s="1"/>
  <c r="F230" i="2"/>
  <c r="D230" i="2" s="1"/>
  <c r="AA229" i="2"/>
  <c r="Z229" i="2"/>
  <c r="AB229" i="2" s="1"/>
  <c r="L229" i="2"/>
  <c r="F229" i="2"/>
  <c r="D229" i="2" s="1"/>
  <c r="AA228" i="2"/>
  <c r="Z228" i="2"/>
  <c r="AB228" i="2" s="1"/>
  <c r="L228" i="2"/>
  <c r="F228" i="2"/>
  <c r="D228" i="2" s="1"/>
  <c r="AA227" i="2"/>
  <c r="Z227" i="2"/>
  <c r="AB227" i="2" s="1"/>
  <c r="L227" i="2"/>
  <c r="F227" i="2"/>
  <c r="D227" i="2" s="1"/>
  <c r="AA226" i="2"/>
  <c r="Z226" i="2"/>
  <c r="AB226" i="2" s="1"/>
  <c r="L226" i="2"/>
  <c r="F226" i="2"/>
  <c r="D226" i="2" s="1"/>
  <c r="E226" i="2"/>
  <c r="AA225" i="2"/>
  <c r="Z225" i="2"/>
  <c r="AB225" i="2" s="1"/>
  <c r="L225" i="2"/>
  <c r="F225" i="2"/>
  <c r="D225" i="2" s="1"/>
  <c r="AA224" i="2"/>
  <c r="Z224" i="2"/>
  <c r="AB224" i="2" s="1"/>
  <c r="L224" i="2"/>
  <c r="F224" i="2"/>
  <c r="D224" i="2" s="1"/>
  <c r="AA223" i="2"/>
  <c r="Z223" i="2"/>
  <c r="AB223" i="2" s="1"/>
  <c r="L223" i="2"/>
  <c r="F223" i="2"/>
  <c r="D223" i="2" s="1"/>
  <c r="AA222" i="2"/>
  <c r="Z222" i="2"/>
  <c r="AB222" i="2" s="1"/>
  <c r="L222" i="2"/>
  <c r="F222" i="2"/>
  <c r="D222" i="2" s="1"/>
  <c r="AA221" i="2"/>
  <c r="Z221" i="2"/>
  <c r="AB221" i="2" s="1"/>
  <c r="L221" i="2"/>
  <c r="F221" i="2"/>
  <c r="D221" i="2" s="1"/>
  <c r="AA143" i="2"/>
  <c r="Z143" i="2"/>
  <c r="AB143" i="2" s="1"/>
  <c r="L143" i="2"/>
  <c r="F143" i="2"/>
  <c r="D143" i="2" s="1"/>
  <c r="AA142" i="2"/>
  <c r="Z142" i="2"/>
  <c r="AB142" i="2" s="1"/>
  <c r="L142" i="2"/>
  <c r="F142" i="2"/>
  <c r="D142" i="2" s="1"/>
  <c r="AA141" i="2"/>
  <c r="Z141" i="2"/>
  <c r="AB141" i="2" s="1"/>
  <c r="L141" i="2"/>
  <c r="F141" i="2"/>
  <c r="D141" i="2" s="1"/>
  <c r="AA156" i="2"/>
  <c r="Z156" i="2"/>
  <c r="AB156" i="2" s="1"/>
  <c r="L156" i="2"/>
  <c r="F156" i="2"/>
  <c r="D156" i="2" s="1"/>
  <c r="AA155" i="2"/>
  <c r="Z155" i="2"/>
  <c r="AB155" i="2" s="1"/>
  <c r="L155" i="2"/>
  <c r="F155" i="2"/>
  <c r="D155" i="2" s="1"/>
  <c r="AA154" i="2"/>
  <c r="Z154" i="2"/>
  <c r="AB154" i="2" s="1"/>
  <c r="L154" i="2"/>
  <c r="F154" i="2"/>
  <c r="D154" i="2" s="1"/>
  <c r="AA209" i="2"/>
  <c r="Z209" i="2"/>
  <c r="AB209" i="2" s="1"/>
  <c r="L209" i="2"/>
  <c r="F209" i="2"/>
  <c r="D209" i="2" s="1"/>
  <c r="AA208" i="2"/>
  <c r="Z208" i="2"/>
  <c r="AB208" i="2" s="1"/>
  <c r="L208" i="2"/>
  <c r="F208" i="2"/>
  <c r="D208" i="2" s="1"/>
  <c r="AA207" i="2"/>
  <c r="Z207" i="2"/>
  <c r="AB207" i="2" s="1"/>
  <c r="L207" i="2"/>
  <c r="F207" i="2"/>
  <c r="D207" i="2" s="1"/>
  <c r="AA206" i="2"/>
  <c r="Z206" i="2"/>
  <c r="AB206" i="2" s="1"/>
  <c r="L206" i="2"/>
  <c r="F206" i="2"/>
  <c r="D206" i="2" s="1"/>
  <c r="AA205" i="2"/>
  <c r="Z205" i="2"/>
  <c r="AB205" i="2" s="1"/>
  <c r="L205" i="2"/>
  <c r="F205" i="2"/>
  <c r="D205" i="2" s="1"/>
  <c r="AA204" i="2"/>
  <c r="Z204" i="2"/>
  <c r="AB204" i="2" s="1"/>
  <c r="L204" i="2"/>
  <c r="F204" i="2"/>
  <c r="D204" i="2" s="1"/>
  <c r="AA195" i="2"/>
  <c r="Z195" i="2"/>
  <c r="AB195" i="2" s="1"/>
  <c r="L195" i="2"/>
  <c r="F195" i="2"/>
  <c r="D195" i="2" s="1"/>
  <c r="AA194" i="2"/>
  <c r="Z194" i="2"/>
  <c r="AB194" i="2" s="1"/>
  <c r="L194" i="2"/>
  <c r="F194" i="2"/>
  <c r="D194" i="2" s="1"/>
  <c r="AA193" i="2"/>
  <c r="Z193" i="2"/>
  <c r="AB193" i="2" s="1"/>
  <c r="L193" i="2"/>
  <c r="F193" i="2"/>
  <c r="D193" i="2" s="1"/>
  <c r="AA192" i="2"/>
  <c r="Z192" i="2"/>
  <c r="AB192" i="2" s="1"/>
  <c r="L192" i="2"/>
  <c r="F192" i="2"/>
  <c r="D192" i="2" s="1"/>
  <c r="AA191" i="2"/>
  <c r="Z191" i="2"/>
  <c r="AB191" i="2" s="1"/>
  <c r="L191" i="2"/>
  <c r="F191" i="2"/>
  <c r="D191" i="2" s="1"/>
  <c r="AA190" i="2"/>
  <c r="Z190" i="2"/>
  <c r="AB190" i="2" s="1"/>
  <c r="L190" i="2"/>
  <c r="F190" i="2"/>
  <c r="D190" i="2" s="1"/>
  <c r="AA189" i="2"/>
  <c r="Z189" i="2"/>
  <c r="AB189" i="2" s="1"/>
  <c r="L189" i="2"/>
  <c r="F189" i="2"/>
  <c r="D189" i="2" s="1"/>
  <c r="AA140" i="2"/>
  <c r="Z140" i="2"/>
  <c r="AB140" i="2" s="1"/>
  <c r="L140" i="2"/>
  <c r="F140" i="2"/>
  <c r="D140" i="2" s="1"/>
  <c r="AA139" i="2"/>
  <c r="Z139" i="2"/>
  <c r="AB139" i="2" s="1"/>
  <c r="L139" i="2"/>
  <c r="F139" i="2"/>
  <c r="D139" i="2" s="1"/>
  <c r="AA138" i="2"/>
  <c r="Z138" i="2"/>
  <c r="AB138" i="2" s="1"/>
  <c r="L138" i="2"/>
  <c r="F138" i="2"/>
  <c r="D138" i="2" s="1"/>
  <c r="AA100" i="2"/>
  <c r="Z100" i="2"/>
  <c r="AB100" i="2" s="1"/>
  <c r="L100" i="2"/>
  <c r="F100" i="2"/>
  <c r="D100" i="2" s="1"/>
  <c r="AA99" i="2"/>
  <c r="Z99" i="2"/>
  <c r="AB99" i="2" s="1"/>
  <c r="L99" i="2"/>
  <c r="F99" i="2"/>
  <c r="D99" i="2" s="1"/>
  <c r="AA98" i="2"/>
  <c r="Z98" i="2"/>
  <c r="AB98" i="2" s="1"/>
  <c r="L98" i="2"/>
  <c r="F98" i="2"/>
  <c r="D98" i="2" s="1"/>
  <c r="AA97" i="2"/>
  <c r="Z97" i="2"/>
  <c r="AB97" i="2" s="1"/>
  <c r="L97" i="2"/>
  <c r="F97" i="2"/>
  <c r="D97" i="2" s="1"/>
  <c r="AA96" i="2"/>
  <c r="Z96" i="2"/>
  <c r="AB96" i="2" s="1"/>
  <c r="L96" i="2"/>
  <c r="F96" i="2"/>
  <c r="D96" i="2" s="1"/>
  <c r="AA95" i="2"/>
  <c r="Z95" i="2"/>
  <c r="AB95" i="2" s="1"/>
  <c r="L95" i="2"/>
  <c r="F95" i="2"/>
  <c r="D95" i="2" s="1"/>
  <c r="AA94" i="2"/>
  <c r="Z94" i="2"/>
  <c r="AB94" i="2" s="1"/>
  <c r="L94" i="2"/>
  <c r="F94" i="2"/>
  <c r="D94" i="2" s="1"/>
  <c r="AA93" i="2"/>
  <c r="Z93" i="2"/>
  <c r="AB93" i="2" s="1"/>
  <c r="L93" i="2"/>
  <c r="F93" i="2"/>
  <c r="D93" i="2" s="1"/>
  <c r="AA92" i="2"/>
  <c r="Z92" i="2"/>
  <c r="AB92" i="2" s="1"/>
  <c r="L92" i="2"/>
  <c r="F92" i="2"/>
  <c r="D92" i="2" s="1"/>
  <c r="AA91" i="2"/>
  <c r="Z91" i="2"/>
  <c r="AB91" i="2" s="1"/>
  <c r="L91" i="2"/>
  <c r="F91" i="2"/>
  <c r="D91" i="2" s="1"/>
  <c r="AA90" i="2"/>
  <c r="Z90" i="2"/>
  <c r="AB90" i="2" s="1"/>
  <c r="L90" i="2"/>
  <c r="F90" i="2"/>
  <c r="D90" i="2" s="1"/>
  <c r="AA21" i="2"/>
  <c r="Z21" i="2"/>
  <c r="AB21" i="2" s="1"/>
  <c r="L21" i="2"/>
  <c r="F21" i="2"/>
  <c r="D21" i="2" s="1"/>
  <c r="AA478" i="2"/>
  <c r="Z478" i="2"/>
  <c r="AB478" i="2" s="1"/>
  <c r="L478" i="2"/>
  <c r="F478" i="2"/>
  <c r="D478" i="2" s="1"/>
  <c r="AA477" i="2"/>
  <c r="Z477" i="2"/>
  <c r="AB477" i="2" s="1"/>
  <c r="L477" i="2"/>
  <c r="F477" i="2"/>
  <c r="D477" i="2" s="1"/>
  <c r="AA476" i="2"/>
  <c r="Z476" i="2"/>
  <c r="AB476" i="2" s="1"/>
  <c r="F476" i="2"/>
  <c r="D476" i="2" s="1"/>
  <c r="AA475" i="2"/>
  <c r="Z475" i="2"/>
  <c r="AB475" i="2" s="1"/>
  <c r="L475" i="2"/>
  <c r="F475" i="2"/>
  <c r="D475" i="2" s="1"/>
  <c r="AA474" i="2"/>
  <c r="Z474" i="2"/>
  <c r="AB474" i="2" s="1"/>
  <c r="L474" i="2"/>
  <c r="F474" i="2"/>
  <c r="D474" i="2" s="1"/>
  <c r="AA473" i="2"/>
  <c r="Z473" i="2"/>
  <c r="AB473" i="2" s="1"/>
  <c r="L473" i="2"/>
  <c r="F473" i="2"/>
  <c r="D473" i="2" s="1"/>
  <c r="AA472" i="2"/>
  <c r="Z472" i="2"/>
  <c r="AB472" i="2" s="1"/>
  <c r="L472" i="2"/>
  <c r="F472" i="2"/>
  <c r="D472" i="2" s="1"/>
  <c r="AA471" i="2"/>
  <c r="Z471" i="2"/>
  <c r="AB471" i="2" s="1"/>
  <c r="L471" i="2"/>
  <c r="F471" i="2"/>
  <c r="D471" i="2" s="1"/>
  <c r="AA470" i="2"/>
  <c r="Z470" i="2"/>
  <c r="AB470" i="2" s="1"/>
  <c r="L470" i="2"/>
  <c r="F470" i="2"/>
  <c r="D470" i="2" s="1"/>
  <c r="AA469" i="2"/>
  <c r="Z469" i="2"/>
  <c r="AB469" i="2" s="1"/>
  <c r="L469" i="2"/>
  <c r="F469" i="2"/>
  <c r="D469" i="2" s="1"/>
  <c r="AA468" i="2"/>
  <c r="Z468" i="2"/>
  <c r="AB468" i="2" s="1"/>
  <c r="L468" i="2"/>
  <c r="F468" i="2"/>
  <c r="D468" i="2" s="1"/>
  <c r="AA467" i="2"/>
  <c r="Z467" i="2"/>
  <c r="AB467" i="2" s="1"/>
  <c r="L467" i="2"/>
  <c r="F467" i="2"/>
  <c r="D467" i="2" s="1"/>
  <c r="AA466" i="2"/>
  <c r="Z466" i="2"/>
  <c r="AB466" i="2" s="1"/>
  <c r="L466" i="2"/>
  <c r="F466" i="2"/>
  <c r="D466" i="2" s="1"/>
  <c r="AA465" i="2"/>
  <c r="Z465" i="2"/>
  <c r="AB465" i="2" s="1"/>
  <c r="L465" i="2"/>
  <c r="F465" i="2"/>
  <c r="D465" i="2" s="1"/>
  <c r="AA454" i="2"/>
  <c r="Z454" i="2"/>
  <c r="AB454" i="2" s="1"/>
  <c r="L454" i="2"/>
  <c r="F454" i="2"/>
  <c r="D454" i="2" s="1"/>
  <c r="AA453" i="2"/>
  <c r="Z453" i="2"/>
  <c r="AB453" i="2" s="1"/>
  <c r="L453" i="2"/>
  <c r="F453" i="2"/>
  <c r="D453" i="2" s="1"/>
  <c r="AA452" i="2"/>
  <c r="Z452" i="2"/>
  <c r="AB452" i="2" s="1"/>
  <c r="L452" i="2"/>
  <c r="F452" i="2"/>
  <c r="D452" i="2" s="1"/>
  <c r="AA451" i="2"/>
  <c r="Z451" i="2"/>
  <c r="AB451" i="2" s="1"/>
  <c r="L451" i="2"/>
  <c r="F451" i="2"/>
  <c r="D451" i="2" s="1"/>
  <c r="AA450" i="2"/>
  <c r="Z450" i="2"/>
  <c r="AB450" i="2" s="1"/>
  <c r="L450" i="2"/>
  <c r="F450" i="2"/>
  <c r="D450" i="2" s="1"/>
  <c r="AA449" i="2"/>
  <c r="Z449" i="2"/>
  <c r="AB449" i="2" s="1"/>
  <c r="L449" i="2"/>
  <c r="F449" i="2"/>
  <c r="D449" i="2" s="1"/>
  <c r="AA448" i="2"/>
  <c r="Z448" i="2"/>
  <c r="AB448" i="2" s="1"/>
  <c r="L448" i="2"/>
  <c r="F448" i="2"/>
  <c r="D448" i="2" s="1"/>
  <c r="AA447" i="2"/>
  <c r="Z447" i="2"/>
  <c r="AB447" i="2" s="1"/>
  <c r="L447" i="2"/>
  <c r="F447" i="2"/>
  <c r="D447" i="2" s="1"/>
  <c r="AA446" i="2"/>
  <c r="Z446" i="2"/>
  <c r="AB446" i="2" s="1"/>
  <c r="L446" i="2"/>
  <c r="F446" i="2"/>
  <c r="D446" i="2" s="1"/>
  <c r="AA445" i="2"/>
  <c r="Z445" i="2"/>
  <c r="AB445" i="2" s="1"/>
  <c r="L445" i="2"/>
  <c r="F445" i="2"/>
  <c r="D445" i="2" s="1"/>
  <c r="AA444" i="2"/>
  <c r="Z444" i="2"/>
  <c r="AB444" i="2" s="1"/>
  <c r="L444" i="2"/>
  <c r="F444" i="2"/>
  <c r="D444" i="2" s="1"/>
  <c r="AA443" i="2"/>
  <c r="Z443" i="2"/>
  <c r="AB443" i="2" s="1"/>
  <c r="L443" i="2"/>
  <c r="F443" i="2"/>
  <c r="D443" i="2" s="1"/>
  <c r="M135" i="2" l="1"/>
  <c r="M136" i="2"/>
  <c r="M137" i="2"/>
  <c r="M625" i="2"/>
  <c r="M630" i="2"/>
  <c r="M629" i="2"/>
  <c r="M624" i="2"/>
  <c r="M636" i="2"/>
  <c r="M635" i="2"/>
  <c r="M631" i="2"/>
  <c r="M626" i="2"/>
  <c r="M689" i="2"/>
  <c r="M615" i="2"/>
  <c r="AA561" i="2"/>
  <c r="M656" i="2"/>
  <c r="M705" i="2"/>
  <c r="Z529" i="2"/>
  <c r="AB529" i="2" s="1"/>
  <c r="M614" i="2"/>
  <c r="AA529" i="2"/>
  <c r="M616" i="2"/>
  <c r="M640" i="2"/>
  <c r="M697" i="2"/>
  <c r="M711" i="2"/>
  <c r="M199" i="2"/>
  <c r="M701" i="2"/>
  <c r="M742" i="2"/>
  <c r="F614" i="2"/>
  <c r="D614" i="2" s="1"/>
  <c r="M942" i="2"/>
  <c r="M714" i="2"/>
  <c r="F619" i="2"/>
  <c r="D619" i="2" s="1"/>
  <c r="M709" i="2"/>
  <c r="M935" i="2"/>
  <c r="M927" i="2"/>
  <c r="M926" i="2"/>
  <c r="M925" i="2"/>
  <c r="M898" i="2"/>
  <c r="M897" i="2"/>
  <c r="M913" i="2"/>
  <c r="M912" i="2"/>
  <c r="M909" i="2"/>
  <c r="M894" i="2"/>
  <c r="F642" i="2"/>
  <c r="D642" i="2" s="1"/>
  <c r="M641" i="2"/>
  <c r="M642" i="2"/>
  <c r="M643" i="2"/>
  <c r="M644" i="2"/>
  <c r="Z642" i="2"/>
  <c r="AB642" i="2" s="1"/>
  <c r="M619" i="2"/>
  <c r="M620" i="2"/>
  <c r="M621" i="2"/>
  <c r="Z619" i="2"/>
  <c r="AB619" i="2" s="1"/>
  <c r="Z614" i="2"/>
  <c r="AB614" i="2" s="1"/>
  <c r="M561" i="2"/>
  <c r="M562" i="2"/>
  <c r="M563" i="2"/>
  <c r="Z561" i="2"/>
  <c r="AB561" i="2" s="1"/>
  <c r="M655" i="2"/>
  <c r="M738" i="2"/>
  <c r="M693" i="2"/>
  <c r="M723" i="2"/>
  <c r="M657" i="2"/>
  <c r="M715" i="2"/>
  <c r="M699" i="2"/>
  <c r="M722" i="2"/>
  <c r="M530" i="2"/>
  <c r="Z530" i="2"/>
  <c r="AB530" i="2" s="1"/>
  <c r="M830" i="2"/>
  <c r="F549" i="2"/>
  <c r="D549" i="2" s="1"/>
  <c r="M549" i="2"/>
  <c r="M550" i="2"/>
  <c r="M551" i="2"/>
  <c r="Z549" i="2"/>
  <c r="AB549" i="2" s="1"/>
  <c r="F544" i="2"/>
  <c r="D544" i="2" s="1"/>
  <c r="M544" i="2"/>
  <c r="M545" i="2"/>
  <c r="M546" i="2"/>
  <c r="Z544" i="2"/>
  <c r="AB544" i="2" s="1"/>
  <c r="F539" i="2"/>
  <c r="D539" i="2" s="1"/>
  <c r="M539" i="2"/>
  <c r="M540" i="2"/>
  <c r="M541" i="2"/>
  <c r="Z539" i="2"/>
  <c r="AB539" i="2" s="1"/>
  <c r="F534" i="2"/>
  <c r="D534" i="2" s="1"/>
  <c r="M534" i="2"/>
  <c r="M535" i="2"/>
  <c r="M536" i="2"/>
  <c r="Z534" i="2"/>
  <c r="AB534" i="2" s="1"/>
  <c r="M531" i="2"/>
  <c r="M529" i="2"/>
  <c r="M824" i="2"/>
  <c r="M819" i="2"/>
  <c r="M809" i="2"/>
  <c r="M201" i="2"/>
  <c r="M200" i="2"/>
  <c r="M817" i="2"/>
  <c r="M856" i="2"/>
  <c r="M801" i="2"/>
  <c r="M823" i="2"/>
  <c r="M831" i="2"/>
  <c r="M826" i="2"/>
  <c r="M815" i="2"/>
  <c r="M797" i="2"/>
  <c r="M805" i="2"/>
  <c r="M813" i="2"/>
  <c r="M822" i="2"/>
  <c r="M799" i="2"/>
  <c r="M825" i="2"/>
  <c r="M807" i="2"/>
  <c r="M795" i="2"/>
  <c r="M803" i="2"/>
  <c r="M811" i="2"/>
  <c r="M821" i="2"/>
  <c r="M829" i="2"/>
  <c r="M835" i="2"/>
  <c r="M827" i="2"/>
  <c r="M834" i="2"/>
  <c r="M800" i="2"/>
  <c r="M808" i="2"/>
  <c r="M818" i="2"/>
  <c r="M688" i="2"/>
  <c r="M696" i="2"/>
  <c r="M713" i="2"/>
  <c r="M721" i="2"/>
  <c r="M687" i="2"/>
  <c r="M695" i="2"/>
  <c r="M727" i="2"/>
  <c r="M694" i="2"/>
  <c r="M702" i="2"/>
  <c r="M719" i="2"/>
  <c r="M726" i="2"/>
  <c r="M710" i="2"/>
  <c r="M718" i="2"/>
  <c r="M744" i="2"/>
  <c r="M743" i="2"/>
  <c r="M662" i="2"/>
  <c r="M661" i="2"/>
  <c r="M660" i="2"/>
  <c r="M751" i="2"/>
  <c r="M860" i="2"/>
  <c r="M859" i="2"/>
  <c r="M752" i="2"/>
  <c r="M670" i="2"/>
  <c r="M669" i="2"/>
  <c r="M506" i="2"/>
  <c r="M461" i="2"/>
  <c r="M497" i="2"/>
  <c r="M485" i="2"/>
  <c r="M491" i="2"/>
  <c r="M480" i="2"/>
  <c r="M490" i="2"/>
  <c r="M508" i="2"/>
  <c r="M240" i="2"/>
  <c r="M259" i="2"/>
  <c r="M260" i="2"/>
  <c r="M280" i="2"/>
  <c r="M372" i="2"/>
  <c r="M494" i="2"/>
  <c r="M499" i="2"/>
  <c r="M483" i="2"/>
  <c r="M243" i="2"/>
  <c r="M417" i="2"/>
  <c r="M488" i="2"/>
  <c r="M255" i="2"/>
  <c r="M493" i="2"/>
  <c r="M257" i="2"/>
  <c r="M458" i="2"/>
  <c r="M501" i="2"/>
  <c r="M21" i="2"/>
  <c r="M482" i="2"/>
  <c r="M504" i="2"/>
  <c r="M266" i="2"/>
  <c r="M514" i="2"/>
  <c r="M274" i="2"/>
  <c r="M99" i="2"/>
  <c r="M275" i="2"/>
  <c r="M277" i="2"/>
  <c r="M489" i="2"/>
  <c r="M206" i="2"/>
  <c r="M340" i="2"/>
  <c r="M481" i="2"/>
  <c r="M486" i="2"/>
  <c r="M96" i="2"/>
  <c r="M205" i="2"/>
  <c r="M453" i="2"/>
  <c r="M190" i="2"/>
  <c r="M156" i="2"/>
  <c r="M472" i="2"/>
  <c r="M97" i="2"/>
  <c r="M189" i="2"/>
  <c r="M208" i="2"/>
  <c r="M225" i="2"/>
  <c r="M241" i="2"/>
  <c r="M258" i="2"/>
  <c r="M373" i="2"/>
  <c r="M443" i="2"/>
  <c r="M475" i="2"/>
  <c r="M98" i="2"/>
  <c r="M209" i="2"/>
  <c r="M226" i="2"/>
  <c r="M242" i="2"/>
  <c r="M342" i="2"/>
  <c r="M444" i="2"/>
  <c r="M477" i="2"/>
  <c r="M191" i="2"/>
  <c r="M227" i="2"/>
  <c r="M276" i="2"/>
  <c r="M445" i="2"/>
  <c r="M478" i="2"/>
  <c r="M505" i="2"/>
  <c r="M513" i="2"/>
  <c r="M100" i="2"/>
  <c r="M192" i="2"/>
  <c r="M228" i="2"/>
  <c r="M244" i="2"/>
  <c r="M261" i="2"/>
  <c r="M446" i="2"/>
  <c r="M462" i="2"/>
  <c r="M193" i="2"/>
  <c r="M229" i="2"/>
  <c r="M245" i="2"/>
  <c r="M262" i="2"/>
  <c r="M278" i="2"/>
  <c r="M447" i="2"/>
  <c r="M479" i="2"/>
  <c r="M487" i="2"/>
  <c r="M519" i="2"/>
  <c r="M138" i="2"/>
  <c r="M194" i="2"/>
  <c r="M246" i="2"/>
  <c r="M279" i="2"/>
  <c r="M448" i="2"/>
  <c r="M139" i="2"/>
  <c r="M195" i="2"/>
  <c r="M233" i="2"/>
  <c r="M247" i="2"/>
  <c r="M449" i="2"/>
  <c r="M465" i="2"/>
  <c r="M511" i="2"/>
  <c r="M518" i="2"/>
  <c r="M123" i="2"/>
  <c r="M140" i="2"/>
  <c r="M231" i="2"/>
  <c r="M248" i="2"/>
  <c r="M264" i="2"/>
  <c r="M281" i="2"/>
  <c r="M450" i="2"/>
  <c r="M466" i="2"/>
  <c r="M502" i="2"/>
  <c r="M141" i="2"/>
  <c r="M232" i="2"/>
  <c r="M249" i="2"/>
  <c r="M265" i="2"/>
  <c r="M282" i="2"/>
  <c r="M451" i="2"/>
  <c r="M467" i="2"/>
  <c r="M510" i="2"/>
  <c r="M90" i="2"/>
  <c r="M142" i="2"/>
  <c r="M154" i="2"/>
  <c r="M234" i="2"/>
  <c r="M267" i="2"/>
  <c r="M452" i="2"/>
  <c r="M468" i="2"/>
  <c r="M91" i="2"/>
  <c r="M143" i="2"/>
  <c r="M155" i="2"/>
  <c r="M235" i="2"/>
  <c r="M252" i="2"/>
  <c r="M268" i="2"/>
  <c r="M285" i="2"/>
  <c r="M469" i="2"/>
  <c r="M92" i="2"/>
  <c r="M236" i="2"/>
  <c r="M253" i="2"/>
  <c r="M269" i="2"/>
  <c r="M286" i="2"/>
  <c r="M418" i="2"/>
  <c r="M454" i="2"/>
  <c r="M470" i="2"/>
  <c r="M93" i="2"/>
  <c r="M126" i="2"/>
  <c r="M204" i="2"/>
  <c r="M221" i="2"/>
  <c r="M237" i="2"/>
  <c r="M254" i="2"/>
  <c r="M471" i="2"/>
  <c r="M94" i="2"/>
  <c r="M127" i="2"/>
  <c r="M222" i="2"/>
  <c r="M271" i="2"/>
  <c r="M95" i="2"/>
  <c r="M223" i="2"/>
  <c r="M239" i="2"/>
  <c r="M256" i="2"/>
  <c r="M272" i="2"/>
  <c r="M339" i="2"/>
  <c r="M473" i="2"/>
  <c r="M207" i="2"/>
  <c r="M224" i="2"/>
  <c r="M474" i="2"/>
  <c r="AA946" i="2"/>
  <c r="Z946" i="2"/>
  <c r="AB946" i="2" s="1"/>
  <c r="L946" i="2"/>
  <c r="F946" i="2"/>
  <c r="D946" i="2" s="1"/>
  <c r="AB160" i="2"/>
  <c r="AA160" i="2"/>
  <c r="L160" i="2"/>
  <c r="F160" i="2"/>
  <c r="D160" i="2" s="1"/>
  <c r="AB159" i="2"/>
  <c r="AA159" i="2"/>
  <c r="L159" i="2"/>
  <c r="F159" i="2"/>
  <c r="D159" i="2" s="1"/>
  <c r="AB158" i="2"/>
  <c r="AA158" i="2"/>
  <c r="L158" i="2"/>
  <c r="F158" i="2"/>
  <c r="D158" i="2" s="1"/>
  <c r="AB157" i="2"/>
  <c r="AA157" i="2"/>
  <c r="L157" i="2"/>
  <c r="F157" i="2"/>
  <c r="D157" i="2" s="1"/>
  <c r="AA319" i="2"/>
  <c r="Z319" i="2"/>
  <c r="AB319" i="2" s="1"/>
  <c r="L319" i="2"/>
  <c r="F319" i="2"/>
  <c r="D319" i="2" s="1"/>
  <c r="AA317" i="2"/>
  <c r="Z317" i="2"/>
  <c r="AB317" i="2" s="1"/>
  <c r="L317" i="2"/>
  <c r="F317" i="2"/>
  <c r="D317" i="2" s="1"/>
  <c r="AA315" i="2"/>
  <c r="Z315" i="2"/>
  <c r="AB315" i="2" s="1"/>
  <c r="L315" i="2"/>
  <c r="F315" i="2"/>
  <c r="D315" i="2" s="1"/>
  <c r="AA153" i="2"/>
  <c r="Z153" i="2"/>
  <c r="AA947" i="2"/>
  <c r="AA945" i="2"/>
  <c r="AA944" i="2"/>
  <c r="AA943" i="2"/>
  <c r="AA941" i="2"/>
  <c r="AA940" i="2"/>
  <c r="AA939" i="2"/>
  <c r="AA938" i="2"/>
  <c r="AA937" i="2"/>
  <c r="AA936" i="2"/>
  <c r="AA934" i="2"/>
  <c r="AA933" i="2"/>
  <c r="AA932" i="2"/>
  <c r="AA931" i="2"/>
  <c r="AA930" i="2"/>
  <c r="AA929" i="2"/>
  <c r="AA928" i="2"/>
  <c r="AA920" i="2"/>
  <c r="AA919" i="2"/>
  <c r="AA918" i="2"/>
  <c r="AA917" i="2"/>
  <c r="AA916" i="2"/>
  <c r="AA915" i="2"/>
  <c r="AA914" i="2"/>
  <c r="AA911" i="2"/>
  <c r="AA910" i="2"/>
  <c r="AA908" i="2"/>
  <c r="AA907" i="2"/>
  <c r="AA906" i="2"/>
  <c r="AA905" i="2"/>
  <c r="AA904" i="2"/>
  <c r="AA903" i="2"/>
  <c r="AA902" i="2"/>
  <c r="AA901" i="2"/>
  <c r="AA900" i="2"/>
  <c r="AA899" i="2"/>
  <c r="AA896" i="2"/>
  <c r="AA895" i="2"/>
  <c r="AA893" i="2"/>
  <c r="AA892" i="2"/>
  <c r="AA891" i="2"/>
  <c r="AA890" i="2"/>
  <c r="AA889" i="2"/>
  <c r="AA888" i="2"/>
  <c r="AA887" i="2"/>
  <c r="AA886" i="2"/>
  <c r="AA885" i="2"/>
  <c r="AA884" i="2"/>
  <c r="AA883" i="2"/>
  <c r="AA882" i="2"/>
  <c r="AA881" i="2"/>
  <c r="AA880" i="2"/>
  <c r="AA879" i="2"/>
  <c r="AA878" i="2"/>
  <c r="AA877" i="2"/>
  <c r="AA876" i="2"/>
  <c r="AA875" i="2"/>
  <c r="AA874" i="2"/>
  <c r="AA873" i="2"/>
  <c r="AA872" i="2"/>
  <c r="AA871" i="2"/>
  <c r="AA870" i="2"/>
  <c r="AA869" i="2"/>
  <c r="AA868" i="2"/>
  <c r="AA867" i="2"/>
  <c r="AA866" i="2"/>
  <c r="AA865" i="2"/>
  <c r="AA864" i="2"/>
  <c r="AA863" i="2"/>
  <c r="AA862" i="2"/>
  <c r="AA861" i="2"/>
  <c r="AA858" i="2"/>
  <c r="AA857" i="2"/>
  <c r="AA855" i="2"/>
  <c r="AA854" i="2"/>
  <c r="AA853" i="2"/>
  <c r="AA852" i="2"/>
  <c r="AA851" i="2"/>
  <c r="AA850" i="2"/>
  <c r="AA849" i="2"/>
  <c r="AA848" i="2"/>
  <c r="AA847" i="2"/>
  <c r="AA846" i="2"/>
  <c r="AA845" i="2"/>
  <c r="AA844" i="2"/>
  <c r="AA843" i="2"/>
  <c r="AA842" i="2"/>
  <c r="AA841" i="2"/>
  <c r="AA840" i="2"/>
  <c r="AA839" i="2"/>
  <c r="AA838" i="2"/>
  <c r="AA837" i="2"/>
  <c r="AA836" i="2"/>
  <c r="AA794" i="2"/>
  <c r="AA793" i="2"/>
  <c r="AA792" i="2"/>
  <c r="AA791" i="2"/>
  <c r="AA790" i="2"/>
  <c r="AA789" i="2"/>
  <c r="AA788" i="2"/>
  <c r="AA787" i="2"/>
  <c r="AA786" i="2"/>
  <c r="AA785" i="2"/>
  <c r="AA784" i="2"/>
  <c r="AA783" i="2"/>
  <c r="AA782" i="2"/>
  <c r="AA781" i="2"/>
  <c r="AA780" i="2"/>
  <c r="AA779" i="2"/>
  <c r="AA778" i="2"/>
  <c r="AA777" i="2"/>
  <c r="AA776" i="2"/>
  <c r="AA775" i="2"/>
  <c r="AA774" i="2"/>
  <c r="AA773" i="2"/>
  <c r="AA772" i="2"/>
  <c r="AA771" i="2"/>
  <c r="AA770" i="2"/>
  <c r="AA769" i="2"/>
  <c r="AA768" i="2"/>
  <c r="AA767" i="2"/>
  <c r="AA766" i="2"/>
  <c r="AA765" i="2"/>
  <c r="AA764" i="2"/>
  <c r="AA763" i="2"/>
  <c r="AA762" i="2"/>
  <c r="AA761" i="2"/>
  <c r="AA760" i="2"/>
  <c r="AA759" i="2"/>
  <c r="AA758" i="2"/>
  <c r="AA757" i="2"/>
  <c r="AA756" i="2"/>
  <c r="AA755" i="2"/>
  <c r="AA754" i="2"/>
  <c r="AA753" i="2"/>
  <c r="AA750" i="2"/>
  <c r="AA749" i="2"/>
  <c r="AA747" i="2"/>
  <c r="AA746" i="2"/>
  <c r="AA748" i="2"/>
  <c r="AA745" i="2"/>
  <c r="AA736" i="2"/>
  <c r="AA735" i="2"/>
  <c r="AA734" i="2"/>
  <c r="AA733" i="2"/>
  <c r="AA732" i="2"/>
  <c r="AA731" i="2"/>
  <c r="AA730" i="2"/>
  <c r="AA729" i="2"/>
  <c r="AA728" i="2"/>
  <c r="AA686" i="2"/>
  <c r="AA685" i="2"/>
  <c r="AA684" i="2"/>
  <c r="AA683" i="2"/>
  <c r="AA682" i="2"/>
  <c r="AA681" i="2"/>
  <c r="AA680" i="2"/>
  <c r="AA679" i="2"/>
  <c r="AA678" i="2"/>
  <c r="AA677" i="2"/>
  <c r="AA676" i="2"/>
  <c r="AA675" i="2"/>
  <c r="AA674" i="2"/>
  <c r="AA673" i="2"/>
  <c r="AA672" i="2"/>
  <c r="AA671" i="2"/>
  <c r="AA668" i="2"/>
  <c r="AA667" i="2"/>
  <c r="AA665" i="2"/>
  <c r="AA664" i="2"/>
  <c r="AA666" i="2"/>
  <c r="AA663" i="2"/>
  <c r="AA654" i="2"/>
  <c r="AA653" i="2"/>
  <c r="AA652" i="2"/>
  <c r="AA651" i="2"/>
  <c r="AA650" i="2"/>
  <c r="AA649" i="2"/>
  <c r="AA648" i="2"/>
  <c r="AA647" i="2"/>
  <c r="AA646" i="2"/>
  <c r="AA645" i="2"/>
  <c r="AA639" i="2"/>
  <c r="AA638" i="2"/>
  <c r="AA637" i="2"/>
  <c r="AA633" i="2"/>
  <c r="AA632" i="2"/>
  <c r="AA628" i="2"/>
  <c r="AA627" i="2"/>
  <c r="AA623" i="2"/>
  <c r="AA622" i="2"/>
  <c r="AA618" i="2"/>
  <c r="AA617" i="2"/>
  <c r="AA613" i="2"/>
  <c r="AA612" i="2"/>
  <c r="AA559" i="2"/>
  <c r="AA558" i="2"/>
  <c r="AA557" i="2"/>
  <c r="AA560" i="2"/>
  <c r="AA556" i="2"/>
  <c r="AA555" i="2"/>
  <c r="AA554" i="2"/>
  <c r="AA553" i="2"/>
  <c r="AA552" i="2"/>
  <c r="AA570" i="2"/>
  <c r="AA569" i="2"/>
  <c r="AA568" i="2"/>
  <c r="AA567" i="2"/>
  <c r="AA566" i="2"/>
  <c r="AA565" i="2"/>
  <c r="AA564" i="2"/>
  <c r="AA548" i="2"/>
  <c r="AA547" i="2"/>
  <c r="AA543" i="2"/>
  <c r="AA542" i="2"/>
  <c r="AA538" i="2"/>
  <c r="AA537" i="2"/>
  <c r="AA533" i="2"/>
  <c r="AA532" i="2"/>
  <c r="AA528" i="2"/>
  <c r="AA527" i="2"/>
  <c r="AA526" i="2"/>
  <c r="AA525" i="2"/>
  <c r="AA524" i="2"/>
  <c r="AA523" i="2"/>
  <c r="AA522" i="2"/>
  <c r="AA521" i="2"/>
  <c r="AA520" i="2"/>
  <c r="AA464" i="2"/>
  <c r="AA463" i="2"/>
  <c r="AA460" i="2"/>
  <c r="AA459" i="2"/>
  <c r="AA457" i="2"/>
  <c r="AA456" i="2"/>
  <c r="AA455" i="2"/>
  <c r="AA442" i="2"/>
  <c r="AA441" i="2"/>
  <c r="AA440" i="2"/>
  <c r="AA439" i="2"/>
  <c r="AA438" i="2"/>
  <c r="AA431" i="2"/>
  <c r="AA430" i="2"/>
  <c r="AA429" i="2"/>
  <c r="AA428" i="2"/>
  <c r="AA427" i="2"/>
  <c r="AA426" i="2"/>
  <c r="AA425" i="2"/>
  <c r="AA424" i="2"/>
  <c r="AA423" i="2"/>
  <c r="AA422" i="2"/>
  <c r="AA421" i="2"/>
  <c r="AA420" i="2"/>
  <c r="AA419" i="2"/>
  <c r="AA416" i="2"/>
  <c r="AA415" i="2"/>
  <c r="AA413" i="2"/>
  <c r="AA412" i="2"/>
  <c r="AA414" i="2"/>
  <c r="AA411" i="2"/>
  <c r="AA410" i="2"/>
  <c r="AA409" i="2"/>
  <c r="AA408" i="2"/>
  <c r="AA407" i="2"/>
  <c r="AA406" i="2"/>
  <c r="AA405" i="2"/>
  <c r="AA404" i="2"/>
  <c r="AA403" i="2"/>
  <c r="AA402" i="2"/>
  <c r="AA401" i="2"/>
  <c r="AA400" i="2"/>
  <c r="AA399" i="2"/>
  <c r="AA398" i="2"/>
  <c r="AA397" i="2"/>
  <c r="AA396" i="2"/>
  <c r="AA395" i="2"/>
  <c r="AA394" i="2"/>
  <c r="AA393" i="2"/>
  <c r="AA392" i="2"/>
  <c r="AA391" i="2"/>
  <c r="AA390" i="2"/>
  <c r="AA389" i="2"/>
  <c r="AA388" i="2"/>
  <c r="AA387" i="2"/>
  <c r="AA386" i="2"/>
  <c r="AA385" i="2"/>
  <c r="AA384" i="2"/>
  <c r="AA383" i="2"/>
  <c r="AA382" i="2"/>
  <c r="AA381" i="2"/>
  <c r="AA380" i="2"/>
  <c r="AA379" i="2"/>
  <c r="AA378" i="2"/>
  <c r="AA377" i="2"/>
  <c r="AA376" i="2"/>
  <c r="AA375" i="2"/>
  <c r="AA374" i="2"/>
  <c r="AA371" i="2"/>
  <c r="AA370" i="2"/>
  <c r="AA368" i="2"/>
  <c r="AA367" i="2"/>
  <c r="AA369" i="2"/>
  <c r="AA366" i="2"/>
  <c r="AA365" i="2"/>
  <c r="AA364" i="2"/>
  <c r="AA363" i="2"/>
  <c r="AA362" i="2"/>
  <c r="AA361" i="2"/>
  <c r="AA360" i="2"/>
  <c r="AA359" i="2"/>
  <c r="AA358" i="2"/>
  <c r="AA357" i="2"/>
  <c r="AA356" i="2"/>
  <c r="AA355" i="2"/>
  <c r="AA354" i="2"/>
  <c r="AA353" i="2"/>
  <c r="AA352" i="2"/>
  <c r="AA351" i="2"/>
  <c r="AA350" i="2"/>
  <c r="AA349" i="2"/>
  <c r="AA348" i="2"/>
  <c r="AA347" i="2"/>
  <c r="AA346" i="2"/>
  <c r="AA345" i="2"/>
  <c r="AA344" i="2"/>
  <c r="AA343" i="2"/>
  <c r="AA341" i="2"/>
  <c r="AA338" i="2"/>
  <c r="AA337" i="2"/>
  <c r="AA336" i="2"/>
  <c r="AA335" i="2"/>
  <c r="AA334" i="2"/>
  <c r="AA333" i="2"/>
  <c r="AA332" i="2"/>
  <c r="AA331" i="2"/>
  <c r="AA330" i="2"/>
  <c r="AA329" i="2"/>
  <c r="AA328" i="2"/>
  <c r="AA327" i="2"/>
  <c r="AA326" i="2"/>
  <c r="AA325" i="2"/>
  <c r="AA324" i="2"/>
  <c r="AA323" i="2"/>
  <c r="AA322" i="2"/>
  <c r="AA321" i="2"/>
  <c r="AA320" i="2"/>
  <c r="AA318" i="2"/>
  <c r="AA316" i="2"/>
  <c r="AA314" i="2"/>
  <c r="AA313" i="2"/>
  <c r="AA299" i="2"/>
  <c r="AA298" i="2"/>
  <c r="AA297" i="2"/>
  <c r="AA296" i="2"/>
  <c r="AA295" i="2"/>
  <c r="AA294" i="2"/>
  <c r="AA293" i="2"/>
  <c r="AA292" i="2"/>
  <c r="AA291" i="2"/>
  <c r="AA290" i="2"/>
  <c r="AA289" i="2"/>
  <c r="AA288" i="2"/>
  <c r="AA287" i="2"/>
  <c r="AA312" i="2"/>
  <c r="AA311" i="2"/>
  <c r="AA310" i="2"/>
  <c r="AA309" i="2"/>
  <c r="AA308" i="2"/>
  <c r="AA307" i="2"/>
  <c r="AA306" i="2"/>
  <c r="AA305" i="2"/>
  <c r="AA304" i="2"/>
  <c r="AA303" i="2"/>
  <c r="AA302" i="2"/>
  <c r="AA301" i="2"/>
  <c r="AA300" i="2"/>
  <c r="AA220" i="2"/>
  <c r="AA219" i="2"/>
  <c r="AA218" i="2"/>
  <c r="AA217" i="2"/>
  <c r="AA216" i="2"/>
  <c r="AA215" i="2"/>
  <c r="AA214" i="2"/>
  <c r="AA213" i="2"/>
  <c r="AA211" i="2"/>
  <c r="AA210" i="2"/>
  <c r="AA203" i="2"/>
  <c r="AA202" i="2"/>
  <c r="AA198" i="2"/>
  <c r="AA197" i="2"/>
  <c r="AA196" i="2"/>
  <c r="AA188" i="2"/>
  <c r="AA187" i="2"/>
  <c r="AA186" i="2"/>
  <c r="AA185" i="2"/>
  <c r="AA184" i="2"/>
  <c r="AA183" i="2"/>
  <c r="AA182" i="2"/>
  <c r="AA181" i="2"/>
  <c r="AA172" i="2"/>
  <c r="AA171" i="2"/>
  <c r="AA170" i="2"/>
  <c r="AA169" i="2"/>
  <c r="AA168" i="2"/>
  <c r="AA167" i="2"/>
  <c r="AA166" i="2"/>
  <c r="AA165" i="2"/>
  <c r="AA164" i="2"/>
  <c r="AA163" i="2"/>
  <c r="AA162" i="2"/>
  <c r="AA161" i="2"/>
  <c r="AA152" i="2"/>
  <c r="AA151" i="2"/>
  <c r="AA150" i="2"/>
  <c r="AA149" i="2"/>
  <c r="AA148" i="2"/>
  <c r="AA147" i="2"/>
  <c r="AA146" i="2"/>
  <c r="AA145" i="2"/>
  <c r="AA144" i="2"/>
  <c r="AA134" i="2"/>
  <c r="AA133" i="2"/>
  <c r="AA132" i="2"/>
  <c r="AA131" i="2"/>
  <c r="AA130" i="2"/>
  <c r="AA129" i="2"/>
  <c r="AA128" i="2"/>
  <c r="AA125" i="2"/>
  <c r="AA124" i="2"/>
  <c r="AA122" i="2"/>
  <c r="AA121" i="2"/>
  <c r="AA120" i="2"/>
  <c r="AA119" i="2"/>
  <c r="AA118" i="2"/>
  <c r="AA117" i="2"/>
  <c r="AA116" i="2"/>
  <c r="AA115" i="2"/>
  <c r="AA114" i="2"/>
  <c r="AA113" i="2"/>
  <c r="AA112" i="2"/>
  <c r="AA111" i="2"/>
  <c r="AA110" i="2"/>
  <c r="AA108" i="2"/>
  <c r="AA107" i="2"/>
  <c r="AA106" i="2"/>
  <c r="AA105" i="2"/>
  <c r="AA104" i="2"/>
  <c r="AA103" i="2"/>
  <c r="AA102" i="2"/>
  <c r="AA101" i="2"/>
  <c r="AA89" i="2"/>
  <c r="AA88" i="2"/>
  <c r="AA87" i="2"/>
  <c r="AA86" i="2"/>
  <c r="AA85" i="2"/>
  <c r="AA84" i="2"/>
  <c r="AA83" i="2"/>
  <c r="AA82" i="2"/>
  <c r="AA81" i="2"/>
  <c r="AA80" i="2"/>
  <c r="AA79" i="2"/>
  <c r="AA78" i="2"/>
  <c r="AA77" i="2"/>
  <c r="AA76" i="2"/>
  <c r="AA75" i="2"/>
  <c r="AA74" i="2"/>
  <c r="AA73" i="2"/>
  <c r="AA72" i="2"/>
  <c r="AA71" i="2"/>
  <c r="AA70" i="2"/>
  <c r="AA69" i="2"/>
  <c r="AA68" i="2"/>
  <c r="AA67" i="2"/>
  <c r="AA66" i="2"/>
  <c r="AA65" i="2"/>
  <c r="AA64" i="2"/>
  <c r="AA63" i="2"/>
  <c r="AA62" i="2"/>
  <c r="AA61" i="2"/>
  <c r="AA60" i="2"/>
  <c r="AA59" i="2"/>
  <c r="AA58" i="2"/>
  <c r="AA57" i="2"/>
  <c r="AA56" i="2"/>
  <c r="AA55" i="2"/>
  <c r="AA54" i="2"/>
  <c r="AA53" i="2"/>
  <c r="AA52" i="2"/>
  <c r="AA51" i="2"/>
  <c r="AA50" i="2"/>
  <c r="AA49" i="2"/>
  <c r="AA48" i="2"/>
  <c r="AA47" i="2"/>
  <c r="AA46" i="2"/>
  <c r="AA45" i="2"/>
  <c r="AA44" i="2"/>
  <c r="AA43" i="2"/>
  <c r="AA42" i="2"/>
  <c r="AA41" i="2"/>
  <c r="AA40" i="2"/>
  <c r="AA39" i="2"/>
  <c r="AA38" i="2"/>
  <c r="AA37" i="2"/>
  <c r="AA36" i="2"/>
  <c r="AA35" i="2"/>
  <c r="AA34" i="2"/>
  <c r="AA33" i="2"/>
  <c r="AA32" i="2"/>
  <c r="AA31" i="2"/>
  <c r="AA30" i="2"/>
  <c r="AA29" i="2"/>
  <c r="AA28" i="2"/>
  <c r="AA27" i="2"/>
  <c r="AA26" i="2"/>
  <c r="AA25" i="2"/>
  <c r="AA24" i="2"/>
  <c r="AA23" i="2"/>
  <c r="AA22" i="2"/>
  <c r="AA20" i="2"/>
  <c r="AA19" i="2"/>
  <c r="AA18" i="2"/>
  <c r="AA17" i="2"/>
  <c r="AA16" i="2"/>
  <c r="AA15" i="2"/>
  <c r="AA14" i="2"/>
  <c r="AA13" i="2"/>
  <c r="AA12" i="2"/>
  <c r="AA11" i="2"/>
  <c r="AA10" i="2"/>
  <c r="AA9" i="2"/>
  <c r="AA8" i="2"/>
  <c r="AA7" i="2"/>
  <c r="AA6" i="2"/>
  <c r="AA5" i="2"/>
  <c r="Z148" i="2"/>
  <c r="Z147" i="2"/>
  <c r="Z522" i="2"/>
  <c r="AB522" i="2" s="1"/>
  <c r="L522" i="2"/>
  <c r="F522" i="2"/>
  <c r="D522" i="2" s="1"/>
  <c r="Z119" i="2"/>
  <c r="AB119" i="2" s="1"/>
  <c r="L119" i="2"/>
  <c r="F119" i="2"/>
  <c r="D119" i="2" s="1"/>
  <c r="Z118" i="2"/>
  <c r="AB118" i="2" s="1"/>
  <c r="L118" i="2"/>
  <c r="F118" i="2"/>
  <c r="D118" i="2" s="1"/>
  <c r="Z117" i="2"/>
  <c r="AB117" i="2" s="1"/>
  <c r="L117" i="2"/>
  <c r="F117" i="2"/>
  <c r="D117" i="2" s="1"/>
  <c r="Z116" i="2"/>
  <c r="AB116" i="2" s="1"/>
  <c r="L116" i="2"/>
  <c r="F116" i="2"/>
  <c r="D116" i="2" s="1"/>
  <c r="Z944" i="2"/>
  <c r="AB944" i="2" s="1"/>
  <c r="L944" i="2"/>
  <c r="F944" i="2"/>
  <c r="D944" i="2" s="1"/>
  <c r="Z943" i="2"/>
  <c r="AB943" i="2" s="1"/>
  <c r="L943" i="2"/>
  <c r="F943" i="2"/>
  <c r="D943" i="2" s="1"/>
  <c r="Z852" i="2"/>
  <c r="AB852" i="2" s="1"/>
  <c r="L852" i="2"/>
  <c r="F852" i="2"/>
  <c r="D852" i="2" s="1"/>
  <c r="Z851" i="2"/>
  <c r="AB851" i="2" s="1"/>
  <c r="L851" i="2"/>
  <c r="F851" i="2"/>
  <c r="D851" i="2" s="1"/>
  <c r="Z850" i="2"/>
  <c r="AB850" i="2" s="1"/>
  <c r="L850" i="2"/>
  <c r="F850" i="2"/>
  <c r="D850" i="2" s="1"/>
  <c r="Z849" i="2"/>
  <c r="AB849" i="2" s="1"/>
  <c r="L849" i="2"/>
  <c r="F849" i="2"/>
  <c r="D849" i="2" s="1"/>
  <c r="Z848" i="2"/>
  <c r="AB848" i="2" s="1"/>
  <c r="L848" i="2"/>
  <c r="F848" i="2"/>
  <c r="D848" i="2" s="1"/>
  <c r="Z847" i="2"/>
  <c r="AB847" i="2" s="1"/>
  <c r="L847" i="2"/>
  <c r="F847" i="2"/>
  <c r="D847" i="2" s="1"/>
  <c r="Z846" i="2"/>
  <c r="AB846" i="2" s="1"/>
  <c r="L846" i="2"/>
  <c r="F846" i="2"/>
  <c r="D846" i="2" s="1"/>
  <c r="Z845" i="2"/>
  <c r="AB845" i="2" s="1"/>
  <c r="L845" i="2"/>
  <c r="F845" i="2"/>
  <c r="D845" i="2" s="1"/>
  <c r="Z442" i="2"/>
  <c r="AB442" i="2" s="1"/>
  <c r="L442" i="2"/>
  <c r="F442" i="2"/>
  <c r="D442" i="2" s="1"/>
  <c r="Z441" i="2"/>
  <c r="AB441" i="2" s="1"/>
  <c r="L441" i="2"/>
  <c r="F441" i="2"/>
  <c r="D441" i="2" s="1"/>
  <c r="Z440" i="2"/>
  <c r="AB440" i="2" s="1"/>
  <c r="L440" i="2"/>
  <c r="F440" i="2"/>
  <c r="D440" i="2" s="1"/>
  <c r="Z439" i="2"/>
  <c r="AB439" i="2" s="1"/>
  <c r="L439" i="2"/>
  <c r="F439" i="2"/>
  <c r="D439" i="2" s="1"/>
  <c r="Z548" i="2"/>
  <c r="AB548" i="2" s="1"/>
  <c r="L548" i="2"/>
  <c r="F548" i="2"/>
  <c r="D548" i="2" s="1"/>
  <c r="Z547" i="2"/>
  <c r="AB547" i="2" s="1"/>
  <c r="L547" i="2"/>
  <c r="F547" i="2"/>
  <c r="D547" i="2" s="1"/>
  <c r="Z792" i="2"/>
  <c r="AB792" i="2" s="1"/>
  <c r="L792" i="2"/>
  <c r="F792" i="2"/>
  <c r="D792" i="2" s="1"/>
  <c r="AA643" i="2" l="1"/>
  <c r="Z643" i="2"/>
  <c r="AB643" i="2" s="1"/>
  <c r="F643" i="2"/>
  <c r="D643" i="2" s="1"/>
  <c r="AA620" i="2"/>
  <c r="Z620" i="2"/>
  <c r="AB620" i="2" s="1"/>
  <c r="F620" i="2"/>
  <c r="D620" i="2" s="1"/>
  <c r="AA615" i="2"/>
  <c r="Z615" i="2"/>
  <c r="AB615" i="2" s="1"/>
  <c r="F615" i="2"/>
  <c r="D615" i="2" s="1"/>
  <c r="AA562" i="2"/>
  <c r="Z562" i="2"/>
  <c r="AB562" i="2" s="1"/>
  <c r="F562" i="2"/>
  <c r="D562" i="2" s="1"/>
  <c r="AA530" i="2"/>
  <c r="F530" i="2"/>
  <c r="D530" i="2" s="1"/>
  <c r="AA550" i="2"/>
  <c r="Z550" i="2"/>
  <c r="AB550" i="2" s="1"/>
  <c r="F550" i="2"/>
  <c r="D550" i="2" s="1"/>
  <c r="AA545" i="2"/>
  <c r="Z545" i="2"/>
  <c r="AB545" i="2" s="1"/>
  <c r="F545" i="2"/>
  <c r="D545" i="2" s="1"/>
  <c r="AA540" i="2"/>
  <c r="Z540" i="2"/>
  <c r="AB540" i="2" s="1"/>
  <c r="F540" i="2"/>
  <c r="D540" i="2" s="1"/>
  <c r="AA535" i="2"/>
  <c r="Z535" i="2"/>
  <c r="AB535" i="2" s="1"/>
  <c r="F535" i="2"/>
  <c r="D535" i="2" s="1"/>
  <c r="M158" i="2"/>
  <c r="M160" i="2"/>
  <c r="M157" i="2"/>
  <c r="M317" i="2"/>
  <c r="M547" i="2"/>
  <c r="M845" i="2"/>
  <c r="M849" i="2"/>
  <c r="M943" i="2"/>
  <c r="M116" i="2"/>
  <c r="M118" i="2"/>
  <c r="M522" i="2"/>
  <c r="M439" i="2"/>
  <c r="M441" i="2"/>
  <c r="M847" i="2"/>
  <c r="M851" i="2"/>
  <c r="M159" i="2"/>
  <c r="M315" i="2"/>
  <c r="M946" i="2"/>
  <c r="M319" i="2"/>
  <c r="M792" i="2"/>
  <c r="M548" i="2"/>
  <c r="M440" i="2"/>
  <c r="M442" i="2"/>
  <c r="M846" i="2"/>
  <c r="M848" i="2"/>
  <c r="M850" i="2"/>
  <c r="M852" i="2"/>
  <c r="M944" i="2"/>
  <c r="M117" i="2"/>
  <c r="M119" i="2"/>
  <c r="AB939" i="2"/>
  <c r="L939" i="2"/>
  <c r="F939" i="2"/>
  <c r="D939" i="2" s="1"/>
  <c r="AB938" i="2"/>
  <c r="L938" i="2"/>
  <c r="F938" i="2"/>
  <c r="D938" i="2" s="1"/>
  <c r="Z937" i="2"/>
  <c r="AB937" i="2" s="1"/>
  <c r="L937" i="2"/>
  <c r="F937" i="2"/>
  <c r="D937" i="2" s="1"/>
  <c r="Z398" i="2"/>
  <c r="AB398" i="2" s="1"/>
  <c r="L398" i="2"/>
  <c r="F398" i="2"/>
  <c r="D398" i="2" s="1"/>
  <c r="Z353" i="2"/>
  <c r="AB353" i="2" s="1"/>
  <c r="L353" i="2"/>
  <c r="F353" i="2"/>
  <c r="D353" i="2" s="1"/>
  <c r="Z365" i="2"/>
  <c r="AB365" i="2" s="1"/>
  <c r="L365" i="2"/>
  <c r="F365" i="2"/>
  <c r="D365" i="2" s="1"/>
  <c r="Z364" i="2"/>
  <c r="AB364" i="2" s="1"/>
  <c r="L364" i="2"/>
  <c r="F364" i="2"/>
  <c r="D364" i="2" s="1"/>
  <c r="Z363" i="2"/>
  <c r="AB363" i="2" s="1"/>
  <c r="L363" i="2"/>
  <c r="F363" i="2"/>
  <c r="D363" i="2" s="1"/>
  <c r="Z362" i="2"/>
  <c r="AB362" i="2" s="1"/>
  <c r="L362" i="2"/>
  <c r="F362" i="2"/>
  <c r="D362" i="2" s="1"/>
  <c r="Z361" i="2"/>
  <c r="AB361" i="2" s="1"/>
  <c r="L361" i="2"/>
  <c r="F361" i="2"/>
  <c r="D361" i="2" s="1"/>
  <c r="Z360" i="2"/>
  <c r="AB360" i="2" s="1"/>
  <c r="L360" i="2"/>
  <c r="F360" i="2"/>
  <c r="D360" i="2" s="1"/>
  <c r="Z359" i="2"/>
  <c r="AB359" i="2" s="1"/>
  <c r="L359" i="2"/>
  <c r="F359" i="2"/>
  <c r="D359" i="2" s="1"/>
  <c r="Z358" i="2"/>
  <c r="AB358" i="2" s="1"/>
  <c r="L358" i="2"/>
  <c r="F358" i="2"/>
  <c r="D358" i="2" s="1"/>
  <c r="Z623" i="2"/>
  <c r="AB623" i="2" s="1"/>
  <c r="L623" i="2"/>
  <c r="F623" i="2"/>
  <c r="D623" i="2" s="1"/>
  <c r="Z622" i="2"/>
  <c r="AB622" i="2" s="1"/>
  <c r="L622" i="2"/>
  <c r="F622" i="2"/>
  <c r="D622" i="2" s="1"/>
  <c r="AA644" i="2" l="1"/>
  <c r="Z644" i="2"/>
  <c r="AB644" i="2" s="1"/>
  <c r="F644" i="2"/>
  <c r="D644" i="2" s="1"/>
  <c r="AA621" i="2"/>
  <c r="Z621" i="2"/>
  <c r="AB621" i="2" s="1"/>
  <c r="F621" i="2"/>
  <c r="D621" i="2" s="1"/>
  <c r="AA616" i="2"/>
  <c r="Z616" i="2"/>
  <c r="AB616" i="2" s="1"/>
  <c r="F616" i="2"/>
  <c r="D616" i="2" s="1"/>
  <c r="AA563" i="2"/>
  <c r="Z563" i="2"/>
  <c r="AB563" i="2" s="1"/>
  <c r="F563" i="2"/>
  <c r="D563" i="2" s="1"/>
  <c r="F531" i="2"/>
  <c r="D531" i="2" s="1"/>
  <c r="AA531" i="2"/>
  <c r="Z531" i="2"/>
  <c r="AB531" i="2" s="1"/>
  <c r="AA551" i="2"/>
  <c r="Z551" i="2"/>
  <c r="AB551" i="2" s="1"/>
  <c r="F551" i="2"/>
  <c r="D551" i="2" s="1"/>
  <c r="AA546" i="2"/>
  <c r="Z546" i="2"/>
  <c r="AB546" i="2" s="1"/>
  <c r="F546" i="2"/>
  <c r="D546" i="2" s="1"/>
  <c r="AA541" i="2"/>
  <c r="Z541" i="2"/>
  <c r="AB541" i="2" s="1"/>
  <c r="F541" i="2"/>
  <c r="D541" i="2" s="1"/>
  <c r="AA536" i="2"/>
  <c r="Z536" i="2"/>
  <c r="AB536" i="2" s="1"/>
  <c r="F536" i="2"/>
  <c r="D536" i="2" s="1"/>
  <c r="M622" i="2"/>
  <c r="M360" i="2"/>
  <c r="M364" i="2"/>
  <c r="M353" i="2"/>
  <c r="M937" i="2"/>
  <c r="M939" i="2"/>
  <c r="M358" i="2"/>
  <c r="M362" i="2"/>
  <c r="M623" i="2"/>
  <c r="M359" i="2"/>
  <c r="M361" i="2"/>
  <c r="M363" i="2"/>
  <c r="M365" i="2"/>
  <c r="M398" i="2"/>
  <c r="AB392" i="2"/>
  <c r="L392" i="2"/>
  <c r="F392" i="2"/>
  <c r="D392" i="2" s="1"/>
  <c r="AB391" i="2"/>
  <c r="L391" i="2"/>
  <c r="F391" i="2"/>
  <c r="D391" i="2" s="1"/>
  <c r="AB390" i="2"/>
  <c r="F390" i="2"/>
  <c r="D390" i="2" s="1"/>
  <c r="Z171" i="2"/>
  <c r="AB171" i="2" s="1"/>
  <c r="L171" i="2"/>
  <c r="F171" i="2"/>
  <c r="D171" i="2" s="1"/>
  <c r="F947" i="2"/>
  <c r="D947" i="2" s="1"/>
  <c r="F945" i="2"/>
  <c r="D945" i="2" s="1"/>
  <c r="F941" i="2"/>
  <c r="D941" i="2" s="1"/>
  <c r="F940" i="2"/>
  <c r="D940" i="2" s="1"/>
  <c r="F936" i="2"/>
  <c r="D936" i="2" s="1"/>
  <c r="F934" i="2"/>
  <c r="D934" i="2" s="1"/>
  <c r="F933" i="2"/>
  <c r="D933" i="2" s="1"/>
  <c r="F932" i="2"/>
  <c r="D932" i="2" s="1"/>
  <c r="F931" i="2"/>
  <c r="D931" i="2" s="1"/>
  <c r="F930" i="2"/>
  <c r="D930" i="2" s="1"/>
  <c r="F929" i="2"/>
  <c r="D929" i="2" s="1"/>
  <c r="F928" i="2"/>
  <c r="D928" i="2" s="1"/>
  <c r="F920" i="2"/>
  <c r="D920" i="2" s="1"/>
  <c r="F919" i="2"/>
  <c r="D919" i="2" s="1"/>
  <c r="F918" i="2"/>
  <c r="D918" i="2" s="1"/>
  <c r="F917" i="2"/>
  <c r="D917" i="2" s="1"/>
  <c r="F916" i="2"/>
  <c r="D916" i="2" s="1"/>
  <c r="F915" i="2"/>
  <c r="D915" i="2" s="1"/>
  <c r="F914" i="2"/>
  <c r="D914" i="2" s="1"/>
  <c r="F911" i="2"/>
  <c r="D911" i="2" s="1"/>
  <c r="F910" i="2"/>
  <c r="D910" i="2" s="1"/>
  <c r="F908" i="2"/>
  <c r="D908" i="2" s="1"/>
  <c r="F907" i="2"/>
  <c r="D907" i="2" s="1"/>
  <c r="F906" i="2"/>
  <c r="D906" i="2" s="1"/>
  <c r="F905" i="2"/>
  <c r="D905" i="2" s="1"/>
  <c r="F904" i="2"/>
  <c r="D904" i="2" s="1"/>
  <c r="F903" i="2"/>
  <c r="D903" i="2" s="1"/>
  <c r="F902" i="2"/>
  <c r="D902" i="2" s="1"/>
  <c r="F901" i="2"/>
  <c r="D901" i="2" s="1"/>
  <c r="F900" i="2"/>
  <c r="D900" i="2" s="1"/>
  <c r="F899" i="2"/>
  <c r="D899" i="2" s="1"/>
  <c r="F896" i="2"/>
  <c r="D896" i="2" s="1"/>
  <c r="F895" i="2"/>
  <c r="D895" i="2" s="1"/>
  <c r="F893" i="2"/>
  <c r="D893" i="2" s="1"/>
  <c r="F892" i="2"/>
  <c r="D892" i="2" s="1"/>
  <c r="F891" i="2"/>
  <c r="D891" i="2" s="1"/>
  <c r="F890" i="2"/>
  <c r="D890" i="2" s="1"/>
  <c r="F889" i="2"/>
  <c r="D889" i="2" s="1"/>
  <c r="F888" i="2"/>
  <c r="D888" i="2" s="1"/>
  <c r="F887" i="2"/>
  <c r="D887" i="2" s="1"/>
  <c r="F886" i="2"/>
  <c r="D886" i="2" s="1"/>
  <c r="F885" i="2"/>
  <c r="D885" i="2" s="1"/>
  <c r="F884" i="2"/>
  <c r="D884" i="2" s="1"/>
  <c r="F883" i="2"/>
  <c r="D883" i="2" s="1"/>
  <c r="F882" i="2"/>
  <c r="D882" i="2" s="1"/>
  <c r="F881" i="2"/>
  <c r="D881" i="2" s="1"/>
  <c r="F880" i="2"/>
  <c r="D880" i="2" s="1"/>
  <c r="F879" i="2"/>
  <c r="D879" i="2" s="1"/>
  <c r="F878" i="2"/>
  <c r="D878" i="2" s="1"/>
  <c r="F877" i="2"/>
  <c r="D877" i="2" s="1"/>
  <c r="F876" i="2"/>
  <c r="D876" i="2" s="1"/>
  <c r="F875" i="2"/>
  <c r="D875" i="2" s="1"/>
  <c r="F874" i="2"/>
  <c r="D874" i="2" s="1"/>
  <c r="F873" i="2"/>
  <c r="D873" i="2" s="1"/>
  <c r="F872" i="2"/>
  <c r="D872" i="2" s="1"/>
  <c r="F871" i="2"/>
  <c r="D871" i="2" s="1"/>
  <c r="F870" i="2"/>
  <c r="D870" i="2" s="1"/>
  <c r="F869" i="2"/>
  <c r="D869" i="2" s="1"/>
  <c r="F868" i="2"/>
  <c r="D868" i="2" s="1"/>
  <c r="F867" i="2"/>
  <c r="D867" i="2" s="1"/>
  <c r="F866" i="2"/>
  <c r="D866" i="2" s="1"/>
  <c r="F865" i="2"/>
  <c r="D865" i="2" s="1"/>
  <c r="F864" i="2"/>
  <c r="D864" i="2" s="1"/>
  <c r="F863" i="2"/>
  <c r="D863" i="2" s="1"/>
  <c r="F862" i="2"/>
  <c r="D862" i="2" s="1"/>
  <c r="F861" i="2"/>
  <c r="D861" i="2" s="1"/>
  <c r="F858" i="2"/>
  <c r="D858" i="2" s="1"/>
  <c r="F857" i="2"/>
  <c r="D857" i="2" s="1"/>
  <c r="F855" i="2"/>
  <c r="D855" i="2" s="1"/>
  <c r="F854" i="2"/>
  <c r="D854" i="2" s="1"/>
  <c r="F853" i="2"/>
  <c r="D853" i="2" s="1"/>
  <c r="F844" i="2"/>
  <c r="D844" i="2" s="1"/>
  <c r="F843" i="2"/>
  <c r="D843" i="2" s="1"/>
  <c r="F842" i="2"/>
  <c r="D842" i="2" s="1"/>
  <c r="F841" i="2"/>
  <c r="D841" i="2" s="1"/>
  <c r="F840" i="2"/>
  <c r="D840" i="2" s="1"/>
  <c r="F839" i="2"/>
  <c r="D839" i="2" s="1"/>
  <c r="F838" i="2"/>
  <c r="D838" i="2" s="1"/>
  <c r="F837" i="2"/>
  <c r="D837" i="2" s="1"/>
  <c r="F836" i="2"/>
  <c r="D836" i="2" s="1"/>
  <c r="F794" i="2"/>
  <c r="D794" i="2" s="1"/>
  <c r="F793" i="2"/>
  <c r="D793" i="2" s="1"/>
  <c r="F791" i="2"/>
  <c r="D791" i="2" s="1"/>
  <c r="F790" i="2"/>
  <c r="D790" i="2" s="1"/>
  <c r="F789" i="2"/>
  <c r="D789" i="2" s="1"/>
  <c r="F788" i="2"/>
  <c r="D788" i="2" s="1"/>
  <c r="F787" i="2"/>
  <c r="D787" i="2" s="1"/>
  <c r="F786" i="2"/>
  <c r="D786" i="2" s="1"/>
  <c r="F785" i="2"/>
  <c r="D785" i="2" s="1"/>
  <c r="F784" i="2"/>
  <c r="D784" i="2" s="1"/>
  <c r="F783" i="2"/>
  <c r="D783" i="2" s="1"/>
  <c r="F782" i="2"/>
  <c r="D782" i="2" s="1"/>
  <c r="F781" i="2"/>
  <c r="D781" i="2" s="1"/>
  <c r="F780" i="2"/>
  <c r="D780" i="2" s="1"/>
  <c r="F779" i="2"/>
  <c r="D779" i="2" s="1"/>
  <c r="F778" i="2"/>
  <c r="D778" i="2" s="1"/>
  <c r="F777" i="2"/>
  <c r="D777" i="2" s="1"/>
  <c r="F776" i="2"/>
  <c r="D776" i="2" s="1"/>
  <c r="F775" i="2"/>
  <c r="D775" i="2" s="1"/>
  <c r="F774" i="2"/>
  <c r="D774" i="2" s="1"/>
  <c r="F773" i="2"/>
  <c r="D773" i="2" s="1"/>
  <c r="F772" i="2"/>
  <c r="D772" i="2" s="1"/>
  <c r="F771" i="2"/>
  <c r="D771" i="2" s="1"/>
  <c r="F770" i="2"/>
  <c r="D770" i="2" s="1"/>
  <c r="F769" i="2"/>
  <c r="D769" i="2" s="1"/>
  <c r="F768" i="2"/>
  <c r="D768" i="2" s="1"/>
  <c r="F767" i="2"/>
  <c r="D767" i="2" s="1"/>
  <c r="F766" i="2"/>
  <c r="D766" i="2" s="1"/>
  <c r="F765" i="2"/>
  <c r="D765" i="2" s="1"/>
  <c r="F764" i="2"/>
  <c r="D764" i="2" s="1"/>
  <c r="F763" i="2"/>
  <c r="D763" i="2" s="1"/>
  <c r="F762" i="2"/>
  <c r="D762" i="2" s="1"/>
  <c r="F761" i="2"/>
  <c r="D761" i="2" s="1"/>
  <c r="F760" i="2"/>
  <c r="D760" i="2" s="1"/>
  <c r="F759" i="2"/>
  <c r="D759" i="2" s="1"/>
  <c r="F758" i="2"/>
  <c r="D758" i="2" s="1"/>
  <c r="F757" i="2"/>
  <c r="D757" i="2" s="1"/>
  <c r="F756" i="2"/>
  <c r="D756" i="2" s="1"/>
  <c r="F755" i="2"/>
  <c r="D755" i="2" s="1"/>
  <c r="F754" i="2"/>
  <c r="D754" i="2" s="1"/>
  <c r="F753" i="2"/>
  <c r="D753" i="2" s="1"/>
  <c r="F750" i="2"/>
  <c r="D750" i="2" s="1"/>
  <c r="F749" i="2"/>
  <c r="D749" i="2" s="1"/>
  <c r="F747" i="2"/>
  <c r="D747" i="2" s="1"/>
  <c r="F746" i="2"/>
  <c r="D746" i="2" s="1"/>
  <c r="F748" i="2"/>
  <c r="D748" i="2" s="1"/>
  <c r="F745" i="2"/>
  <c r="D745" i="2" s="1"/>
  <c r="F736" i="2"/>
  <c r="D736" i="2" s="1"/>
  <c r="F735" i="2"/>
  <c r="D735" i="2" s="1"/>
  <c r="F734" i="2"/>
  <c r="D734" i="2" s="1"/>
  <c r="F733" i="2"/>
  <c r="D733" i="2" s="1"/>
  <c r="F732" i="2"/>
  <c r="D732" i="2" s="1"/>
  <c r="F731" i="2"/>
  <c r="D731" i="2" s="1"/>
  <c r="F730" i="2"/>
  <c r="D730" i="2" s="1"/>
  <c r="F729" i="2"/>
  <c r="D729" i="2" s="1"/>
  <c r="F728" i="2"/>
  <c r="D728" i="2" s="1"/>
  <c r="F686" i="2"/>
  <c r="D686" i="2" s="1"/>
  <c r="F685" i="2"/>
  <c r="D685" i="2" s="1"/>
  <c r="F684" i="2"/>
  <c r="D684" i="2" s="1"/>
  <c r="F683" i="2"/>
  <c r="D683" i="2" s="1"/>
  <c r="F682" i="2"/>
  <c r="D682" i="2" s="1"/>
  <c r="F681" i="2"/>
  <c r="D681" i="2" s="1"/>
  <c r="F680" i="2"/>
  <c r="D680" i="2" s="1"/>
  <c r="F679" i="2"/>
  <c r="D679" i="2" s="1"/>
  <c r="F678" i="2"/>
  <c r="D678" i="2" s="1"/>
  <c r="F677" i="2"/>
  <c r="D677" i="2" s="1"/>
  <c r="F676" i="2"/>
  <c r="D676" i="2" s="1"/>
  <c r="F675" i="2"/>
  <c r="D675" i="2" s="1"/>
  <c r="F674" i="2"/>
  <c r="D674" i="2" s="1"/>
  <c r="F673" i="2"/>
  <c r="D673" i="2" s="1"/>
  <c r="F672" i="2"/>
  <c r="D672" i="2" s="1"/>
  <c r="F671" i="2"/>
  <c r="D671" i="2" s="1"/>
  <c r="F668" i="2"/>
  <c r="D668" i="2" s="1"/>
  <c r="F667" i="2"/>
  <c r="D667" i="2" s="1"/>
  <c r="F665" i="2"/>
  <c r="D665" i="2" s="1"/>
  <c r="F664" i="2"/>
  <c r="D664" i="2" s="1"/>
  <c r="F666" i="2"/>
  <c r="D666" i="2" s="1"/>
  <c r="F663" i="2"/>
  <c r="D663" i="2" s="1"/>
  <c r="F654" i="2"/>
  <c r="D654" i="2" s="1"/>
  <c r="F653" i="2"/>
  <c r="D653" i="2" s="1"/>
  <c r="F652" i="2"/>
  <c r="D652" i="2" s="1"/>
  <c r="F651" i="2"/>
  <c r="D651" i="2" s="1"/>
  <c r="F650" i="2"/>
  <c r="D650" i="2" s="1"/>
  <c r="F649" i="2"/>
  <c r="D649" i="2" s="1"/>
  <c r="F648" i="2"/>
  <c r="D648" i="2" s="1"/>
  <c r="F647" i="2"/>
  <c r="D647" i="2" s="1"/>
  <c r="F646" i="2"/>
  <c r="D646" i="2" s="1"/>
  <c r="F645" i="2"/>
  <c r="D645" i="2" s="1"/>
  <c r="F639" i="2"/>
  <c r="D639" i="2" s="1"/>
  <c r="F638" i="2"/>
  <c r="D638" i="2" s="1"/>
  <c r="F637" i="2"/>
  <c r="D637" i="2" s="1"/>
  <c r="F633" i="2"/>
  <c r="D633" i="2" s="1"/>
  <c r="F632" i="2"/>
  <c r="D632" i="2" s="1"/>
  <c r="F628" i="2"/>
  <c r="D628" i="2" s="1"/>
  <c r="F627" i="2"/>
  <c r="D627" i="2" s="1"/>
  <c r="F618" i="2"/>
  <c r="D618" i="2" s="1"/>
  <c r="F617" i="2"/>
  <c r="D617" i="2" s="1"/>
  <c r="F613" i="2"/>
  <c r="D613" i="2" s="1"/>
  <c r="F612" i="2"/>
  <c r="D612" i="2" s="1"/>
  <c r="F559" i="2"/>
  <c r="D559" i="2" s="1"/>
  <c r="F558" i="2"/>
  <c r="D558" i="2" s="1"/>
  <c r="F557" i="2"/>
  <c r="D557" i="2" s="1"/>
  <c r="F560" i="2"/>
  <c r="D560" i="2" s="1"/>
  <c r="F556" i="2"/>
  <c r="D556" i="2" s="1"/>
  <c r="F555" i="2"/>
  <c r="D555" i="2" s="1"/>
  <c r="F554" i="2"/>
  <c r="D554" i="2" s="1"/>
  <c r="F553" i="2"/>
  <c r="D553" i="2" s="1"/>
  <c r="F552" i="2"/>
  <c r="D552" i="2" s="1"/>
  <c r="F570" i="2"/>
  <c r="D570" i="2" s="1"/>
  <c r="F569" i="2"/>
  <c r="D569" i="2" s="1"/>
  <c r="F568" i="2"/>
  <c r="D568" i="2" s="1"/>
  <c r="F567" i="2"/>
  <c r="D567" i="2" s="1"/>
  <c r="F566" i="2"/>
  <c r="D566" i="2" s="1"/>
  <c r="F565" i="2"/>
  <c r="D565" i="2" s="1"/>
  <c r="F564" i="2"/>
  <c r="D564" i="2" s="1"/>
  <c r="F543" i="2"/>
  <c r="D543" i="2" s="1"/>
  <c r="F542" i="2"/>
  <c r="D542" i="2" s="1"/>
  <c r="F538" i="2"/>
  <c r="D538" i="2" s="1"/>
  <c r="F537" i="2"/>
  <c r="D537" i="2" s="1"/>
  <c r="F533" i="2"/>
  <c r="D533" i="2" s="1"/>
  <c r="F532" i="2"/>
  <c r="D532" i="2" s="1"/>
  <c r="F528" i="2"/>
  <c r="D528" i="2" s="1"/>
  <c r="F527" i="2"/>
  <c r="D527" i="2" s="1"/>
  <c r="F526" i="2"/>
  <c r="D526" i="2" s="1"/>
  <c r="F525" i="2"/>
  <c r="D525" i="2" s="1"/>
  <c r="F524" i="2"/>
  <c r="D524" i="2" s="1"/>
  <c r="F523" i="2"/>
  <c r="D523" i="2" s="1"/>
  <c r="F521" i="2"/>
  <c r="D521" i="2" s="1"/>
  <c r="F520" i="2"/>
  <c r="D520" i="2" s="1"/>
  <c r="F464" i="2"/>
  <c r="D464" i="2" s="1"/>
  <c r="F463" i="2"/>
  <c r="D463" i="2" s="1"/>
  <c r="F460" i="2"/>
  <c r="D460" i="2" s="1"/>
  <c r="F459" i="2"/>
  <c r="D459" i="2" s="1"/>
  <c r="F457" i="2"/>
  <c r="D457" i="2" s="1"/>
  <c r="F456" i="2"/>
  <c r="D456" i="2" s="1"/>
  <c r="F455" i="2"/>
  <c r="D455" i="2" s="1"/>
  <c r="F438" i="2"/>
  <c r="D438" i="2" s="1"/>
  <c r="F437" i="2"/>
  <c r="D437" i="2" s="1"/>
  <c r="F436" i="2"/>
  <c r="D436" i="2" s="1"/>
  <c r="F435" i="2"/>
  <c r="D435" i="2" s="1"/>
  <c r="F431" i="2"/>
  <c r="D431" i="2" s="1"/>
  <c r="F430" i="2"/>
  <c r="D430" i="2" s="1"/>
  <c r="F429" i="2"/>
  <c r="D429" i="2" s="1"/>
  <c r="F428" i="2"/>
  <c r="D428" i="2" s="1"/>
  <c r="F427" i="2"/>
  <c r="D427" i="2" s="1"/>
  <c r="F426" i="2"/>
  <c r="D426" i="2" s="1"/>
  <c r="F425" i="2"/>
  <c r="D425" i="2" s="1"/>
  <c r="F424" i="2"/>
  <c r="D424" i="2" s="1"/>
  <c r="F423" i="2"/>
  <c r="D423" i="2" s="1"/>
  <c r="F422" i="2"/>
  <c r="D422" i="2" s="1"/>
  <c r="F421" i="2"/>
  <c r="D421" i="2" s="1"/>
  <c r="F420" i="2"/>
  <c r="D420" i="2" s="1"/>
  <c r="F419" i="2"/>
  <c r="D419" i="2" s="1"/>
  <c r="F416" i="2"/>
  <c r="D416" i="2" s="1"/>
  <c r="F415" i="2"/>
  <c r="D415" i="2" s="1"/>
  <c r="F413" i="2"/>
  <c r="D413" i="2" s="1"/>
  <c r="F412" i="2"/>
  <c r="D412" i="2" s="1"/>
  <c r="F414" i="2"/>
  <c r="D414" i="2" s="1"/>
  <c r="F411" i="2"/>
  <c r="D411" i="2" s="1"/>
  <c r="F410" i="2"/>
  <c r="D410" i="2" s="1"/>
  <c r="F409" i="2"/>
  <c r="D409" i="2" s="1"/>
  <c r="F408" i="2"/>
  <c r="D408" i="2" s="1"/>
  <c r="F407" i="2"/>
  <c r="D407" i="2" s="1"/>
  <c r="F406" i="2"/>
  <c r="D406" i="2" s="1"/>
  <c r="F405" i="2"/>
  <c r="D405" i="2" s="1"/>
  <c r="F404" i="2"/>
  <c r="D404" i="2" s="1"/>
  <c r="F403" i="2"/>
  <c r="D403" i="2" s="1"/>
  <c r="F402" i="2"/>
  <c r="D402" i="2" s="1"/>
  <c r="F401" i="2"/>
  <c r="D401" i="2" s="1"/>
  <c r="F400" i="2"/>
  <c r="D400" i="2" s="1"/>
  <c r="F399" i="2"/>
  <c r="D399" i="2" s="1"/>
  <c r="F397" i="2"/>
  <c r="D397" i="2" s="1"/>
  <c r="F396" i="2"/>
  <c r="D396" i="2" s="1"/>
  <c r="F395" i="2"/>
  <c r="D395" i="2" s="1"/>
  <c r="F394" i="2"/>
  <c r="D394" i="2" s="1"/>
  <c r="F393" i="2"/>
  <c r="D393" i="2" s="1"/>
  <c r="F389" i="2"/>
  <c r="D389" i="2" s="1"/>
  <c r="F388" i="2"/>
  <c r="D388" i="2" s="1"/>
  <c r="F387" i="2"/>
  <c r="D387" i="2" s="1"/>
  <c r="F386" i="2"/>
  <c r="D386" i="2" s="1"/>
  <c r="F385" i="2"/>
  <c r="D385" i="2" s="1"/>
  <c r="F384" i="2"/>
  <c r="D384" i="2" s="1"/>
  <c r="F383" i="2"/>
  <c r="D383" i="2" s="1"/>
  <c r="F382" i="2"/>
  <c r="D382" i="2" s="1"/>
  <c r="F381" i="2"/>
  <c r="D381" i="2" s="1"/>
  <c r="F380" i="2"/>
  <c r="D380" i="2" s="1"/>
  <c r="F379" i="2"/>
  <c r="D379" i="2" s="1"/>
  <c r="F378" i="2"/>
  <c r="D378" i="2" s="1"/>
  <c r="F377" i="2"/>
  <c r="D377" i="2" s="1"/>
  <c r="F376" i="2"/>
  <c r="D376" i="2" s="1"/>
  <c r="F375" i="2"/>
  <c r="D375" i="2" s="1"/>
  <c r="F374" i="2"/>
  <c r="D374" i="2" s="1"/>
  <c r="F371" i="2"/>
  <c r="D371" i="2" s="1"/>
  <c r="F370" i="2"/>
  <c r="D370" i="2" s="1"/>
  <c r="F368" i="2"/>
  <c r="D368" i="2" s="1"/>
  <c r="F367" i="2"/>
  <c r="D367" i="2" s="1"/>
  <c r="F369" i="2"/>
  <c r="D369" i="2" s="1"/>
  <c r="F366" i="2"/>
  <c r="D366" i="2" s="1"/>
  <c r="F357" i="2"/>
  <c r="D357" i="2" s="1"/>
  <c r="F356" i="2"/>
  <c r="D356" i="2" s="1"/>
  <c r="F355" i="2"/>
  <c r="D355" i="2" s="1"/>
  <c r="F354" i="2"/>
  <c r="D354" i="2" s="1"/>
  <c r="F352" i="2"/>
  <c r="D352" i="2" s="1"/>
  <c r="F351" i="2"/>
  <c r="D351" i="2" s="1"/>
  <c r="F350" i="2"/>
  <c r="D350" i="2" s="1"/>
  <c r="F349" i="2"/>
  <c r="D349" i="2" s="1"/>
  <c r="F348" i="2"/>
  <c r="D348" i="2" s="1"/>
  <c r="F347" i="2"/>
  <c r="D347" i="2" s="1"/>
  <c r="F346" i="2"/>
  <c r="D346" i="2" s="1"/>
  <c r="F345" i="2"/>
  <c r="D345" i="2" s="1"/>
  <c r="F344" i="2"/>
  <c r="D344" i="2" s="1"/>
  <c r="F343" i="2"/>
  <c r="D343" i="2" s="1"/>
  <c r="F341" i="2"/>
  <c r="D341" i="2" s="1"/>
  <c r="F338" i="2"/>
  <c r="D338" i="2" s="1"/>
  <c r="F337" i="2"/>
  <c r="D337" i="2" s="1"/>
  <c r="F336" i="2"/>
  <c r="D336" i="2" s="1"/>
  <c r="F335" i="2"/>
  <c r="D335" i="2" s="1"/>
  <c r="F334" i="2"/>
  <c r="D334" i="2" s="1"/>
  <c r="F333" i="2"/>
  <c r="D333" i="2" s="1"/>
  <c r="F332" i="2"/>
  <c r="D332" i="2" s="1"/>
  <c r="F331" i="2"/>
  <c r="D331" i="2" s="1"/>
  <c r="F330" i="2"/>
  <c r="D330" i="2" s="1"/>
  <c r="F329" i="2"/>
  <c r="D329" i="2" s="1"/>
  <c r="F328" i="2"/>
  <c r="D328" i="2" s="1"/>
  <c r="F327" i="2"/>
  <c r="D327" i="2" s="1"/>
  <c r="F326" i="2"/>
  <c r="D326" i="2" s="1"/>
  <c r="F325" i="2"/>
  <c r="D325" i="2" s="1"/>
  <c r="F324" i="2"/>
  <c r="D324" i="2" s="1"/>
  <c r="F323" i="2"/>
  <c r="D323" i="2" s="1"/>
  <c r="F322" i="2"/>
  <c r="D322" i="2" s="1"/>
  <c r="F321" i="2"/>
  <c r="D321" i="2" s="1"/>
  <c r="F320" i="2"/>
  <c r="D320" i="2" s="1"/>
  <c r="F318" i="2"/>
  <c r="D318" i="2" s="1"/>
  <c r="F316" i="2"/>
  <c r="D316" i="2" s="1"/>
  <c r="F314" i="2"/>
  <c r="D314" i="2" s="1"/>
  <c r="F313" i="2"/>
  <c r="D313" i="2" s="1"/>
  <c r="F299" i="2"/>
  <c r="D299" i="2" s="1"/>
  <c r="F298" i="2"/>
  <c r="D298" i="2" s="1"/>
  <c r="F297" i="2"/>
  <c r="D297" i="2" s="1"/>
  <c r="F296" i="2"/>
  <c r="D296" i="2" s="1"/>
  <c r="F295" i="2"/>
  <c r="D295" i="2" s="1"/>
  <c r="F294" i="2"/>
  <c r="D294" i="2" s="1"/>
  <c r="F293" i="2"/>
  <c r="D293" i="2" s="1"/>
  <c r="F292" i="2"/>
  <c r="D292" i="2" s="1"/>
  <c r="F291" i="2"/>
  <c r="D291" i="2" s="1"/>
  <c r="F290" i="2"/>
  <c r="D290" i="2" s="1"/>
  <c r="F289" i="2"/>
  <c r="D289" i="2" s="1"/>
  <c r="F288" i="2"/>
  <c r="D288" i="2" s="1"/>
  <c r="F287" i="2"/>
  <c r="D287" i="2" s="1"/>
  <c r="F312" i="2"/>
  <c r="D312" i="2" s="1"/>
  <c r="F311" i="2"/>
  <c r="D311" i="2" s="1"/>
  <c r="F310" i="2"/>
  <c r="D310" i="2" s="1"/>
  <c r="F309" i="2"/>
  <c r="D309" i="2" s="1"/>
  <c r="F308" i="2"/>
  <c r="D308" i="2" s="1"/>
  <c r="F307" i="2"/>
  <c r="D307" i="2" s="1"/>
  <c r="F306" i="2"/>
  <c r="D306" i="2" s="1"/>
  <c r="F305" i="2"/>
  <c r="D305" i="2" s="1"/>
  <c r="F304" i="2"/>
  <c r="D304" i="2" s="1"/>
  <c r="F303" i="2"/>
  <c r="D303" i="2" s="1"/>
  <c r="F302" i="2"/>
  <c r="D302" i="2" s="1"/>
  <c r="F301" i="2"/>
  <c r="D301" i="2" s="1"/>
  <c r="F300" i="2"/>
  <c r="D300" i="2" s="1"/>
  <c r="F220" i="2"/>
  <c r="D220" i="2" s="1"/>
  <c r="F219" i="2"/>
  <c r="D219" i="2" s="1"/>
  <c r="F218" i="2"/>
  <c r="D218" i="2" s="1"/>
  <c r="F217" i="2"/>
  <c r="D217" i="2" s="1"/>
  <c r="F216" i="2"/>
  <c r="D216" i="2" s="1"/>
  <c r="F215" i="2"/>
  <c r="D215" i="2" s="1"/>
  <c r="F214" i="2"/>
  <c r="D214" i="2" s="1"/>
  <c r="F213" i="2"/>
  <c r="D213" i="2" s="1"/>
  <c r="F211" i="2"/>
  <c r="D211" i="2" s="1"/>
  <c r="F210" i="2"/>
  <c r="D210" i="2" s="1"/>
  <c r="F203" i="2"/>
  <c r="D203" i="2" s="1"/>
  <c r="F202" i="2"/>
  <c r="D202" i="2" s="1"/>
  <c r="F198" i="2"/>
  <c r="D198" i="2" s="1"/>
  <c r="F197" i="2"/>
  <c r="D197" i="2" s="1"/>
  <c r="F196" i="2"/>
  <c r="D196" i="2" s="1"/>
  <c r="F188" i="2"/>
  <c r="D188" i="2" s="1"/>
  <c r="F187" i="2"/>
  <c r="D187" i="2" s="1"/>
  <c r="F186" i="2"/>
  <c r="D186" i="2" s="1"/>
  <c r="F185" i="2"/>
  <c r="D185" i="2" s="1"/>
  <c r="F184" i="2"/>
  <c r="D184" i="2" s="1"/>
  <c r="F183" i="2"/>
  <c r="D183" i="2" s="1"/>
  <c r="F182" i="2"/>
  <c r="D182" i="2" s="1"/>
  <c r="F181" i="2"/>
  <c r="D181" i="2" s="1"/>
  <c r="F172" i="2"/>
  <c r="D172" i="2" s="1"/>
  <c r="F170" i="2"/>
  <c r="D170" i="2" s="1"/>
  <c r="F169" i="2"/>
  <c r="D169" i="2" s="1"/>
  <c r="F168" i="2"/>
  <c r="D168" i="2" s="1"/>
  <c r="F167" i="2"/>
  <c r="D167" i="2" s="1"/>
  <c r="F166" i="2"/>
  <c r="D166" i="2" s="1"/>
  <c r="F165" i="2"/>
  <c r="D165" i="2" s="1"/>
  <c r="F164" i="2"/>
  <c r="D164" i="2" s="1"/>
  <c r="F163" i="2"/>
  <c r="D163" i="2" s="1"/>
  <c r="F162" i="2"/>
  <c r="D162" i="2" s="1"/>
  <c r="F161" i="2"/>
  <c r="D161" i="2" s="1"/>
  <c r="F152" i="2"/>
  <c r="D152" i="2" s="1"/>
  <c r="F151" i="2"/>
  <c r="D151" i="2" s="1"/>
  <c r="F150" i="2"/>
  <c r="D150" i="2" s="1"/>
  <c r="F149" i="2"/>
  <c r="D149" i="2" s="1"/>
  <c r="F146" i="2"/>
  <c r="D146" i="2" s="1"/>
  <c r="F145" i="2"/>
  <c r="D145" i="2" s="1"/>
  <c r="F144" i="2"/>
  <c r="D144" i="2" s="1"/>
  <c r="F134" i="2"/>
  <c r="D134" i="2" s="1"/>
  <c r="F133" i="2"/>
  <c r="D133" i="2" s="1"/>
  <c r="F132" i="2"/>
  <c r="D132" i="2" s="1"/>
  <c r="F131" i="2"/>
  <c r="D131" i="2" s="1"/>
  <c r="F130" i="2"/>
  <c r="D130" i="2" s="1"/>
  <c r="F129" i="2"/>
  <c r="D129" i="2" s="1"/>
  <c r="F128" i="2"/>
  <c r="D128" i="2" s="1"/>
  <c r="F125" i="2"/>
  <c r="D125" i="2" s="1"/>
  <c r="F124" i="2"/>
  <c r="D124" i="2" s="1"/>
  <c r="F122" i="2"/>
  <c r="D122" i="2" s="1"/>
  <c r="F121" i="2"/>
  <c r="D121" i="2" s="1"/>
  <c r="F120" i="2"/>
  <c r="D120" i="2" s="1"/>
  <c r="F115" i="2"/>
  <c r="D115" i="2" s="1"/>
  <c r="F114" i="2"/>
  <c r="D114" i="2" s="1"/>
  <c r="F113" i="2"/>
  <c r="D113" i="2" s="1"/>
  <c r="F112" i="2"/>
  <c r="D112" i="2" s="1"/>
  <c r="F111" i="2"/>
  <c r="D111" i="2" s="1"/>
  <c r="F110" i="2"/>
  <c r="D110" i="2" s="1"/>
  <c r="F108" i="2"/>
  <c r="D108" i="2" s="1"/>
  <c r="F107" i="2"/>
  <c r="D107" i="2" s="1"/>
  <c r="F106" i="2"/>
  <c r="D106" i="2" s="1"/>
  <c r="F105" i="2"/>
  <c r="D105" i="2" s="1"/>
  <c r="F104" i="2"/>
  <c r="D104" i="2" s="1"/>
  <c r="F103" i="2"/>
  <c r="D103" i="2" s="1"/>
  <c r="F102" i="2"/>
  <c r="D102" i="2" s="1"/>
  <c r="F101" i="2"/>
  <c r="D101" i="2" s="1"/>
  <c r="F89" i="2"/>
  <c r="D89" i="2" s="1"/>
  <c r="F88" i="2"/>
  <c r="D88" i="2" s="1"/>
  <c r="F87" i="2"/>
  <c r="D87" i="2" s="1"/>
  <c r="F86" i="2"/>
  <c r="D86" i="2" s="1"/>
  <c r="F85" i="2"/>
  <c r="D85" i="2" s="1"/>
  <c r="F84" i="2"/>
  <c r="D84" i="2" s="1"/>
  <c r="F83" i="2"/>
  <c r="D83" i="2" s="1"/>
  <c r="F82" i="2"/>
  <c r="D82" i="2" s="1"/>
  <c r="F81" i="2"/>
  <c r="D81" i="2" s="1"/>
  <c r="F80" i="2"/>
  <c r="D80" i="2" s="1"/>
  <c r="F79" i="2"/>
  <c r="D79" i="2" s="1"/>
  <c r="F78" i="2"/>
  <c r="D78" i="2" s="1"/>
  <c r="F77" i="2"/>
  <c r="D77" i="2" s="1"/>
  <c r="F76" i="2"/>
  <c r="D76" i="2" s="1"/>
  <c r="F75" i="2"/>
  <c r="D75" i="2" s="1"/>
  <c r="F74" i="2"/>
  <c r="D74" i="2" s="1"/>
  <c r="F73" i="2"/>
  <c r="D73" i="2" s="1"/>
  <c r="F72" i="2"/>
  <c r="D72" i="2" s="1"/>
  <c r="F71" i="2"/>
  <c r="D71" i="2" s="1"/>
  <c r="F70" i="2"/>
  <c r="D70" i="2" s="1"/>
  <c r="F69" i="2"/>
  <c r="D69" i="2" s="1"/>
  <c r="F68" i="2"/>
  <c r="D68" i="2" s="1"/>
  <c r="F67" i="2"/>
  <c r="D67" i="2" s="1"/>
  <c r="F66" i="2"/>
  <c r="D66" i="2" s="1"/>
  <c r="F65" i="2"/>
  <c r="D65" i="2" s="1"/>
  <c r="F64" i="2"/>
  <c r="D64" i="2" s="1"/>
  <c r="F63" i="2"/>
  <c r="D63" i="2" s="1"/>
  <c r="F62" i="2"/>
  <c r="D62" i="2" s="1"/>
  <c r="F61" i="2"/>
  <c r="D61" i="2" s="1"/>
  <c r="F60" i="2"/>
  <c r="D60" i="2" s="1"/>
  <c r="F59" i="2"/>
  <c r="D59" i="2" s="1"/>
  <c r="F58" i="2"/>
  <c r="D58" i="2" s="1"/>
  <c r="F57" i="2"/>
  <c r="D57" i="2" s="1"/>
  <c r="F56" i="2"/>
  <c r="D56" i="2" s="1"/>
  <c r="F55" i="2"/>
  <c r="D55" i="2" s="1"/>
  <c r="F54" i="2"/>
  <c r="D54" i="2" s="1"/>
  <c r="F53" i="2"/>
  <c r="D53" i="2" s="1"/>
  <c r="F52" i="2"/>
  <c r="D52" i="2" s="1"/>
  <c r="F51" i="2"/>
  <c r="D51" i="2" s="1"/>
  <c r="F50" i="2"/>
  <c r="D50" i="2" s="1"/>
  <c r="F49" i="2"/>
  <c r="D49" i="2" s="1"/>
  <c r="F48" i="2"/>
  <c r="D48" i="2" s="1"/>
  <c r="F47" i="2"/>
  <c r="D47" i="2" s="1"/>
  <c r="F46" i="2"/>
  <c r="D46" i="2" s="1"/>
  <c r="F45" i="2"/>
  <c r="D45" i="2" s="1"/>
  <c r="F44" i="2"/>
  <c r="D44" i="2" s="1"/>
  <c r="F43" i="2"/>
  <c r="D43" i="2" s="1"/>
  <c r="F42" i="2"/>
  <c r="D42" i="2" s="1"/>
  <c r="F41" i="2"/>
  <c r="D41" i="2" s="1"/>
  <c r="F40" i="2"/>
  <c r="D40" i="2" s="1"/>
  <c r="F39" i="2"/>
  <c r="D39" i="2" s="1"/>
  <c r="F38" i="2"/>
  <c r="D38" i="2" s="1"/>
  <c r="F37" i="2"/>
  <c r="D37" i="2" s="1"/>
  <c r="F36" i="2"/>
  <c r="D36" i="2" s="1"/>
  <c r="F35" i="2"/>
  <c r="D35" i="2" s="1"/>
  <c r="F34" i="2"/>
  <c r="D34" i="2" s="1"/>
  <c r="F33" i="2"/>
  <c r="D33" i="2" s="1"/>
  <c r="F32" i="2"/>
  <c r="D32" i="2" s="1"/>
  <c r="F31" i="2"/>
  <c r="D31" i="2" s="1"/>
  <c r="F30" i="2"/>
  <c r="D30" i="2" s="1"/>
  <c r="F29" i="2"/>
  <c r="D29" i="2" s="1"/>
  <c r="F28" i="2"/>
  <c r="D28" i="2" s="1"/>
  <c r="F27" i="2"/>
  <c r="D27" i="2" s="1"/>
  <c r="F26" i="2"/>
  <c r="D26" i="2" s="1"/>
  <c r="F25" i="2"/>
  <c r="D25" i="2" s="1"/>
  <c r="F24" i="2"/>
  <c r="D24" i="2" s="1"/>
  <c r="F23" i="2"/>
  <c r="D23" i="2" s="1"/>
  <c r="F22" i="2"/>
  <c r="D22" i="2" s="1"/>
  <c r="F20" i="2"/>
  <c r="D20" i="2" s="1"/>
  <c r="F19" i="2"/>
  <c r="D19" i="2" s="1"/>
  <c r="F18" i="2"/>
  <c r="D18" i="2" s="1"/>
  <c r="F17" i="2"/>
  <c r="D17" i="2" s="1"/>
  <c r="F16" i="2"/>
  <c r="D16" i="2" s="1"/>
  <c r="F15" i="2"/>
  <c r="D15" i="2" s="1"/>
  <c r="F14" i="2"/>
  <c r="D14" i="2" s="1"/>
  <c r="F13" i="2"/>
  <c r="D13" i="2" s="1"/>
  <c r="F12" i="2"/>
  <c r="D12" i="2" s="1"/>
  <c r="F11" i="2"/>
  <c r="D11" i="2" s="1"/>
  <c r="F10" i="2"/>
  <c r="D10" i="2" s="1"/>
  <c r="F9" i="2"/>
  <c r="D9" i="2" s="1"/>
  <c r="F8" i="2"/>
  <c r="D8" i="2" s="1"/>
  <c r="F7" i="2"/>
  <c r="D7" i="2" s="1"/>
  <c r="F6" i="2"/>
  <c r="D6" i="2" s="1"/>
  <c r="F5" i="2"/>
  <c r="D5" i="2" s="1"/>
  <c r="Z172" i="2"/>
  <c r="AB172" i="2" s="1"/>
  <c r="L172" i="2"/>
  <c r="Z170" i="2"/>
  <c r="AB170" i="2" s="1"/>
  <c r="L170" i="2"/>
  <c r="Z169" i="2"/>
  <c r="AB169" i="2" s="1"/>
  <c r="L169" i="2"/>
  <c r="Z168" i="2"/>
  <c r="AB168" i="2" s="1"/>
  <c r="L168" i="2"/>
  <c r="Z167" i="2"/>
  <c r="AB167" i="2" s="1"/>
  <c r="L167" i="2"/>
  <c r="Z166" i="2"/>
  <c r="AB166" i="2" s="1"/>
  <c r="L166" i="2"/>
  <c r="Z165" i="2"/>
  <c r="AB165" i="2" s="1"/>
  <c r="L165" i="2"/>
  <c r="M165" i="2" s="1"/>
  <c r="Z890" i="2"/>
  <c r="AB890" i="2" s="1"/>
  <c r="Z889" i="2"/>
  <c r="AB889" i="2" s="1"/>
  <c r="Z888" i="2"/>
  <c r="AB888" i="2" s="1"/>
  <c r="Z887" i="2"/>
  <c r="AB887" i="2" s="1"/>
  <c r="Z886" i="2"/>
  <c r="AB886" i="2" s="1"/>
  <c r="Z885" i="2"/>
  <c r="AB885" i="2" s="1"/>
  <c r="Z884" i="2"/>
  <c r="AB884" i="2" s="1"/>
  <c r="Z883" i="2"/>
  <c r="AB883" i="2" s="1"/>
  <c r="Z882" i="2"/>
  <c r="AB882" i="2" s="1"/>
  <c r="Z881" i="2"/>
  <c r="AB881" i="2" s="1"/>
  <c r="Z880" i="2"/>
  <c r="AB880" i="2" s="1"/>
  <c r="L890" i="2"/>
  <c r="L889" i="2"/>
  <c r="L888" i="2"/>
  <c r="L887" i="2"/>
  <c r="L886" i="2"/>
  <c r="L885" i="2"/>
  <c r="L884" i="2"/>
  <c r="L883" i="2"/>
  <c r="L882" i="2"/>
  <c r="L881" i="2"/>
  <c r="L880" i="2"/>
  <c r="AB920" i="2"/>
  <c r="AB919" i="2"/>
  <c r="AB918" i="2"/>
  <c r="AB917" i="2"/>
  <c r="AB916" i="2"/>
  <c r="AB915" i="2"/>
  <c r="AB914" i="2"/>
  <c r="AB911" i="2"/>
  <c r="AB910" i="2"/>
  <c r="AB908" i="2"/>
  <c r="AB907" i="2"/>
  <c r="AB906" i="2"/>
  <c r="AB570" i="2"/>
  <c r="AB569" i="2"/>
  <c r="AB568" i="2"/>
  <c r="AB567" i="2"/>
  <c r="AB566" i="2"/>
  <c r="AB565" i="2"/>
  <c r="AB564" i="2"/>
  <c r="AB336" i="2"/>
  <c r="AB335" i="2"/>
  <c r="AB334" i="2"/>
  <c r="AB333" i="2"/>
  <c r="AB332" i="2"/>
  <c r="AB331" i="2"/>
  <c r="AB330" i="2"/>
  <c r="AB329" i="2"/>
  <c r="Z639" i="2"/>
  <c r="AB639" i="2" s="1"/>
  <c r="L639" i="2"/>
  <c r="Z638" i="2"/>
  <c r="AB638" i="2" s="1"/>
  <c r="L638" i="2"/>
  <c r="Z637" i="2"/>
  <c r="AB637" i="2" s="1"/>
  <c r="L637" i="2"/>
  <c r="S816" i="4"/>
  <c r="S815" i="4"/>
  <c r="S814" i="4"/>
  <c r="S813" i="4"/>
  <c r="S812" i="4"/>
  <c r="S811" i="4"/>
  <c r="S810" i="4"/>
  <c r="S809" i="4"/>
  <c r="S808" i="4"/>
  <c r="S807" i="4"/>
  <c r="S806" i="4"/>
  <c r="S805" i="4"/>
  <c r="S804" i="4"/>
  <c r="S794" i="4"/>
  <c r="S787" i="4"/>
  <c r="S781" i="4"/>
  <c r="S780" i="4"/>
  <c r="S779" i="4"/>
  <c r="S778" i="4"/>
  <c r="S777" i="4"/>
  <c r="S776" i="4"/>
  <c r="S775" i="4"/>
  <c r="S774" i="4"/>
  <c r="S773" i="4"/>
  <c r="S772" i="4"/>
  <c r="S771" i="4"/>
  <c r="S770" i="4"/>
  <c r="S769" i="4"/>
  <c r="S768" i="4"/>
  <c r="S767" i="4"/>
  <c r="S766" i="4"/>
  <c r="S765" i="4"/>
  <c r="S764" i="4"/>
  <c r="S760" i="4"/>
  <c r="S756" i="4"/>
  <c r="S755" i="4"/>
  <c r="S754" i="4"/>
  <c r="S753" i="4"/>
  <c r="S752" i="4"/>
  <c r="S751" i="4"/>
  <c r="S750" i="4"/>
  <c r="S742" i="4"/>
  <c r="S741" i="4"/>
  <c r="S738" i="4"/>
  <c r="S727" i="4"/>
  <c r="S726" i="4"/>
  <c r="S723" i="4"/>
  <c r="S713" i="4"/>
  <c r="S704" i="4"/>
  <c r="S703" i="4"/>
  <c r="S683" i="4"/>
  <c r="S682" i="4"/>
  <c r="S681" i="4"/>
  <c r="S680" i="4"/>
  <c r="S679" i="4"/>
  <c r="S678" i="4"/>
  <c r="S677" i="4"/>
  <c r="S676" i="4"/>
  <c r="S675" i="4"/>
  <c r="S674" i="4"/>
  <c r="S673" i="4"/>
  <c r="S672" i="4"/>
  <c r="S671" i="4"/>
  <c r="S670" i="4"/>
  <c r="S669" i="4"/>
  <c r="S668" i="4"/>
  <c r="S667" i="4"/>
  <c r="S666" i="4"/>
  <c r="S665" i="4"/>
  <c r="S664" i="4"/>
  <c r="S663" i="4"/>
  <c r="S662" i="4"/>
  <c r="S661" i="4"/>
  <c r="S660" i="4"/>
  <c r="S659" i="4"/>
  <c r="S658" i="4"/>
  <c r="S657" i="4"/>
  <c r="S656" i="4"/>
  <c r="S655" i="4"/>
  <c r="S654" i="4"/>
  <c r="S653" i="4"/>
  <c r="S644" i="4"/>
  <c r="S643" i="4"/>
  <c r="S642" i="4"/>
  <c r="S641" i="4"/>
  <c r="S640" i="4"/>
  <c r="S639" i="4"/>
  <c r="S638" i="4"/>
  <c r="S637" i="4"/>
  <c r="S636" i="4"/>
  <c r="S635" i="4"/>
  <c r="S634" i="4"/>
  <c r="S633" i="4"/>
  <c r="S632" i="4"/>
  <c r="S631" i="4"/>
  <c r="S630" i="4"/>
  <c r="S629" i="4"/>
  <c r="S628" i="4"/>
  <c r="S627" i="4"/>
  <c r="S626" i="4"/>
  <c r="S625" i="4"/>
  <c r="S624" i="4"/>
  <c r="S623" i="4"/>
  <c r="S622" i="4"/>
  <c r="S621" i="4"/>
  <c r="S620" i="4"/>
  <c r="S619" i="4"/>
  <c r="S618" i="4"/>
  <c r="S617" i="4"/>
  <c r="S616" i="4"/>
  <c r="S615" i="4"/>
  <c r="S614" i="4"/>
  <c r="S613" i="4"/>
  <c r="S612" i="4"/>
  <c r="S611" i="4"/>
  <c r="S610" i="4"/>
  <c r="S609" i="4"/>
  <c r="S608" i="4"/>
  <c r="S607" i="4"/>
  <c r="S606" i="4"/>
  <c r="S605" i="4"/>
  <c r="S604" i="4"/>
  <c r="S603" i="4"/>
  <c r="S602" i="4"/>
  <c r="S601" i="4"/>
  <c r="S600" i="4"/>
  <c r="S599" i="4"/>
  <c r="S598" i="4"/>
  <c r="S597" i="4"/>
  <c r="S596" i="4"/>
  <c r="S595" i="4"/>
  <c r="S594" i="4"/>
  <c r="S593" i="4"/>
  <c r="S592" i="4"/>
  <c r="S591" i="4"/>
  <c r="S590" i="4"/>
  <c r="S589" i="4"/>
  <c r="S588" i="4"/>
  <c r="S587" i="4"/>
  <c r="S586" i="4"/>
  <c r="S585" i="4"/>
  <c r="S584" i="4"/>
  <c r="S583" i="4"/>
  <c r="S582" i="4"/>
  <c r="S581" i="4"/>
  <c r="S580" i="4"/>
  <c r="S574" i="4"/>
  <c r="S573" i="4"/>
  <c r="S572" i="4"/>
  <c r="S571" i="4"/>
  <c r="S570" i="4"/>
  <c r="S569" i="4"/>
  <c r="S568" i="4"/>
  <c r="S567" i="4"/>
  <c r="S564" i="4"/>
  <c r="S563" i="4"/>
  <c r="S562" i="4"/>
  <c r="S555" i="4"/>
  <c r="S554" i="4"/>
  <c r="S553" i="4"/>
  <c r="S552" i="4"/>
  <c r="S551" i="4"/>
  <c r="S550" i="4"/>
  <c r="S549" i="4"/>
  <c r="S548" i="4"/>
  <c r="S547" i="4"/>
  <c r="S546" i="4"/>
  <c r="S545" i="4"/>
  <c r="S544" i="4"/>
  <c r="S543" i="4"/>
  <c r="S542" i="4"/>
  <c r="S541" i="4"/>
  <c r="S540" i="4"/>
  <c r="S539" i="4"/>
  <c r="S538" i="4"/>
  <c r="S537" i="4"/>
  <c r="S536" i="4"/>
  <c r="S535" i="4"/>
  <c r="S534" i="4"/>
  <c r="S533" i="4"/>
  <c r="S532" i="4"/>
  <c r="S531" i="4"/>
  <c r="S530" i="4"/>
  <c r="S529" i="4"/>
  <c r="S528" i="4"/>
  <c r="S527" i="4"/>
  <c r="S526" i="4"/>
  <c r="S525" i="4"/>
  <c r="S524" i="4"/>
  <c r="S523" i="4"/>
  <c r="S522" i="4"/>
  <c r="S521" i="4"/>
  <c r="S520" i="4"/>
  <c r="S519" i="4"/>
  <c r="S518" i="4"/>
  <c r="S517" i="4"/>
  <c r="S516" i="4"/>
  <c r="S515" i="4"/>
  <c r="S514" i="4"/>
  <c r="S513" i="4"/>
  <c r="S512" i="4"/>
  <c r="S511" i="4"/>
  <c r="S510" i="4"/>
  <c r="S509" i="4"/>
  <c r="S508" i="4"/>
  <c r="S507" i="4"/>
  <c r="S506" i="4"/>
  <c r="S505" i="4"/>
  <c r="S504" i="4"/>
  <c r="S503" i="4"/>
  <c r="S502" i="4"/>
  <c r="S501" i="4"/>
  <c r="S500" i="4"/>
  <c r="S499" i="4"/>
  <c r="S498" i="4"/>
  <c r="S497" i="4"/>
  <c r="S496" i="4"/>
  <c r="S495" i="4"/>
  <c r="S494" i="4"/>
  <c r="S493" i="4"/>
  <c r="S492" i="4"/>
  <c r="S491" i="4"/>
  <c r="S490" i="4"/>
  <c r="S489" i="4"/>
  <c r="S488" i="4"/>
  <c r="S487" i="4"/>
  <c r="S486" i="4"/>
  <c r="S477" i="4"/>
  <c r="S476" i="4"/>
  <c r="S475" i="4"/>
  <c r="S474" i="4"/>
  <c r="S473" i="4"/>
  <c r="S472" i="4"/>
  <c r="S471" i="4"/>
  <c r="S470" i="4"/>
  <c r="S469" i="4"/>
  <c r="S468" i="4"/>
  <c r="S467" i="4"/>
  <c r="S466" i="4"/>
  <c r="S465" i="4"/>
  <c r="S459" i="4"/>
  <c r="S458" i="4"/>
  <c r="S457" i="4"/>
  <c r="S455" i="4"/>
  <c r="S454" i="4"/>
  <c r="S453" i="4"/>
  <c r="S452" i="4"/>
  <c r="S451" i="4"/>
  <c r="S447" i="4"/>
  <c r="S446" i="4"/>
  <c r="S445" i="4"/>
  <c r="S440" i="4"/>
  <c r="S439" i="4"/>
  <c r="S438" i="4"/>
  <c r="S434" i="4"/>
  <c r="S433" i="4"/>
  <c r="S432" i="4"/>
  <c r="S423" i="4"/>
  <c r="S422" i="4"/>
  <c r="S421" i="4"/>
  <c r="S418" i="4"/>
  <c r="S417" i="4"/>
  <c r="S416" i="4"/>
  <c r="S413" i="4"/>
  <c r="S412" i="4"/>
  <c r="S411" i="4"/>
  <c r="S408" i="4"/>
  <c r="S407" i="4"/>
  <c r="S406" i="4"/>
  <c r="S405" i="4"/>
  <c r="S404" i="4"/>
  <c r="S403" i="4"/>
  <c r="S402" i="4"/>
  <c r="S401" i="4"/>
  <c r="S400" i="4"/>
  <c r="S399" i="4"/>
  <c r="S398" i="4"/>
  <c r="S397" i="4"/>
  <c r="S396" i="4"/>
  <c r="S395" i="4"/>
  <c r="S394" i="4"/>
  <c r="S393" i="4"/>
  <c r="S392" i="4"/>
  <c r="S391" i="4"/>
  <c r="S390" i="4"/>
  <c r="S389" i="4"/>
  <c r="S388" i="4"/>
  <c r="S387" i="4"/>
  <c r="S386" i="4"/>
  <c r="S385" i="4"/>
  <c r="S384" i="4"/>
  <c r="S383" i="4"/>
  <c r="S382" i="4"/>
  <c r="S381" i="4"/>
  <c r="S380" i="4"/>
  <c r="S379" i="4"/>
  <c r="S378" i="4"/>
  <c r="S377" i="4"/>
  <c r="S376" i="4"/>
  <c r="S375" i="4"/>
  <c r="S371" i="4"/>
  <c r="S370" i="4"/>
  <c r="S369" i="4"/>
  <c r="S360" i="4"/>
  <c r="S359" i="4"/>
  <c r="S358" i="4"/>
  <c r="S357" i="4"/>
  <c r="S356" i="4"/>
  <c r="S355" i="4"/>
  <c r="S354" i="4"/>
  <c r="S353" i="4"/>
  <c r="S352" i="4"/>
  <c r="S351" i="4"/>
  <c r="S350" i="4"/>
  <c r="S349" i="4"/>
  <c r="S348" i="4"/>
  <c r="S346" i="4"/>
  <c r="S345" i="4"/>
  <c r="S344" i="4"/>
  <c r="S326" i="4"/>
  <c r="S325" i="4"/>
  <c r="S319" i="4"/>
  <c r="S318" i="4"/>
  <c r="S317" i="4"/>
  <c r="S316" i="4"/>
  <c r="S315" i="4"/>
  <c r="S314" i="4"/>
  <c r="S313" i="4"/>
  <c r="S312" i="4"/>
  <c r="S283" i="4"/>
  <c r="S282" i="4"/>
  <c r="S276" i="4"/>
  <c r="S275" i="4"/>
  <c r="S274" i="4"/>
  <c r="S273" i="4"/>
  <c r="S272" i="4"/>
  <c r="S271" i="4"/>
  <c r="S270" i="4"/>
  <c r="S269" i="4"/>
  <c r="S256" i="4"/>
  <c r="S249" i="4"/>
  <c r="S222" i="4"/>
  <c r="S220" i="4"/>
  <c r="S218" i="4"/>
  <c r="S215" i="4"/>
  <c r="S214" i="4"/>
  <c r="S213" i="4"/>
  <c r="S212" i="4"/>
  <c r="S211" i="4"/>
  <c r="S210" i="4"/>
  <c r="S209" i="4"/>
  <c r="S208" i="4"/>
  <c r="S207" i="4"/>
  <c r="S206" i="4"/>
  <c r="S205" i="4"/>
  <c r="S204" i="4"/>
  <c r="S203" i="4"/>
  <c r="S202" i="4"/>
  <c r="S201" i="4"/>
  <c r="S200" i="4"/>
  <c r="S199" i="4"/>
  <c r="S198" i="4"/>
  <c r="S197" i="4"/>
  <c r="S196" i="4"/>
  <c r="S195" i="4"/>
  <c r="S194" i="4"/>
  <c r="S193" i="4"/>
  <c r="S192" i="4"/>
  <c r="S191" i="4"/>
  <c r="S190" i="4"/>
  <c r="S189" i="4"/>
  <c r="S188" i="4"/>
  <c r="S187" i="4"/>
  <c r="S186" i="4"/>
  <c r="S185" i="4"/>
  <c r="S184" i="4"/>
  <c r="S183" i="4"/>
  <c r="S182" i="4"/>
  <c r="S181" i="4"/>
  <c r="S180" i="4"/>
  <c r="S179" i="4"/>
  <c r="S178" i="4"/>
  <c r="S177" i="4"/>
  <c r="S176" i="4"/>
  <c r="S175" i="4"/>
  <c r="S174" i="4"/>
  <c r="S173" i="4"/>
  <c r="S172" i="4"/>
  <c r="S171" i="4"/>
  <c r="S170" i="4"/>
  <c r="S169" i="4"/>
  <c r="S168" i="4"/>
  <c r="S167" i="4"/>
  <c r="S166" i="4"/>
  <c r="S165" i="4"/>
  <c r="S164" i="4"/>
  <c r="S163" i="4"/>
  <c r="S162" i="4"/>
  <c r="S161" i="4"/>
  <c r="S160" i="4"/>
  <c r="S159" i="4"/>
  <c r="S158" i="4"/>
  <c r="S157" i="4"/>
  <c r="S156" i="4"/>
  <c r="S155" i="4"/>
  <c r="S154" i="4"/>
  <c r="S153" i="4"/>
  <c r="S152" i="4"/>
  <c r="S151" i="4"/>
  <c r="S150" i="4"/>
  <c r="S149" i="4"/>
  <c r="S148" i="4"/>
  <c r="S147" i="4"/>
  <c r="S146" i="4"/>
  <c r="S145" i="4"/>
  <c r="S144" i="4"/>
  <c r="S143" i="4"/>
  <c r="S142" i="4"/>
  <c r="S141" i="4"/>
  <c r="S140" i="4"/>
  <c r="S139" i="4"/>
  <c r="S138" i="4"/>
  <c r="S137" i="4"/>
  <c r="S136" i="4"/>
  <c r="S135" i="4"/>
  <c r="S134" i="4"/>
  <c r="S133" i="4"/>
  <c r="S132" i="4"/>
  <c r="S131" i="4"/>
  <c r="S130" i="4"/>
  <c r="S129" i="4"/>
  <c r="S128" i="4"/>
  <c r="S127" i="4"/>
  <c r="S126" i="4"/>
  <c r="S122" i="4"/>
  <c r="S121" i="4"/>
  <c r="S120" i="4"/>
  <c r="S119" i="4"/>
  <c r="S118" i="4"/>
  <c r="S117" i="4"/>
  <c r="S116" i="4"/>
  <c r="S115" i="4"/>
  <c r="S114" i="4"/>
  <c r="S113" i="4"/>
  <c r="S112" i="4"/>
  <c r="S111" i="4"/>
  <c r="S110" i="4"/>
  <c r="S105" i="4"/>
  <c r="S103" i="4"/>
  <c r="S102" i="4"/>
  <c r="S94" i="4"/>
  <c r="S93" i="4"/>
  <c r="S92" i="4"/>
  <c r="S91" i="4"/>
  <c r="S90" i="4"/>
  <c r="S89" i="4"/>
  <c r="S88" i="4"/>
  <c r="S87" i="4"/>
  <c r="S86" i="4"/>
  <c r="S85" i="4"/>
  <c r="S84" i="4"/>
  <c r="S83" i="4"/>
  <c r="S82" i="4"/>
  <c r="S81" i="4"/>
  <c r="S80" i="4"/>
  <c r="S79" i="4"/>
  <c r="S78" i="4"/>
  <c r="S77" i="4"/>
  <c r="S76" i="4"/>
  <c r="S75" i="4"/>
  <c r="S74" i="4"/>
  <c r="S73" i="4"/>
  <c r="S71" i="4"/>
  <c r="S68" i="4"/>
  <c r="S67" i="4"/>
  <c r="S66" i="4"/>
  <c r="S65" i="4"/>
  <c r="S64" i="4"/>
  <c r="S63" i="4"/>
  <c r="S62" i="4"/>
  <c r="S61" i="4"/>
  <c r="S60" i="4"/>
  <c r="S57" i="4"/>
  <c r="S51" i="4"/>
  <c r="S50" i="4"/>
  <c r="S48" i="4"/>
  <c r="S39" i="4"/>
  <c r="S37" i="4"/>
  <c r="S35" i="4"/>
  <c r="S34" i="4"/>
  <c r="S29" i="4"/>
  <c r="S28" i="4"/>
  <c r="S27" i="4"/>
  <c r="S26" i="4"/>
  <c r="S23" i="4"/>
  <c r="S21" i="4"/>
  <c r="S20" i="4"/>
  <c r="S19" i="4"/>
  <c r="S14" i="4"/>
  <c r="S7" i="4"/>
  <c r="S6" i="4"/>
  <c r="L570" i="2"/>
  <c r="L569" i="2"/>
  <c r="L568" i="2"/>
  <c r="L567" i="2"/>
  <c r="L566" i="2"/>
  <c r="L565" i="2"/>
  <c r="L564" i="2"/>
  <c r="Z560" i="2"/>
  <c r="AB560" i="2" s="1"/>
  <c r="L560" i="2"/>
  <c r="Z528" i="2"/>
  <c r="AB528" i="2" s="1"/>
  <c r="L528" i="2"/>
  <c r="Z527" i="2"/>
  <c r="AB527" i="2" s="1"/>
  <c r="L527" i="2"/>
  <c r="M883" i="2" l="1"/>
  <c r="M884" i="2"/>
  <c r="M166" i="2"/>
  <c r="M885" i="2"/>
  <c r="M392" i="2"/>
  <c r="M886" i="2"/>
  <c r="M638" i="2"/>
  <c r="M887" i="2"/>
  <c r="M172" i="2"/>
  <c r="M888" i="2"/>
  <c r="M889" i="2"/>
  <c r="M169" i="2"/>
  <c r="M566" i="2"/>
  <c r="M569" i="2"/>
  <c r="M890" i="2"/>
  <c r="M565" i="2"/>
  <c r="M568" i="2"/>
  <c r="M560" i="2"/>
  <c r="M167" i="2"/>
  <c r="M564" i="2"/>
  <c r="M528" i="2"/>
  <c r="M567" i="2"/>
  <c r="M570" i="2"/>
  <c r="M527" i="2"/>
  <c r="M171" i="2"/>
  <c r="M391" i="2"/>
  <c r="M639" i="2"/>
  <c r="M637" i="2"/>
  <c r="M880" i="2"/>
  <c r="M170" i="2"/>
  <c r="M881" i="2"/>
  <c r="M882" i="2"/>
  <c r="M168" i="2"/>
  <c r="Z870" i="2"/>
  <c r="AB870" i="2" s="1"/>
  <c r="L870" i="2"/>
  <c r="Z762" i="2"/>
  <c r="AB762" i="2" s="1"/>
  <c r="L762" i="2"/>
  <c r="Z680" i="2"/>
  <c r="AB680" i="2" s="1"/>
  <c r="L680" i="2"/>
  <c r="Z428" i="2"/>
  <c r="AB428" i="2" s="1"/>
  <c r="L428" i="2"/>
  <c r="Z410" i="2"/>
  <c r="AB410" i="2" s="1"/>
  <c r="L410" i="2"/>
  <c r="Z383" i="2"/>
  <c r="AB383" i="2" s="1"/>
  <c r="L383" i="2"/>
  <c r="L384" i="2"/>
  <c r="Z384" i="2"/>
  <c r="AB384" i="2" s="1"/>
  <c r="Z844" i="2"/>
  <c r="AB844" i="2" s="1"/>
  <c r="L844" i="2"/>
  <c r="Z736" i="2"/>
  <c r="AB736" i="2" s="1"/>
  <c r="L736" i="2"/>
  <c r="Z654" i="2"/>
  <c r="AB654" i="2" s="1"/>
  <c r="L654" i="2"/>
  <c r="Z357" i="2"/>
  <c r="AB357" i="2" s="1"/>
  <c r="L357" i="2"/>
  <c r="Z409" i="2"/>
  <c r="AB409" i="2" s="1"/>
  <c r="L409" i="2"/>
  <c r="Z408" i="2"/>
  <c r="AB408" i="2" s="1"/>
  <c r="L408" i="2"/>
  <c r="Z407" i="2"/>
  <c r="AB407" i="2" s="1"/>
  <c r="L407" i="2"/>
  <c r="Z406" i="2"/>
  <c r="AB406" i="2" s="1"/>
  <c r="L406" i="2"/>
  <c r="Z405" i="2"/>
  <c r="AB405" i="2" s="1"/>
  <c r="L405" i="2"/>
  <c r="Z404" i="2"/>
  <c r="AB404" i="2" s="1"/>
  <c r="L404" i="2"/>
  <c r="Z403" i="2"/>
  <c r="AB403" i="2" s="1"/>
  <c r="L403" i="2"/>
  <c r="Z402" i="2"/>
  <c r="AB402" i="2" s="1"/>
  <c r="L402" i="2"/>
  <c r="Z345" i="2"/>
  <c r="AB345" i="2" s="1"/>
  <c r="L345" i="2"/>
  <c r="Z344" i="2"/>
  <c r="AB344" i="2" s="1"/>
  <c r="L344" i="2"/>
  <c r="Z343" i="2"/>
  <c r="AB343" i="2" s="1"/>
  <c r="L343" i="2"/>
  <c r="Z67" i="2"/>
  <c r="AB67" i="2" s="1"/>
  <c r="L67" i="2"/>
  <c r="Z53" i="2"/>
  <c r="AB53" i="2" s="1"/>
  <c r="L53" i="2"/>
  <c r="Z768" i="2"/>
  <c r="AB768" i="2" s="1"/>
  <c r="L768" i="2"/>
  <c r="Z767" i="2"/>
  <c r="AB767" i="2" s="1"/>
  <c r="L767" i="2"/>
  <c r="Z766" i="2"/>
  <c r="AB766" i="2" s="1"/>
  <c r="Z765" i="2"/>
  <c r="AB765" i="2" s="1"/>
  <c r="L765" i="2"/>
  <c r="Z764" i="2"/>
  <c r="AB764" i="2" s="1"/>
  <c r="L764" i="2"/>
  <c r="Z763" i="2"/>
  <c r="AB763" i="2" s="1"/>
  <c r="L763" i="2"/>
  <c r="Z686" i="2"/>
  <c r="AB686" i="2" s="1"/>
  <c r="L686" i="2"/>
  <c r="Z685" i="2"/>
  <c r="AB685" i="2" s="1"/>
  <c r="L685" i="2"/>
  <c r="Z684" i="2"/>
  <c r="AB684" i="2" s="1"/>
  <c r="Z683" i="2"/>
  <c r="AB683" i="2" s="1"/>
  <c r="L683" i="2"/>
  <c r="Z682" i="2"/>
  <c r="AB682" i="2" s="1"/>
  <c r="L682" i="2"/>
  <c r="Z681" i="2"/>
  <c r="AB681" i="2" s="1"/>
  <c r="L681" i="2"/>
  <c r="Z754" i="2"/>
  <c r="AB754" i="2" s="1"/>
  <c r="L754" i="2"/>
  <c r="Z753" i="2"/>
  <c r="AB753" i="2" s="1"/>
  <c r="L753" i="2"/>
  <c r="E753" i="2"/>
  <c r="Z750" i="2"/>
  <c r="AB750" i="2" s="1"/>
  <c r="L750" i="2"/>
  <c r="Z749" i="2"/>
  <c r="AB749" i="2" s="1"/>
  <c r="L749" i="2"/>
  <c r="E749" i="2"/>
  <c r="Z747" i="2"/>
  <c r="AB747" i="2" s="1"/>
  <c r="L747" i="2"/>
  <c r="Z746" i="2"/>
  <c r="AB746" i="2" s="1"/>
  <c r="L746" i="2"/>
  <c r="Z748" i="2"/>
  <c r="AB748" i="2" s="1"/>
  <c r="L748" i="2"/>
  <c r="Z745" i="2"/>
  <c r="AB745" i="2" s="1"/>
  <c r="Z672" i="2"/>
  <c r="AB672" i="2" s="1"/>
  <c r="L672" i="2"/>
  <c r="Z671" i="2"/>
  <c r="AB671" i="2" s="1"/>
  <c r="L671" i="2"/>
  <c r="E671" i="2"/>
  <c r="Z668" i="2"/>
  <c r="AB668" i="2" s="1"/>
  <c r="L668" i="2"/>
  <c r="Z667" i="2"/>
  <c r="AB667" i="2" s="1"/>
  <c r="L667" i="2"/>
  <c r="E667" i="2"/>
  <c r="Z665" i="2"/>
  <c r="AB665" i="2" s="1"/>
  <c r="L665" i="2"/>
  <c r="Z664" i="2"/>
  <c r="AB664" i="2" s="1"/>
  <c r="L664" i="2"/>
  <c r="Z666" i="2"/>
  <c r="AB666" i="2" s="1"/>
  <c r="L666" i="2"/>
  <c r="Z663" i="2"/>
  <c r="AB663" i="2" s="1"/>
  <c r="Z22" i="2"/>
  <c r="AB22" i="2" s="1"/>
  <c r="L22" i="2"/>
  <c r="M22" i="2" l="1"/>
  <c r="M762" i="2"/>
  <c r="M666" i="2"/>
  <c r="M764" i="2"/>
  <c r="M383" i="2"/>
  <c r="M844" i="2"/>
  <c r="M748" i="2"/>
  <c r="M405" i="2"/>
  <c r="M668" i="2"/>
  <c r="M683" i="2"/>
  <c r="M404" i="2"/>
  <c r="M870" i="2"/>
  <c r="M768" i="2"/>
  <c r="M681" i="2"/>
  <c r="M345" i="2"/>
  <c r="M749" i="2"/>
  <c r="M686" i="2"/>
  <c r="M746" i="2"/>
  <c r="M667" i="2"/>
  <c r="M682" i="2"/>
  <c r="M767" i="2"/>
  <c r="M654" i="2"/>
  <c r="M384" i="2"/>
  <c r="M343" i="2"/>
  <c r="M406" i="2"/>
  <c r="M664" i="2"/>
  <c r="M765" i="2"/>
  <c r="M402" i="2"/>
  <c r="M680" i="2"/>
  <c r="M53" i="2"/>
  <c r="M671" i="2"/>
  <c r="M754" i="2"/>
  <c r="M409" i="2"/>
  <c r="M753" i="2"/>
  <c r="M344" i="2"/>
  <c r="M672" i="2"/>
  <c r="M403" i="2"/>
  <c r="M357" i="2"/>
  <c r="M428" i="2"/>
  <c r="M408" i="2"/>
  <c r="M410" i="2"/>
  <c r="M747" i="2"/>
  <c r="M407" i="2"/>
  <c r="M736" i="2"/>
  <c r="M665" i="2"/>
  <c r="M750" i="2"/>
  <c r="M763" i="2"/>
  <c r="M685" i="2"/>
  <c r="M67" i="2"/>
  <c r="E128" i="2"/>
  <c r="W816" i="4" l="1"/>
  <c r="V816" i="4"/>
  <c r="X816" i="4" s="1"/>
  <c r="W815" i="4"/>
  <c r="V815" i="4"/>
  <c r="X815" i="4" s="1"/>
  <c r="W814" i="4"/>
  <c r="V814" i="4"/>
  <c r="X814" i="4" s="1"/>
  <c r="W813" i="4"/>
  <c r="V813" i="4"/>
  <c r="X813" i="4" s="1"/>
  <c r="W812" i="4"/>
  <c r="V812" i="4"/>
  <c r="X812" i="4" s="1"/>
  <c r="W811" i="4"/>
  <c r="V811" i="4"/>
  <c r="X811" i="4" s="1"/>
  <c r="W810" i="4"/>
  <c r="V810" i="4"/>
  <c r="X810" i="4" s="1"/>
  <c r="W809" i="4"/>
  <c r="V809" i="4"/>
  <c r="X809" i="4" s="1"/>
  <c r="W808" i="4"/>
  <c r="V808" i="4"/>
  <c r="X808" i="4" s="1"/>
  <c r="W807" i="4"/>
  <c r="V807" i="4"/>
  <c r="X807" i="4" s="1"/>
  <c r="W806" i="4"/>
  <c r="V806" i="4"/>
  <c r="X806" i="4" s="1"/>
  <c r="W805" i="4"/>
  <c r="V805" i="4"/>
  <c r="X805" i="4" s="1"/>
  <c r="W804" i="4"/>
  <c r="V804" i="4"/>
  <c r="X804" i="4" s="1"/>
  <c r="W803" i="4"/>
  <c r="V803" i="4"/>
  <c r="X803" i="4" s="1"/>
  <c r="W802" i="4"/>
  <c r="V802" i="4"/>
  <c r="X802" i="4" s="1"/>
  <c r="W801" i="4"/>
  <c r="V801" i="4"/>
  <c r="X801" i="4" s="1"/>
  <c r="W800" i="4"/>
  <c r="V800" i="4"/>
  <c r="X800" i="4" s="1"/>
  <c r="W799" i="4"/>
  <c r="V799" i="4"/>
  <c r="X799" i="4" s="1"/>
  <c r="W798" i="4"/>
  <c r="V798" i="4"/>
  <c r="X798" i="4" s="1"/>
  <c r="W797" i="4"/>
  <c r="V797" i="4"/>
  <c r="X797" i="4" s="1"/>
  <c r="W796" i="4"/>
  <c r="V796" i="4"/>
  <c r="X796" i="4" s="1"/>
  <c r="W795" i="4"/>
  <c r="V795" i="4"/>
  <c r="X795" i="4" s="1"/>
  <c r="W794" i="4"/>
  <c r="V794" i="4"/>
  <c r="X794" i="4" s="1"/>
  <c r="W793" i="4"/>
  <c r="V793" i="4"/>
  <c r="X793" i="4" s="1"/>
  <c r="W792" i="4"/>
  <c r="V792" i="4"/>
  <c r="X792" i="4" s="1"/>
  <c r="W791" i="4"/>
  <c r="V791" i="4"/>
  <c r="X791" i="4" s="1"/>
  <c r="W790" i="4"/>
  <c r="V790" i="4"/>
  <c r="X790" i="4" s="1"/>
  <c r="W789" i="4"/>
  <c r="V789" i="4"/>
  <c r="X789" i="4" s="1"/>
  <c r="W788" i="4"/>
  <c r="V788" i="4"/>
  <c r="X788" i="4" s="1"/>
  <c r="W787" i="4"/>
  <c r="V787" i="4"/>
  <c r="X787" i="4" s="1"/>
  <c r="W786" i="4"/>
  <c r="V786" i="4"/>
  <c r="X786" i="4" s="1"/>
  <c r="W785" i="4"/>
  <c r="V785" i="4"/>
  <c r="X785" i="4" s="1"/>
  <c r="W784" i="4"/>
  <c r="V784" i="4"/>
  <c r="X784" i="4" s="1"/>
  <c r="W783" i="4"/>
  <c r="V783" i="4"/>
  <c r="X783" i="4" s="1"/>
  <c r="W782" i="4"/>
  <c r="V782" i="4"/>
  <c r="X782" i="4" s="1"/>
  <c r="W781" i="4"/>
  <c r="V781" i="4"/>
  <c r="X781" i="4" s="1"/>
  <c r="W780" i="4"/>
  <c r="V780" i="4"/>
  <c r="X780" i="4" s="1"/>
  <c r="W779" i="4"/>
  <c r="V779" i="4"/>
  <c r="X779" i="4" s="1"/>
  <c r="W778" i="4"/>
  <c r="V778" i="4"/>
  <c r="X778" i="4" s="1"/>
  <c r="W777" i="4"/>
  <c r="V777" i="4"/>
  <c r="X777" i="4" s="1"/>
  <c r="W776" i="4"/>
  <c r="V776" i="4"/>
  <c r="X776" i="4" s="1"/>
  <c r="W775" i="4"/>
  <c r="V775" i="4"/>
  <c r="X775" i="4" s="1"/>
  <c r="W774" i="4"/>
  <c r="V774" i="4"/>
  <c r="X774" i="4" s="1"/>
  <c r="W773" i="4"/>
  <c r="V773" i="4"/>
  <c r="X773" i="4" s="1"/>
  <c r="W772" i="4"/>
  <c r="V772" i="4"/>
  <c r="X772" i="4" s="1"/>
  <c r="W771" i="4"/>
  <c r="V771" i="4"/>
  <c r="X771" i="4" s="1"/>
  <c r="W770" i="4"/>
  <c r="V770" i="4"/>
  <c r="X770" i="4" s="1"/>
  <c r="W769" i="4"/>
  <c r="V769" i="4"/>
  <c r="X769" i="4" s="1"/>
  <c r="W768" i="4"/>
  <c r="V768" i="4"/>
  <c r="X768" i="4" s="1"/>
  <c r="W767" i="4"/>
  <c r="V767" i="4"/>
  <c r="X767" i="4" s="1"/>
  <c r="W766" i="4"/>
  <c r="V766" i="4"/>
  <c r="X766" i="4" s="1"/>
  <c r="W765" i="4"/>
  <c r="V765" i="4"/>
  <c r="X765" i="4" s="1"/>
  <c r="W764" i="4"/>
  <c r="V764" i="4"/>
  <c r="X764" i="4" s="1"/>
  <c r="W763" i="4"/>
  <c r="V763" i="4"/>
  <c r="X763" i="4" s="1"/>
  <c r="W762" i="4"/>
  <c r="V762" i="4"/>
  <c r="X762" i="4" s="1"/>
  <c r="W761" i="4"/>
  <c r="V761" i="4"/>
  <c r="X761" i="4" s="1"/>
  <c r="W760" i="4"/>
  <c r="V760" i="4"/>
  <c r="X760" i="4" s="1"/>
  <c r="W759" i="4"/>
  <c r="V759" i="4"/>
  <c r="X759" i="4" s="1"/>
  <c r="W758" i="4"/>
  <c r="V758" i="4"/>
  <c r="X758" i="4" s="1"/>
  <c r="W757" i="4"/>
  <c r="V757" i="4"/>
  <c r="X757" i="4" s="1"/>
  <c r="W756" i="4"/>
  <c r="V756" i="4"/>
  <c r="X756" i="4" s="1"/>
  <c r="W755" i="4"/>
  <c r="V755" i="4"/>
  <c r="X755" i="4" s="1"/>
  <c r="W754" i="4"/>
  <c r="V754" i="4"/>
  <c r="X754" i="4" s="1"/>
  <c r="W753" i="4"/>
  <c r="V753" i="4"/>
  <c r="X753" i="4" s="1"/>
  <c r="W752" i="4"/>
  <c r="V752" i="4"/>
  <c r="X752" i="4" s="1"/>
  <c r="W751" i="4"/>
  <c r="V751" i="4"/>
  <c r="X751" i="4" s="1"/>
  <c r="W750" i="4"/>
  <c r="V750" i="4"/>
  <c r="X750" i="4" s="1"/>
  <c r="W749" i="4"/>
  <c r="V749" i="4"/>
  <c r="X749" i="4" s="1"/>
  <c r="W748" i="4"/>
  <c r="V748" i="4"/>
  <c r="X748" i="4" s="1"/>
  <c r="W747" i="4"/>
  <c r="V747" i="4"/>
  <c r="X747" i="4" s="1"/>
  <c r="W746" i="4"/>
  <c r="V746" i="4"/>
  <c r="X746" i="4" s="1"/>
  <c r="W745" i="4"/>
  <c r="V745" i="4"/>
  <c r="X745" i="4" s="1"/>
  <c r="W744" i="4"/>
  <c r="V744" i="4"/>
  <c r="X744" i="4" s="1"/>
  <c r="W743" i="4"/>
  <c r="V743" i="4"/>
  <c r="X743" i="4" s="1"/>
  <c r="W742" i="4"/>
  <c r="V742" i="4"/>
  <c r="X742" i="4" s="1"/>
  <c r="W741" i="4"/>
  <c r="V741" i="4"/>
  <c r="X741" i="4" s="1"/>
  <c r="W740" i="4"/>
  <c r="V740" i="4"/>
  <c r="X740" i="4" s="1"/>
  <c r="W739" i="4"/>
  <c r="V739" i="4"/>
  <c r="X739" i="4" s="1"/>
  <c r="W738" i="4"/>
  <c r="V738" i="4"/>
  <c r="X738" i="4" s="1"/>
  <c r="W737" i="4"/>
  <c r="V737" i="4"/>
  <c r="X737" i="4" s="1"/>
  <c r="W736" i="4"/>
  <c r="V736" i="4"/>
  <c r="X736" i="4" s="1"/>
  <c r="W735" i="4"/>
  <c r="V735" i="4"/>
  <c r="X735" i="4" s="1"/>
  <c r="W734" i="4"/>
  <c r="V734" i="4"/>
  <c r="X734" i="4" s="1"/>
  <c r="W733" i="4"/>
  <c r="V733" i="4"/>
  <c r="X733" i="4" s="1"/>
  <c r="W732" i="4"/>
  <c r="V732" i="4"/>
  <c r="X732" i="4" s="1"/>
  <c r="W731" i="4"/>
  <c r="V731" i="4"/>
  <c r="X731" i="4" s="1"/>
  <c r="W730" i="4"/>
  <c r="V730" i="4"/>
  <c r="X730" i="4" s="1"/>
  <c r="W729" i="4"/>
  <c r="V729" i="4"/>
  <c r="X729" i="4" s="1"/>
  <c r="W728" i="4"/>
  <c r="V728" i="4"/>
  <c r="X728" i="4" s="1"/>
  <c r="W727" i="4"/>
  <c r="V727" i="4"/>
  <c r="X727" i="4" s="1"/>
  <c r="W726" i="4"/>
  <c r="V726" i="4"/>
  <c r="X726" i="4" s="1"/>
  <c r="W725" i="4"/>
  <c r="V725" i="4"/>
  <c r="X725" i="4" s="1"/>
  <c r="W724" i="4"/>
  <c r="V724" i="4"/>
  <c r="X724" i="4" s="1"/>
  <c r="W723" i="4"/>
  <c r="V723" i="4"/>
  <c r="X723" i="4" s="1"/>
  <c r="W722" i="4"/>
  <c r="V722" i="4"/>
  <c r="X722" i="4" s="1"/>
  <c r="W721" i="4"/>
  <c r="V721" i="4"/>
  <c r="X721" i="4" s="1"/>
  <c r="W720" i="4"/>
  <c r="V720" i="4"/>
  <c r="X720" i="4" s="1"/>
  <c r="W719" i="4"/>
  <c r="V719" i="4"/>
  <c r="X719" i="4" s="1"/>
  <c r="W718" i="4"/>
  <c r="V718" i="4"/>
  <c r="X718" i="4" s="1"/>
  <c r="W717" i="4"/>
  <c r="V717" i="4"/>
  <c r="X717" i="4" s="1"/>
  <c r="W716" i="4"/>
  <c r="V716" i="4"/>
  <c r="X716" i="4" s="1"/>
  <c r="W715" i="4"/>
  <c r="V715" i="4"/>
  <c r="X715" i="4" s="1"/>
  <c r="W714" i="4"/>
  <c r="V714" i="4"/>
  <c r="X714" i="4" s="1"/>
  <c r="W713" i="4"/>
  <c r="V713" i="4"/>
  <c r="X713" i="4" s="1"/>
  <c r="W712" i="4"/>
  <c r="V712" i="4"/>
  <c r="X712" i="4" s="1"/>
  <c r="W711" i="4"/>
  <c r="V711" i="4"/>
  <c r="X711" i="4" s="1"/>
  <c r="W710" i="4"/>
  <c r="V710" i="4"/>
  <c r="X710" i="4" s="1"/>
  <c r="W709" i="4"/>
  <c r="V709" i="4"/>
  <c r="X709" i="4" s="1"/>
  <c r="W708" i="4"/>
  <c r="V708" i="4"/>
  <c r="X708" i="4" s="1"/>
  <c r="W707" i="4"/>
  <c r="V707" i="4"/>
  <c r="X707" i="4" s="1"/>
  <c r="W706" i="4"/>
  <c r="V706" i="4"/>
  <c r="X706" i="4" s="1"/>
  <c r="W705" i="4"/>
  <c r="V705" i="4"/>
  <c r="X705" i="4" s="1"/>
  <c r="W704" i="4"/>
  <c r="V704" i="4"/>
  <c r="X704" i="4" s="1"/>
  <c r="W703" i="4"/>
  <c r="V703" i="4"/>
  <c r="X703" i="4" s="1"/>
  <c r="W702" i="4"/>
  <c r="V702" i="4"/>
  <c r="X702" i="4" s="1"/>
  <c r="W701" i="4"/>
  <c r="V701" i="4"/>
  <c r="X701" i="4" s="1"/>
  <c r="W700" i="4"/>
  <c r="V700" i="4"/>
  <c r="X700" i="4" s="1"/>
  <c r="W699" i="4"/>
  <c r="V699" i="4"/>
  <c r="X699" i="4" s="1"/>
  <c r="W698" i="4"/>
  <c r="V698" i="4"/>
  <c r="X698" i="4" s="1"/>
  <c r="W697" i="4"/>
  <c r="V697" i="4"/>
  <c r="X697" i="4" s="1"/>
  <c r="W696" i="4"/>
  <c r="V696" i="4"/>
  <c r="X696" i="4" s="1"/>
  <c r="W695" i="4"/>
  <c r="V695" i="4"/>
  <c r="X695" i="4" s="1"/>
  <c r="W694" i="4"/>
  <c r="V694" i="4"/>
  <c r="X694" i="4" s="1"/>
  <c r="W693" i="4"/>
  <c r="V693" i="4"/>
  <c r="X693" i="4" s="1"/>
  <c r="W692" i="4"/>
  <c r="V692" i="4"/>
  <c r="X692" i="4" s="1"/>
  <c r="W691" i="4"/>
  <c r="V691" i="4"/>
  <c r="X691" i="4" s="1"/>
  <c r="W690" i="4"/>
  <c r="V690" i="4"/>
  <c r="X690" i="4" s="1"/>
  <c r="W689" i="4"/>
  <c r="V689" i="4"/>
  <c r="X689" i="4" s="1"/>
  <c r="W688" i="4"/>
  <c r="V688" i="4"/>
  <c r="X688" i="4" s="1"/>
  <c r="W687" i="4"/>
  <c r="V687" i="4"/>
  <c r="X687" i="4" s="1"/>
  <c r="W686" i="4"/>
  <c r="V686" i="4"/>
  <c r="X686" i="4" s="1"/>
  <c r="W685" i="4"/>
  <c r="V685" i="4"/>
  <c r="X685" i="4" s="1"/>
  <c r="W684" i="4"/>
  <c r="V684" i="4"/>
  <c r="X684" i="4" s="1"/>
  <c r="W683" i="4"/>
  <c r="V683" i="4"/>
  <c r="X683" i="4" s="1"/>
  <c r="W682" i="4"/>
  <c r="V682" i="4"/>
  <c r="X682" i="4" s="1"/>
  <c r="W681" i="4"/>
  <c r="V681" i="4"/>
  <c r="X681" i="4" s="1"/>
  <c r="W680" i="4"/>
  <c r="V680" i="4"/>
  <c r="X680" i="4" s="1"/>
  <c r="W679" i="4"/>
  <c r="V679" i="4"/>
  <c r="X679" i="4" s="1"/>
  <c r="W678" i="4"/>
  <c r="V678" i="4"/>
  <c r="X678" i="4" s="1"/>
  <c r="W677" i="4"/>
  <c r="V677" i="4"/>
  <c r="X677" i="4" s="1"/>
  <c r="W676" i="4"/>
  <c r="V676" i="4"/>
  <c r="X676" i="4" s="1"/>
  <c r="W675" i="4"/>
  <c r="V675" i="4"/>
  <c r="X675" i="4" s="1"/>
  <c r="W674" i="4"/>
  <c r="V674" i="4"/>
  <c r="X674" i="4" s="1"/>
  <c r="W673" i="4"/>
  <c r="V673" i="4"/>
  <c r="X673" i="4" s="1"/>
  <c r="W672" i="4"/>
  <c r="V672" i="4"/>
  <c r="X672" i="4" s="1"/>
  <c r="W671" i="4"/>
  <c r="V671" i="4"/>
  <c r="X671" i="4" s="1"/>
  <c r="W670" i="4"/>
  <c r="V670" i="4"/>
  <c r="X670" i="4" s="1"/>
  <c r="W669" i="4"/>
  <c r="V669" i="4"/>
  <c r="X669" i="4" s="1"/>
  <c r="W668" i="4"/>
  <c r="V668" i="4"/>
  <c r="X668" i="4" s="1"/>
  <c r="W667" i="4"/>
  <c r="V667" i="4"/>
  <c r="X667" i="4" s="1"/>
  <c r="W666" i="4"/>
  <c r="V666" i="4"/>
  <c r="X666" i="4" s="1"/>
  <c r="W665" i="4"/>
  <c r="V665" i="4"/>
  <c r="X665" i="4" s="1"/>
  <c r="W664" i="4"/>
  <c r="V664" i="4"/>
  <c r="X664" i="4" s="1"/>
  <c r="W663" i="4"/>
  <c r="V663" i="4"/>
  <c r="X663" i="4" s="1"/>
  <c r="W662" i="4"/>
  <c r="V662" i="4"/>
  <c r="X662" i="4" s="1"/>
  <c r="W661" i="4"/>
  <c r="V661" i="4"/>
  <c r="X661" i="4" s="1"/>
  <c r="W660" i="4"/>
  <c r="V660" i="4"/>
  <c r="X660" i="4" s="1"/>
  <c r="W659" i="4"/>
  <c r="V659" i="4"/>
  <c r="X659" i="4" s="1"/>
  <c r="W658" i="4"/>
  <c r="V658" i="4"/>
  <c r="X658" i="4" s="1"/>
  <c r="W657" i="4"/>
  <c r="V657" i="4"/>
  <c r="X657" i="4" s="1"/>
  <c r="W656" i="4"/>
  <c r="V656" i="4"/>
  <c r="X656" i="4" s="1"/>
  <c r="W655" i="4"/>
  <c r="V655" i="4"/>
  <c r="X655" i="4" s="1"/>
  <c r="W654" i="4"/>
  <c r="V654" i="4"/>
  <c r="X654" i="4" s="1"/>
  <c r="W653" i="4"/>
  <c r="V653" i="4"/>
  <c r="X653" i="4" s="1"/>
  <c r="W652" i="4"/>
  <c r="V652" i="4"/>
  <c r="X652" i="4" s="1"/>
  <c r="W651" i="4"/>
  <c r="V651" i="4"/>
  <c r="X651" i="4" s="1"/>
  <c r="W650" i="4"/>
  <c r="V650" i="4"/>
  <c r="X650" i="4" s="1"/>
  <c r="W649" i="4"/>
  <c r="V649" i="4"/>
  <c r="X649" i="4" s="1"/>
  <c r="W648" i="4"/>
  <c r="V648" i="4"/>
  <c r="X648" i="4" s="1"/>
  <c r="W647" i="4"/>
  <c r="V647" i="4"/>
  <c r="X647" i="4" s="1"/>
  <c r="W646" i="4"/>
  <c r="V646" i="4"/>
  <c r="X646" i="4" s="1"/>
  <c r="W645" i="4"/>
  <c r="V645" i="4"/>
  <c r="X645" i="4" s="1"/>
  <c r="W644" i="4"/>
  <c r="V644" i="4"/>
  <c r="X644" i="4" s="1"/>
  <c r="W643" i="4"/>
  <c r="V643" i="4"/>
  <c r="X643" i="4" s="1"/>
  <c r="W642" i="4"/>
  <c r="V642" i="4"/>
  <c r="X642" i="4" s="1"/>
  <c r="W641" i="4"/>
  <c r="V641" i="4"/>
  <c r="X641" i="4" s="1"/>
  <c r="W640" i="4"/>
  <c r="V640" i="4"/>
  <c r="X640" i="4" s="1"/>
  <c r="W639" i="4"/>
  <c r="V639" i="4"/>
  <c r="X639" i="4" s="1"/>
  <c r="W638" i="4"/>
  <c r="V638" i="4"/>
  <c r="X638" i="4" s="1"/>
  <c r="W637" i="4"/>
  <c r="V637" i="4"/>
  <c r="X637" i="4" s="1"/>
  <c r="W636" i="4"/>
  <c r="V636" i="4"/>
  <c r="X636" i="4" s="1"/>
  <c r="W635" i="4"/>
  <c r="V635" i="4"/>
  <c r="X635" i="4" s="1"/>
  <c r="W634" i="4"/>
  <c r="V634" i="4"/>
  <c r="X634" i="4" s="1"/>
  <c r="W633" i="4"/>
  <c r="V633" i="4"/>
  <c r="X633" i="4" s="1"/>
  <c r="W632" i="4"/>
  <c r="V632" i="4"/>
  <c r="X632" i="4" s="1"/>
  <c r="W631" i="4"/>
  <c r="V631" i="4"/>
  <c r="X631" i="4" s="1"/>
  <c r="W630" i="4"/>
  <c r="V630" i="4"/>
  <c r="X630" i="4" s="1"/>
  <c r="W629" i="4"/>
  <c r="V629" i="4"/>
  <c r="X629" i="4" s="1"/>
  <c r="W628" i="4"/>
  <c r="V628" i="4"/>
  <c r="X628" i="4" s="1"/>
  <c r="W627" i="4"/>
  <c r="V627" i="4"/>
  <c r="X627" i="4" s="1"/>
  <c r="W626" i="4"/>
  <c r="V626" i="4"/>
  <c r="X626" i="4" s="1"/>
  <c r="W625" i="4"/>
  <c r="V625" i="4"/>
  <c r="X625" i="4" s="1"/>
  <c r="W624" i="4"/>
  <c r="V624" i="4"/>
  <c r="X624" i="4" s="1"/>
  <c r="W623" i="4"/>
  <c r="V623" i="4"/>
  <c r="X623" i="4" s="1"/>
  <c r="W622" i="4"/>
  <c r="V622" i="4"/>
  <c r="X622" i="4" s="1"/>
  <c r="W621" i="4"/>
  <c r="V621" i="4"/>
  <c r="X621" i="4" s="1"/>
  <c r="W620" i="4"/>
  <c r="V620" i="4"/>
  <c r="X620" i="4" s="1"/>
  <c r="W619" i="4"/>
  <c r="V619" i="4"/>
  <c r="X619" i="4" s="1"/>
  <c r="W618" i="4"/>
  <c r="V618" i="4"/>
  <c r="X618" i="4" s="1"/>
  <c r="W617" i="4"/>
  <c r="V617" i="4"/>
  <c r="X617" i="4" s="1"/>
  <c r="W616" i="4"/>
  <c r="V616" i="4"/>
  <c r="X616" i="4" s="1"/>
  <c r="W615" i="4"/>
  <c r="V615" i="4"/>
  <c r="X615" i="4" s="1"/>
  <c r="W614" i="4"/>
  <c r="V614" i="4"/>
  <c r="X614" i="4" s="1"/>
  <c r="W613" i="4"/>
  <c r="V613" i="4"/>
  <c r="X613" i="4" s="1"/>
  <c r="W612" i="4"/>
  <c r="V612" i="4"/>
  <c r="X612" i="4" s="1"/>
  <c r="W611" i="4"/>
  <c r="V611" i="4"/>
  <c r="X611" i="4" s="1"/>
  <c r="W610" i="4"/>
  <c r="V610" i="4"/>
  <c r="X610" i="4" s="1"/>
  <c r="W609" i="4"/>
  <c r="V609" i="4"/>
  <c r="X609" i="4" s="1"/>
  <c r="W608" i="4"/>
  <c r="V608" i="4"/>
  <c r="X608" i="4" s="1"/>
  <c r="W607" i="4"/>
  <c r="V607" i="4"/>
  <c r="X607" i="4" s="1"/>
  <c r="W606" i="4"/>
  <c r="V606" i="4"/>
  <c r="X606" i="4" s="1"/>
  <c r="W605" i="4"/>
  <c r="V605" i="4"/>
  <c r="X605" i="4" s="1"/>
  <c r="W604" i="4"/>
  <c r="V604" i="4"/>
  <c r="X604" i="4" s="1"/>
  <c r="W603" i="4"/>
  <c r="V603" i="4"/>
  <c r="X603" i="4" s="1"/>
  <c r="W602" i="4"/>
  <c r="V602" i="4"/>
  <c r="X602" i="4" s="1"/>
  <c r="W601" i="4"/>
  <c r="V601" i="4"/>
  <c r="X601" i="4" s="1"/>
  <c r="W600" i="4"/>
  <c r="V600" i="4"/>
  <c r="X600" i="4" s="1"/>
  <c r="W599" i="4"/>
  <c r="V599" i="4"/>
  <c r="X599" i="4" s="1"/>
  <c r="W598" i="4"/>
  <c r="V598" i="4"/>
  <c r="X598" i="4" s="1"/>
  <c r="W597" i="4"/>
  <c r="V597" i="4"/>
  <c r="X597" i="4" s="1"/>
  <c r="W596" i="4"/>
  <c r="V596" i="4"/>
  <c r="X596" i="4" s="1"/>
  <c r="W595" i="4"/>
  <c r="V595" i="4"/>
  <c r="X595" i="4" s="1"/>
  <c r="W594" i="4"/>
  <c r="V594" i="4"/>
  <c r="X594" i="4" s="1"/>
  <c r="W593" i="4"/>
  <c r="V593" i="4"/>
  <c r="X593" i="4" s="1"/>
  <c r="W592" i="4"/>
  <c r="V592" i="4"/>
  <c r="X592" i="4" s="1"/>
  <c r="W591" i="4"/>
  <c r="V591" i="4"/>
  <c r="X591" i="4" s="1"/>
  <c r="W590" i="4"/>
  <c r="V590" i="4"/>
  <c r="X590" i="4" s="1"/>
  <c r="W589" i="4"/>
  <c r="V589" i="4"/>
  <c r="X589" i="4" s="1"/>
  <c r="W588" i="4"/>
  <c r="V588" i="4"/>
  <c r="X588" i="4" s="1"/>
  <c r="W587" i="4"/>
  <c r="V587" i="4"/>
  <c r="X587" i="4" s="1"/>
  <c r="W586" i="4"/>
  <c r="V586" i="4"/>
  <c r="X586" i="4" s="1"/>
  <c r="W585" i="4"/>
  <c r="V585" i="4"/>
  <c r="X585" i="4" s="1"/>
  <c r="W584" i="4"/>
  <c r="V584" i="4"/>
  <c r="X584" i="4" s="1"/>
  <c r="W583" i="4"/>
  <c r="V583" i="4"/>
  <c r="X583" i="4" s="1"/>
  <c r="W582" i="4"/>
  <c r="V582" i="4"/>
  <c r="X582" i="4" s="1"/>
  <c r="W581" i="4"/>
  <c r="V581" i="4"/>
  <c r="X581" i="4" s="1"/>
  <c r="W580" i="4"/>
  <c r="V580" i="4"/>
  <c r="X580" i="4" s="1"/>
  <c r="W579" i="4"/>
  <c r="V579" i="4"/>
  <c r="X579" i="4" s="1"/>
  <c r="W578" i="4"/>
  <c r="V578" i="4"/>
  <c r="X578" i="4" s="1"/>
  <c r="W577" i="4"/>
  <c r="V577" i="4"/>
  <c r="X577" i="4" s="1"/>
  <c r="W576" i="4"/>
  <c r="V576" i="4"/>
  <c r="X576" i="4" s="1"/>
  <c r="W575" i="4"/>
  <c r="V575" i="4"/>
  <c r="X575" i="4" s="1"/>
  <c r="W574" i="4"/>
  <c r="V574" i="4"/>
  <c r="X574" i="4" s="1"/>
  <c r="W573" i="4"/>
  <c r="V573" i="4"/>
  <c r="X573" i="4" s="1"/>
  <c r="W572" i="4"/>
  <c r="V572" i="4"/>
  <c r="X572" i="4" s="1"/>
  <c r="W571" i="4"/>
  <c r="V571" i="4"/>
  <c r="X571" i="4" s="1"/>
  <c r="W570" i="4"/>
  <c r="V570" i="4"/>
  <c r="X570" i="4" s="1"/>
  <c r="W569" i="4"/>
  <c r="V569" i="4"/>
  <c r="X569" i="4" s="1"/>
  <c r="W568" i="4"/>
  <c r="V568" i="4"/>
  <c r="X568" i="4" s="1"/>
  <c r="W567" i="4"/>
  <c r="V567" i="4"/>
  <c r="X567" i="4" s="1"/>
  <c r="W566" i="4"/>
  <c r="V566" i="4"/>
  <c r="X566" i="4" s="1"/>
  <c r="W565" i="4"/>
  <c r="V565" i="4"/>
  <c r="X565" i="4" s="1"/>
  <c r="W564" i="4"/>
  <c r="V564" i="4"/>
  <c r="X564" i="4" s="1"/>
  <c r="W563" i="4"/>
  <c r="V563" i="4"/>
  <c r="X563" i="4" s="1"/>
  <c r="W562" i="4"/>
  <c r="V562" i="4"/>
  <c r="X562" i="4" s="1"/>
  <c r="W561" i="4"/>
  <c r="V561" i="4"/>
  <c r="X561" i="4" s="1"/>
  <c r="W560" i="4"/>
  <c r="V560" i="4"/>
  <c r="X560" i="4" s="1"/>
  <c r="W559" i="4"/>
  <c r="V559" i="4"/>
  <c r="X559" i="4" s="1"/>
  <c r="W558" i="4"/>
  <c r="V558" i="4"/>
  <c r="X558" i="4" s="1"/>
  <c r="W557" i="4"/>
  <c r="V557" i="4"/>
  <c r="X557" i="4" s="1"/>
  <c r="W556" i="4"/>
  <c r="V556" i="4"/>
  <c r="X556" i="4" s="1"/>
  <c r="W555" i="4"/>
  <c r="V555" i="4"/>
  <c r="X555" i="4" s="1"/>
  <c r="W554" i="4"/>
  <c r="V554" i="4"/>
  <c r="X554" i="4" s="1"/>
  <c r="W553" i="4"/>
  <c r="V553" i="4"/>
  <c r="X553" i="4" s="1"/>
  <c r="W552" i="4"/>
  <c r="V552" i="4"/>
  <c r="X552" i="4" s="1"/>
  <c r="W551" i="4"/>
  <c r="V551" i="4"/>
  <c r="X551" i="4" s="1"/>
  <c r="W550" i="4"/>
  <c r="V550" i="4"/>
  <c r="X550" i="4" s="1"/>
  <c r="W549" i="4"/>
  <c r="V549" i="4"/>
  <c r="X549" i="4" s="1"/>
  <c r="W548" i="4"/>
  <c r="V548" i="4"/>
  <c r="X548" i="4" s="1"/>
  <c r="W547" i="4"/>
  <c r="V547" i="4"/>
  <c r="X547" i="4" s="1"/>
  <c r="W546" i="4"/>
  <c r="V546" i="4"/>
  <c r="X546" i="4" s="1"/>
  <c r="W545" i="4"/>
  <c r="V545" i="4"/>
  <c r="X545" i="4" s="1"/>
  <c r="W544" i="4"/>
  <c r="V544" i="4"/>
  <c r="X544" i="4" s="1"/>
  <c r="W543" i="4"/>
  <c r="V543" i="4"/>
  <c r="X543" i="4" s="1"/>
  <c r="W542" i="4"/>
  <c r="V542" i="4"/>
  <c r="X542" i="4" s="1"/>
  <c r="W541" i="4"/>
  <c r="V541" i="4"/>
  <c r="X541" i="4" s="1"/>
  <c r="W540" i="4"/>
  <c r="V540" i="4"/>
  <c r="X540" i="4" s="1"/>
  <c r="W539" i="4"/>
  <c r="V539" i="4"/>
  <c r="X539" i="4" s="1"/>
  <c r="W538" i="4"/>
  <c r="V538" i="4"/>
  <c r="X538" i="4" s="1"/>
  <c r="W537" i="4"/>
  <c r="V537" i="4"/>
  <c r="X537" i="4" s="1"/>
  <c r="W536" i="4"/>
  <c r="V536" i="4"/>
  <c r="X536" i="4" s="1"/>
  <c r="W535" i="4"/>
  <c r="V535" i="4"/>
  <c r="X535" i="4" s="1"/>
  <c r="W534" i="4"/>
  <c r="V534" i="4"/>
  <c r="X534" i="4" s="1"/>
  <c r="W533" i="4"/>
  <c r="V533" i="4"/>
  <c r="X533" i="4" s="1"/>
  <c r="W532" i="4"/>
  <c r="V532" i="4"/>
  <c r="X532" i="4" s="1"/>
  <c r="W531" i="4"/>
  <c r="V531" i="4"/>
  <c r="X531" i="4" s="1"/>
  <c r="W530" i="4"/>
  <c r="V530" i="4"/>
  <c r="X530" i="4" s="1"/>
  <c r="W529" i="4"/>
  <c r="V529" i="4"/>
  <c r="X529" i="4" s="1"/>
  <c r="W528" i="4"/>
  <c r="V528" i="4"/>
  <c r="X528" i="4" s="1"/>
  <c r="W527" i="4"/>
  <c r="V527" i="4"/>
  <c r="X527" i="4" s="1"/>
  <c r="W526" i="4"/>
  <c r="V526" i="4"/>
  <c r="X526" i="4" s="1"/>
  <c r="W525" i="4"/>
  <c r="V525" i="4"/>
  <c r="X525" i="4" s="1"/>
  <c r="W524" i="4"/>
  <c r="V524" i="4"/>
  <c r="X524" i="4" s="1"/>
  <c r="W523" i="4"/>
  <c r="V523" i="4"/>
  <c r="X523" i="4" s="1"/>
  <c r="W522" i="4"/>
  <c r="V522" i="4"/>
  <c r="X522" i="4" s="1"/>
  <c r="W521" i="4"/>
  <c r="V521" i="4"/>
  <c r="X521" i="4" s="1"/>
  <c r="W520" i="4"/>
  <c r="V520" i="4"/>
  <c r="X520" i="4" s="1"/>
  <c r="W519" i="4"/>
  <c r="V519" i="4"/>
  <c r="X519" i="4" s="1"/>
  <c r="W518" i="4"/>
  <c r="V518" i="4"/>
  <c r="X518" i="4" s="1"/>
  <c r="W517" i="4"/>
  <c r="V517" i="4"/>
  <c r="X517" i="4" s="1"/>
  <c r="W516" i="4"/>
  <c r="V516" i="4"/>
  <c r="X516" i="4" s="1"/>
  <c r="W515" i="4"/>
  <c r="V515" i="4"/>
  <c r="X515" i="4" s="1"/>
  <c r="W514" i="4"/>
  <c r="V514" i="4"/>
  <c r="X514" i="4" s="1"/>
  <c r="W513" i="4"/>
  <c r="V513" i="4"/>
  <c r="X513" i="4" s="1"/>
  <c r="W512" i="4"/>
  <c r="V512" i="4"/>
  <c r="X512" i="4" s="1"/>
  <c r="W511" i="4"/>
  <c r="V511" i="4"/>
  <c r="X511" i="4" s="1"/>
  <c r="W510" i="4"/>
  <c r="V510" i="4"/>
  <c r="X510" i="4" s="1"/>
  <c r="W509" i="4"/>
  <c r="V509" i="4"/>
  <c r="X509" i="4" s="1"/>
  <c r="W508" i="4"/>
  <c r="V508" i="4"/>
  <c r="X508" i="4" s="1"/>
  <c r="W507" i="4"/>
  <c r="V507" i="4"/>
  <c r="X507" i="4" s="1"/>
  <c r="W506" i="4"/>
  <c r="V506" i="4"/>
  <c r="X506" i="4" s="1"/>
  <c r="W505" i="4"/>
  <c r="V505" i="4"/>
  <c r="X505" i="4" s="1"/>
  <c r="W504" i="4"/>
  <c r="V504" i="4"/>
  <c r="X504" i="4" s="1"/>
  <c r="W503" i="4"/>
  <c r="V503" i="4"/>
  <c r="X503" i="4" s="1"/>
  <c r="W502" i="4"/>
  <c r="V502" i="4"/>
  <c r="X502" i="4" s="1"/>
  <c r="W501" i="4"/>
  <c r="V501" i="4"/>
  <c r="X501" i="4" s="1"/>
  <c r="W500" i="4"/>
  <c r="V500" i="4"/>
  <c r="X500" i="4" s="1"/>
  <c r="W499" i="4"/>
  <c r="V499" i="4"/>
  <c r="X499" i="4" s="1"/>
  <c r="W498" i="4"/>
  <c r="V498" i="4"/>
  <c r="X498" i="4" s="1"/>
  <c r="W497" i="4"/>
  <c r="V497" i="4"/>
  <c r="X497" i="4" s="1"/>
  <c r="W496" i="4"/>
  <c r="V496" i="4"/>
  <c r="X496" i="4" s="1"/>
  <c r="W495" i="4"/>
  <c r="V495" i="4"/>
  <c r="X495" i="4" s="1"/>
  <c r="W494" i="4"/>
  <c r="V494" i="4"/>
  <c r="X494" i="4" s="1"/>
  <c r="W493" i="4"/>
  <c r="V493" i="4"/>
  <c r="X493" i="4" s="1"/>
  <c r="W492" i="4"/>
  <c r="V492" i="4"/>
  <c r="X492" i="4" s="1"/>
  <c r="W491" i="4"/>
  <c r="V491" i="4"/>
  <c r="X491" i="4" s="1"/>
  <c r="W490" i="4"/>
  <c r="V490" i="4"/>
  <c r="X490" i="4" s="1"/>
  <c r="W489" i="4"/>
  <c r="V489" i="4"/>
  <c r="X489" i="4" s="1"/>
  <c r="W488" i="4"/>
  <c r="V488" i="4"/>
  <c r="X488" i="4" s="1"/>
  <c r="W487" i="4"/>
  <c r="V487" i="4"/>
  <c r="X487" i="4" s="1"/>
  <c r="W486" i="4"/>
  <c r="V486" i="4"/>
  <c r="X486" i="4" s="1"/>
  <c r="W485" i="4"/>
  <c r="V485" i="4"/>
  <c r="X485" i="4" s="1"/>
  <c r="W484" i="4"/>
  <c r="V484" i="4"/>
  <c r="X484" i="4" s="1"/>
  <c r="W483" i="4"/>
  <c r="V483" i="4"/>
  <c r="X483" i="4" s="1"/>
  <c r="W482" i="4"/>
  <c r="V482" i="4"/>
  <c r="X482" i="4" s="1"/>
  <c r="W481" i="4"/>
  <c r="V481" i="4"/>
  <c r="X481" i="4" s="1"/>
  <c r="W480" i="4"/>
  <c r="V480" i="4"/>
  <c r="X480" i="4" s="1"/>
  <c r="W479" i="4"/>
  <c r="V479" i="4"/>
  <c r="X479" i="4" s="1"/>
  <c r="W478" i="4"/>
  <c r="V478" i="4"/>
  <c r="X478" i="4" s="1"/>
  <c r="W477" i="4"/>
  <c r="V477" i="4"/>
  <c r="X477" i="4" s="1"/>
  <c r="W476" i="4"/>
  <c r="V476" i="4"/>
  <c r="X476" i="4" s="1"/>
  <c r="W475" i="4"/>
  <c r="V475" i="4"/>
  <c r="X475" i="4" s="1"/>
  <c r="W474" i="4"/>
  <c r="V474" i="4"/>
  <c r="X474" i="4" s="1"/>
  <c r="W473" i="4"/>
  <c r="V473" i="4"/>
  <c r="X473" i="4" s="1"/>
  <c r="W472" i="4"/>
  <c r="V472" i="4"/>
  <c r="X472" i="4" s="1"/>
  <c r="W471" i="4"/>
  <c r="V471" i="4"/>
  <c r="X471" i="4" s="1"/>
  <c r="W470" i="4"/>
  <c r="V470" i="4"/>
  <c r="X470" i="4" s="1"/>
  <c r="W469" i="4"/>
  <c r="V469" i="4"/>
  <c r="X469" i="4" s="1"/>
  <c r="W468" i="4"/>
  <c r="V468" i="4"/>
  <c r="X468" i="4" s="1"/>
  <c r="W467" i="4"/>
  <c r="V467" i="4"/>
  <c r="X467" i="4" s="1"/>
  <c r="W466" i="4"/>
  <c r="V466" i="4"/>
  <c r="X466" i="4" s="1"/>
  <c r="W465" i="4"/>
  <c r="V465" i="4"/>
  <c r="X465" i="4" s="1"/>
  <c r="W464" i="4"/>
  <c r="V464" i="4"/>
  <c r="X464" i="4" s="1"/>
  <c r="W463" i="4"/>
  <c r="V463" i="4"/>
  <c r="X463" i="4" s="1"/>
  <c r="W462" i="4"/>
  <c r="V462" i="4"/>
  <c r="X462" i="4" s="1"/>
  <c r="W461" i="4"/>
  <c r="V461" i="4"/>
  <c r="X461" i="4" s="1"/>
  <c r="W460" i="4"/>
  <c r="V460" i="4"/>
  <c r="X460" i="4" s="1"/>
  <c r="W459" i="4"/>
  <c r="V459" i="4"/>
  <c r="X459" i="4" s="1"/>
  <c r="W458" i="4"/>
  <c r="V458" i="4"/>
  <c r="X458" i="4" s="1"/>
  <c r="W457" i="4"/>
  <c r="V457" i="4"/>
  <c r="X457" i="4" s="1"/>
  <c r="W456" i="4"/>
  <c r="V456" i="4"/>
  <c r="X456" i="4" s="1"/>
  <c r="W455" i="4"/>
  <c r="V455" i="4"/>
  <c r="X455" i="4" s="1"/>
  <c r="W454" i="4"/>
  <c r="V454" i="4"/>
  <c r="X454" i="4" s="1"/>
  <c r="W453" i="4"/>
  <c r="V453" i="4"/>
  <c r="X453" i="4" s="1"/>
  <c r="W452" i="4"/>
  <c r="V452" i="4"/>
  <c r="X452" i="4" s="1"/>
  <c r="W451" i="4"/>
  <c r="V451" i="4"/>
  <c r="X451" i="4" s="1"/>
  <c r="W450" i="4"/>
  <c r="V450" i="4"/>
  <c r="X450" i="4" s="1"/>
  <c r="W449" i="4"/>
  <c r="V449" i="4"/>
  <c r="X449" i="4" s="1"/>
  <c r="W448" i="4"/>
  <c r="V448" i="4"/>
  <c r="X448" i="4" s="1"/>
  <c r="W447" i="4"/>
  <c r="V447" i="4"/>
  <c r="X447" i="4" s="1"/>
  <c r="W446" i="4"/>
  <c r="V446" i="4"/>
  <c r="X446" i="4" s="1"/>
  <c r="W445" i="4"/>
  <c r="V445" i="4"/>
  <c r="X445" i="4" s="1"/>
  <c r="W444" i="4"/>
  <c r="V444" i="4"/>
  <c r="X444" i="4" s="1"/>
  <c r="W443" i="4"/>
  <c r="V443" i="4"/>
  <c r="X443" i="4" s="1"/>
  <c r="W442" i="4"/>
  <c r="V442" i="4"/>
  <c r="X442" i="4" s="1"/>
  <c r="W441" i="4"/>
  <c r="V441" i="4"/>
  <c r="X441" i="4" s="1"/>
  <c r="W440" i="4"/>
  <c r="V440" i="4"/>
  <c r="X440" i="4" s="1"/>
  <c r="W439" i="4"/>
  <c r="V439" i="4"/>
  <c r="X439" i="4" s="1"/>
  <c r="W438" i="4"/>
  <c r="V438" i="4"/>
  <c r="X438" i="4" s="1"/>
  <c r="W437" i="4"/>
  <c r="V437" i="4"/>
  <c r="X437" i="4" s="1"/>
  <c r="W436" i="4"/>
  <c r="V436" i="4"/>
  <c r="X436" i="4" s="1"/>
  <c r="W435" i="4"/>
  <c r="V435" i="4"/>
  <c r="X435" i="4" s="1"/>
  <c r="W434" i="4"/>
  <c r="V434" i="4"/>
  <c r="X434" i="4" s="1"/>
  <c r="W433" i="4"/>
  <c r="V433" i="4"/>
  <c r="X433" i="4" s="1"/>
  <c r="W432" i="4"/>
  <c r="V432" i="4"/>
  <c r="X432" i="4" s="1"/>
  <c r="W431" i="4"/>
  <c r="V431" i="4"/>
  <c r="X431" i="4" s="1"/>
  <c r="W430" i="4"/>
  <c r="V430" i="4"/>
  <c r="X430" i="4" s="1"/>
  <c r="W429" i="4"/>
  <c r="V429" i="4"/>
  <c r="X429" i="4" s="1"/>
  <c r="W428" i="4"/>
  <c r="V428" i="4"/>
  <c r="X428" i="4" s="1"/>
  <c r="W427" i="4"/>
  <c r="V427" i="4"/>
  <c r="X427" i="4" s="1"/>
  <c r="W426" i="4"/>
  <c r="V426" i="4"/>
  <c r="X426" i="4" s="1"/>
  <c r="W425" i="4"/>
  <c r="V425" i="4"/>
  <c r="X425" i="4" s="1"/>
  <c r="W424" i="4"/>
  <c r="V424" i="4"/>
  <c r="X424" i="4" s="1"/>
  <c r="W423" i="4"/>
  <c r="V423" i="4"/>
  <c r="X423" i="4" s="1"/>
  <c r="W422" i="4"/>
  <c r="V422" i="4"/>
  <c r="X422" i="4" s="1"/>
  <c r="W421" i="4"/>
  <c r="V421" i="4"/>
  <c r="X421" i="4" s="1"/>
  <c r="W420" i="4"/>
  <c r="V420" i="4"/>
  <c r="X420" i="4" s="1"/>
  <c r="W419" i="4"/>
  <c r="V419" i="4"/>
  <c r="X419" i="4" s="1"/>
  <c r="W418" i="4"/>
  <c r="V418" i="4"/>
  <c r="X418" i="4" s="1"/>
  <c r="W417" i="4"/>
  <c r="V417" i="4"/>
  <c r="X417" i="4" s="1"/>
  <c r="W416" i="4"/>
  <c r="V416" i="4"/>
  <c r="X416" i="4" s="1"/>
  <c r="W415" i="4"/>
  <c r="V415" i="4"/>
  <c r="X415" i="4" s="1"/>
  <c r="W414" i="4"/>
  <c r="V414" i="4"/>
  <c r="X414" i="4" s="1"/>
  <c r="W413" i="4"/>
  <c r="V413" i="4"/>
  <c r="X413" i="4" s="1"/>
  <c r="W412" i="4"/>
  <c r="V412" i="4"/>
  <c r="X412" i="4" s="1"/>
  <c r="W411" i="4"/>
  <c r="V411" i="4"/>
  <c r="X411" i="4" s="1"/>
  <c r="W410" i="4"/>
  <c r="V410" i="4"/>
  <c r="X410" i="4" s="1"/>
  <c r="W409" i="4"/>
  <c r="V409" i="4"/>
  <c r="X409" i="4" s="1"/>
  <c r="W408" i="4"/>
  <c r="V408" i="4"/>
  <c r="X408" i="4" s="1"/>
  <c r="W407" i="4"/>
  <c r="V407" i="4"/>
  <c r="X407" i="4" s="1"/>
  <c r="W406" i="4"/>
  <c r="V406" i="4"/>
  <c r="X406" i="4" s="1"/>
  <c r="W405" i="4"/>
  <c r="V405" i="4"/>
  <c r="X405" i="4" s="1"/>
  <c r="W404" i="4"/>
  <c r="V404" i="4"/>
  <c r="X404" i="4" s="1"/>
  <c r="W403" i="4"/>
  <c r="V403" i="4"/>
  <c r="X403" i="4" s="1"/>
  <c r="W402" i="4"/>
  <c r="V402" i="4"/>
  <c r="X402" i="4" s="1"/>
  <c r="W401" i="4"/>
  <c r="V401" i="4"/>
  <c r="X401" i="4" s="1"/>
  <c r="W400" i="4"/>
  <c r="V400" i="4"/>
  <c r="X400" i="4" s="1"/>
  <c r="W399" i="4"/>
  <c r="V399" i="4"/>
  <c r="X399" i="4" s="1"/>
  <c r="W398" i="4"/>
  <c r="V398" i="4"/>
  <c r="X398" i="4" s="1"/>
  <c r="W397" i="4"/>
  <c r="V397" i="4"/>
  <c r="X397" i="4" s="1"/>
  <c r="W396" i="4"/>
  <c r="V396" i="4"/>
  <c r="X396" i="4" s="1"/>
  <c r="W395" i="4"/>
  <c r="V395" i="4"/>
  <c r="X395" i="4" s="1"/>
  <c r="W394" i="4"/>
  <c r="V394" i="4"/>
  <c r="X394" i="4" s="1"/>
  <c r="W393" i="4"/>
  <c r="V393" i="4"/>
  <c r="X393" i="4" s="1"/>
  <c r="W392" i="4"/>
  <c r="V392" i="4"/>
  <c r="X392" i="4" s="1"/>
  <c r="W391" i="4"/>
  <c r="V391" i="4"/>
  <c r="X391" i="4" s="1"/>
  <c r="W390" i="4"/>
  <c r="V390" i="4"/>
  <c r="X390" i="4" s="1"/>
  <c r="W389" i="4"/>
  <c r="V389" i="4"/>
  <c r="X389" i="4" s="1"/>
  <c r="W388" i="4"/>
  <c r="V388" i="4"/>
  <c r="X388" i="4" s="1"/>
  <c r="W387" i="4"/>
  <c r="V387" i="4"/>
  <c r="X387" i="4" s="1"/>
  <c r="W386" i="4"/>
  <c r="V386" i="4"/>
  <c r="X386" i="4" s="1"/>
  <c r="W385" i="4"/>
  <c r="V385" i="4"/>
  <c r="X385" i="4" s="1"/>
  <c r="W384" i="4"/>
  <c r="V384" i="4"/>
  <c r="X384" i="4" s="1"/>
  <c r="W383" i="4"/>
  <c r="V383" i="4"/>
  <c r="X383" i="4" s="1"/>
  <c r="W382" i="4"/>
  <c r="V382" i="4"/>
  <c r="X382" i="4" s="1"/>
  <c r="W381" i="4"/>
  <c r="V381" i="4"/>
  <c r="X381" i="4" s="1"/>
  <c r="W380" i="4"/>
  <c r="V380" i="4"/>
  <c r="X380" i="4" s="1"/>
  <c r="W379" i="4"/>
  <c r="V379" i="4"/>
  <c r="X379" i="4" s="1"/>
  <c r="W378" i="4"/>
  <c r="V378" i="4"/>
  <c r="X378" i="4" s="1"/>
  <c r="W377" i="4"/>
  <c r="V377" i="4"/>
  <c r="X377" i="4" s="1"/>
  <c r="W376" i="4"/>
  <c r="V376" i="4"/>
  <c r="X376" i="4" s="1"/>
  <c r="W375" i="4"/>
  <c r="V375" i="4"/>
  <c r="X375" i="4" s="1"/>
  <c r="W374" i="4"/>
  <c r="V374" i="4"/>
  <c r="X374" i="4" s="1"/>
  <c r="W373" i="4"/>
  <c r="V373" i="4"/>
  <c r="X373" i="4" s="1"/>
  <c r="W372" i="4"/>
  <c r="V372" i="4"/>
  <c r="X372" i="4" s="1"/>
  <c r="W371" i="4"/>
  <c r="V371" i="4"/>
  <c r="X371" i="4" s="1"/>
  <c r="W370" i="4"/>
  <c r="V370" i="4"/>
  <c r="X370" i="4" s="1"/>
  <c r="W369" i="4"/>
  <c r="V369" i="4"/>
  <c r="X369" i="4" s="1"/>
  <c r="W368" i="4"/>
  <c r="V368" i="4"/>
  <c r="X368" i="4" s="1"/>
  <c r="W367" i="4"/>
  <c r="V367" i="4"/>
  <c r="X367" i="4" s="1"/>
  <c r="W366" i="4"/>
  <c r="V366" i="4"/>
  <c r="X366" i="4" s="1"/>
  <c r="W365" i="4"/>
  <c r="V365" i="4"/>
  <c r="X365" i="4" s="1"/>
  <c r="W364" i="4"/>
  <c r="V364" i="4"/>
  <c r="X364" i="4" s="1"/>
  <c r="W363" i="4"/>
  <c r="V363" i="4"/>
  <c r="X363" i="4" s="1"/>
  <c r="W362" i="4"/>
  <c r="V362" i="4"/>
  <c r="X362" i="4" s="1"/>
  <c r="W361" i="4"/>
  <c r="V361" i="4"/>
  <c r="X361" i="4" s="1"/>
  <c r="W360" i="4"/>
  <c r="V360" i="4"/>
  <c r="X360" i="4" s="1"/>
  <c r="W359" i="4"/>
  <c r="V359" i="4"/>
  <c r="X359" i="4" s="1"/>
  <c r="W358" i="4"/>
  <c r="V358" i="4"/>
  <c r="X358" i="4" s="1"/>
  <c r="W357" i="4"/>
  <c r="V357" i="4"/>
  <c r="X357" i="4" s="1"/>
  <c r="W356" i="4"/>
  <c r="V356" i="4"/>
  <c r="X356" i="4" s="1"/>
  <c r="W355" i="4"/>
  <c r="V355" i="4"/>
  <c r="X355" i="4" s="1"/>
  <c r="W354" i="4"/>
  <c r="V354" i="4"/>
  <c r="X354" i="4" s="1"/>
  <c r="W353" i="4"/>
  <c r="V353" i="4"/>
  <c r="X353" i="4" s="1"/>
  <c r="W352" i="4"/>
  <c r="V352" i="4"/>
  <c r="X352" i="4" s="1"/>
  <c r="W351" i="4"/>
  <c r="V351" i="4"/>
  <c r="X351" i="4" s="1"/>
  <c r="W350" i="4"/>
  <c r="V350" i="4"/>
  <c r="X350" i="4" s="1"/>
  <c r="W349" i="4"/>
  <c r="V349" i="4"/>
  <c r="X349" i="4" s="1"/>
  <c r="W348" i="4"/>
  <c r="V348" i="4"/>
  <c r="X348" i="4" s="1"/>
  <c r="W347" i="4"/>
  <c r="V347" i="4"/>
  <c r="X347" i="4" s="1"/>
  <c r="W346" i="4"/>
  <c r="V346" i="4"/>
  <c r="X346" i="4" s="1"/>
  <c r="W345" i="4"/>
  <c r="V345" i="4"/>
  <c r="X345" i="4" s="1"/>
  <c r="W344" i="4"/>
  <c r="V344" i="4"/>
  <c r="X344" i="4" s="1"/>
  <c r="W343" i="4"/>
  <c r="V343" i="4"/>
  <c r="X343" i="4" s="1"/>
  <c r="W342" i="4"/>
  <c r="V342" i="4"/>
  <c r="X342" i="4" s="1"/>
  <c r="W341" i="4"/>
  <c r="V341" i="4"/>
  <c r="X341" i="4" s="1"/>
  <c r="W340" i="4"/>
  <c r="V340" i="4"/>
  <c r="X340" i="4" s="1"/>
  <c r="W339" i="4"/>
  <c r="V339" i="4"/>
  <c r="X339" i="4" s="1"/>
  <c r="W338" i="4"/>
  <c r="V338" i="4"/>
  <c r="X338" i="4" s="1"/>
  <c r="W337" i="4"/>
  <c r="V337" i="4"/>
  <c r="X337" i="4" s="1"/>
  <c r="W336" i="4"/>
  <c r="V336" i="4"/>
  <c r="X336" i="4" s="1"/>
  <c r="W335" i="4"/>
  <c r="V335" i="4"/>
  <c r="X335" i="4" s="1"/>
  <c r="W334" i="4"/>
  <c r="V334" i="4"/>
  <c r="X334" i="4" s="1"/>
  <c r="W333" i="4"/>
  <c r="V333" i="4"/>
  <c r="X333" i="4" s="1"/>
  <c r="W332" i="4"/>
  <c r="V332" i="4"/>
  <c r="X332" i="4" s="1"/>
  <c r="W331" i="4"/>
  <c r="V331" i="4"/>
  <c r="X331" i="4" s="1"/>
  <c r="W330" i="4"/>
  <c r="V330" i="4"/>
  <c r="X330" i="4" s="1"/>
  <c r="W329" i="4"/>
  <c r="V329" i="4"/>
  <c r="X329" i="4" s="1"/>
  <c r="W328" i="4"/>
  <c r="V328" i="4"/>
  <c r="X328" i="4" s="1"/>
  <c r="W327" i="4"/>
  <c r="V327" i="4"/>
  <c r="X327" i="4" s="1"/>
  <c r="W326" i="4"/>
  <c r="V326" i="4"/>
  <c r="X326" i="4" s="1"/>
  <c r="W325" i="4"/>
  <c r="V325" i="4"/>
  <c r="X325" i="4" s="1"/>
  <c r="W324" i="4"/>
  <c r="V324" i="4"/>
  <c r="X324" i="4" s="1"/>
  <c r="W323" i="4"/>
  <c r="V323" i="4"/>
  <c r="X323" i="4" s="1"/>
  <c r="W322" i="4"/>
  <c r="V322" i="4"/>
  <c r="X322" i="4" s="1"/>
  <c r="W321" i="4"/>
  <c r="V321" i="4"/>
  <c r="X321" i="4" s="1"/>
  <c r="W320" i="4"/>
  <c r="V320" i="4"/>
  <c r="X320" i="4" s="1"/>
  <c r="W319" i="4"/>
  <c r="V319" i="4"/>
  <c r="X319" i="4" s="1"/>
  <c r="W318" i="4"/>
  <c r="V318" i="4"/>
  <c r="X318" i="4" s="1"/>
  <c r="W317" i="4"/>
  <c r="V317" i="4"/>
  <c r="X317" i="4" s="1"/>
  <c r="W316" i="4"/>
  <c r="V316" i="4"/>
  <c r="X316" i="4" s="1"/>
  <c r="W315" i="4"/>
  <c r="V315" i="4"/>
  <c r="X315" i="4" s="1"/>
  <c r="W314" i="4"/>
  <c r="V314" i="4"/>
  <c r="X314" i="4" s="1"/>
  <c r="W313" i="4"/>
  <c r="V313" i="4"/>
  <c r="X313" i="4" s="1"/>
  <c r="W312" i="4"/>
  <c r="V312" i="4"/>
  <c r="X312" i="4" s="1"/>
  <c r="W311" i="4"/>
  <c r="V311" i="4"/>
  <c r="X311" i="4" s="1"/>
  <c r="W310" i="4"/>
  <c r="V310" i="4"/>
  <c r="X310" i="4" s="1"/>
  <c r="W309" i="4"/>
  <c r="V309" i="4"/>
  <c r="X309" i="4" s="1"/>
  <c r="W308" i="4"/>
  <c r="V308" i="4"/>
  <c r="X308" i="4" s="1"/>
  <c r="W307" i="4"/>
  <c r="V307" i="4"/>
  <c r="X307" i="4" s="1"/>
  <c r="W306" i="4"/>
  <c r="V306" i="4"/>
  <c r="X306" i="4" s="1"/>
  <c r="W305" i="4"/>
  <c r="V305" i="4"/>
  <c r="X305" i="4" s="1"/>
  <c r="W304" i="4"/>
  <c r="V304" i="4"/>
  <c r="X304" i="4" s="1"/>
  <c r="W303" i="4"/>
  <c r="V303" i="4"/>
  <c r="X303" i="4" s="1"/>
  <c r="W302" i="4"/>
  <c r="V302" i="4"/>
  <c r="X302" i="4" s="1"/>
  <c r="W301" i="4"/>
  <c r="V301" i="4"/>
  <c r="X301" i="4" s="1"/>
  <c r="W300" i="4"/>
  <c r="V300" i="4"/>
  <c r="X300" i="4" s="1"/>
  <c r="W299" i="4"/>
  <c r="V299" i="4"/>
  <c r="X299" i="4" s="1"/>
  <c r="W298" i="4"/>
  <c r="V298" i="4"/>
  <c r="X298" i="4" s="1"/>
  <c r="W297" i="4"/>
  <c r="V297" i="4"/>
  <c r="X297" i="4" s="1"/>
  <c r="W296" i="4"/>
  <c r="V296" i="4"/>
  <c r="X296" i="4" s="1"/>
  <c r="W295" i="4"/>
  <c r="V295" i="4"/>
  <c r="X295" i="4" s="1"/>
  <c r="W294" i="4"/>
  <c r="V294" i="4"/>
  <c r="X294" i="4" s="1"/>
  <c r="W293" i="4"/>
  <c r="V293" i="4"/>
  <c r="X293" i="4" s="1"/>
  <c r="W292" i="4"/>
  <c r="V292" i="4"/>
  <c r="X292" i="4" s="1"/>
  <c r="W291" i="4"/>
  <c r="V291" i="4"/>
  <c r="X291" i="4" s="1"/>
  <c r="W290" i="4"/>
  <c r="V290" i="4"/>
  <c r="X290" i="4" s="1"/>
  <c r="W289" i="4"/>
  <c r="V289" i="4"/>
  <c r="X289" i="4" s="1"/>
  <c r="W288" i="4"/>
  <c r="V288" i="4"/>
  <c r="X288" i="4" s="1"/>
  <c r="W287" i="4"/>
  <c r="V287" i="4"/>
  <c r="X287" i="4" s="1"/>
  <c r="W286" i="4"/>
  <c r="V286" i="4"/>
  <c r="X286" i="4" s="1"/>
  <c r="W285" i="4"/>
  <c r="V285" i="4"/>
  <c r="X285" i="4" s="1"/>
  <c r="W284" i="4"/>
  <c r="V284" i="4"/>
  <c r="X284" i="4" s="1"/>
  <c r="W283" i="4"/>
  <c r="V283" i="4"/>
  <c r="X283" i="4" s="1"/>
  <c r="W282" i="4"/>
  <c r="V282" i="4"/>
  <c r="X282" i="4" s="1"/>
  <c r="W281" i="4"/>
  <c r="V281" i="4"/>
  <c r="X281" i="4" s="1"/>
  <c r="W280" i="4"/>
  <c r="V280" i="4"/>
  <c r="X280" i="4" s="1"/>
  <c r="W279" i="4"/>
  <c r="V279" i="4"/>
  <c r="X279" i="4" s="1"/>
  <c r="W278" i="4"/>
  <c r="V278" i="4"/>
  <c r="X278" i="4" s="1"/>
  <c r="W277" i="4"/>
  <c r="V277" i="4"/>
  <c r="X277" i="4" s="1"/>
  <c r="W276" i="4"/>
  <c r="V276" i="4"/>
  <c r="X276" i="4" s="1"/>
  <c r="W275" i="4"/>
  <c r="V275" i="4"/>
  <c r="X275" i="4" s="1"/>
  <c r="W274" i="4"/>
  <c r="V274" i="4"/>
  <c r="X274" i="4" s="1"/>
  <c r="W273" i="4"/>
  <c r="V273" i="4"/>
  <c r="X273" i="4" s="1"/>
  <c r="W272" i="4"/>
  <c r="V272" i="4"/>
  <c r="X272" i="4" s="1"/>
  <c r="W271" i="4"/>
  <c r="V271" i="4"/>
  <c r="X271" i="4" s="1"/>
  <c r="W270" i="4"/>
  <c r="V270" i="4"/>
  <c r="X270" i="4" s="1"/>
  <c r="W269" i="4"/>
  <c r="V269" i="4"/>
  <c r="X269" i="4" s="1"/>
  <c r="W268" i="4"/>
  <c r="V268" i="4"/>
  <c r="X268" i="4" s="1"/>
  <c r="W267" i="4"/>
  <c r="V267" i="4"/>
  <c r="X267" i="4" s="1"/>
  <c r="W266" i="4"/>
  <c r="V266" i="4"/>
  <c r="X266" i="4" s="1"/>
  <c r="W265" i="4"/>
  <c r="V265" i="4"/>
  <c r="X265" i="4" s="1"/>
  <c r="W264" i="4"/>
  <c r="V264" i="4"/>
  <c r="X264" i="4" s="1"/>
  <c r="W263" i="4"/>
  <c r="V263" i="4"/>
  <c r="X263" i="4" s="1"/>
  <c r="W262" i="4"/>
  <c r="V262" i="4"/>
  <c r="X262" i="4" s="1"/>
  <c r="W261" i="4"/>
  <c r="V261" i="4"/>
  <c r="X261" i="4" s="1"/>
  <c r="W260" i="4"/>
  <c r="V260" i="4"/>
  <c r="X260" i="4" s="1"/>
  <c r="W259" i="4"/>
  <c r="V259" i="4"/>
  <c r="X259" i="4" s="1"/>
  <c r="W258" i="4"/>
  <c r="V258" i="4"/>
  <c r="X258" i="4" s="1"/>
  <c r="W257" i="4"/>
  <c r="V257" i="4"/>
  <c r="X257" i="4" s="1"/>
  <c r="W256" i="4"/>
  <c r="V256" i="4"/>
  <c r="X256" i="4" s="1"/>
  <c r="W255" i="4"/>
  <c r="V255" i="4"/>
  <c r="X255" i="4" s="1"/>
  <c r="W254" i="4"/>
  <c r="V254" i="4"/>
  <c r="X254" i="4" s="1"/>
  <c r="W253" i="4"/>
  <c r="V253" i="4"/>
  <c r="X253" i="4" s="1"/>
  <c r="W252" i="4"/>
  <c r="V252" i="4"/>
  <c r="X252" i="4" s="1"/>
  <c r="W251" i="4"/>
  <c r="V251" i="4"/>
  <c r="X251" i="4" s="1"/>
  <c r="W250" i="4"/>
  <c r="V250" i="4"/>
  <c r="X250" i="4" s="1"/>
  <c r="W249" i="4"/>
  <c r="V249" i="4"/>
  <c r="X249" i="4" s="1"/>
  <c r="W248" i="4"/>
  <c r="V248" i="4"/>
  <c r="X248" i="4" s="1"/>
  <c r="W247" i="4"/>
  <c r="V247" i="4"/>
  <c r="X247" i="4" s="1"/>
  <c r="W246" i="4"/>
  <c r="V246" i="4"/>
  <c r="X246" i="4" s="1"/>
  <c r="W245" i="4"/>
  <c r="V245" i="4"/>
  <c r="X245" i="4" s="1"/>
  <c r="W244" i="4"/>
  <c r="V244" i="4"/>
  <c r="X244" i="4" s="1"/>
  <c r="W243" i="4"/>
  <c r="V243" i="4"/>
  <c r="X243" i="4" s="1"/>
  <c r="W242" i="4"/>
  <c r="V242" i="4"/>
  <c r="X242" i="4" s="1"/>
  <c r="W241" i="4"/>
  <c r="V241" i="4"/>
  <c r="X241" i="4" s="1"/>
  <c r="W240" i="4"/>
  <c r="V240" i="4"/>
  <c r="X240" i="4" s="1"/>
  <c r="W239" i="4"/>
  <c r="V239" i="4"/>
  <c r="X239" i="4" s="1"/>
  <c r="W238" i="4"/>
  <c r="V238" i="4"/>
  <c r="X238" i="4" s="1"/>
  <c r="W237" i="4"/>
  <c r="V237" i="4"/>
  <c r="X237" i="4" s="1"/>
  <c r="W236" i="4"/>
  <c r="V236" i="4"/>
  <c r="X236" i="4" s="1"/>
  <c r="W235" i="4"/>
  <c r="V235" i="4"/>
  <c r="X235" i="4" s="1"/>
  <c r="W234" i="4"/>
  <c r="V234" i="4"/>
  <c r="X234" i="4" s="1"/>
  <c r="W233" i="4"/>
  <c r="V233" i="4"/>
  <c r="X233" i="4" s="1"/>
  <c r="W232" i="4"/>
  <c r="V232" i="4"/>
  <c r="X232" i="4" s="1"/>
  <c r="W231" i="4"/>
  <c r="V231" i="4"/>
  <c r="X231" i="4" s="1"/>
  <c r="W230" i="4"/>
  <c r="V230" i="4"/>
  <c r="X230" i="4" s="1"/>
  <c r="W229" i="4"/>
  <c r="V229" i="4"/>
  <c r="X229" i="4" s="1"/>
  <c r="W228" i="4"/>
  <c r="V228" i="4"/>
  <c r="X228" i="4" s="1"/>
  <c r="W227" i="4"/>
  <c r="V227" i="4"/>
  <c r="X227" i="4" s="1"/>
  <c r="W226" i="4"/>
  <c r="V226" i="4"/>
  <c r="X226" i="4" s="1"/>
  <c r="W225" i="4"/>
  <c r="V225" i="4"/>
  <c r="X225" i="4" s="1"/>
  <c r="W224" i="4"/>
  <c r="V224" i="4"/>
  <c r="X224" i="4" s="1"/>
  <c r="W223" i="4"/>
  <c r="V223" i="4"/>
  <c r="X223" i="4" s="1"/>
  <c r="W222" i="4"/>
  <c r="V222" i="4"/>
  <c r="X222" i="4" s="1"/>
  <c r="W221" i="4"/>
  <c r="V221" i="4"/>
  <c r="X221" i="4" s="1"/>
  <c r="W220" i="4"/>
  <c r="V220" i="4"/>
  <c r="X220" i="4" s="1"/>
  <c r="W219" i="4"/>
  <c r="V219" i="4"/>
  <c r="X219" i="4" s="1"/>
  <c r="W218" i="4"/>
  <c r="V218" i="4"/>
  <c r="X218" i="4" s="1"/>
  <c r="W217" i="4"/>
  <c r="V217" i="4"/>
  <c r="X217" i="4" s="1"/>
  <c r="W216" i="4"/>
  <c r="V216" i="4"/>
  <c r="X216" i="4" s="1"/>
  <c r="W215" i="4"/>
  <c r="V215" i="4"/>
  <c r="X215" i="4" s="1"/>
  <c r="W214" i="4"/>
  <c r="V214" i="4"/>
  <c r="X214" i="4" s="1"/>
  <c r="W213" i="4"/>
  <c r="V213" i="4"/>
  <c r="X213" i="4" s="1"/>
  <c r="W212" i="4"/>
  <c r="V212" i="4"/>
  <c r="X212" i="4" s="1"/>
  <c r="W211" i="4"/>
  <c r="V211" i="4"/>
  <c r="X211" i="4" s="1"/>
  <c r="W210" i="4"/>
  <c r="V210" i="4"/>
  <c r="X210" i="4" s="1"/>
  <c r="W209" i="4"/>
  <c r="V209" i="4"/>
  <c r="X209" i="4" s="1"/>
  <c r="W208" i="4"/>
  <c r="V208" i="4"/>
  <c r="X208" i="4" s="1"/>
  <c r="W207" i="4"/>
  <c r="V207" i="4"/>
  <c r="X207" i="4" s="1"/>
  <c r="W206" i="4"/>
  <c r="V206" i="4"/>
  <c r="X206" i="4" s="1"/>
  <c r="W205" i="4"/>
  <c r="V205" i="4"/>
  <c r="X205" i="4" s="1"/>
  <c r="W204" i="4"/>
  <c r="V204" i="4"/>
  <c r="X204" i="4" s="1"/>
  <c r="W203" i="4"/>
  <c r="V203" i="4"/>
  <c r="X203" i="4" s="1"/>
  <c r="W202" i="4"/>
  <c r="V202" i="4"/>
  <c r="X202" i="4" s="1"/>
  <c r="W201" i="4"/>
  <c r="V201" i="4"/>
  <c r="X201" i="4" s="1"/>
  <c r="W200" i="4"/>
  <c r="V200" i="4"/>
  <c r="X200" i="4" s="1"/>
  <c r="W199" i="4"/>
  <c r="V199" i="4"/>
  <c r="X199" i="4" s="1"/>
  <c r="W198" i="4"/>
  <c r="V198" i="4"/>
  <c r="X198" i="4" s="1"/>
  <c r="W197" i="4"/>
  <c r="V197" i="4"/>
  <c r="X197" i="4" s="1"/>
  <c r="W196" i="4"/>
  <c r="V196" i="4"/>
  <c r="X196" i="4" s="1"/>
  <c r="W195" i="4"/>
  <c r="V195" i="4"/>
  <c r="X195" i="4" s="1"/>
  <c r="W194" i="4"/>
  <c r="V194" i="4"/>
  <c r="X194" i="4" s="1"/>
  <c r="W193" i="4"/>
  <c r="V193" i="4"/>
  <c r="X193" i="4" s="1"/>
  <c r="W192" i="4"/>
  <c r="V192" i="4"/>
  <c r="X192" i="4" s="1"/>
  <c r="W191" i="4"/>
  <c r="V191" i="4"/>
  <c r="X191" i="4" s="1"/>
  <c r="W190" i="4"/>
  <c r="V190" i="4"/>
  <c r="X190" i="4" s="1"/>
  <c r="W189" i="4"/>
  <c r="V189" i="4"/>
  <c r="X189" i="4" s="1"/>
  <c r="W188" i="4"/>
  <c r="V188" i="4"/>
  <c r="X188" i="4" s="1"/>
  <c r="W187" i="4"/>
  <c r="V187" i="4"/>
  <c r="X187" i="4" s="1"/>
  <c r="W186" i="4"/>
  <c r="V186" i="4"/>
  <c r="X186" i="4" s="1"/>
  <c r="W185" i="4"/>
  <c r="V185" i="4"/>
  <c r="X185" i="4" s="1"/>
  <c r="W184" i="4"/>
  <c r="V184" i="4"/>
  <c r="X184" i="4" s="1"/>
  <c r="W183" i="4"/>
  <c r="V183" i="4"/>
  <c r="X183" i="4" s="1"/>
  <c r="W182" i="4"/>
  <c r="V182" i="4"/>
  <c r="X182" i="4" s="1"/>
  <c r="W181" i="4"/>
  <c r="V181" i="4"/>
  <c r="X181" i="4" s="1"/>
  <c r="W180" i="4"/>
  <c r="V180" i="4"/>
  <c r="X180" i="4" s="1"/>
  <c r="W179" i="4"/>
  <c r="V179" i="4"/>
  <c r="X179" i="4" s="1"/>
  <c r="W178" i="4"/>
  <c r="V178" i="4"/>
  <c r="X178" i="4" s="1"/>
  <c r="W177" i="4"/>
  <c r="V177" i="4"/>
  <c r="X177" i="4" s="1"/>
  <c r="W176" i="4"/>
  <c r="V176" i="4"/>
  <c r="X176" i="4" s="1"/>
  <c r="W175" i="4"/>
  <c r="V175" i="4"/>
  <c r="X175" i="4" s="1"/>
  <c r="W174" i="4"/>
  <c r="V174" i="4"/>
  <c r="X174" i="4" s="1"/>
  <c r="W173" i="4"/>
  <c r="V173" i="4"/>
  <c r="X173" i="4" s="1"/>
  <c r="W172" i="4"/>
  <c r="V172" i="4"/>
  <c r="X172" i="4" s="1"/>
  <c r="W171" i="4"/>
  <c r="V171" i="4"/>
  <c r="X171" i="4" s="1"/>
  <c r="W170" i="4"/>
  <c r="V170" i="4"/>
  <c r="X170" i="4" s="1"/>
  <c r="W169" i="4"/>
  <c r="V169" i="4"/>
  <c r="X169" i="4" s="1"/>
  <c r="W168" i="4"/>
  <c r="V168" i="4"/>
  <c r="X168" i="4" s="1"/>
  <c r="W167" i="4"/>
  <c r="V167" i="4"/>
  <c r="X167" i="4" s="1"/>
  <c r="W166" i="4"/>
  <c r="V166" i="4"/>
  <c r="X166" i="4" s="1"/>
  <c r="W165" i="4"/>
  <c r="V165" i="4"/>
  <c r="X165" i="4" s="1"/>
  <c r="W164" i="4"/>
  <c r="V164" i="4"/>
  <c r="X164" i="4" s="1"/>
  <c r="W163" i="4"/>
  <c r="V163" i="4"/>
  <c r="X163" i="4" s="1"/>
  <c r="W162" i="4"/>
  <c r="V162" i="4"/>
  <c r="X162" i="4" s="1"/>
  <c r="W161" i="4"/>
  <c r="V161" i="4"/>
  <c r="X161" i="4" s="1"/>
  <c r="W160" i="4"/>
  <c r="V160" i="4"/>
  <c r="X160" i="4" s="1"/>
  <c r="W159" i="4"/>
  <c r="V159" i="4"/>
  <c r="X159" i="4" s="1"/>
  <c r="W158" i="4"/>
  <c r="V158" i="4"/>
  <c r="X158" i="4" s="1"/>
  <c r="W157" i="4"/>
  <c r="V157" i="4"/>
  <c r="X157" i="4" s="1"/>
  <c r="W156" i="4"/>
  <c r="V156" i="4"/>
  <c r="X156" i="4" s="1"/>
  <c r="W155" i="4"/>
  <c r="V155" i="4"/>
  <c r="X155" i="4" s="1"/>
  <c r="W154" i="4"/>
  <c r="V154" i="4"/>
  <c r="X154" i="4" s="1"/>
  <c r="W153" i="4"/>
  <c r="V153" i="4"/>
  <c r="X153" i="4" s="1"/>
  <c r="W152" i="4"/>
  <c r="V152" i="4"/>
  <c r="X152" i="4" s="1"/>
  <c r="W151" i="4"/>
  <c r="V151" i="4"/>
  <c r="X151" i="4" s="1"/>
  <c r="W150" i="4"/>
  <c r="V150" i="4"/>
  <c r="X150" i="4" s="1"/>
  <c r="W149" i="4"/>
  <c r="V149" i="4"/>
  <c r="X149" i="4" s="1"/>
  <c r="W148" i="4"/>
  <c r="V148" i="4"/>
  <c r="X148" i="4" s="1"/>
  <c r="W147" i="4"/>
  <c r="V147" i="4"/>
  <c r="X147" i="4" s="1"/>
  <c r="W146" i="4"/>
  <c r="V146" i="4"/>
  <c r="X146" i="4" s="1"/>
  <c r="W145" i="4"/>
  <c r="V145" i="4"/>
  <c r="X145" i="4" s="1"/>
  <c r="W144" i="4"/>
  <c r="V144" i="4"/>
  <c r="X144" i="4" s="1"/>
  <c r="W143" i="4"/>
  <c r="V143" i="4"/>
  <c r="X143" i="4" s="1"/>
  <c r="W142" i="4"/>
  <c r="V142" i="4"/>
  <c r="X142" i="4" s="1"/>
  <c r="W141" i="4"/>
  <c r="V141" i="4"/>
  <c r="X141" i="4" s="1"/>
  <c r="W140" i="4"/>
  <c r="V140" i="4"/>
  <c r="X140" i="4" s="1"/>
  <c r="W139" i="4"/>
  <c r="V139" i="4"/>
  <c r="X139" i="4" s="1"/>
  <c r="W138" i="4"/>
  <c r="V138" i="4"/>
  <c r="X138" i="4" s="1"/>
  <c r="W137" i="4"/>
  <c r="V137" i="4"/>
  <c r="X137" i="4" s="1"/>
  <c r="W136" i="4"/>
  <c r="V136" i="4"/>
  <c r="X136" i="4" s="1"/>
  <c r="W135" i="4"/>
  <c r="V135" i="4"/>
  <c r="X135" i="4" s="1"/>
  <c r="W134" i="4"/>
  <c r="V134" i="4"/>
  <c r="X134" i="4" s="1"/>
  <c r="W133" i="4"/>
  <c r="V133" i="4"/>
  <c r="X133" i="4" s="1"/>
  <c r="W132" i="4"/>
  <c r="V132" i="4"/>
  <c r="X132" i="4" s="1"/>
  <c r="W131" i="4"/>
  <c r="V131" i="4"/>
  <c r="X131" i="4" s="1"/>
  <c r="W130" i="4"/>
  <c r="V130" i="4"/>
  <c r="X130" i="4" s="1"/>
  <c r="W129" i="4"/>
  <c r="V129" i="4"/>
  <c r="X129" i="4" s="1"/>
  <c r="W128" i="4"/>
  <c r="V128" i="4"/>
  <c r="X128" i="4" s="1"/>
  <c r="W127" i="4"/>
  <c r="V127" i="4"/>
  <c r="X127" i="4" s="1"/>
  <c r="W126" i="4"/>
  <c r="V126" i="4"/>
  <c r="X126" i="4" s="1"/>
  <c r="W125" i="4"/>
  <c r="V125" i="4"/>
  <c r="X125" i="4" s="1"/>
  <c r="W124" i="4"/>
  <c r="V124" i="4"/>
  <c r="X124" i="4" s="1"/>
  <c r="W123" i="4"/>
  <c r="V123" i="4"/>
  <c r="X123" i="4" s="1"/>
  <c r="W122" i="4"/>
  <c r="V122" i="4"/>
  <c r="X122" i="4" s="1"/>
  <c r="W121" i="4"/>
  <c r="V121" i="4"/>
  <c r="X121" i="4" s="1"/>
  <c r="W120" i="4"/>
  <c r="V120" i="4"/>
  <c r="X120" i="4" s="1"/>
  <c r="W119" i="4"/>
  <c r="V119" i="4"/>
  <c r="X119" i="4" s="1"/>
  <c r="W118" i="4"/>
  <c r="V118" i="4"/>
  <c r="X118" i="4" s="1"/>
  <c r="W117" i="4"/>
  <c r="V117" i="4"/>
  <c r="X117" i="4" s="1"/>
  <c r="W116" i="4"/>
  <c r="V116" i="4"/>
  <c r="X116" i="4" s="1"/>
  <c r="W115" i="4"/>
  <c r="V115" i="4"/>
  <c r="X115" i="4" s="1"/>
  <c r="W114" i="4"/>
  <c r="V114" i="4"/>
  <c r="X114" i="4" s="1"/>
  <c r="W113" i="4"/>
  <c r="V113" i="4"/>
  <c r="X113" i="4" s="1"/>
  <c r="W112" i="4"/>
  <c r="V112" i="4"/>
  <c r="X112" i="4" s="1"/>
  <c r="W111" i="4"/>
  <c r="V111" i="4"/>
  <c r="X111" i="4" s="1"/>
  <c r="W110" i="4"/>
  <c r="V110" i="4"/>
  <c r="X110" i="4" s="1"/>
  <c r="W109" i="4"/>
  <c r="V109" i="4"/>
  <c r="X109" i="4" s="1"/>
  <c r="W108" i="4"/>
  <c r="V108" i="4"/>
  <c r="X108" i="4" s="1"/>
  <c r="W107" i="4"/>
  <c r="V107" i="4"/>
  <c r="X107" i="4" s="1"/>
  <c r="W106" i="4"/>
  <c r="V106" i="4"/>
  <c r="X106" i="4" s="1"/>
  <c r="W105" i="4"/>
  <c r="V105" i="4"/>
  <c r="X105" i="4" s="1"/>
  <c r="W104" i="4"/>
  <c r="V104" i="4"/>
  <c r="X104" i="4" s="1"/>
  <c r="W103" i="4"/>
  <c r="V103" i="4"/>
  <c r="X103" i="4" s="1"/>
  <c r="W102" i="4"/>
  <c r="V102" i="4"/>
  <c r="X102" i="4" s="1"/>
  <c r="W101" i="4"/>
  <c r="V101" i="4"/>
  <c r="X101" i="4" s="1"/>
  <c r="W100" i="4"/>
  <c r="V100" i="4"/>
  <c r="X100" i="4" s="1"/>
  <c r="W99" i="4"/>
  <c r="V99" i="4"/>
  <c r="X99" i="4" s="1"/>
  <c r="W98" i="4"/>
  <c r="V98" i="4"/>
  <c r="X98" i="4" s="1"/>
  <c r="W97" i="4"/>
  <c r="V97" i="4"/>
  <c r="X97" i="4" s="1"/>
  <c r="W96" i="4"/>
  <c r="V96" i="4"/>
  <c r="X96" i="4" s="1"/>
  <c r="W95" i="4"/>
  <c r="V95" i="4"/>
  <c r="X95" i="4" s="1"/>
  <c r="W94" i="4"/>
  <c r="V94" i="4"/>
  <c r="X94" i="4" s="1"/>
  <c r="W93" i="4"/>
  <c r="V93" i="4"/>
  <c r="X93" i="4" s="1"/>
  <c r="W92" i="4"/>
  <c r="V92" i="4"/>
  <c r="X92" i="4" s="1"/>
  <c r="W91" i="4"/>
  <c r="V91" i="4"/>
  <c r="X91" i="4" s="1"/>
  <c r="W90" i="4"/>
  <c r="V90" i="4"/>
  <c r="X90" i="4" s="1"/>
  <c r="W89" i="4"/>
  <c r="V89" i="4"/>
  <c r="X89" i="4" s="1"/>
  <c r="W88" i="4"/>
  <c r="V88" i="4"/>
  <c r="X88" i="4" s="1"/>
  <c r="W87" i="4"/>
  <c r="V87" i="4"/>
  <c r="X87" i="4" s="1"/>
  <c r="W86" i="4"/>
  <c r="V86" i="4"/>
  <c r="X86" i="4" s="1"/>
  <c r="W85" i="4"/>
  <c r="V85" i="4"/>
  <c r="X85" i="4" s="1"/>
  <c r="W84" i="4"/>
  <c r="V84" i="4"/>
  <c r="X84" i="4" s="1"/>
  <c r="W83" i="4"/>
  <c r="V83" i="4"/>
  <c r="X83" i="4" s="1"/>
  <c r="W82" i="4"/>
  <c r="V82" i="4"/>
  <c r="X82" i="4" s="1"/>
  <c r="W81" i="4"/>
  <c r="V81" i="4"/>
  <c r="X81" i="4" s="1"/>
  <c r="W80" i="4"/>
  <c r="V80" i="4"/>
  <c r="X80" i="4" s="1"/>
  <c r="W79" i="4"/>
  <c r="V79" i="4"/>
  <c r="X79" i="4" s="1"/>
  <c r="W78" i="4"/>
  <c r="V78" i="4"/>
  <c r="X78" i="4" s="1"/>
  <c r="W77" i="4"/>
  <c r="V77" i="4"/>
  <c r="X77" i="4" s="1"/>
  <c r="W76" i="4"/>
  <c r="V76" i="4"/>
  <c r="X76" i="4" s="1"/>
  <c r="W75" i="4"/>
  <c r="V75" i="4"/>
  <c r="X75" i="4" s="1"/>
  <c r="W74" i="4"/>
  <c r="V74" i="4"/>
  <c r="X74" i="4" s="1"/>
  <c r="W73" i="4"/>
  <c r="V73" i="4"/>
  <c r="X73" i="4" s="1"/>
  <c r="W72" i="4"/>
  <c r="V72" i="4"/>
  <c r="X72" i="4" s="1"/>
  <c r="W71" i="4"/>
  <c r="V71" i="4"/>
  <c r="X71" i="4" s="1"/>
  <c r="W70" i="4"/>
  <c r="V70" i="4"/>
  <c r="X70" i="4" s="1"/>
  <c r="W69" i="4"/>
  <c r="V69" i="4"/>
  <c r="X69" i="4" s="1"/>
  <c r="W68" i="4"/>
  <c r="V68" i="4"/>
  <c r="X68" i="4" s="1"/>
  <c r="W67" i="4"/>
  <c r="V67" i="4"/>
  <c r="X67" i="4" s="1"/>
  <c r="W66" i="4"/>
  <c r="V66" i="4"/>
  <c r="X66" i="4" s="1"/>
  <c r="W65" i="4"/>
  <c r="V65" i="4"/>
  <c r="X65" i="4" s="1"/>
  <c r="W64" i="4"/>
  <c r="V64" i="4"/>
  <c r="X64" i="4" s="1"/>
  <c r="W63" i="4"/>
  <c r="V63" i="4"/>
  <c r="X63" i="4" s="1"/>
  <c r="W62" i="4"/>
  <c r="V62" i="4"/>
  <c r="X62" i="4" s="1"/>
  <c r="W61" i="4"/>
  <c r="V61" i="4"/>
  <c r="X61" i="4" s="1"/>
  <c r="W60" i="4"/>
  <c r="V60" i="4"/>
  <c r="X60" i="4" s="1"/>
  <c r="W59" i="4"/>
  <c r="V59" i="4"/>
  <c r="X59" i="4" s="1"/>
  <c r="W58" i="4"/>
  <c r="V58" i="4"/>
  <c r="X58" i="4" s="1"/>
  <c r="W57" i="4"/>
  <c r="V57" i="4"/>
  <c r="X57" i="4" s="1"/>
  <c r="W56" i="4"/>
  <c r="V56" i="4"/>
  <c r="X56" i="4" s="1"/>
  <c r="W55" i="4"/>
  <c r="V55" i="4"/>
  <c r="X55" i="4" s="1"/>
  <c r="W54" i="4"/>
  <c r="V54" i="4"/>
  <c r="X54" i="4" s="1"/>
  <c r="W53" i="4"/>
  <c r="V53" i="4"/>
  <c r="X53" i="4" s="1"/>
  <c r="W52" i="4"/>
  <c r="V52" i="4"/>
  <c r="X52" i="4" s="1"/>
  <c r="W51" i="4"/>
  <c r="V51" i="4"/>
  <c r="X51" i="4" s="1"/>
  <c r="W50" i="4"/>
  <c r="V50" i="4"/>
  <c r="X50" i="4" s="1"/>
  <c r="W49" i="4"/>
  <c r="V49" i="4"/>
  <c r="X49" i="4" s="1"/>
  <c r="W48" i="4"/>
  <c r="V48" i="4"/>
  <c r="X48" i="4" s="1"/>
  <c r="W47" i="4"/>
  <c r="V47" i="4"/>
  <c r="X47" i="4" s="1"/>
  <c r="W46" i="4"/>
  <c r="V46" i="4"/>
  <c r="X46" i="4" s="1"/>
  <c r="W45" i="4"/>
  <c r="V45" i="4"/>
  <c r="X45" i="4" s="1"/>
  <c r="W44" i="4"/>
  <c r="V44" i="4"/>
  <c r="X44" i="4" s="1"/>
  <c r="W43" i="4"/>
  <c r="V43" i="4"/>
  <c r="X43" i="4" s="1"/>
  <c r="W42" i="4"/>
  <c r="V42" i="4"/>
  <c r="X42" i="4" s="1"/>
  <c r="W41" i="4"/>
  <c r="V41" i="4"/>
  <c r="X41" i="4" s="1"/>
  <c r="W40" i="4"/>
  <c r="V40" i="4"/>
  <c r="X40" i="4" s="1"/>
  <c r="W39" i="4"/>
  <c r="V39" i="4"/>
  <c r="X39" i="4" s="1"/>
  <c r="W38" i="4"/>
  <c r="V38" i="4"/>
  <c r="X38" i="4" s="1"/>
  <c r="W37" i="4"/>
  <c r="V37" i="4"/>
  <c r="X37" i="4" s="1"/>
  <c r="W36" i="4"/>
  <c r="V36" i="4"/>
  <c r="X36" i="4" s="1"/>
  <c r="W35" i="4"/>
  <c r="V35" i="4"/>
  <c r="X35" i="4" s="1"/>
  <c r="W34" i="4"/>
  <c r="V34" i="4"/>
  <c r="X34" i="4" s="1"/>
  <c r="W33" i="4"/>
  <c r="V33" i="4"/>
  <c r="X33" i="4" s="1"/>
  <c r="W32" i="4"/>
  <c r="V32" i="4"/>
  <c r="X32" i="4" s="1"/>
  <c r="W31" i="4"/>
  <c r="V31" i="4"/>
  <c r="X31" i="4" s="1"/>
  <c r="W30" i="4"/>
  <c r="V30" i="4"/>
  <c r="X30" i="4" s="1"/>
  <c r="W29" i="4"/>
  <c r="V29" i="4"/>
  <c r="X29" i="4" s="1"/>
  <c r="W28" i="4"/>
  <c r="V28" i="4"/>
  <c r="X28" i="4" s="1"/>
  <c r="W27" i="4"/>
  <c r="V27" i="4"/>
  <c r="X27" i="4" s="1"/>
  <c r="W26" i="4"/>
  <c r="V26" i="4"/>
  <c r="X26" i="4" s="1"/>
  <c r="W25" i="4"/>
  <c r="V25" i="4"/>
  <c r="X25" i="4" s="1"/>
  <c r="W24" i="4"/>
  <c r="V24" i="4"/>
  <c r="X24" i="4" s="1"/>
  <c r="W23" i="4"/>
  <c r="V23" i="4"/>
  <c r="X23" i="4" s="1"/>
  <c r="W22" i="4"/>
  <c r="V22" i="4"/>
  <c r="X22" i="4" s="1"/>
  <c r="W21" i="4"/>
  <c r="V21" i="4"/>
  <c r="X21" i="4" s="1"/>
  <c r="W20" i="4"/>
  <c r="V20" i="4"/>
  <c r="X20" i="4" s="1"/>
  <c r="W19" i="4"/>
  <c r="V19" i="4"/>
  <c r="X19" i="4" s="1"/>
  <c r="W18" i="4"/>
  <c r="V18" i="4"/>
  <c r="X18" i="4" s="1"/>
  <c r="W17" i="4"/>
  <c r="V17" i="4"/>
  <c r="X17" i="4" s="1"/>
  <c r="W16" i="4"/>
  <c r="V16" i="4"/>
  <c r="X16" i="4" s="1"/>
  <c r="W15" i="4"/>
  <c r="V15" i="4"/>
  <c r="X15" i="4" s="1"/>
  <c r="W14" i="4"/>
  <c r="V14" i="4"/>
  <c r="X14" i="4" s="1"/>
  <c r="W13" i="4"/>
  <c r="V13" i="4"/>
  <c r="X13" i="4" s="1"/>
  <c r="W12" i="4"/>
  <c r="V12" i="4"/>
  <c r="X12" i="4" s="1"/>
  <c r="W11" i="4"/>
  <c r="V11" i="4"/>
  <c r="X11" i="4" s="1"/>
  <c r="W10" i="4"/>
  <c r="V10" i="4"/>
  <c r="X10" i="4" s="1"/>
  <c r="W9" i="4"/>
  <c r="V9" i="4"/>
  <c r="X9" i="4" s="1"/>
  <c r="W8" i="4"/>
  <c r="V8" i="4"/>
  <c r="X8" i="4" s="1"/>
  <c r="W7" i="4"/>
  <c r="V7" i="4"/>
  <c r="X7" i="4" s="1"/>
  <c r="W6" i="4"/>
  <c r="V6" i="4"/>
  <c r="X6" i="4" s="1"/>
  <c r="W5" i="4"/>
  <c r="V5" i="4"/>
  <c r="X5" i="4" s="1"/>
  <c r="Z114" i="2" l="1"/>
  <c r="AB114" i="2" s="1"/>
  <c r="L114" i="2"/>
  <c r="Z112" i="2"/>
  <c r="AB112" i="2" s="1"/>
  <c r="L112" i="2"/>
  <c r="M112" i="2" l="1"/>
  <c r="M114" i="2"/>
  <c r="Z131" i="2" l="1"/>
  <c r="AB131" i="2" s="1"/>
  <c r="L131" i="2"/>
  <c r="Z130" i="2"/>
  <c r="AB130" i="2" s="1"/>
  <c r="L130" i="2"/>
  <c r="Z533" i="2"/>
  <c r="AB533" i="2" s="1"/>
  <c r="L533" i="2"/>
  <c r="Z532" i="2"/>
  <c r="AB532" i="2" s="1"/>
  <c r="L532" i="2"/>
  <c r="Z198" i="2"/>
  <c r="AB198" i="2" s="1"/>
  <c r="L198" i="2"/>
  <c r="L202" i="2"/>
  <c r="Z202" i="2"/>
  <c r="AB202" i="2" s="1"/>
  <c r="M198" i="2" l="1"/>
  <c r="M130" i="2"/>
  <c r="M532" i="2"/>
  <c r="M131" i="2"/>
  <c r="M533" i="2"/>
  <c r="M202" i="2"/>
  <c r="Z12" i="2"/>
  <c r="AB12" i="2" s="1"/>
  <c r="L134" i="2" l="1"/>
  <c r="L203" i="2"/>
  <c r="Z203" i="2"/>
  <c r="AB203" i="2" s="1"/>
  <c r="Z134" i="2"/>
  <c r="AB134" i="2" s="1"/>
  <c r="Z292" i="2"/>
  <c r="AB292" i="2" s="1"/>
  <c r="L292" i="2"/>
  <c r="Z291" i="2"/>
  <c r="AB291" i="2" s="1"/>
  <c r="L291" i="2"/>
  <c r="Z305" i="2"/>
  <c r="AB305" i="2" s="1"/>
  <c r="L305" i="2"/>
  <c r="Z304" i="2"/>
  <c r="AB304" i="2" s="1"/>
  <c r="L304" i="2"/>
  <c r="M291" i="2" l="1"/>
  <c r="M304" i="2"/>
  <c r="M292" i="2"/>
  <c r="M305" i="2"/>
  <c r="M203" i="2"/>
  <c r="M134" i="2"/>
  <c r="Z18" i="2" l="1"/>
  <c r="AB18" i="2" s="1"/>
  <c r="Z17" i="2"/>
  <c r="AB17" i="2" s="1"/>
  <c r="Z16" i="2"/>
  <c r="AB16" i="2" s="1"/>
  <c r="Z791" i="2"/>
  <c r="AB791" i="2" s="1"/>
  <c r="L220" i="2" l="1"/>
  <c r="Z220" i="2"/>
  <c r="AB220" i="2" s="1"/>
  <c r="L219" i="2"/>
  <c r="Z219" i="2"/>
  <c r="AB219" i="2" s="1"/>
  <c r="M219" i="2" l="1"/>
  <c r="M220" i="2"/>
  <c r="L414" i="2"/>
  <c r="M414" i="2" s="1"/>
  <c r="L377" i="2"/>
  <c r="M377" i="2" s="1"/>
  <c r="L188" i="2" l="1"/>
  <c r="Z188" i="2"/>
  <c r="AB188" i="2" s="1"/>
  <c r="L186" i="2"/>
  <c r="Z186" i="2"/>
  <c r="AB186" i="2" s="1"/>
  <c r="Z187" i="2"/>
  <c r="AB187" i="2" s="1"/>
  <c r="L187" i="2"/>
  <c r="M187" i="2" l="1"/>
  <c r="M186" i="2"/>
  <c r="M188" i="2"/>
  <c r="L79" i="2"/>
  <c r="Z79" i="2"/>
  <c r="AB79" i="2" s="1"/>
  <c r="L77" i="2"/>
  <c r="Z77" i="2"/>
  <c r="AB77" i="2" s="1"/>
  <c r="L75" i="2"/>
  <c r="Z75" i="2"/>
  <c r="AB75" i="2" s="1"/>
  <c r="L369" i="2"/>
  <c r="Z369" i="2"/>
  <c r="AB369" i="2" s="1"/>
  <c r="L45" i="2"/>
  <c r="Z45" i="2"/>
  <c r="AB45" i="2" s="1"/>
  <c r="Z414" i="2"/>
  <c r="AB414" i="2" s="1"/>
  <c r="M45" i="2" l="1"/>
  <c r="M75" i="2"/>
  <c r="M369" i="2"/>
  <c r="M77" i="2"/>
  <c r="M79" i="2"/>
  <c r="L72" i="2"/>
  <c r="Z72" i="2"/>
  <c r="AB72" i="2" s="1"/>
  <c r="M72" i="2" l="1"/>
  <c r="L102" i="2"/>
  <c r="Z102" i="2"/>
  <c r="AB102" i="2" s="1"/>
  <c r="L316" i="2"/>
  <c r="Z316" i="2"/>
  <c r="AB316" i="2" s="1"/>
  <c r="M316" i="2" l="1"/>
  <c r="M102" i="2"/>
  <c r="L38" i="2"/>
  <c r="Z38" i="2"/>
  <c r="AB38" i="2" s="1"/>
  <c r="M38" i="2" l="1"/>
  <c r="Z947" i="2"/>
  <c r="AB947" i="2" s="1"/>
  <c r="Z945" i="2"/>
  <c r="AB945" i="2" s="1"/>
  <c r="L108" i="2" l="1"/>
  <c r="Z108" i="2"/>
  <c r="AB108" i="2" s="1"/>
  <c r="L107" i="2"/>
  <c r="Z107" i="2"/>
  <c r="AB107" i="2" s="1"/>
  <c r="L106" i="2"/>
  <c r="Z106" i="2"/>
  <c r="AB106" i="2" s="1"/>
  <c r="L105" i="2"/>
  <c r="Z105" i="2"/>
  <c r="AB105" i="2" s="1"/>
  <c r="L104" i="2"/>
  <c r="Z104" i="2"/>
  <c r="AB104" i="2" s="1"/>
  <c r="L103" i="2"/>
  <c r="Z103" i="2"/>
  <c r="AB103" i="2" s="1"/>
  <c r="L101" i="2"/>
  <c r="Z101" i="2"/>
  <c r="AB101" i="2" s="1"/>
  <c r="L628" i="2"/>
  <c r="Z628" i="2"/>
  <c r="AB628" i="2" s="1"/>
  <c r="L627" i="2"/>
  <c r="Z627" i="2"/>
  <c r="AB627" i="2" s="1"/>
  <c r="L633" i="2"/>
  <c r="Z633" i="2"/>
  <c r="AB633" i="2" s="1"/>
  <c r="L632" i="2"/>
  <c r="Z632" i="2"/>
  <c r="AB632" i="2" s="1"/>
  <c r="M633" i="2" l="1"/>
  <c r="M628" i="2"/>
  <c r="M632" i="2"/>
  <c r="M106" i="2"/>
  <c r="M627" i="2"/>
  <c r="M104" i="2"/>
  <c r="M107" i="2"/>
  <c r="M101" i="2"/>
  <c r="M108" i="2"/>
  <c r="M105" i="2"/>
  <c r="M103" i="2"/>
  <c r="Z645" i="2"/>
  <c r="AB645" i="2" s="1"/>
  <c r="L790" i="2" l="1"/>
  <c r="Z790" i="2"/>
  <c r="AB790" i="2" s="1"/>
  <c r="L789" i="2"/>
  <c r="Z789" i="2"/>
  <c r="AB789" i="2" s="1"/>
  <c r="L787" i="2"/>
  <c r="Z787" i="2"/>
  <c r="AB787" i="2" s="1"/>
  <c r="L786" i="2"/>
  <c r="Z786" i="2"/>
  <c r="AB786" i="2" s="1"/>
  <c r="L783" i="2"/>
  <c r="Z783" i="2"/>
  <c r="AB783" i="2" s="1"/>
  <c r="L782" i="2"/>
  <c r="Z782" i="2"/>
  <c r="AB782" i="2" s="1"/>
  <c r="L779" i="2"/>
  <c r="Z779" i="2"/>
  <c r="AB779" i="2" s="1"/>
  <c r="L778" i="2"/>
  <c r="Z778" i="2"/>
  <c r="AB778" i="2" s="1"/>
  <c r="L776" i="2"/>
  <c r="Z776" i="2"/>
  <c r="AB776" i="2" s="1"/>
  <c r="L775" i="2"/>
  <c r="Z775" i="2"/>
  <c r="AB775" i="2" s="1"/>
  <c r="L772" i="2"/>
  <c r="Z772" i="2"/>
  <c r="AB772" i="2" s="1"/>
  <c r="L771" i="2"/>
  <c r="Z771" i="2"/>
  <c r="AB771" i="2" s="1"/>
  <c r="L299" i="2"/>
  <c r="Z299" i="2"/>
  <c r="AB299" i="2" s="1"/>
  <c r="L298" i="2"/>
  <c r="Z298" i="2"/>
  <c r="AB298" i="2" s="1"/>
  <c r="L296" i="2"/>
  <c r="Z296" i="2"/>
  <c r="AB296" i="2" s="1"/>
  <c r="L295" i="2"/>
  <c r="Z295" i="2"/>
  <c r="AB295" i="2" s="1"/>
  <c r="L290" i="2"/>
  <c r="Z290" i="2"/>
  <c r="AB290" i="2" s="1"/>
  <c r="L289" i="2"/>
  <c r="Z289" i="2"/>
  <c r="AB289" i="2" s="1"/>
  <c r="L312" i="2"/>
  <c r="Z312" i="2"/>
  <c r="AB312" i="2" s="1"/>
  <c r="L311" i="2"/>
  <c r="Z311" i="2"/>
  <c r="AB311" i="2" s="1"/>
  <c r="L309" i="2"/>
  <c r="Z309" i="2"/>
  <c r="AB309" i="2" s="1"/>
  <c r="L308" i="2"/>
  <c r="Z308" i="2"/>
  <c r="AB308" i="2" s="1"/>
  <c r="L303" i="2"/>
  <c r="Z303" i="2"/>
  <c r="AB303" i="2" s="1"/>
  <c r="L302" i="2"/>
  <c r="Z302" i="2"/>
  <c r="AB302" i="2" s="1"/>
  <c r="L34" i="2"/>
  <c r="L33" i="2"/>
  <c r="L32" i="2"/>
  <c r="L31" i="2"/>
  <c r="L30" i="2"/>
  <c r="L29" i="2"/>
  <c r="L28" i="2"/>
  <c r="L27" i="2"/>
  <c r="L26" i="2"/>
  <c r="L25" i="2"/>
  <c r="L24" i="2"/>
  <c r="Z34" i="2"/>
  <c r="AB34" i="2" s="1"/>
  <c r="Z33" i="2"/>
  <c r="AB33" i="2" s="1"/>
  <c r="Z32" i="2"/>
  <c r="AB32" i="2" s="1"/>
  <c r="Z31" i="2"/>
  <c r="AB31" i="2" s="1"/>
  <c r="Z30" i="2"/>
  <c r="AB30" i="2" s="1"/>
  <c r="Z29" i="2"/>
  <c r="AB29" i="2" s="1"/>
  <c r="Z28" i="2"/>
  <c r="AB28" i="2" s="1"/>
  <c r="L218" i="2"/>
  <c r="Z218" i="2"/>
  <c r="AB218" i="2" s="1"/>
  <c r="L217" i="2"/>
  <c r="Z217" i="2"/>
  <c r="AB217" i="2" s="1"/>
  <c r="L196" i="2"/>
  <c r="Z196" i="2"/>
  <c r="AB196" i="2" s="1"/>
  <c r="L152" i="2"/>
  <c r="Z152" i="2"/>
  <c r="AB152" i="2" s="1"/>
  <c r="L151" i="2"/>
  <c r="Z151" i="2"/>
  <c r="AB151" i="2" s="1"/>
  <c r="L150" i="2"/>
  <c r="Z150" i="2"/>
  <c r="AB150" i="2" s="1"/>
  <c r="L149" i="2"/>
  <c r="Z149" i="2"/>
  <c r="AB149" i="2" s="1"/>
  <c r="L146" i="2"/>
  <c r="Z146" i="2"/>
  <c r="AB146" i="2" s="1"/>
  <c r="L145" i="2"/>
  <c r="Z145" i="2"/>
  <c r="AB145" i="2" s="1"/>
  <c r="L144" i="2"/>
  <c r="Z144" i="2"/>
  <c r="AB144" i="2" s="1"/>
  <c r="L133" i="2"/>
  <c r="Z133" i="2"/>
  <c r="AB133" i="2" s="1"/>
  <c r="L132" i="2"/>
  <c r="Z132" i="2"/>
  <c r="AB132" i="2" s="1"/>
  <c r="L80" i="2"/>
  <c r="Z80" i="2"/>
  <c r="AB80" i="2" s="1"/>
  <c r="L74" i="2"/>
  <c r="Z74" i="2"/>
  <c r="AB74" i="2" s="1"/>
  <c r="L78" i="2"/>
  <c r="Z78" i="2"/>
  <c r="AB78" i="2" s="1"/>
  <c r="L76" i="2"/>
  <c r="Z76" i="2"/>
  <c r="AB76" i="2" s="1"/>
  <c r="L73" i="2"/>
  <c r="Z73" i="2"/>
  <c r="AB73" i="2" s="1"/>
  <c r="L71" i="2"/>
  <c r="Z71" i="2"/>
  <c r="AB71" i="2" s="1"/>
  <c r="L70" i="2"/>
  <c r="Z70" i="2"/>
  <c r="AB70" i="2" s="1"/>
  <c r="L69" i="2"/>
  <c r="Z69" i="2"/>
  <c r="AB69" i="2" s="1"/>
  <c r="L61" i="2"/>
  <c r="Z61" i="2"/>
  <c r="AB61" i="2" s="1"/>
  <c r="L60" i="2"/>
  <c r="Z60" i="2"/>
  <c r="AB60" i="2" s="1"/>
  <c r="L62" i="2"/>
  <c r="Z62" i="2"/>
  <c r="AB62" i="2" s="1"/>
  <c r="Z59" i="2"/>
  <c r="AB59" i="2" s="1"/>
  <c r="L58" i="2"/>
  <c r="Z58" i="2"/>
  <c r="AB58" i="2" s="1"/>
  <c r="L521" i="2"/>
  <c r="Z521" i="2"/>
  <c r="AB521" i="2" s="1"/>
  <c r="M790" i="2" l="1"/>
  <c r="M521" i="2"/>
  <c r="M61" i="2"/>
  <c r="M151" i="2"/>
  <c r="M309" i="2"/>
  <c r="M783" i="2"/>
  <c r="M296" i="2"/>
  <c r="M298" i="2"/>
  <c r="M80" i="2"/>
  <c r="M150" i="2"/>
  <c r="M28" i="2"/>
  <c r="M308" i="2"/>
  <c r="M782" i="2"/>
  <c r="M146" i="2"/>
  <c r="M290" i="2"/>
  <c r="M196" i="2"/>
  <c r="M24" i="2"/>
  <c r="M32" i="2"/>
  <c r="M149" i="2"/>
  <c r="M303" i="2"/>
  <c r="M779" i="2"/>
  <c r="M29" i="2"/>
  <c r="M302" i="2"/>
  <c r="M144" i="2"/>
  <c r="M787" i="2"/>
  <c r="M76" i="2"/>
  <c r="M25" i="2"/>
  <c r="M33" i="2"/>
  <c r="M295" i="2"/>
  <c r="M218" i="2"/>
  <c r="M31" i="2"/>
  <c r="M771" i="2"/>
  <c r="M776" i="2"/>
  <c r="M78" i="2"/>
  <c r="M778" i="2"/>
  <c r="M775" i="2"/>
  <c r="M74" i="2"/>
  <c r="M58" i="2"/>
  <c r="M145" i="2"/>
  <c r="M71" i="2"/>
  <c r="M217" i="2"/>
  <c r="M34" i="2"/>
  <c r="M289" i="2"/>
  <c r="M789" i="2"/>
  <c r="M70" i="2"/>
  <c r="M133" i="2"/>
  <c r="M772" i="2"/>
  <c r="M299" i="2"/>
  <c r="M60" i="2"/>
  <c r="M73" i="2"/>
  <c r="M30" i="2"/>
  <c r="M312" i="2"/>
  <c r="M132" i="2"/>
  <c r="M69" i="2"/>
  <c r="M152" i="2"/>
  <c r="M27" i="2"/>
  <c r="M311" i="2"/>
  <c r="M786" i="2"/>
  <c r="AA4" i="2"/>
  <c r="L215" i="2"/>
  <c r="M215" i="2" s="1"/>
  <c r="L216" i="2"/>
  <c r="M216" i="2" s="1"/>
  <c r="Z47" i="2"/>
  <c r="AB47" i="2" s="1"/>
  <c r="Z348" i="2" l="1"/>
  <c r="AB348" i="2" s="1"/>
  <c r="Z387" i="2"/>
  <c r="AB387" i="2" s="1"/>
  <c r="Z63" i="2"/>
  <c r="AB63" i="2" s="1"/>
  <c r="Z11" i="2"/>
  <c r="AB11" i="2" s="1"/>
  <c r="Q2" i="2"/>
  <c r="P2" i="2"/>
  <c r="E917" i="2"/>
  <c r="E902" i="2"/>
  <c r="L877" i="2"/>
  <c r="Z877" i="2"/>
  <c r="AB877" i="2" s="1"/>
  <c r="E861" i="2"/>
  <c r="E857" i="2"/>
  <c r="L520" i="2"/>
  <c r="Z520" i="2"/>
  <c r="AB520" i="2" s="1"/>
  <c r="L755" i="2"/>
  <c r="Z755" i="2"/>
  <c r="AB755" i="2" s="1"/>
  <c r="L673" i="2"/>
  <c r="Z673" i="2"/>
  <c r="AB673" i="2" s="1"/>
  <c r="M520" i="2" l="1"/>
  <c r="M673" i="2"/>
  <c r="M877" i="2"/>
  <c r="M755" i="2"/>
  <c r="L35" i="2"/>
  <c r="M35" i="2" s="1"/>
  <c r="Z35" i="2"/>
  <c r="AB35" i="2" s="1"/>
  <c r="E463" i="2"/>
  <c r="E459" i="2"/>
  <c r="E19" i="2"/>
  <c r="E16" i="2"/>
  <c r="E419" i="2"/>
  <c r="E415" i="2"/>
  <c r="E374" i="2"/>
  <c r="E370" i="2"/>
  <c r="L338" i="2" l="1"/>
  <c r="Z338" i="2"/>
  <c r="AB338" i="2" s="1"/>
  <c r="E181" i="2"/>
  <c r="E161" i="2"/>
  <c r="L214" i="2"/>
  <c r="Z214" i="2"/>
  <c r="AB214" i="2" s="1"/>
  <c r="Z215" i="2"/>
  <c r="AB215" i="2" s="1"/>
  <c r="E63" i="2"/>
  <c r="L879" i="2"/>
  <c r="Z879" i="2"/>
  <c r="AB879" i="2" s="1"/>
  <c r="L947" i="2"/>
  <c r="L945" i="2"/>
  <c r="L941" i="2"/>
  <c r="M941" i="2" s="1"/>
  <c r="L940" i="2"/>
  <c r="L934" i="2"/>
  <c r="L933" i="2"/>
  <c r="L932" i="2"/>
  <c r="L931" i="2"/>
  <c r="L930" i="2"/>
  <c r="L929" i="2"/>
  <c r="L928" i="2"/>
  <c r="L920" i="2"/>
  <c r="L919" i="2"/>
  <c r="L918" i="2"/>
  <c r="L917" i="2"/>
  <c r="L916" i="2"/>
  <c r="L915" i="2"/>
  <c r="L914" i="2"/>
  <c r="L911" i="2"/>
  <c r="L910" i="2"/>
  <c r="L908" i="2"/>
  <c r="L907" i="2"/>
  <c r="L906" i="2"/>
  <c r="L905" i="2"/>
  <c r="L904" i="2"/>
  <c r="L903" i="2"/>
  <c r="L902" i="2"/>
  <c r="L901" i="2"/>
  <c r="L900" i="2"/>
  <c r="L899" i="2"/>
  <c r="L896" i="2"/>
  <c r="L895" i="2"/>
  <c r="L893" i="2"/>
  <c r="L892" i="2"/>
  <c r="L891" i="2"/>
  <c r="L878" i="2"/>
  <c r="L876" i="2"/>
  <c r="L875" i="2"/>
  <c r="L873" i="2"/>
  <c r="L872" i="2"/>
  <c r="L871" i="2"/>
  <c r="L869" i="2"/>
  <c r="L868" i="2"/>
  <c r="L867" i="2"/>
  <c r="L866" i="2"/>
  <c r="L865" i="2"/>
  <c r="L864" i="2"/>
  <c r="L863" i="2"/>
  <c r="L862" i="2"/>
  <c r="L861" i="2"/>
  <c r="L858" i="2"/>
  <c r="L857" i="2"/>
  <c r="L855" i="2"/>
  <c r="L854" i="2"/>
  <c r="L843" i="2"/>
  <c r="L842" i="2"/>
  <c r="L841" i="2"/>
  <c r="L840" i="2"/>
  <c r="L839" i="2"/>
  <c r="L838" i="2"/>
  <c r="L837" i="2"/>
  <c r="L836" i="2"/>
  <c r="L794" i="2"/>
  <c r="L793" i="2"/>
  <c r="L791" i="2"/>
  <c r="L526" i="2"/>
  <c r="L525" i="2"/>
  <c r="L524" i="2"/>
  <c r="L788" i="2"/>
  <c r="L785" i="2"/>
  <c r="L784" i="2"/>
  <c r="L781" i="2"/>
  <c r="L780" i="2"/>
  <c r="L777" i="2"/>
  <c r="L774" i="2"/>
  <c r="L773" i="2"/>
  <c r="L770" i="2"/>
  <c r="L769" i="2"/>
  <c r="L761" i="2"/>
  <c r="L760" i="2"/>
  <c r="L759" i="2"/>
  <c r="L758" i="2"/>
  <c r="L757" i="2"/>
  <c r="L756" i="2"/>
  <c r="L735" i="2"/>
  <c r="L734" i="2"/>
  <c r="L733" i="2"/>
  <c r="L732" i="2"/>
  <c r="L731" i="2"/>
  <c r="L730" i="2"/>
  <c r="L729" i="2"/>
  <c r="L728" i="2"/>
  <c r="L679" i="2"/>
  <c r="M679" i="2" s="1"/>
  <c r="L678" i="2"/>
  <c r="L677" i="2"/>
  <c r="L676" i="2"/>
  <c r="L675" i="2"/>
  <c r="L674" i="2"/>
  <c r="L653" i="2"/>
  <c r="L652" i="2"/>
  <c r="L651" i="2"/>
  <c r="L650" i="2"/>
  <c r="L649" i="2"/>
  <c r="L648" i="2"/>
  <c r="L647" i="2"/>
  <c r="L646" i="2"/>
  <c r="L645" i="2"/>
  <c r="L613" i="2"/>
  <c r="L612" i="2"/>
  <c r="L464" i="2"/>
  <c r="L463" i="2"/>
  <c r="L460" i="2"/>
  <c r="L459" i="2"/>
  <c r="L457" i="2"/>
  <c r="L456" i="2"/>
  <c r="L438" i="2"/>
  <c r="L618" i="2"/>
  <c r="L617" i="2"/>
  <c r="L559" i="2"/>
  <c r="L558" i="2"/>
  <c r="L557" i="2"/>
  <c r="L556" i="2"/>
  <c r="L555" i="2"/>
  <c r="L554" i="2"/>
  <c r="L553" i="2"/>
  <c r="L552" i="2"/>
  <c r="L523" i="2"/>
  <c r="L543" i="2"/>
  <c r="L542" i="2"/>
  <c r="L538" i="2"/>
  <c r="L537" i="2"/>
  <c r="L437" i="2"/>
  <c r="L436" i="2"/>
  <c r="L431" i="2"/>
  <c r="L430" i="2"/>
  <c r="L429" i="2"/>
  <c r="L427" i="2"/>
  <c r="L426" i="2"/>
  <c r="L425" i="2"/>
  <c r="L424" i="2"/>
  <c r="L423" i="2"/>
  <c r="L422" i="2"/>
  <c r="L421" i="2"/>
  <c r="L420" i="2"/>
  <c r="L419" i="2"/>
  <c r="L416" i="2"/>
  <c r="L415" i="2"/>
  <c r="L413" i="2"/>
  <c r="L412" i="2"/>
  <c r="L401" i="2"/>
  <c r="L400" i="2"/>
  <c r="L399" i="2"/>
  <c r="L397" i="2"/>
  <c r="L396" i="2"/>
  <c r="L395" i="2"/>
  <c r="L394" i="2"/>
  <c r="L393" i="2"/>
  <c r="L389" i="2"/>
  <c r="L388" i="2"/>
  <c r="L386" i="2"/>
  <c r="L385" i="2"/>
  <c r="L382" i="2"/>
  <c r="L381" i="2"/>
  <c r="L380" i="2"/>
  <c r="L379" i="2"/>
  <c r="L378" i="2"/>
  <c r="L376" i="2"/>
  <c r="L375" i="2"/>
  <c r="L374" i="2"/>
  <c r="L371" i="2"/>
  <c r="L370" i="2"/>
  <c r="L368" i="2"/>
  <c r="L367" i="2"/>
  <c r="L356" i="2"/>
  <c r="L355" i="2"/>
  <c r="L354" i="2"/>
  <c r="L352" i="2"/>
  <c r="L351" i="2"/>
  <c r="L350" i="2"/>
  <c r="L349" i="2"/>
  <c r="L348" i="2"/>
  <c r="L347" i="2"/>
  <c r="L346" i="2"/>
  <c r="L341" i="2"/>
  <c r="L337" i="2"/>
  <c r="L336" i="2"/>
  <c r="L335" i="2"/>
  <c r="L334" i="2"/>
  <c r="L333" i="2"/>
  <c r="L332" i="2"/>
  <c r="L331" i="2"/>
  <c r="L330" i="2"/>
  <c r="L329" i="2"/>
  <c r="L328" i="2"/>
  <c r="L327" i="2"/>
  <c r="L326" i="2"/>
  <c r="L325" i="2"/>
  <c r="L324" i="2"/>
  <c r="L323" i="2"/>
  <c r="L322" i="2"/>
  <c r="L321" i="2"/>
  <c r="L320" i="2"/>
  <c r="L318" i="2"/>
  <c r="L314" i="2"/>
  <c r="L313" i="2"/>
  <c r="L297" i="2"/>
  <c r="L294" i="2"/>
  <c r="L293" i="2"/>
  <c r="L288" i="2"/>
  <c r="L287" i="2"/>
  <c r="L310" i="2"/>
  <c r="L307" i="2"/>
  <c r="L306" i="2"/>
  <c r="L301" i="2"/>
  <c r="L300" i="2"/>
  <c r="L213" i="2"/>
  <c r="L211" i="2"/>
  <c r="L210" i="2"/>
  <c r="L185" i="2"/>
  <c r="L184" i="2"/>
  <c r="L183" i="2"/>
  <c r="L182" i="2"/>
  <c r="L181" i="2"/>
  <c r="L164" i="2"/>
  <c r="L163" i="2"/>
  <c r="L162" i="2"/>
  <c r="L161" i="2"/>
  <c r="L129" i="2"/>
  <c r="L128" i="2"/>
  <c r="L125" i="2"/>
  <c r="L124" i="2"/>
  <c r="L122" i="2"/>
  <c r="L121" i="2"/>
  <c r="L120" i="2"/>
  <c r="L115" i="2"/>
  <c r="L113" i="2"/>
  <c r="L111" i="2"/>
  <c r="L110" i="2"/>
  <c r="L197" i="2"/>
  <c r="L89" i="2"/>
  <c r="L88" i="2"/>
  <c r="L87" i="2"/>
  <c r="L86" i="2"/>
  <c r="L85" i="2"/>
  <c r="L84" i="2"/>
  <c r="L83" i="2"/>
  <c r="L82" i="2"/>
  <c r="L81" i="2"/>
  <c r="L68" i="2"/>
  <c r="L66" i="2"/>
  <c r="L65" i="2"/>
  <c r="L64" i="2"/>
  <c r="L63" i="2"/>
  <c r="L57" i="2"/>
  <c r="L56" i="2"/>
  <c r="L55" i="2"/>
  <c r="L54" i="2"/>
  <c r="L52" i="2"/>
  <c r="L51" i="2"/>
  <c r="L50" i="2"/>
  <c r="L49" i="2"/>
  <c r="L48" i="2"/>
  <c r="L47" i="2"/>
  <c r="L46" i="2"/>
  <c r="L44" i="2"/>
  <c r="L43" i="2"/>
  <c r="L42" i="2"/>
  <c r="L41" i="2"/>
  <c r="M41" i="2" s="1"/>
  <c r="L40" i="2"/>
  <c r="L39" i="2"/>
  <c r="L37" i="2"/>
  <c r="L36" i="2"/>
  <c r="M36" i="2" s="1"/>
  <c r="L20" i="2"/>
  <c r="L19" i="2"/>
  <c r="L18" i="2"/>
  <c r="L17" i="2"/>
  <c r="L16" i="2"/>
  <c r="L23" i="2"/>
  <c r="L15" i="2"/>
  <c r="L14" i="2"/>
  <c r="L13" i="2"/>
  <c r="L12" i="2"/>
  <c r="L11" i="2"/>
  <c r="L10" i="2"/>
  <c r="L9" i="2"/>
  <c r="L8" i="2"/>
  <c r="L7" i="2"/>
  <c r="L6" i="2"/>
  <c r="L5" i="2"/>
  <c r="L4" i="2"/>
  <c r="M39" i="2" l="1"/>
  <c r="M23" i="2"/>
  <c r="M47" i="2"/>
  <c r="M181" i="2"/>
  <c r="M396" i="2"/>
  <c r="M438" i="2"/>
  <c r="M773" i="2"/>
  <c r="M933" i="2"/>
  <c r="M57" i="2"/>
  <c r="M182" i="2"/>
  <c r="M347" i="2"/>
  <c r="M426" i="2"/>
  <c r="M919" i="2"/>
  <c r="M49" i="2"/>
  <c r="M306" i="2"/>
  <c r="M427" i="2"/>
  <c r="M730" i="2"/>
  <c r="M920" i="2"/>
  <c r="M50" i="2"/>
  <c r="M129" i="2"/>
  <c r="M334" i="2"/>
  <c r="M388" i="2"/>
  <c r="M542" i="2"/>
  <c r="M338" i="2"/>
  <c r="M731" i="2"/>
  <c r="M759" i="2"/>
  <c r="M780" i="2"/>
  <c r="M791" i="2"/>
  <c r="M841" i="2"/>
  <c r="M861" i="2"/>
  <c r="M869" i="2"/>
  <c r="M891" i="2"/>
  <c r="M902" i="2"/>
  <c r="M911" i="2"/>
  <c r="M928" i="2"/>
  <c r="M940" i="2"/>
  <c r="M82" i="2"/>
  <c r="M323" i="2"/>
  <c r="M385" i="2"/>
  <c r="M554" i="2"/>
  <c r="M855" i="2"/>
  <c r="M14" i="2"/>
  <c r="M301" i="2"/>
  <c r="M356" i="2"/>
  <c r="M37" i="2"/>
  <c r="M934" i="2"/>
  <c r="M63" i="2"/>
  <c r="M313" i="2"/>
  <c r="M419" i="2"/>
  <c r="M113" i="2"/>
  <c r="M314" i="2"/>
  <c r="M367" i="2"/>
  <c r="M429" i="2"/>
  <c r="M646" i="2"/>
  <c r="M9" i="2"/>
  <c r="M16" i="2"/>
  <c r="M51" i="2"/>
  <c r="M65" i="2"/>
  <c r="M86" i="2"/>
  <c r="M115" i="2"/>
  <c r="M161" i="2"/>
  <c r="M185" i="2"/>
  <c r="M310" i="2"/>
  <c r="M318" i="2"/>
  <c r="M327" i="2"/>
  <c r="M335" i="2"/>
  <c r="M350" i="2"/>
  <c r="M368" i="2"/>
  <c r="M379" i="2"/>
  <c r="M389" i="2"/>
  <c r="M401" i="2"/>
  <c r="M421" i="2"/>
  <c r="M430" i="2"/>
  <c r="M543" i="2"/>
  <c r="M558" i="2"/>
  <c r="M459" i="2"/>
  <c r="M647" i="2"/>
  <c r="M675" i="2"/>
  <c r="M13" i="2"/>
  <c r="M124" i="2"/>
  <c r="M355" i="2"/>
  <c r="M415" i="2"/>
  <c r="M612" i="2"/>
  <c r="M524" i="2"/>
  <c r="M899" i="2"/>
  <c r="M48" i="2"/>
  <c r="M297" i="2"/>
  <c r="M397" i="2"/>
  <c r="M908" i="2"/>
  <c r="M15" i="2"/>
  <c r="M183" i="2"/>
  <c r="M399" i="2"/>
  <c r="M910" i="2"/>
  <c r="M64" i="2"/>
  <c r="M307" i="2"/>
  <c r="M349" i="2"/>
  <c r="M400" i="2"/>
  <c r="M457" i="2"/>
  <c r="M732" i="2"/>
  <c r="M760" i="2"/>
  <c r="M781" i="2"/>
  <c r="M793" i="2"/>
  <c r="M842" i="2"/>
  <c r="M862" i="2"/>
  <c r="M871" i="2"/>
  <c r="M892" i="2"/>
  <c r="M903" i="2"/>
  <c r="M914" i="2"/>
  <c r="M945" i="2"/>
  <c r="M56" i="2"/>
  <c r="M294" i="2"/>
  <c r="M375" i="2"/>
  <c r="M437" i="2"/>
  <c r="M728" i="2"/>
  <c r="M838" i="2"/>
  <c r="M866" i="2"/>
  <c r="M875" i="2"/>
  <c r="M6" i="2"/>
  <c r="M83" i="2"/>
  <c r="M125" i="2"/>
  <c r="M332" i="2"/>
  <c r="M416" i="2"/>
  <c r="M555" i="2"/>
  <c r="M652" i="2"/>
  <c r="M729" i="2"/>
  <c r="M757" i="2"/>
  <c r="M525" i="2"/>
  <c r="M839" i="2"/>
  <c r="M867" i="2"/>
  <c r="M876" i="2"/>
  <c r="M84" i="2"/>
  <c r="M128" i="2"/>
  <c r="M325" i="2"/>
  <c r="M348" i="2"/>
  <c r="M556" i="2"/>
  <c r="M456" i="2"/>
  <c r="M653" i="2"/>
  <c r="M758" i="2"/>
  <c r="M526" i="2"/>
  <c r="M840" i="2"/>
  <c r="M868" i="2"/>
  <c r="M878" i="2"/>
  <c r="M40" i="2"/>
  <c r="M85" i="2"/>
  <c r="M184" i="2"/>
  <c r="M326" i="2"/>
  <c r="M378" i="2"/>
  <c r="M420" i="2"/>
  <c r="M557" i="2"/>
  <c r="M674" i="2"/>
  <c r="M10" i="2"/>
  <c r="M17" i="2"/>
  <c r="M43" i="2"/>
  <c r="M52" i="2"/>
  <c r="M66" i="2"/>
  <c r="M87" i="2"/>
  <c r="M120" i="2"/>
  <c r="M162" i="2"/>
  <c r="M210" i="2"/>
  <c r="M320" i="2"/>
  <c r="M328" i="2"/>
  <c r="M336" i="2"/>
  <c r="M351" i="2"/>
  <c r="M370" i="2"/>
  <c r="M380" i="2"/>
  <c r="M393" i="2"/>
  <c r="M422" i="2"/>
  <c r="M431" i="2"/>
  <c r="M523" i="2"/>
  <c r="M559" i="2"/>
  <c r="M460" i="2"/>
  <c r="M648" i="2"/>
  <c r="M676" i="2"/>
  <c r="M733" i="2"/>
  <c r="M761" i="2"/>
  <c r="M784" i="2"/>
  <c r="M794" i="2"/>
  <c r="M843" i="2"/>
  <c r="M863" i="2"/>
  <c r="M872" i="2"/>
  <c r="M893" i="2"/>
  <c r="M904" i="2"/>
  <c r="M915" i="2"/>
  <c r="M930" i="2"/>
  <c r="M5" i="2"/>
  <c r="M197" i="2"/>
  <c r="M346" i="2"/>
  <c r="M425" i="2"/>
  <c r="M651" i="2"/>
  <c r="M756" i="2"/>
  <c r="M918" i="2"/>
  <c r="M376" i="2"/>
  <c r="M537" i="2"/>
  <c r="M613" i="2"/>
  <c r="M774" i="2"/>
  <c r="M857" i="2"/>
  <c r="M7" i="2"/>
  <c r="M111" i="2"/>
  <c r="M333" i="2"/>
  <c r="M538" i="2"/>
  <c r="M645" i="2"/>
  <c r="M777" i="2"/>
  <c r="M858" i="2"/>
  <c r="M901" i="2"/>
  <c r="M8" i="2"/>
  <c r="M11" i="2"/>
  <c r="M18" i="2"/>
  <c r="M44" i="2"/>
  <c r="M54" i="2"/>
  <c r="M68" i="2"/>
  <c r="M88" i="2"/>
  <c r="M121" i="2"/>
  <c r="M163" i="2"/>
  <c r="M211" i="2"/>
  <c r="M288" i="2"/>
  <c r="M321" i="2"/>
  <c r="M329" i="2"/>
  <c r="M337" i="2"/>
  <c r="M352" i="2"/>
  <c r="M371" i="2"/>
  <c r="M381" i="2"/>
  <c r="M394" i="2"/>
  <c r="M412" i="2"/>
  <c r="M423" i="2"/>
  <c r="M552" i="2"/>
  <c r="M617" i="2"/>
  <c r="M463" i="2"/>
  <c r="M649" i="2"/>
  <c r="M677" i="2"/>
  <c r="M947" i="2"/>
  <c r="M20" i="2"/>
  <c r="M331" i="2"/>
  <c r="M907" i="2"/>
  <c r="M110" i="2"/>
  <c r="M324" i="2"/>
  <c r="M386" i="2"/>
  <c r="M900" i="2"/>
  <c r="M734" i="2"/>
  <c r="M769" i="2"/>
  <c r="M785" i="2"/>
  <c r="M836" i="2"/>
  <c r="M864" i="2"/>
  <c r="M873" i="2"/>
  <c r="M895" i="2"/>
  <c r="M905" i="2"/>
  <c r="M916" i="2"/>
  <c r="M931" i="2"/>
  <c r="M214" i="2"/>
  <c r="M4" i="2"/>
  <c r="M12" i="2"/>
  <c r="M19" i="2"/>
  <c r="M55" i="2"/>
  <c r="M81" i="2"/>
  <c r="M89" i="2"/>
  <c r="M122" i="2"/>
  <c r="M164" i="2"/>
  <c r="M213" i="2"/>
  <c r="M293" i="2"/>
  <c r="M322" i="2"/>
  <c r="M330" i="2"/>
  <c r="M341" i="2"/>
  <c r="M354" i="2"/>
  <c r="M374" i="2"/>
  <c r="M382" i="2"/>
  <c r="M395" i="2"/>
  <c r="M413" i="2"/>
  <c r="M424" i="2"/>
  <c r="M436" i="2"/>
  <c r="M553" i="2"/>
  <c r="M618" i="2"/>
  <c r="M464" i="2"/>
  <c r="M650" i="2"/>
  <c r="M678" i="2"/>
  <c r="M735" i="2"/>
  <c r="M770" i="2"/>
  <c r="M788" i="2"/>
  <c r="M837" i="2"/>
  <c r="M854" i="2"/>
  <c r="M865" i="2"/>
  <c r="M896" i="2"/>
  <c r="M906" i="2"/>
  <c r="M917" i="2"/>
  <c r="M932" i="2"/>
  <c r="Z874" i="2"/>
  <c r="AB874" i="2" s="1"/>
  <c r="Z876" i="2"/>
  <c r="AB876" i="2" s="1"/>
  <c r="Z875" i="2"/>
  <c r="AB875" i="2" s="1"/>
  <c r="Z843" i="2"/>
  <c r="AB843" i="2" s="1"/>
  <c r="Z842" i="2"/>
  <c r="AB842" i="2" s="1"/>
  <c r="Z841" i="2"/>
  <c r="AB841" i="2" s="1"/>
  <c r="Z873" i="2"/>
  <c r="AB873" i="2" s="1"/>
  <c r="Z872" i="2"/>
  <c r="AB872" i="2" s="1"/>
  <c r="Z871" i="2"/>
  <c r="AB871" i="2" s="1"/>
  <c r="Z863" i="2"/>
  <c r="AB863" i="2" s="1"/>
  <c r="Z862" i="2"/>
  <c r="AB862" i="2" s="1"/>
  <c r="Z861" i="2"/>
  <c r="AB861" i="2" s="1"/>
  <c r="Z858" i="2"/>
  <c r="AB858" i="2" s="1"/>
  <c r="Z857" i="2"/>
  <c r="AB857" i="2" s="1"/>
  <c r="Z855" i="2"/>
  <c r="AB855" i="2" s="1"/>
  <c r="Z854" i="2"/>
  <c r="AB854" i="2" s="1"/>
  <c r="Z853" i="2"/>
  <c r="AB853" i="2" s="1"/>
  <c r="Z837" i="2"/>
  <c r="AB837" i="2" s="1"/>
  <c r="Z735" i="2"/>
  <c r="AB735" i="2" s="1"/>
  <c r="Z653" i="2"/>
  <c r="AB653" i="2" s="1"/>
  <c r="Z652" i="2"/>
  <c r="AB652" i="2" s="1"/>
  <c r="Z651" i="2"/>
  <c r="AB651" i="2" s="1"/>
  <c r="Z386" i="2"/>
  <c r="AB386" i="2" s="1"/>
  <c r="Z385" i="2"/>
  <c r="AB385" i="2" s="1"/>
  <c r="Z375" i="2"/>
  <c r="AB375" i="2" s="1"/>
  <c r="Z374" i="2"/>
  <c r="AB374" i="2" s="1"/>
  <c r="Z371" i="2"/>
  <c r="AB371" i="2" s="1"/>
  <c r="Z370" i="2"/>
  <c r="AB370" i="2" s="1"/>
  <c r="Z368" i="2"/>
  <c r="AB368" i="2" s="1"/>
  <c r="Z367" i="2"/>
  <c r="AB367" i="2" s="1"/>
  <c r="Z366" i="2"/>
  <c r="AB366" i="2" s="1"/>
  <c r="Z431" i="2"/>
  <c r="AB431" i="2" s="1"/>
  <c r="Z420" i="2"/>
  <c r="AB420" i="2" s="1"/>
  <c r="Z419" i="2"/>
  <c r="AB419" i="2" s="1"/>
  <c r="Z416" i="2"/>
  <c r="AB416" i="2" s="1"/>
  <c r="Z415" i="2"/>
  <c r="AB415" i="2" s="1"/>
  <c r="Z413" i="2"/>
  <c r="AB413" i="2" s="1"/>
  <c r="Z412" i="2"/>
  <c r="AB412" i="2" s="1"/>
  <c r="Z411" i="2"/>
  <c r="AB411" i="2" s="1"/>
  <c r="Z421" i="2"/>
  <c r="AB421" i="2" s="1"/>
  <c r="Z354" i="2"/>
  <c r="AB354" i="2" s="1"/>
  <c r="Z613" i="2"/>
  <c r="AB613" i="2" s="1"/>
  <c r="Z729" i="2"/>
  <c r="AB729" i="2" s="1"/>
  <c r="Z730" i="2"/>
  <c r="AB730" i="2" s="1"/>
  <c r="Z731" i="2"/>
  <c r="AB731" i="2" s="1"/>
  <c r="Z733" i="2"/>
  <c r="AB733" i="2" s="1"/>
  <c r="Z647" i="2"/>
  <c r="AB647" i="2" s="1"/>
  <c r="Z349" i="2"/>
  <c r="AB349" i="2" s="1"/>
  <c r="Z394" i="2"/>
  <c r="AB394" i="2" s="1"/>
  <c r="Z526" i="2" l="1"/>
  <c r="AB526" i="2" s="1"/>
  <c r="Z524" i="2"/>
  <c r="AB524" i="2" s="1"/>
  <c r="Z455" i="2"/>
  <c r="AB455" i="2" s="1"/>
  <c r="Z456" i="2"/>
  <c r="AB456" i="2" s="1"/>
  <c r="Z457" i="2"/>
  <c r="AB457" i="2" s="1"/>
  <c r="Z459" i="2"/>
  <c r="AB459" i="2" s="1"/>
  <c r="Z460" i="2"/>
  <c r="AB460" i="2" s="1"/>
  <c r="Z463" i="2"/>
  <c r="AB463" i="2" s="1"/>
  <c r="Z464" i="2"/>
  <c r="AB464" i="2" s="1"/>
  <c r="Z941" i="2" l="1"/>
  <c r="AB941" i="2" s="1"/>
  <c r="Z940" i="2"/>
  <c r="AB940" i="2" s="1"/>
  <c r="Z936" i="2"/>
  <c r="AB936" i="2" s="1"/>
  <c r="Z934" i="2"/>
  <c r="AB934" i="2" s="1"/>
  <c r="Z933" i="2"/>
  <c r="AB933" i="2" s="1"/>
  <c r="Z932" i="2"/>
  <c r="AB932" i="2" s="1"/>
  <c r="Z931" i="2"/>
  <c r="AB931" i="2" s="1"/>
  <c r="Z930" i="2"/>
  <c r="AB930" i="2" s="1"/>
  <c r="Z929" i="2"/>
  <c r="AB929" i="2" s="1"/>
  <c r="Z928" i="2"/>
  <c r="AB928" i="2" s="1"/>
  <c r="Z905" i="2"/>
  <c r="AB905" i="2" s="1"/>
  <c r="Z904" i="2"/>
  <c r="AB904" i="2" s="1"/>
  <c r="Z903" i="2"/>
  <c r="AB903" i="2" s="1"/>
  <c r="Z902" i="2"/>
  <c r="AB902" i="2" s="1"/>
  <c r="Z901" i="2"/>
  <c r="AB901" i="2" s="1"/>
  <c r="Z900" i="2"/>
  <c r="AB900" i="2" s="1"/>
  <c r="Z899" i="2"/>
  <c r="AB899" i="2" s="1"/>
  <c r="Z896" i="2"/>
  <c r="AB896" i="2" s="1"/>
  <c r="Z895" i="2"/>
  <c r="AB895" i="2" s="1"/>
  <c r="Z893" i="2"/>
  <c r="AB893" i="2" s="1"/>
  <c r="Z892" i="2"/>
  <c r="AB892" i="2" s="1"/>
  <c r="Z891" i="2"/>
  <c r="AB891" i="2" s="1"/>
  <c r="Z878" i="2"/>
  <c r="AB878" i="2" s="1"/>
  <c r="Z869" i="2"/>
  <c r="AB869" i="2" s="1"/>
  <c r="Z868" i="2"/>
  <c r="AB868" i="2" s="1"/>
  <c r="Z867" i="2"/>
  <c r="AB867" i="2" s="1"/>
  <c r="Z866" i="2"/>
  <c r="AB866" i="2" s="1"/>
  <c r="Z865" i="2"/>
  <c r="AB865" i="2" s="1"/>
  <c r="Z864" i="2"/>
  <c r="AB864" i="2" s="1"/>
  <c r="Z840" i="2"/>
  <c r="AB840" i="2" s="1"/>
  <c r="Z839" i="2"/>
  <c r="AB839" i="2" s="1"/>
  <c r="Z838" i="2"/>
  <c r="AB838" i="2" s="1"/>
  <c r="Z836" i="2"/>
  <c r="AB836" i="2" s="1"/>
  <c r="Z794" i="2"/>
  <c r="AB794" i="2" s="1"/>
  <c r="Z793" i="2"/>
  <c r="AB793" i="2" s="1"/>
  <c r="Z525" i="2"/>
  <c r="AB525" i="2" s="1"/>
  <c r="Z788" i="2"/>
  <c r="AB788" i="2" s="1"/>
  <c r="Z785" i="2"/>
  <c r="AB785" i="2" s="1"/>
  <c r="Z784" i="2"/>
  <c r="AB784" i="2" s="1"/>
  <c r="Z781" i="2"/>
  <c r="AB781" i="2" s="1"/>
  <c r="Z780" i="2"/>
  <c r="AB780" i="2" s="1"/>
  <c r="Z777" i="2"/>
  <c r="AB777" i="2" s="1"/>
  <c r="Z774" i="2"/>
  <c r="AB774" i="2" s="1"/>
  <c r="Z773" i="2"/>
  <c r="AB773" i="2" s="1"/>
  <c r="Z770" i="2"/>
  <c r="AB770" i="2" s="1"/>
  <c r="Z769" i="2"/>
  <c r="AB769" i="2" s="1"/>
  <c r="Z761" i="2"/>
  <c r="AB761" i="2" s="1"/>
  <c r="Z760" i="2"/>
  <c r="AB760" i="2" s="1"/>
  <c r="Z759" i="2"/>
  <c r="AB759" i="2" s="1"/>
  <c r="Z758" i="2"/>
  <c r="AB758" i="2" s="1"/>
  <c r="Z757" i="2"/>
  <c r="AB757" i="2" s="1"/>
  <c r="Z756" i="2"/>
  <c r="AB756" i="2" s="1"/>
  <c r="Z734" i="2"/>
  <c r="AB734" i="2" s="1"/>
  <c r="Z732" i="2"/>
  <c r="AB732" i="2" s="1"/>
  <c r="Z728" i="2"/>
  <c r="AB728" i="2" s="1"/>
  <c r="Z679" i="2"/>
  <c r="AB679" i="2" s="1"/>
  <c r="Z678" i="2"/>
  <c r="AB678" i="2" s="1"/>
  <c r="Z677" i="2"/>
  <c r="AB677" i="2" s="1"/>
  <c r="Z676" i="2"/>
  <c r="AB676" i="2" s="1"/>
  <c r="Z675" i="2"/>
  <c r="AB675" i="2" s="1"/>
  <c r="Z674" i="2"/>
  <c r="AB674" i="2" s="1"/>
  <c r="Z650" i="2"/>
  <c r="AB650" i="2" s="1"/>
  <c r="Z649" i="2"/>
  <c r="AB649" i="2" s="1"/>
  <c r="Z648" i="2"/>
  <c r="AB648" i="2" s="1"/>
  <c r="Z646" i="2"/>
  <c r="AB646" i="2" s="1"/>
  <c r="Z612" i="2"/>
  <c r="AB612" i="2" s="1"/>
  <c r="Z438" i="2"/>
  <c r="AB438" i="2" s="1"/>
  <c r="Z618" i="2"/>
  <c r="AB618" i="2" s="1"/>
  <c r="Z617" i="2"/>
  <c r="AB617" i="2" s="1"/>
  <c r="Z559" i="2"/>
  <c r="AB559" i="2" s="1"/>
  <c r="Z558" i="2"/>
  <c r="AB558" i="2" s="1"/>
  <c r="Z557" i="2"/>
  <c r="AB557" i="2" s="1"/>
  <c r="Z556" i="2"/>
  <c r="AB556" i="2" s="1"/>
  <c r="Z555" i="2"/>
  <c r="AB555" i="2" s="1"/>
  <c r="Z554" i="2"/>
  <c r="AB554" i="2" s="1"/>
  <c r="Z553" i="2"/>
  <c r="AB553" i="2" s="1"/>
  <c r="Z552" i="2"/>
  <c r="AB552" i="2" s="1"/>
  <c r="Z523" i="2"/>
  <c r="AB523" i="2" s="1"/>
  <c r="Z543" i="2"/>
  <c r="AB543" i="2" s="1"/>
  <c r="Z542" i="2"/>
  <c r="AB542" i="2" s="1"/>
  <c r="Z538" i="2"/>
  <c r="AB538" i="2" s="1"/>
  <c r="Z537" i="2"/>
  <c r="AB537" i="2" s="1"/>
  <c r="Z430" i="2"/>
  <c r="AB430" i="2" s="1"/>
  <c r="Z429" i="2"/>
  <c r="AB429" i="2" s="1"/>
  <c r="Z427" i="2"/>
  <c r="AB427" i="2" s="1"/>
  <c r="Z426" i="2"/>
  <c r="AB426" i="2" s="1"/>
  <c r="Z425" i="2"/>
  <c r="AB425" i="2" s="1"/>
  <c r="Z424" i="2"/>
  <c r="AB424" i="2" s="1"/>
  <c r="Z423" i="2"/>
  <c r="AB423" i="2" s="1"/>
  <c r="Z422" i="2"/>
  <c r="AB422" i="2" s="1"/>
  <c r="Z401" i="2"/>
  <c r="AB401" i="2" s="1"/>
  <c r="Z400" i="2"/>
  <c r="AB400" i="2" s="1"/>
  <c r="Z399" i="2"/>
  <c r="AB399" i="2" s="1"/>
  <c r="Z397" i="2"/>
  <c r="AB397" i="2" s="1"/>
  <c r="Z396" i="2"/>
  <c r="AB396" i="2" s="1"/>
  <c r="Z395" i="2"/>
  <c r="AB395" i="2" s="1"/>
  <c r="Z393" i="2"/>
  <c r="AB393" i="2" s="1"/>
  <c r="Z389" i="2"/>
  <c r="AB389" i="2" s="1"/>
  <c r="Z388" i="2"/>
  <c r="AB388" i="2" s="1"/>
  <c r="Z382" i="2"/>
  <c r="AB382" i="2" s="1"/>
  <c r="Z381" i="2"/>
  <c r="AB381" i="2" s="1"/>
  <c r="Z380" i="2"/>
  <c r="AB380" i="2" s="1"/>
  <c r="Z379" i="2"/>
  <c r="AB379" i="2" s="1"/>
  <c r="Z378" i="2"/>
  <c r="AB378" i="2" s="1"/>
  <c r="Z377" i="2"/>
  <c r="AB377" i="2" s="1"/>
  <c r="Z376" i="2"/>
  <c r="AB376" i="2" s="1"/>
  <c r="Z356" i="2"/>
  <c r="AB356" i="2" s="1"/>
  <c r="Z355" i="2"/>
  <c r="AB355" i="2" s="1"/>
  <c r="Z352" i="2"/>
  <c r="AB352" i="2" s="1"/>
  <c r="Z351" i="2"/>
  <c r="AB351" i="2" s="1"/>
  <c r="Z350" i="2"/>
  <c r="AB350" i="2" s="1"/>
  <c r="Z347" i="2"/>
  <c r="AB347" i="2" s="1"/>
  <c r="Z346" i="2"/>
  <c r="AB346" i="2" s="1"/>
  <c r="Z341" i="2"/>
  <c r="AB341" i="2" s="1"/>
  <c r="Z337" i="2"/>
  <c r="AB337" i="2" s="1"/>
  <c r="Z328" i="2"/>
  <c r="AB328" i="2" s="1"/>
  <c r="Z327" i="2"/>
  <c r="AB327" i="2" s="1"/>
  <c r="Z326" i="2"/>
  <c r="AB326" i="2" s="1"/>
  <c r="Z325" i="2"/>
  <c r="AB325" i="2" s="1"/>
  <c r="Z324" i="2"/>
  <c r="AB324" i="2" s="1"/>
  <c r="Z323" i="2"/>
  <c r="AB323" i="2" s="1"/>
  <c r="Z322" i="2"/>
  <c r="AB322" i="2" s="1"/>
  <c r="Z321" i="2"/>
  <c r="AB321" i="2" s="1"/>
  <c r="Z320" i="2"/>
  <c r="AB320" i="2" s="1"/>
  <c r="Z318" i="2"/>
  <c r="AB318" i="2" s="1"/>
  <c r="Z314" i="2"/>
  <c r="AB314" i="2" s="1"/>
  <c r="Z313" i="2"/>
  <c r="AB313" i="2" s="1"/>
  <c r="Z297" i="2"/>
  <c r="AB297" i="2" s="1"/>
  <c r="Z294" i="2"/>
  <c r="AB294" i="2" s="1"/>
  <c r="Z293" i="2"/>
  <c r="AB293" i="2" s="1"/>
  <c r="Z288" i="2"/>
  <c r="AB288" i="2" s="1"/>
  <c r="Z287" i="2"/>
  <c r="AB287" i="2" s="1"/>
  <c r="Z310" i="2"/>
  <c r="AB310" i="2" s="1"/>
  <c r="Z307" i="2"/>
  <c r="AB307" i="2" s="1"/>
  <c r="Z306" i="2"/>
  <c r="AB306" i="2" s="1"/>
  <c r="Z301" i="2"/>
  <c r="AB301" i="2" s="1"/>
  <c r="Z300" i="2"/>
  <c r="AB300" i="2" s="1"/>
  <c r="Z216" i="2"/>
  <c r="AB216" i="2" s="1"/>
  <c r="Z213" i="2"/>
  <c r="AB213" i="2" s="1"/>
  <c r="Z211" i="2"/>
  <c r="AB211" i="2" s="1"/>
  <c r="Z210" i="2"/>
  <c r="AB210" i="2" s="1"/>
  <c r="Z185" i="2"/>
  <c r="AB185" i="2" s="1"/>
  <c r="Z184" i="2"/>
  <c r="AB184" i="2" s="1"/>
  <c r="Z183" i="2"/>
  <c r="AB183" i="2" s="1"/>
  <c r="Z182" i="2"/>
  <c r="AB182" i="2" s="1"/>
  <c r="Z181" i="2"/>
  <c r="AB181" i="2" s="1"/>
  <c r="Z164" i="2"/>
  <c r="AB164" i="2" s="1"/>
  <c r="Z163" i="2"/>
  <c r="AB163" i="2" s="1"/>
  <c r="Z162" i="2"/>
  <c r="AB162" i="2" s="1"/>
  <c r="Z161" i="2"/>
  <c r="AB161" i="2" s="1"/>
  <c r="Z129" i="2"/>
  <c r="AB129" i="2" s="1"/>
  <c r="Z128" i="2"/>
  <c r="AB128" i="2" s="1"/>
  <c r="Z125" i="2"/>
  <c r="AB125" i="2" s="1"/>
  <c r="Z124" i="2"/>
  <c r="AB124" i="2" s="1"/>
  <c r="Z122" i="2"/>
  <c r="AB122" i="2" s="1"/>
  <c r="Z121" i="2"/>
  <c r="AB121" i="2" s="1"/>
  <c r="Z120" i="2"/>
  <c r="AB120" i="2" s="1"/>
  <c r="Z115" i="2"/>
  <c r="AB115" i="2" s="1"/>
  <c r="Z113" i="2"/>
  <c r="AB113" i="2" s="1"/>
  <c r="Z111" i="2"/>
  <c r="AB111" i="2" s="1"/>
  <c r="Z110" i="2"/>
  <c r="AB110" i="2" s="1"/>
  <c r="Z197" i="2"/>
  <c r="AB197" i="2" s="1"/>
  <c r="Z89" i="2"/>
  <c r="AB89" i="2" s="1"/>
  <c r="Z88" i="2"/>
  <c r="AB88" i="2" s="1"/>
  <c r="Z87" i="2"/>
  <c r="AB87" i="2" s="1"/>
  <c r="Z86" i="2"/>
  <c r="AB86" i="2" s="1"/>
  <c r="Z85" i="2"/>
  <c r="AB85" i="2" s="1"/>
  <c r="Z84" i="2"/>
  <c r="AB84" i="2" s="1"/>
  <c r="Z83" i="2"/>
  <c r="AB83" i="2" s="1"/>
  <c r="Z82" i="2"/>
  <c r="AB82" i="2" s="1"/>
  <c r="Z81" i="2"/>
  <c r="AB81" i="2" s="1"/>
  <c r="Z68" i="2"/>
  <c r="AB68" i="2" s="1"/>
  <c r="Z66" i="2"/>
  <c r="AB66" i="2" s="1"/>
  <c r="Z65" i="2"/>
  <c r="AB65" i="2" s="1"/>
  <c r="Z64" i="2"/>
  <c r="AB64" i="2" s="1"/>
  <c r="Z57" i="2"/>
  <c r="AB57" i="2" s="1"/>
  <c r="Z56" i="2"/>
  <c r="AB56" i="2" s="1"/>
  <c r="Z55" i="2"/>
  <c r="AB55" i="2" s="1"/>
  <c r="Z54" i="2"/>
  <c r="AB54" i="2" s="1"/>
  <c r="Z52" i="2"/>
  <c r="AB52" i="2" s="1"/>
  <c r="Z51" i="2"/>
  <c r="AB51" i="2" s="1"/>
  <c r="Z50" i="2"/>
  <c r="AB50" i="2" s="1"/>
  <c r="Z49" i="2"/>
  <c r="AB49" i="2" s="1"/>
  <c r="Z48" i="2"/>
  <c r="AB48" i="2" s="1"/>
  <c r="Z46" i="2"/>
  <c r="AB46" i="2" s="1"/>
  <c r="Z44" i="2"/>
  <c r="AB44" i="2" s="1"/>
  <c r="Z43" i="2"/>
  <c r="AB43" i="2" s="1"/>
  <c r="Z42" i="2"/>
  <c r="AB42" i="2" s="1"/>
  <c r="Z41" i="2"/>
  <c r="AB41" i="2" s="1"/>
  <c r="Z40" i="2"/>
  <c r="AB40" i="2" s="1"/>
  <c r="Z39" i="2"/>
  <c r="AB39" i="2" s="1"/>
  <c r="Z37" i="2"/>
  <c r="AB37" i="2" s="1"/>
  <c r="Z36" i="2"/>
  <c r="AB36" i="2" s="1"/>
  <c r="Z27" i="2"/>
  <c r="AB27" i="2" s="1"/>
  <c r="Z26" i="2"/>
  <c r="AB26" i="2" s="1"/>
  <c r="Z25" i="2"/>
  <c r="AB25" i="2" s="1"/>
  <c r="Z24" i="2"/>
  <c r="AB24" i="2" s="1"/>
  <c r="Z20" i="2"/>
  <c r="AB20" i="2" s="1"/>
  <c r="Z19" i="2"/>
  <c r="AB19" i="2" s="1"/>
  <c r="Z23" i="2"/>
  <c r="AB23" i="2" s="1"/>
  <c r="Z15" i="2"/>
  <c r="AB15" i="2" s="1"/>
  <c r="Z14" i="2"/>
  <c r="AB14" i="2" s="1"/>
  <c r="Z13" i="2"/>
  <c r="AB13" i="2" s="1"/>
  <c r="Z10" i="2"/>
  <c r="AB10" i="2" s="1"/>
  <c r="Z9" i="2"/>
  <c r="AB9" i="2" s="1"/>
  <c r="Z8" i="2"/>
  <c r="AB8" i="2" s="1"/>
  <c r="Z7" i="2"/>
  <c r="AB7" i="2" s="1"/>
  <c r="Z6" i="2"/>
  <c r="AB6" i="2" s="1"/>
  <c r="Z5" i="2"/>
  <c r="AB5" i="2" s="1"/>
  <c r="Z4" i="2"/>
  <c r="AB4" i="2" s="1"/>
  <c r="S796" i="4" l="1"/>
  <c r="S748" i="4"/>
  <c r="S732" i="4"/>
  <c r="S716" i="4"/>
  <c r="S700" i="4"/>
  <c r="S684" i="4"/>
  <c r="S652" i="4"/>
  <c r="S556" i="4"/>
  <c r="S460" i="4"/>
  <c r="S444" i="4"/>
  <c r="S428" i="4"/>
  <c r="S795" i="4"/>
  <c r="S763" i="4"/>
  <c r="S747" i="4"/>
  <c r="S731" i="4"/>
  <c r="S715" i="4"/>
  <c r="S699" i="4"/>
  <c r="S651" i="4"/>
  <c r="S443" i="4"/>
  <c r="S427" i="4"/>
  <c r="S363" i="4"/>
  <c r="S347" i="4"/>
  <c r="S331" i="4"/>
  <c r="S299" i="4"/>
  <c r="S267" i="4"/>
  <c r="S251" i="4"/>
  <c r="S235" i="4"/>
  <c r="S219" i="4"/>
  <c r="S123" i="4"/>
  <c r="S107" i="4"/>
  <c r="S59" i="4"/>
  <c r="S43" i="4"/>
  <c r="S11" i="4"/>
  <c r="S442" i="4"/>
  <c r="S426" i="4"/>
  <c r="S410" i="4"/>
  <c r="S362" i="4"/>
  <c r="S330" i="4"/>
  <c r="S298" i="4"/>
  <c r="S266" i="4"/>
  <c r="S250" i="4"/>
  <c r="S234" i="4"/>
  <c r="S106" i="4"/>
  <c r="S58" i="4"/>
  <c r="S42" i="4"/>
  <c r="S10" i="4"/>
  <c r="S762" i="4"/>
  <c r="S746" i="4"/>
  <c r="S730" i="4"/>
  <c r="S714" i="4"/>
  <c r="S698" i="4"/>
  <c r="S650" i="4"/>
  <c r="S793" i="4"/>
  <c r="S761" i="4"/>
  <c r="S745" i="4"/>
  <c r="S729" i="4"/>
  <c r="S697" i="4"/>
  <c r="S649" i="4"/>
  <c r="S792" i="4"/>
  <c r="S744" i="4"/>
  <c r="S728" i="4"/>
  <c r="S712" i="4"/>
  <c r="S696" i="4"/>
  <c r="S648" i="4"/>
  <c r="S456" i="4"/>
  <c r="S424" i="4"/>
  <c r="S328" i="4"/>
  <c r="S296" i="4"/>
  <c r="S280" i="4"/>
  <c r="S264" i="4"/>
  <c r="S248" i="4"/>
  <c r="S232" i="4"/>
  <c r="S216" i="4"/>
  <c r="S104" i="4"/>
  <c r="S72" i="4"/>
  <c r="S56" i="4"/>
  <c r="S40" i="4"/>
  <c r="S24" i="4"/>
  <c r="S8" i="4"/>
  <c r="S343" i="4"/>
  <c r="S327" i="4"/>
  <c r="S311" i="4"/>
  <c r="S295" i="4"/>
  <c r="S279" i="4"/>
  <c r="S263" i="4"/>
  <c r="S247" i="4"/>
  <c r="S231" i="4"/>
  <c r="S791" i="4"/>
  <c r="S759" i="4"/>
  <c r="S743" i="4"/>
  <c r="S711" i="4"/>
  <c r="S695" i="4"/>
  <c r="S647" i="4"/>
  <c r="S790" i="4"/>
  <c r="S758" i="4"/>
  <c r="S710" i="4"/>
  <c r="S694" i="4"/>
  <c r="S646" i="4"/>
  <c r="S566" i="4"/>
  <c r="S789" i="4"/>
  <c r="S757" i="4"/>
  <c r="S725" i="4"/>
  <c r="S709" i="4"/>
  <c r="S693" i="4"/>
  <c r="S645" i="4"/>
  <c r="S565" i="4"/>
  <c r="S485" i="4"/>
  <c r="S437" i="4"/>
  <c r="S788" i="4"/>
  <c r="S740" i="4"/>
  <c r="S724" i="4"/>
  <c r="S708" i="4"/>
  <c r="S692" i="4"/>
  <c r="S484" i="4"/>
  <c r="S436" i="4"/>
  <c r="S420" i="4"/>
  <c r="S372" i="4"/>
  <c r="S340" i="4"/>
  <c r="S324" i="4"/>
  <c r="S308" i="4"/>
  <c r="S292" i="4"/>
  <c r="S260" i="4"/>
  <c r="S244" i="4"/>
  <c r="S228" i="4"/>
  <c r="S100" i="4"/>
  <c r="S52" i="4"/>
  <c r="S36" i="4"/>
  <c r="S5" i="4"/>
  <c r="S803" i="4"/>
  <c r="S739" i="4"/>
  <c r="S707" i="4"/>
  <c r="S691" i="4"/>
  <c r="S579" i="4"/>
  <c r="S483" i="4"/>
  <c r="S802" i="4"/>
  <c r="S786" i="4"/>
  <c r="S722" i="4"/>
  <c r="S706" i="4"/>
  <c r="S690" i="4"/>
  <c r="S578" i="4"/>
  <c r="S482" i="4"/>
  <c r="S450" i="4"/>
  <c r="S801" i="4"/>
  <c r="S785" i="4"/>
  <c r="S737" i="4"/>
  <c r="S721" i="4"/>
  <c r="S705" i="4"/>
  <c r="S689" i="4"/>
  <c r="S577" i="4"/>
  <c r="S561" i="4"/>
  <c r="S481" i="4"/>
  <c r="S449" i="4"/>
  <c r="S337" i="4"/>
  <c r="S321" i="4"/>
  <c r="S305" i="4"/>
  <c r="S289" i="4"/>
  <c r="S257" i="4"/>
  <c r="S241" i="4"/>
  <c r="S225" i="4"/>
  <c r="S97" i="4"/>
  <c r="S49" i="4"/>
  <c r="S33" i="4"/>
  <c r="S17" i="4"/>
  <c r="S368" i="4"/>
  <c r="S336" i="4"/>
  <c r="S320" i="4"/>
  <c r="S304" i="4"/>
  <c r="S288" i="4"/>
  <c r="S240" i="4"/>
  <c r="S224" i="4"/>
  <c r="S96" i="4"/>
  <c r="S800" i="4"/>
  <c r="S784" i="4"/>
  <c r="S736" i="4"/>
  <c r="S720" i="4"/>
  <c r="S688" i="4"/>
  <c r="S576" i="4"/>
  <c r="S560" i="4"/>
  <c r="S480" i="4"/>
  <c r="S464" i="4"/>
  <c r="S448" i="4"/>
  <c r="S799" i="4"/>
  <c r="S783" i="4"/>
  <c r="S735" i="4"/>
  <c r="S719" i="4"/>
  <c r="S687" i="4"/>
  <c r="S575" i="4"/>
  <c r="S559" i="4"/>
  <c r="S479" i="4"/>
  <c r="S463" i="4"/>
  <c r="S431" i="4"/>
  <c r="S415" i="4"/>
  <c r="S798" i="4"/>
  <c r="S782" i="4"/>
  <c r="S734" i="4"/>
  <c r="S718" i="4"/>
  <c r="S702" i="4"/>
  <c r="S686" i="4"/>
  <c r="S558" i="4"/>
  <c r="S478" i="4"/>
  <c r="S462" i="4"/>
  <c r="S430" i="4"/>
  <c r="S414" i="4"/>
  <c r="S797" i="4"/>
  <c r="S749" i="4"/>
  <c r="S733" i="4"/>
  <c r="S717" i="4"/>
  <c r="S701" i="4"/>
  <c r="S685" i="4"/>
  <c r="S557" i="4"/>
  <c r="S461" i="4"/>
  <c r="S339" i="4"/>
  <c r="S287" i="4"/>
  <c r="S242" i="4"/>
  <c r="S98" i="4"/>
  <c r="S419" i="4"/>
  <c r="S47" i="4"/>
  <c r="S46" i="4"/>
  <c r="S435" i="4"/>
  <c r="S409" i="4"/>
  <c r="S338" i="4"/>
  <c r="S286" i="4"/>
  <c r="S268" i="4"/>
  <c r="S239" i="4"/>
  <c r="S95" i="4"/>
  <c r="S38" i="4"/>
  <c r="S323" i="4"/>
  <c r="S301" i="4"/>
  <c r="S254" i="4"/>
  <c r="S335" i="4"/>
  <c r="S285" i="4"/>
  <c r="S265" i="4"/>
  <c r="S238" i="4"/>
  <c r="S18" i="4"/>
  <c r="S302" i="4"/>
  <c r="S277" i="4"/>
  <c r="S255" i="4"/>
  <c r="S227" i="4"/>
  <c r="S9" i="4"/>
  <c r="S334" i="4"/>
  <c r="S310" i="4"/>
  <c r="S284" i="4"/>
  <c r="S262" i="4"/>
  <c r="S237" i="4"/>
  <c r="S16" i="4"/>
  <c r="S429" i="4"/>
  <c r="S373" i="4"/>
  <c r="S332" i="4"/>
  <c r="S307" i="4"/>
  <c r="S259" i="4"/>
  <c r="S233" i="4"/>
  <c r="S293" i="4"/>
  <c r="S374" i="4"/>
  <c r="S333" i="4"/>
  <c r="S309" i="4"/>
  <c r="S261" i="4"/>
  <c r="S236" i="4"/>
  <c r="S15" i="4"/>
  <c r="S55" i="4"/>
  <c r="S32" i="4"/>
  <c r="S109" i="4"/>
  <c r="S70" i="4"/>
  <c r="S366" i="4"/>
  <c r="S322" i="4"/>
  <c r="S300" i="4"/>
  <c r="S297" i="4"/>
  <c r="S124" i="4"/>
  <c r="S1" i="4"/>
  <c r="S341" i="4"/>
  <c r="S425" i="4"/>
  <c r="S329" i="4"/>
  <c r="S306" i="4"/>
  <c r="S281" i="4"/>
  <c r="S258" i="4"/>
  <c r="S230" i="4"/>
  <c r="S54" i="4"/>
  <c r="S31" i="4"/>
  <c r="S13" i="4"/>
  <c r="S303" i="4"/>
  <c r="S278" i="4"/>
  <c r="S229" i="4"/>
  <c r="S53" i="4"/>
  <c r="S30" i="4"/>
  <c r="S12" i="4"/>
  <c r="S367" i="4"/>
  <c r="S226" i="4"/>
  <c r="S125" i="4"/>
  <c r="S108" i="4"/>
  <c r="S441" i="4"/>
  <c r="S291" i="4"/>
  <c r="S245" i="4"/>
  <c r="S101" i="4"/>
  <c r="S44" i="4"/>
  <c r="S22" i="4"/>
  <c r="S253" i="4"/>
  <c r="S69" i="4"/>
  <c r="S361" i="4"/>
  <c r="S246" i="4"/>
  <c r="S342" i="4"/>
  <c r="S99" i="4"/>
  <c r="S223" i="4"/>
  <c r="S365" i="4"/>
  <c r="S252" i="4"/>
  <c r="S25" i="4"/>
  <c r="S45" i="4"/>
  <c r="S243" i="4"/>
  <c r="S364" i="4"/>
  <c r="S294" i="4"/>
  <c r="S221" i="4"/>
  <c r="S290" i="4"/>
  <c r="S41" i="4"/>
  <c r="S217" i="4"/>
  <c r="F4" i="2" l="1"/>
  <c r="D4" i="2" s="1"/>
  <c r="W2" i="4" l="1"/>
  <c r="V2" i="4"/>
  <c r="X2"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tc={BAA7F81F-EA4B-0841-96DB-2733D914212B}</author>
    <author>tc={D7DE3EA3-1B03-F14E-9330-F7D5A09D1E99}</author>
  </authors>
  <commentList>
    <comment ref="O3" authorId="0" shapeId="0" xr:uid="{BAA7F81F-EA4B-0841-96DB-2733D914212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Cardinality of the underlying CIO Message (more flexible than Cardinality of the profiles)</t>
      </text>
    </comment>
    <comment ref="AA3" authorId="1" shapeId="0" xr:uid="{D7DE3EA3-1B03-F14E-9330-F7D5A09D1E9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The EN16931 BT reference corresponding to the same XPath and semantics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tc={96E7E189-4752-3A40-9602-B738978B4F69}</author>
    <author>tc={53F79D2A-8D94-A14F-BBD1-2297FA9C1B42}</author>
  </authors>
  <commentList>
    <comment ref="N3" authorId="0" shapeId="0" xr:uid="{96E7E189-4752-3A40-9602-B738978B4F6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Cardinality of the underlying CIO Message (more flexible than Cardinality of the profiles)</t>
      </text>
    </comment>
    <comment ref="Z3" authorId="1" shapeId="0" xr:uid="{53F79D2A-8D94-A14F-BBD1-2297FA9C1B4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The EN16931 BT reference corresponding to the same XPath and semantics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tc={BB6D9E19-BBA9-AD4E-8DA4-9F5F03017936}</author>
    <author>tc={1A02870C-A39B-874E-B722-29A2932340E0}</author>
  </authors>
  <commentList>
    <comment ref="N3" authorId="0" shapeId="0" xr:uid="{BB6D9E19-BBA9-AD4E-8DA4-9F5F0301793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Cardinality of the underlying CIO Message (more flexible than Cardinality of the profiles)</t>
      </text>
    </comment>
    <comment ref="Z3" authorId="1" shapeId="0" xr:uid="{1A02870C-A39B-874E-B722-29A2932340E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The EN16931 BT reference corresponding to the same XPath and semantics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tc={E82E3BDF-4F3F-9747-A996-4C3F26763218}</author>
    <author>tc={DFB772A3-CA5C-694A-9E2D-4C083403A72F}</author>
  </authors>
  <commentList>
    <comment ref="N3" authorId="0" shapeId="0" xr:uid="{E82E3BDF-4F3F-9747-A996-4C3F2676321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Cardinality of the underlying CIO Message (more flexible than Cardinality of the profiles)</t>
      </text>
    </comment>
    <comment ref="Z3" authorId="1" shapeId="0" xr:uid="{DFB772A3-CA5C-694A-9E2D-4C083403A72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The EN16931 BT reference corresponding to the same XPath and semantics</t>
      </text>
    </comment>
  </commentList>
</comments>
</file>

<file path=xl/sharedStrings.xml><?xml version="1.0" encoding="utf-8"?>
<sst xmlns="http://schemas.openxmlformats.org/spreadsheetml/2006/main" count="40248" uniqueCount="5989">
  <si>
    <t>HEADER TRADE AGREEMENT</t>
  </si>
  <si>
    <t>Test Indicator</t>
  </si>
  <si>
    <t>HEADER TRADE DELIVERY</t>
  </si>
  <si>
    <t>HEADER TRADE SETTLEMENT</t>
  </si>
  <si>
    <t>ID</t>
  </si>
  <si>
    <t>Status</t>
  </si>
  <si>
    <t>Business Term</t>
  </si>
  <si>
    <t>Level</t>
  </si>
  <si>
    <t>Name</t>
  </si>
  <si>
    <t>LINE TRADE AGREEMENT</t>
  </si>
  <si>
    <t>LINE TRADE DELIVERY</t>
  </si>
  <si>
    <t>In Factur-x Profile</t>
  </si>
  <si>
    <t>Comment</t>
  </si>
  <si>
    <t>EDC</t>
  </si>
  <si>
    <t>Copy Indicator</t>
  </si>
  <si>
    <t>Language ID</t>
  </si>
  <si>
    <t>1..1</t>
  </si>
  <si>
    <t>LINE TRADE SETTLEMENT</t>
  </si>
  <si>
    <t>Status Code</t>
  </si>
  <si>
    <t>(Business process type)</t>
  </si>
  <si>
    <t>0..1</t>
  </si>
  <si>
    <t>0..n</t>
  </si>
  <si>
    <t>Business process type</t>
  </si>
  <si>
    <t>(Specification identifier)</t>
  </si>
  <si>
    <t>Specification identifier</t>
  </si>
  <si>
    <t>ED</t>
  </si>
  <si>
    <t>Document Name</t>
  </si>
  <si>
    <t>9 for 'To be printed'</t>
  </si>
  <si>
    <t>AC (Acknowledgement)</t>
  </si>
  <si>
    <t>Value = 102</t>
  </si>
  <si>
    <t>Partial Delivery Allowed Indicator</t>
  </si>
  <si>
    <t>Agreed Quantity</t>
  </si>
  <si>
    <t>Requested Quantity</t>
  </si>
  <si>
    <t>Note Content</t>
  </si>
  <si>
    <t>ARC0142038529 LIVRAISON SUR RDV AU 02.40.32.40.12 RECEPTION DE 8H30 A 12H</t>
  </si>
  <si>
    <t>Alternative is to use delivery instructions, but that's more applicable in a despatch message</t>
  </si>
  <si>
    <t>Charge Free Quantity</t>
  </si>
  <si>
    <t>Note Subject code</t>
  </si>
  <si>
    <t>Package Quantity</t>
  </si>
  <si>
    <t>DEL or ORI</t>
  </si>
  <si>
    <t>1..n</t>
  </si>
  <si>
    <t>3583474092322</t>
  </si>
  <si>
    <t>TREPIED POUR PROJECT LED PORTATIFS</t>
  </si>
  <si>
    <t>Net Price</t>
  </si>
  <si>
    <t>18.74</t>
  </si>
  <si>
    <t>UN/CEFACT XML 16 B : Factur-X, EXTENDED</t>
  </si>
  <si>
    <t>Unit Code for base quantity</t>
  </si>
  <si>
    <t>PCE</t>
  </si>
  <si>
    <t>Cardinality</t>
  </si>
  <si>
    <t>Description</t>
  </si>
  <si>
    <t>Usage Note</t>
  </si>
  <si>
    <t>CIUS (CORE INVOICE USAGE SPECIFICATION)</t>
  </si>
  <si>
    <t>Business rule</t>
  </si>
  <si>
    <t>Semantic data type</t>
  </si>
  <si>
    <t>XML Cardinality</t>
  </si>
  <si>
    <t>Xpath XML UN/CEFACT16B-Norme</t>
  </si>
  <si>
    <t>DT</t>
  </si>
  <si>
    <t>Type</t>
  </si>
  <si>
    <t>Card.</t>
  </si>
  <si>
    <t>Match</t>
  </si>
  <si>
    <t>Rules</t>
  </si>
  <si>
    <t>Profiles</t>
  </si>
  <si>
    <t>Parent</t>
  </si>
  <si>
    <t>Child</t>
  </si>
  <si>
    <t>Nb parent above</t>
  </si>
  <si>
    <t>Niveau</t>
  </si>
  <si>
    <t>Cardinalité</t>
  </si>
  <si>
    <t>Terme métier FR</t>
  </si>
  <si>
    <t>Description FR</t>
  </si>
  <si>
    <t>Note d'utilisation</t>
  </si>
  <si>
    <t>Spécification d'usage (CIUS)</t>
  </si>
  <si>
    <t>Règles métier</t>
  </si>
  <si>
    <t>XML Cardinalité</t>
  </si>
  <si>
    <t>74.96</t>
  </si>
  <si>
    <t>Profils</t>
  </si>
  <si>
    <t>BG-2</t>
  </si>
  <si>
    <t>A group of business terms providing information on the business process and rules applicable to the Invoice document.</t>
  </si>
  <si>
    <t/>
  </si>
  <si>
    <t>/rsm:CrossIndustryInvoice
/rsm:ExchangedDocumentContext</t>
  </si>
  <si>
    <t>BT-10-00</t>
  </si>
  <si>
    <t>/rsm:CrossIndustryInvoice/rsm:ExchangedDocumentContext</t>
  </si>
  <si>
    <t>E</t>
  </si>
  <si>
    <t>Buyer Reference</t>
  </si>
  <si>
    <t>Buyer reference</t>
  </si>
  <si>
    <t>MINIMUM</t>
  </si>
  <si>
    <t>BT-10</t>
  </si>
  <si>
    <t>Seller ID</t>
  </si>
  <si>
    <t>Seller Global ID</t>
  </si>
  <si>
    <t>3015834700108</t>
  </si>
  <si>
    <t>CONTRÔLE DU PROCESSUS</t>
  </si>
  <si>
    <t xml:space="preserve">Groupe de termes métiers fournissant des informations sur le processus métier et les règles applicables au document Facture. </t>
  </si>
  <si>
    <t>scheme</t>
  </si>
  <si>
    <t>EXT</t>
  </si>
  <si>
    <t>Seller Name</t>
  </si>
  <si>
    <t>STARLIGHT</t>
  </si>
  <si>
    <t>TestIndicator</t>
  </si>
  <si>
    <t>To be used only in case of a test invoice</t>
  </si>
  <si>
    <t>/rsm:CrossIndustryInvoice
/rsm:ExchangedDocumentContext
/ram:TestIndicator</t>
  </si>
  <si>
    <t>/rsm:CrossIndustryInvoice/rsm:ExchangedDocumentContext/ram:TestIndicator</t>
  </si>
  <si>
    <t>EXTENDED</t>
  </si>
  <si>
    <t>Indicateur de test</t>
  </si>
  <si>
    <t>Indicator</t>
  </si>
  <si>
    <t>Indicates if the invoice document is a test one</t>
  </si>
  <si>
    <t>To be used only in case of a test invoice, with value = true</t>
  </si>
  <si>
    <t>/rsm:CrossIndustryInvoice
/rsm:ExchangedDocumentContext
/ram:TestIndicator
/udt:Indicator</t>
  </si>
  <si>
    <t>/rsm:CrossIndustryInvoice/rsm:ExchangedDocumentContext/ram:TestIndicator/udt:Indicator</t>
  </si>
  <si>
    <t>Test indicator, value</t>
  </si>
  <si>
    <t>Seller Address / Postal Code</t>
  </si>
  <si>
    <t>BT-23-00</t>
  </si>
  <si>
    <t>Seller Address / Line One</t>
  </si>
  <si>
    <t>255 BD DE LA MADELEINE</t>
  </si>
  <si>
    <t>/rsm:CrossIndustryInvoice
/rsm:ExchangedDocumentContext
/ram:BusinessProcessSpecifiedDocumentContextParameter</t>
  </si>
  <si>
    <t>/rsm:CrossIndustryInvoice/rsm:ExchangedDocumentContext/ram:BusinessProcessSpecifiedDocumentContextParameter</t>
  </si>
  <si>
    <t>Seller Address / Line Two</t>
  </si>
  <si>
    <t>Seller Address / Line Three</t>
  </si>
  <si>
    <t>(Identifiant de type de processus métier)</t>
  </si>
  <si>
    <t>Seller Address / City Name</t>
  </si>
  <si>
    <t>Nice</t>
  </si>
  <si>
    <t>BT-23</t>
  </si>
  <si>
    <t>Identifies the business process context in which the transaction appears, to enable the Buyer to process the Invoice in an appropriate way.</t>
  </si>
  <si>
    <t>To be specified by the Buyer.</t>
  </si>
  <si>
    <t>CHORUSPRO: this data makes it possible to inform the "cadre de facturation" (billing framework, which could be invoice from agent, co-contractor, subcontractor, invoicing part of a public works contract, etc.). The codes to be used are defined in the CHORUSPRO specifications: A1 (invoice deposit), A2 (prepaid invoice deposit), ... By default (in the absence of this field), the case A1 is applied.</t>
  </si>
  <si>
    <t>Text</t>
  </si>
  <si>
    <t>/rsm:CrossIndustryInvoice
/rsm:ExchangedDocumentContext
/ram:BusinessProcessSpecifiedDocumentContextParameter
/ram:ID</t>
  </si>
  <si>
    <t>/rsm:CrossIndustryInvoice/rsm:ExchangedDocumentContext/ram:BusinessProcessSpecifiedDocumentContextParameter/ram:ID</t>
  </si>
  <si>
    <t>T</t>
  </si>
  <si>
    <t>Country Code</t>
  </si>
  <si>
    <t>Identifiant de type de processus métier</t>
  </si>
  <si>
    <t>Identifie le contexte de processus métier dans lequel se déroule l'opération. Permet à l'Acheteur de traiter la Facture de manière appropriée.</t>
  </si>
  <si>
    <t>A spécifier par l'Acheteur.</t>
  </si>
  <si>
    <t>CHORUSPRO : cette donnée permet de renseigner le cadre de facturation (facture de mandataire, de cotraitant, de sous-traitant, pièce de facturation d'un marché de travaux, etc.). Les codes à utiliser sont définis dans les spécifications CHORUSPRO : A1 (dépôt facture), A2 (dépôt facture déjà payée), ... Par défaut (en cas d'absence de ce champ), c'est le cas A1 qui s'applique.</t>
  </si>
  <si>
    <t>Texte</t>
  </si>
  <si>
    <t>Seller VAT Identifier</t>
  </si>
  <si>
    <t>BT-24-00</t>
  </si>
  <si>
    <t>FR91394665640</t>
  </si>
  <si>
    <t>/rsm:CrossIndustryInvoice
/rsm:ExchangedDocumentContext
/ram:GuidelineSpecifiedDocumentContextParameter</t>
  </si>
  <si>
    <t>/rsm:CrossIndustryInvoice/rsm:ExchangedDocumentContext/ram:GuidelineSpecifiedDocumentContextParameter</t>
  </si>
  <si>
    <t>(Identification de spécification)</t>
  </si>
  <si>
    <t>VA</t>
  </si>
  <si>
    <t>BT-24</t>
  </si>
  <si>
    <t>An identification of the specification containing the total set of rules regarding semantic content, cardinalities and business rules to which the data contained in the instance document conforms.</t>
  </si>
  <si>
    <t>This identifies compliance or conformance to this document. Compliant invoices specify: urn:cen.eu:en16931:2017. Invoices, compliant to a user specification may identify that user specification here.
No identification scheme is to be used.</t>
  </si>
  <si>
    <t>For profile Minimum : urn:factur-x.eu:1p0:minimum
For profile BASIC WL : urn:factur-x.eu:1p0:basicwl
For profile BASIC : urn:cen.eu:en16931:2017#compliant#urn:factur-x.eu:1p0:basic
For Profile EN 16931 (Comfort) : urn:cen.eu:en16931:2017
For Profile EXTENDED : urn:cen.eu:en16931:2017#conformant#urn:factur-x.eu:1p0:extended</t>
  </si>
  <si>
    <t>BR-1: An Invoice shall have a Specification identifier (BT-24).</t>
  </si>
  <si>
    <t>Identifier</t>
  </si>
  <si>
    <t>/rsm:CrossIndustryInvoice
/rsm:ExchangedDocumentContext
/ram:GuidelineSpecifiedDocumentContextParameter
/ram:ID</t>
  </si>
  <si>
    <t>/rsm:CrossIndustryInvoice/rsm:ExchangedDocumentContext/ram:GuidelineSpecifiedDocumentContextParameter/ram:ID</t>
  </si>
  <si>
    <t>I</t>
  </si>
  <si>
    <t>CAR-2, CAR-3</t>
  </si>
  <si>
    <t>Identification de spécification</t>
  </si>
  <si>
    <t>Identification de la spécification contenant la totalité des règles concernant le contenu sémantique, les cardinalités et les règles opérationnelles auxquelles se conforment les données contenues dans l’instance de document.</t>
  </si>
  <si>
    <t>Elle identifie la norme de facturation européenne ainsi que les éventuelles extensions appliquées.
L'identification peut inclure la version de la spécification.</t>
  </si>
  <si>
    <t>Pour le profil Minimum : urn:factur-x.eu:1p0:minimum
Pour le profil BASIC WL : urn:factur-x.eu:1p0:basicwl
Pour le profil BASIC :  urn:cen.eu:en16931:2017#compliant#urn:factur-x.eu:1p0:basic
Pour le Profil EN 16931 (Comfort) : urn:cen.eu:en16931:2017
Pour le Profil EXTENDED : urn:cen.eu:en16931:2017#conformant#urn:factur-x.eu:1p0:extended</t>
  </si>
  <si>
    <t>BR-1 : Une Facture doit avoir un Identifiant de spécification (BT-24).</t>
  </si>
  <si>
    <t>Identifiant</t>
  </si>
  <si>
    <t>BT-1-00</t>
  </si>
  <si>
    <t>/rsm:CrossIndustryInvoice
/rsm:ExchangedDocument</t>
  </si>
  <si>
    <t>/rsm:CrossIndustryInvoice/rsm:ExchangedDocument</t>
  </si>
  <si>
    <t>Buyer Global ID</t>
  </si>
  <si>
    <t>3020817500156</t>
  </si>
  <si>
    <t>(Numéro de facture)</t>
  </si>
  <si>
    <t>SchemeID</t>
  </si>
  <si>
    <t>BT-1</t>
  </si>
  <si>
    <t>Invoice number</t>
  </si>
  <si>
    <t>A unique identification of the Invoice.</t>
  </si>
  <si>
    <t>The sequential number required in Article 226(2) of the directive 2006/112/EC [2], to uniquely identify the Invoice within the business context, time-frame, operating systems and records of the Seller. It may be based on one or more series of numbers, which may include alphanumeric characters. No identification scheme is to be used.</t>
  </si>
  <si>
    <t>CHORUSPRO: the invoice number is limited to 20 characters</t>
  </si>
  <si>
    <t>BR-2: An Invoice shall have an Invoice number (BT-1).</t>
  </si>
  <si>
    <t>/rsm:CrossIndustryInvoice
/rsm:ExchangedDocument
/ram:ID</t>
  </si>
  <si>
    <t>/rsm:CrossIndustryInvoice/rsm:ExchangedDocument/ram:ID</t>
  </si>
  <si>
    <t>Buyer Name</t>
  </si>
  <si>
    <t>LA PLATEFORME DU BATIMENT</t>
  </si>
  <si>
    <t>Numéro de facture</t>
  </si>
  <si>
    <t>Identification unique de la Facture.</t>
  </si>
  <si>
    <t>Numéro séquentiel requis à l'Article 226(2) de la Directive 2006/112/CE [2], pour identifier la Facture de façon unique. Il peut être basé sur une ou plusieurs séries, qui peuvent comporter des caractères alphanumériques.</t>
  </si>
  <si>
    <t>CHORUSPRO : le numéro de facture est limité à 20 caractères</t>
  </si>
  <si>
    <t>BR-2 : Une Facture doit avoir un Numéro de facture (BT-1).</t>
  </si>
  <si>
    <t>A freetext name of the invoice document</t>
  </si>
  <si>
    <t>/rsm:CrossIndustryInvoice
/rsm:ExchangedDocument
/ram:Name</t>
  </si>
  <si>
    <t>/rsm:CrossIndustryInvoice/rsm:ExchangedDocument/ram:Name</t>
  </si>
  <si>
    <t>Nom du document (texte libre)</t>
  </si>
  <si>
    <t>Buyer Legal Identifier</t>
  </si>
  <si>
    <t>BT-3</t>
  </si>
  <si>
    <t>40310425000253</t>
  </si>
  <si>
    <t>Invoice type code</t>
  </si>
  <si>
    <t>A code specifying the functional type of the Invoice.</t>
  </si>
  <si>
    <t>Commercial invoices and credit notes are defined according the entries in UNTDID 1001 [6].
Other entries of UNTDID 1001 [6] with specific invoices or credit notes may be used if applicable.</t>
  </si>
  <si>
    <t>The types of documents used are:
380: Commercial Invoice
381: Credit note
384: Corrected invoice
389: Self-billied invoice (created by the buyer on behalf of the supplier)
261: Self billed credit note (not accepted by CHORUSPRO)
386: Prepayment invoice
751: Invoice information for accounting purposes (not accepted by CHORUSPRO)</t>
  </si>
  <si>
    <t>BR-4: An Invoice shall have an Invoice type code (BT-3).</t>
  </si>
  <si>
    <t>Code</t>
  </si>
  <si>
    <t>/rsm:CrossIndustryInvoice
/rsm:ExchangedDocument
/ram:TypeCode</t>
  </si>
  <si>
    <t>/rsm:CrossIndustryInvoice/rsm:ExchangedDocument/ram:TypeCode</t>
  </si>
  <si>
    <t>C</t>
  </si>
  <si>
    <t>CAR-2</t>
  </si>
  <si>
    <t>Put regulatory info in Note</t>
  </si>
  <si>
    <t>Type de facture en code</t>
  </si>
  <si>
    <t>Code spécifiant le type fonctionnel de la Facture.</t>
  </si>
  <si>
    <t>Les factures commerciales et les notes de crédit sont définies selon les entrées issues de la liste UNTDID 1001 [6].
Les autres entrées de la liste UNTDID 1001 [6] concernant des factures ou des notes de crédit spécifiques peuvent être utilisées, le cas échéant.</t>
  </si>
  <si>
    <t>Les types de document utilisés sont les suivants : 
380 : Facture commerciale
381 : Avoir (note de crédit)
384 : Facture rectificative
389 : Facture d'autofacturation (créée par l'acheteur pour le compte du fournisseur)
261 : Avoir d'autofacturation (non accepté par CHORUSPRO)
386 : Facture d'acompte
751 : Informations de facture pour comptabilisation (non accepté par CHORUSPRO)</t>
  </si>
  <si>
    <t>BR-4 : Une Facture doit avoir un Code de type de facture (BT-3).</t>
  </si>
  <si>
    <t>BT-2-00</t>
  </si>
  <si>
    <t>Buyer Address / Postal Code</t>
  </si>
  <si>
    <t>/rsm:CrossIndustryInvoice
/rsm:ExchangedDocument
/ram:IssueDateTime</t>
  </si>
  <si>
    <t>/rsm:CrossIndustryInvoice/rsm:ExchangedDocument/ram:IssueDateTime</t>
  </si>
  <si>
    <t>Buyer Address / Line One</t>
  </si>
  <si>
    <t>(Date d'émission de la facture)</t>
  </si>
  <si>
    <t>BT-2</t>
  </si>
  <si>
    <t>Buyer Address / Line Two</t>
  </si>
  <si>
    <t>Invoice issue date</t>
  </si>
  <si>
    <t>The date when the Invoice was issued.</t>
  </si>
  <si>
    <t>CHORUSPRO: the issue date must be before or equal to the deposit date.</t>
  </si>
  <si>
    <t>BR-3: An Invoice shall have an Invoice issue date (BT-2).</t>
  </si>
  <si>
    <t>Date</t>
  </si>
  <si>
    <t>/rsm:CrossIndustryInvoice
/rsm:ExchangedDocument
/ram:IssueDateTime
/udt:DateTimeString</t>
  </si>
  <si>
    <t>/rsm:CrossIndustryInvoice/rsm:ExchangedDocument/ram:IssueDateTime/udt:DateTimeString</t>
  </si>
  <si>
    <t>D</t>
  </si>
  <si>
    <t>@format="102"</t>
  </si>
  <si>
    <t>Buyer Address / Line Three</t>
  </si>
  <si>
    <t>Date d'émission de la facture</t>
  </si>
  <si>
    <t>Date à laquelle la Facture a été émise.</t>
  </si>
  <si>
    <t>CHORUSPRO : la date d'émission doit être antérieure ou égale à la date de dépôt.</t>
  </si>
  <si>
    <t>BR-3 : Une Facture doit avoir une date d'émission de la facture (BT-2).</t>
  </si>
  <si>
    <t>Buyer Address / City Name</t>
  </si>
  <si>
    <t>BT-2-0</t>
  </si>
  <si>
    <t>PARIS CEDEX 19</t>
  </si>
  <si>
    <t>date format</t>
  </si>
  <si>
    <t>Value= 102</t>
  </si>
  <si>
    <t>Only value "102"</t>
  </si>
  <si>
    <t>/rsm:CrossIndustryInvoice
/rsm:ExchangedDocument
/ram:IssueDateTime
/udt:DateTimeString
/@format</t>
  </si>
  <si>
    <t>/rsm:CrossIndustryInvoice/rsm:ExchangedDocument/ram:IssueDateTime/udt:DateTimeString/@format</t>
  </si>
  <si>
    <t>A</t>
  </si>
  <si>
    <t>Format de la date</t>
  </si>
  <si>
    <t>Valeur = 102</t>
  </si>
  <si>
    <t>Uniquement Valeur = 102</t>
  </si>
  <si>
    <t>BT-49-00</t>
  </si>
  <si>
    <t>/rsm:CrossIndustryInvoice
/rsm:ExchangedDocument
/ram:CopyIndicator</t>
  </si>
  <si>
    <t>/rsm:CrossIndustryInvoice/rsm:ExchangedDocument/ram:CopyIndicator</t>
  </si>
  <si>
    <t>BT-49</t>
  </si>
  <si>
    <t>Buyer VAT Identifier</t>
  </si>
  <si>
    <t>Indicates if the invoice document is a copy of another invoice document</t>
  </si>
  <si>
    <t>FR85403104250</t>
  </si>
  <si>
    <t>Value is true if this document is a copy</t>
  </si>
  <si>
    <t>/rsm:CrossIndustryInvoice
/rsm:ExchangedDocument
/ram:CopyIndicator
/udt:Indicator</t>
  </si>
  <si>
    <t>/rsm:CrossIndustryInvoice/rsm:ExchangedDocument/ram:CopyIndicator/udt:Indicator</t>
  </si>
  <si>
    <t>LanguageID</t>
  </si>
  <si>
    <t>indicates the language used in the invoice document</t>
  </si>
  <si>
    <t>/rsm:CrossIndustryInvoice
/rsm:ExchangedDocument
/ram:LanguageID</t>
  </si>
  <si>
    <t>/rsm:CrossIndustryInvoice/rsm:ExchangedDocument/ram:LanguageID</t>
  </si>
  <si>
    <t>Langue de la facture en code</t>
  </si>
  <si>
    <t>BG-1</t>
  </si>
  <si>
    <t>INVOICE NOTE</t>
  </si>
  <si>
    <t>A group of business terms providing textual notes that are relevant for the invoice, together with an indication of the note subject.</t>
  </si>
  <si>
    <t>Contract reference</t>
  </si>
  <si>
    <t>/rsm:CrossIndustryInvoice
/rsm:ExchangedDocument
/ram:IncludedNote</t>
  </si>
  <si>
    <t>/rsm:CrossIndustryInvoice/rsm:ExchangedDocument/ram:IncludedNote</t>
  </si>
  <si>
    <t>BT-12-00</t>
  </si>
  <si>
    <t>BASIC WL</t>
  </si>
  <si>
    <t>NOTE DE FACTURE</t>
  </si>
  <si>
    <t>Groupe de termes métier fournissant des notes en texte pertinentes dans la facture, associées à un indicateur précisant le sujet de la note.</t>
  </si>
  <si>
    <t>BT-12</t>
  </si>
  <si>
    <t>ContentCode</t>
  </si>
  <si>
    <t>a code to classify the content of the invoice</t>
  </si>
  <si>
    <t>To be chosen from the entries in UNTDID 4451 [6], and must be the same as BT-21</t>
  </si>
  <si>
    <t>/rsm:CrossIndustryInvoice
/rsm:ExchangedDocument
/ram:IncludedNote
/ram:ContentCode</t>
  </si>
  <si>
    <t>/rsm:CrossIndustryInvoice/rsm:ExchangedDocument/ram:IncludedNote/ram:ContentCode</t>
  </si>
  <si>
    <t>Note de facture en code</t>
  </si>
  <si>
    <t>BT-22</t>
  </si>
  <si>
    <t>Invoice note</t>
  </si>
  <si>
    <t>A textual note that gives unstructured information that is relevant to the Invoice as a whole.</t>
  </si>
  <si>
    <t>Such as the reason for any correction or assignment note in case the invoice has been factored</t>
  </si>
  <si>
    <t>/rsm:CrossIndustryInvoice
/rsm:ExchangedDocument
/ram:IncludedNote
/ram:Content</t>
  </si>
  <si>
    <t>/rsm:CrossIndustryInvoice/rsm:ExchangedDocument/ram:IncludedNote/ram:Content</t>
  </si>
  <si>
    <t>CAR-3</t>
  </si>
  <si>
    <t>Note de facture</t>
  </si>
  <si>
    <t>Commentaire fournissant des informations non structurées concernant la Facture dans son ensemble.</t>
  </si>
  <si>
    <t>Exemple : raison d'une rectification.</t>
  </si>
  <si>
    <t>BT-21</t>
  </si>
  <si>
    <t>Invoice note subject code</t>
  </si>
  <si>
    <t>The subject of the textual note in BT-22.</t>
  </si>
  <si>
    <t>To be chosen from the entries in UNTDID 4451 [6].</t>
  </si>
  <si>
    <t>Among the list, the following codes can be used:
AAI: General Information
SUR: Supplier Notes
REG: Regulatory information
ABL: Legal Information
TXD: Tax Information
CUS: Customs Information</t>
  </si>
  <si>
    <t>/rsm:CrossIndustryInvoice
/rsm:ExchangedDocument
/ram:IncludedNote
/ram:SubjectCode</t>
  </si>
  <si>
    <t>/rsm:CrossIndustryInvoice/rsm:ExchangedDocument/ram:IncludedNote/ram:SubjectCode</t>
  </si>
  <si>
    <t>Sujet de la note de facture en code</t>
  </si>
  <si>
    <t>Sujet de la note en texte suivant.</t>
  </si>
  <si>
    <t>Doit être choisi permi les codes disponibles dans la liste UNTDID 4451 [6].</t>
  </si>
  <si>
    <t>Parmi la liste, les codes suivant peuvent notamment être utilisés :
AAI : Information générale
SUR : Remarques fournisseur
REG : Information réglementaire
ABL : Information légale
TXD :  Information fiscale
CUS : Information douanière</t>
  </si>
  <si>
    <t>EffectiveSpecifiedPeriod</t>
  </si>
  <si>
    <t>/rsm:CrossIndustryInvoice
/rsm:ExchangedDocument
/ram:EffectiveSpecifiedPeriod</t>
  </si>
  <si>
    <t>/rsm:CrossIndustryInvoice/rsm:ExchangedDocument/ram:EffectiveSpecifiedPeriod</t>
  </si>
  <si>
    <t>Date d'échéance contractuelle</t>
  </si>
  <si>
    <t>CompleteDateTime</t>
  </si>
  <si>
    <t>/rsm:CrossIndustryInvoice
/rsm:ExchangedDocument
/ram:EffectiveSpecifiedPeriod
/ram:CompleteDateTime</t>
  </si>
  <si>
    <t>/rsm:CrossIndustryInvoice/rsm:ExchangedDocument/ram:EffectiveSpecifiedPeriod/ram:CompleteDateTime</t>
  </si>
  <si>
    <t>Ship To ID</t>
  </si>
  <si>
    <t>Ship To Global ID</t>
  </si>
  <si>
    <t>3020819944132</t>
  </si>
  <si>
    <t>DateTimeString</t>
  </si>
  <si>
    <t>/rsm:CrossIndustryInvoice
/rsm:ExchangedDocument
/ram:EffectiveSpecifiedPeriod
/ram:CompleteDateTime
/udt:DateTimeString</t>
  </si>
  <si>
    <t>/rsm:CrossIndustryInvoice/rsm:ExchangedDocument/ram:EffectiveSpecifiedPeriod/ram:CompleteDateTime/udt:DateTimeString</t>
  </si>
  <si>
    <t>Date d'échéance contractuelle, valeur</t>
  </si>
  <si>
    <t>Ship To Name</t>
  </si>
  <si>
    <t>format</t>
  </si>
  <si>
    <t>PLATEFORME DU BATIMENT NANTES</t>
  </si>
  <si>
    <t>/rsm:CrossIndustryInvoice
/rsm:ExchangedDocument
/ram:EffectiveSpecifiedPeriod
/ram:CompleteDateTime
/udt:DateTimeString
/@format</t>
  </si>
  <si>
    <t>/rsm:CrossIndustryInvoice/rsm:ExchangedDocument/ram:EffectiveSpecifiedPeriod/ram:CompleteDateTime/udt:DateTimeString/@format</t>
  </si>
  <si>
    <t>Ship to Legal ID</t>
  </si>
  <si>
    <t>Date, format</t>
  </si>
  <si>
    <t>BG-25-00</t>
  </si>
  <si>
    <t>/rsm:CrossIndustryInvoice
/rsm:SupplyChainTradeTransaction</t>
  </si>
  <si>
    <t>/rsm:CrossIndustryInvoice/rsm:SupplyChainTradeTransaction</t>
  </si>
  <si>
    <t>Ship To Address / Postal Code</t>
  </si>
  <si>
    <t>Ship To Address / Line One</t>
  </si>
  <si>
    <t>5 RUE DU SEIL</t>
  </si>
  <si>
    <t>(LIGNE DE FACTURE)</t>
  </si>
  <si>
    <t>Ship To Address / Line Two</t>
  </si>
  <si>
    <t>BG-25</t>
  </si>
  <si>
    <t>INVOICE LINE</t>
  </si>
  <si>
    <t>A group of business terms providing information on individual Invoice lines.</t>
  </si>
  <si>
    <t>BR-16: An Invoice shall have at least one Invoice line (BG-25).</t>
  </si>
  <si>
    <t>/rsm:CrossIndustryInvoice
/rsm:SupplyChainTradeTransaction
/ram:IncludedSupplyChainTradeLineItem</t>
  </si>
  <si>
    <t>/rsm:CrossIndustryInvoice/rsm:SupplyChainTradeTransaction/ram:IncludedSupplyChainTradeLineItem</t>
  </si>
  <si>
    <t>Ship To Address / Line Three</t>
  </si>
  <si>
    <t>BASIC</t>
  </si>
  <si>
    <t>Ship To Address / City Name</t>
  </si>
  <si>
    <t>LIGNE DE FACTURE</t>
  </si>
  <si>
    <t>Groupe de termes métiers fournissant des informations sur des lignes de Facture individuelles.</t>
  </si>
  <si>
    <t>REZE</t>
  </si>
  <si>
    <t>BR-16 : Une Facture doit avoir au moins une ligne de Facture (BG-25).</t>
  </si>
  <si>
    <t>BT-126-00</t>
  </si>
  <si>
    <t>/rsm:CrossIndustryInvoice
/rsm:SupplyChainTradeTransaction
/ram:IncludedSupplyChainTradeLineItem
/ram:AssociatedDocumentLineDocument</t>
  </si>
  <si>
    <t>/rsm:CrossIndustryInvoice/rsm:SupplyChainTradeTransaction/ram:IncludedSupplyChainTradeLineItem/ram:AssociatedDocumentLineDocument</t>
  </si>
  <si>
    <t>(Identifiant de ligne de facture)</t>
  </si>
  <si>
    <t>BT-126</t>
  </si>
  <si>
    <t>Invoice line identifier</t>
  </si>
  <si>
    <t>A unique identifier for the individual line within the Invoice.</t>
  </si>
  <si>
    <t>BR-21: Each   Invoice   line   (BG-25)   shall   have   an   Invoice   line identifier (BT-126).</t>
  </si>
  <si>
    <t>/rsm:CrossIndustryInvoice
/rsm:SupplyChainTradeTransaction
/ram:IncludedSupplyChainTradeLineItem
/ram:AssociatedDocumentLineDocument
/ram:LineID</t>
  </si>
  <si>
    <t>/rsm:CrossIndustryInvoice/rsm:SupplyChainTradeTransaction/ram:IncludedSupplyChainTradeLineItem/ram:AssociatedDocumentLineDocument/ram:LineID</t>
  </si>
  <si>
    <t>Ship From Name</t>
  </si>
  <si>
    <t>Identifiant de ligne de facture</t>
  </si>
  <si>
    <t>Identifiant unique d'une ligne au sein de la Facture.</t>
  </si>
  <si>
    <t>BR-21 : Chaque Ligne de facture (BG-25) doit avoir un Identifiant de ligne de facture (BT-126).</t>
  </si>
  <si>
    <t>LineStatusCode</t>
  </si>
  <si>
    <t>/rsm:CrossIndustryInvoice
/rsm:SupplyChainTradeTransaction
/ram:IncludedSupplyChainTradeLineItem
/ram:AssociatedDocumentLineDocument
/ram:LineStatusCode</t>
  </si>
  <si>
    <t>/rsm:CrossIndustryInvoice/rsm:SupplyChainTradeTransaction/ram:IncludedSupplyChainTradeLineItem/ram:AssociatedDocumentLineDocument/ram:LineStatusCode</t>
  </si>
  <si>
    <t>Ship From Address / Postal Code</t>
  </si>
  <si>
    <t>Type de ligne de facture en code</t>
  </si>
  <si>
    <t>Ship From Address / Line One</t>
  </si>
  <si>
    <t>LineStatusReasonCode</t>
  </si>
  <si>
    <t>/rsm:CrossIndustryInvoice
/rsm:SupplyChainTradeTransaction
/ram:IncludedSupplyChainTradeLineItem
/ram:AssociatedDocumentLineDocument
/ram:LineStatusReasonCode</t>
  </si>
  <si>
    <t>/rsm:CrossIndustryInvoice/rsm:SupplyChainTradeTransaction/ram:IncludedSupplyChainTradeLineItem/ram:AssociatedDocumentLineDocument/ram:LineStatusReasonCode</t>
  </si>
  <si>
    <t>Ship From Address / Line Two</t>
  </si>
  <si>
    <t>Sous-type de ligne de facture</t>
  </si>
  <si>
    <t>BT-127-00</t>
  </si>
  <si>
    <t>Ship From Address / Line Three</t>
  </si>
  <si>
    <t>/rsm:CrossIndustryInvoice
/rsm:SupplyChainTradeTransaction
/ram:IncludedSupplyChainTradeLineItem
/ram:AssociatedDocumentLineDocument
/ram:IncludedNote</t>
  </si>
  <si>
    <t>/rsm:CrossIndustryInvoice/rsm:SupplyChainTradeTransaction/ram:IncludedSupplyChainTradeLineItem/ram:AssociatedDocumentLineDocument/ram:IncludedNote</t>
  </si>
  <si>
    <t>Ship From Address / City Name</t>
  </si>
  <si>
    <t>EN 16931</t>
  </si>
  <si>
    <t>(Note de ligne de facture)</t>
  </si>
  <si>
    <t>/rsm:CrossIndustryInvoice
/rsm:SupplyChainTradeTransaction
/ram:IncludedSupplyChainTradeLineItem
/ram:AssociatedDocumentLineDocument
/ram:IncludedNote
/ram:ContentCode</t>
  </si>
  <si>
    <t>/rsm:CrossIndustryInvoice/rsm:SupplyChainTradeTransaction/ram:IncludedSupplyChainTradeLineItem/ram:AssociatedDocumentLineDocument/ram:IncludedNote/ram:ContentCode</t>
  </si>
  <si>
    <t>Contenu en code</t>
  </si>
  <si>
    <t>BT-127</t>
  </si>
  <si>
    <t>Invoice line note</t>
  </si>
  <si>
    <t>A textual note that gives unstructured information that is relevant to the Invoice line.</t>
  </si>
  <si>
    <t>for Delivery, mutually exclusive with Pick up = Despatch</t>
  </si>
  <si>
    <t>/rsm:CrossIndustryInvoice
/rsm:SupplyChainTradeTransaction
/ram:IncludedSupplyChainTradeLineItem
/ram:AssociatedDocumentLineDocument
/ram:IncludedNote
/ram:Content</t>
  </si>
  <si>
    <t>/rsm:CrossIndustryInvoice/rsm:SupplyChainTradeTransaction/ram:IncludedSupplyChainTradeLineItem/ram:AssociatedDocumentLineDocument/ram:IncludedNote/ram:Content</t>
  </si>
  <si>
    <t>Requested Delivery Date</t>
  </si>
  <si>
    <t>Note de ligne de facture</t>
  </si>
  <si>
    <t>Commentaire fournissant des informations non structurées concernant la ligne de Facture.</t>
  </si>
  <si>
    <t>SubjectCode</t>
  </si>
  <si>
    <t>/rsm:CrossIndustryInvoice
/rsm:SupplyChainTradeTransaction
/ram:IncludedSupplyChainTradeLineItem
/ram:AssociatedDocumentLineDocument
/ram:IncludedNote
/ram:SubjectCode</t>
  </si>
  <si>
    <t>/rsm:CrossIndustryInvoice/rsm:SupplyChainTradeTransaction/ram:IncludedSupplyChainTradeLineItem/ram:AssociatedDocumentLineDocument/ram:IncludedNote/ram:SubjectCode</t>
  </si>
  <si>
    <t>Requested Delivery Period</t>
  </si>
  <si>
    <t>Sujet de la note applicable à la ligne de facture en code</t>
  </si>
  <si>
    <t>Start Date</t>
  </si>
  <si>
    <t>BG-31</t>
  </si>
  <si>
    <t>ITEM INFORMATION</t>
  </si>
  <si>
    <t>A group of business terms providing information about the goods and services invoiced.</t>
  </si>
  <si>
    <t>/rsm:CrossIndustryInvoice
/rsm:SupplyChainTradeTransaction
/ram:IncludedSupplyChainTradeLineItem
/ram:SpecifiedTradeProduct</t>
  </si>
  <si>
    <t>/rsm:CrossIndustryInvoice/rsm:SupplyChainTradeTransaction/ram:IncludedSupplyChainTradeLineItem/ram:SpecifiedTradeProduct</t>
  </si>
  <si>
    <t>at least 1 StartDate or 1 EndDate</t>
  </si>
  <si>
    <t>Requested Pick up Date / Period</t>
  </si>
  <si>
    <t>INFORMATIONS SUR L'ARTICLE</t>
  </si>
  <si>
    <t>Groupe de termes métiers fournissant des informations sur les biens et services facturés.</t>
  </si>
  <si>
    <t>BT-157</t>
  </si>
  <si>
    <t>for Pick up, mutually exclusive with Delivery</t>
  </si>
  <si>
    <t>Item standard identifier
Scheme identifier</t>
  </si>
  <si>
    <t>An item identifier based on a registered scheme.
The identification scheme identifier of the Item standard identifier</t>
  </si>
  <si>
    <t>The identification scheme shall be identified from the entries of the list published by the ISO/IEC 6523 maintenance agency.</t>
  </si>
  <si>
    <t>CHORUSPRO: this field is limited to 40 characters</t>
  </si>
  <si>
    <t>BR-64: The Item standard identifier (BT-157) shall have a Scheme identifier</t>
  </si>
  <si>
    <t>Requested Pick up Date</t>
  </si>
  <si>
    <t>/rsm:CrossIndustryInvoice
/rsm:SupplyChainTradeTransaction
/ram:IncludedSupplyChainTradeLineItem
/ram:SpecifiedTradeProduct
/ram:GlobalID</t>
  </si>
  <si>
    <t>/rsm:CrossIndustryInvoice/rsm:SupplyChainTradeTransaction/ram:IncludedSupplyChainTradeLineItem/ram:SpecifiedTradeProduct/ram:GlobalID</t>
  </si>
  <si>
    <t>Requested Pick up Period</t>
  </si>
  <si>
    <t>Identifiant standard de l'article</t>
  </si>
  <si>
    <t>Identifiant d'article basé sur un schéma enregistré.</t>
  </si>
  <si>
    <t>CHORUSPRO : ce champ est limité à 40 caractères</t>
  </si>
  <si>
    <t>BR-64 : L'Identifiant standard de l'article (BT-157) doit avoir un Identifiant de schéma</t>
  </si>
  <si>
    <t>BT-157-1</t>
  </si>
  <si>
    <t>Scheme identifier</t>
  </si>
  <si>
    <t>Identifiant du schéma de l'identifiant standard de l'article</t>
  </si>
  <si>
    <t>If used, the identification scheme identifier shall be chosen from the entries of the list published by the ISO/IEC 6523 maintenance agency.</t>
  </si>
  <si>
    <t>/rsm:CrossIndustryInvoice
/rsm:SupplyChainTradeTransaction
/ram:IncludedSupplyChainTradeLineItem
/ram:SpecifiedTradeProduct
/ram:GlobalID
/@schemeID</t>
  </si>
  <si>
    <t>/rsm:CrossIndustryInvoice/rsm:SupplyChainTradeTransaction/ram:IncludedSupplyChainTradeLineItem/ram:SpecifiedTradeProduct/ram:GlobalID/@schemeID</t>
  </si>
  <si>
    <t>S</t>
  </si>
  <si>
    <t>Identifiant du schéma</t>
  </si>
  <si>
    <t>S'il est utilisé, l'identifiant du schéma doit être choisi parmi les entrées  de liste publiée par l'agence de maintenance ISO 6523.</t>
  </si>
  <si>
    <t>BT-155</t>
  </si>
  <si>
    <t>Item Seller's identifier</t>
  </si>
  <si>
    <t>An identifier, assigned by the Seller, for the item.</t>
  </si>
  <si>
    <t>/rsm:CrossIndustryInvoice
/rsm:SupplyChainTradeTransaction
/ram:IncludedSupplyChainTradeLineItem
/ram:SpecifiedTradeProduct
/ram:SellerAssignedID</t>
  </si>
  <si>
    <t>/rsm:CrossIndustryInvoice/rsm:SupplyChainTradeTransaction/ram:IncludedSupplyChainTradeLineItem/ram:SpecifiedTradeProduct/ram:SellerAssignedID</t>
  </si>
  <si>
    <t>Identifiant vendeur de l'article</t>
  </si>
  <si>
    <t>Identifiant attribué par le Vendeur à un article.</t>
  </si>
  <si>
    <t>BT-156</t>
  </si>
  <si>
    <t>Item Buyer's identifier</t>
  </si>
  <si>
    <t>An identifier, assigned by the Buyer, for the item.</t>
  </si>
  <si>
    <t>/rsm:CrossIndustryInvoice
/rsm:SupplyChainTradeTransaction
/ram:IncludedSupplyChainTradeLineItem
/ram:SpecifiedTradeProduct
/ram:BuyerAssignedID</t>
  </si>
  <si>
    <t>/rsm:CrossIndustryInvoice/rsm:SupplyChainTradeTransaction/ram:IncludedSupplyChainTradeLineItem/ram:SpecifiedTradeProduct/ram:BuyerAssignedID</t>
  </si>
  <si>
    <t>Identifiant acheteur de l'article</t>
  </si>
  <si>
    <t>Identifiant attribué par l'Acheteur à un article.</t>
  </si>
  <si>
    <t>BT-153</t>
  </si>
  <si>
    <t>Item name</t>
  </si>
  <si>
    <t>A name for an item.</t>
  </si>
  <si>
    <t>BR-25: Each Invoice line (BG-25) shall contain the Item name (BT- 153).</t>
  </si>
  <si>
    <t>/rsm:CrossIndustryInvoice
/rsm:SupplyChainTradeTransaction
/ram:IncludedSupplyChainTradeLineItem
/ram:SpecifiedTradeProduct
/ram:Name</t>
  </si>
  <si>
    <t>/rsm:CrossIndustryInvoice/rsm:SupplyChainTradeTransaction/ram:IncludedSupplyChainTradeLineItem/ram:SpecifiedTradeProduct/ram:Name</t>
  </si>
  <si>
    <t>Invoicee Global ID</t>
  </si>
  <si>
    <t>Nom de l'article</t>
  </si>
  <si>
    <t>Nom d'un article.</t>
  </si>
  <si>
    <t>BR-25 : Chaque Ligne de facture (BG-25) doit comporter le Nom de l'article (BT-153).</t>
  </si>
  <si>
    <t>BT-154</t>
  </si>
  <si>
    <t>Item description</t>
  </si>
  <si>
    <t>A description for an item.</t>
  </si>
  <si>
    <t>The Item description allows for describing the item and its features in more detail than the Item name.</t>
  </si>
  <si>
    <t>/rsm:CrossIndustryInvoice
/rsm:SupplyChainTradeTransaction
/ram:IncludedSupplyChainTradeLineItem
/ram:SpecifiedTradeProduct
/ram:Description</t>
  </si>
  <si>
    <t>/rsm:CrossIndustryInvoice/rsm:SupplyChainTradeTransaction/ram:IncludedSupplyChainTradeLineItem/ram:SpecifiedTradeProduct/ram:Description</t>
  </si>
  <si>
    <t>Description de l'article</t>
  </si>
  <si>
    <t>Description d'un article.</t>
  </si>
  <si>
    <t>La description de l'article permet de présenter l'article et ses caractéristiques avec plus de détails que le Nom de l'article.</t>
  </si>
  <si>
    <t>BG-32</t>
  </si>
  <si>
    <t>ITEM ATTRIBUTES</t>
  </si>
  <si>
    <t>A group of business terms providing information about properties of the goods and services invoiced.</t>
  </si>
  <si>
    <t>Invoicee Name</t>
  </si>
  <si>
    <t>/rsm:CrossIndustryInvoice
/rsm:SupplyChainTradeTransaction
/ram:IncludedSupplyChainTradeLineItem
/ram:SpecifiedTradeProduct
/ram:ApplicableProductCharacteristic</t>
  </si>
  <si>
    <t>/rsm:CrossIndustryInvoice/rsm:SupplyChainTradeTransaction/ram:IncludedSupplyChainTradeLineItem/ram:SpecifiedTradeProduct/ram:ApplicableProductCharacteristic</t>
  </si>
  <si>
    <t>Invoicee Address / Postal Code</t>
  </si>
  <si>
    <t>ATTRIBUTS D'ARTICLE</t>
  </si>
  <si>
    <t>Groupe de termes métiers fournissant des informations sur les propriétés des biens et services facturés.</t>
  </si>
  <si>
    <t>TypeCode</t>
  </si>
  <si>
    <t>/rsm:CrossIndustryInvoice
/rsm:SupplyChainTradeTransaction
/ram:IncludedSupplyChainTradeLineItem
/ram:SpecifiedTradeProduct
/ram:ApplicableProductCharacteristic
/ram:TypeCode</t>
  </si>
  <si>
    <t>/rsm:CrossIndustryInvoice/rsm:SupplyChainTradeTransaction/ram:IncludedSupplyChainTradeLineItem/ram:SpecifiedTradeProduct/ram:ApplicableProductCharacteristic/ram:TypeCode</t>
  </si>
  <si>
    <t>Invoicee Address / Line One</t>
  </si>
  <si>
    <t>7 RUE BENJAMIN CONSTANT IMMEUBLE LE MAGELLAN</t>
  </si>
  <si>
    <t>Type de caractéristique produit en code</t>
  </si>
  <si>
    <t>Invoicee Address / Line Two</t>
  </si>
  <si>
    <t>BT-160</t>
  </si>
  <si>
    <t>Item attribute name</t>
  </si>
  <si>
    <t>The name of the attribute or property of the item.</t>
  </si>
  <si>
    <t>Such as “Colour”.</t>
  </si>
  <si>
    <t>BR-54: Each Item attribute (BG-32) shall contain an Item attribute name (BT-160) and an Item attribute value (BT-161).</t>
  </si>
  <si>
    <t>/rsm:CrossIndustryInvoice
/rsm:SupplyChainTradeTransaction
/ram:IncludedSupplyChainTradeLineItem
/ram:SpecifiedTradeProduct
/ram:ApplicableProductCharacteristic
/ram:Description</t>
  </si>
  <si>
    <t>/rsm:CrossIndustryInvoice/rsm:SupplyChainTradeTransaction/ram:IncludedSupplyChainTradeLineItem/ram:SpecifiedTradeProduct/ram:ApplicableProductCharacteristic/ram:Description</t>
  </si>
  <si>
    <t>Invoicee Address / Line Three</t>
  </si>
  <si>
    <t>Nom d'attribut d'article</t>
  </si>
  <si>
    <t>Nom de l'attribut ou de la propriété de l'article.</t>
  </si>
  <si>
    <t>Exemple : Couleur.</t>
  </si>
  <si>
    <t>BR-54 : Chaque Attribut d'article (BG-32) doit comporter un Nom d'attribut d'article (BT-160) et une Valeur d'attribut d'article (BT-161).</t>
  </si>
  <si>
    <t>Invoicee Address / City Name</t>
  </si>
  <si>
    <t>ValueMeasure</t>
  </si>
  <si>
    <t>/rsm:CrossIndustryInvoice
/rsm:SupplyChainTradeTransaction
/ram:IncludedSupplyChainTradeLineItem
/ram:SpecifiedTradeProduct
/ram:ApplicableProductCharacteristic
/ram:ValueMeasure</t>
  </si>
  <si>
    <t>/rsm:CrossIndustryInvoice/rsm:SupplyChainTradeTransaction/ram:IncludedSupplyChainTradeLineItem/ram:SpecifiedTradeProduct/ram:ApplicableProductCharacteristic/ram:ValueMeasure</t>
  </si>
  <si>
    <t>Valeur de la caractéristique produit (mesure numérique)</t>
  </si>
  <si>
    <t>unitCode</t>
  </si>
  <si>
    <t>..</t>
  </si>
  <si>
    <t>/rsm:CrossIndustryInvoice
/rsm:SupplyChainTradeTransaction
/ram:IncludedSupplyChainTradeLineItem
/ram:SpecifiedTradeProduct
/ram:ApplicableProductCharacteristic
/ram:ValueMeasure
/@unitCode</t>
  </si>
  <si>
    <t>/rsm:CrossIndustryInvoice/rsm:SupplyChainTradeTransaction/ram:IncludedSupplyChainTradeLineItem/ram:SpecifiedTradeProduct/ram:ApplicableProductCharacteristic/ram:ValueMeasure/@unitCode</t>
  </si>
  <si>
    <t>Unité de mesure</t>
  </si>
  <si>
    <t>398.51</t>
  </si>
  <si>
    <t>BT-161</t>
  </si>
  <si>
    <t>Item attribute value</t>
  </si>
  <si>
    <t>The value of the attribute or property of the item.</t>
  </si>
  <si>
    <t>Such as “Red”.</t>
  </si>
  <si>
    <t xml:space="preserve">BR-54: Each Item attribute (BG-32) shall contain an Item attribute name (BT-160) and an Item attribute value (BT-161).
</t>
  </si>
  <si>
    <t>/rsm:CrossIndustryInvoice
/rsm:SupplyChainTradeTransaction
/ram:IncludedSupplyChainTradeLineItem
/ram:SpecifiedTradeProduct
/ram:ApplicableProductCharacteristic
/ram:Value</t>
  </si>
  <si>
    <t>/rsm:CrossIndustryInvoice/rsm:SupplyChainTradeTransaction/ram:IncludedSupplyChainTradeLineItem/ram:SpecifiedTradeProduct/ram:ApplicableProductCharacteristic/ram:Value</t>
  </si>
  <si>
    <t>SYN-2, CAR-2, CAR-3</t>
  </si>
  <si>
    <t>Valeur d'attribut d'article</t>
  </si>
  <si>
    <t>Valeur de l'attribut ou de la propriété de l'article.</t>
  </si>
  <si>
    <t>Exemple : Rouge.</t>
  </si>
  <si>
    <t>BT-158-00</t>
  </si>
  <si>
    <t>/rsm:CrossIndustryInvoice
/rsm:SupplyChainTradeTransaction
/ram:IncludedSupplyChainTradeLineItem
/ram:SpecifiedTradeProduct
/ram:DesignatedProductClassification</t>
  </si>
  <si>
    <t>/rsm:CrossIndustryInvoice/rsm:SupplyChainTradeTransaction/ram:IncludedSupplyChainTradeLineItem/ram:SpecifiedTradeProduct/ram:DesignatedProductClassification</t>
  </si>
  <si>
    <t>(Code de classification de l'article)</t>
  </si>
  <si>
    <t>BT-158</t>
  </si>
  <si>
    <t>Item classification identifier
Scheme identifier
Scheme version identifier</t>
  </si>
  <si>
    <t>A code for classifying the item by its type or nature.
The identification scheme identifier of the Item classification identifier
The version of the identification scheme.</t>
  </si>
  <si>
    <t>Classification codes are used to allow grouping of similar items for a various purposes e.g. public procurement (CPV), e- Commerce (UNSPSC) etc.
The identification scheme shall be chosen from the entries in UNTDID 7143 [6].</t>
  </si>
  <si>
    <t>BT-19-00</t>
  </si>
  <si>
    <t>BR-65: The   Item   classification   identifier   (BT-158)   shall   have   a Scheme identifier</t>
  </si>
  <si>
    <t>/rsm:CrossIndustryInvoice
/rsm:SupplyChainTradeTransaction
/ram:IncludedSupplyChainTradeLineItem
/ram:SpecifiedTradeProduct
/ram:DesignatedProductClassification
/ram:ClassCode</t>
  </si>
  <si>
    <t>/rsm:CrossIndustryInvoice/rsm:SupplyChainTradeTransaction/ram:IncludedSupplyChainTradeLineItem/ram:SpecifiedTradeProduct/ram:DesignatedProductClassification/ram:ClassCode</t>
  </si>
  <si>
    <t>Buyer accounting reference</t>
  </si>
  <si>
    <t>BT-19</t>
  </si>
  <si>
    <t>a</t>
  </si>
  <si>
    <t>Code de classification de l'article</t>
  </si>
  <si>
    <t>Code permettant de classer un article en fonction de son type ou de sa nature.</t>
  </si>
  <si>
    <t>Les codes de classement sont utilisés pour permettre le regroupement d'articles similaires à des fins diverses, par exemple marchés publics (CPV), e-commerce (UNSPSC), etc.</t>
  </si>
  <si>
    <t>BR-65 : L'Identifiant de la classification de l'article (BT-158) doit avoir un Identifiant de schéma</t>
  </si>
  <si>
    <t>BT-158-1</t>
  </si>
  <si>
    <t>The identification scheme identifier of Item classification identifier</t>
  </si>
  <si>
    <t>Identification scheme must be chosen among the values available in UNTDID 7143 [6].</t>
  </si>
  <si>
    <t>/rsm:CrossIndustryInvoice
/rsm:SupplyChainTradeTransaction
/ram:IncludedSupplyChainTradeLineItem
/ram:SpecifiedTradeProduct
/ram:DesignatedProductClassification
/ram:ClassCode
/@listID</t>
  </si>
  <si>
    <t>/rsm:CrossIndustryInvoice/rsm:SupplyChainTradeTransaction/ram:IncludedSupplyChainTradeLineItem/ram:SpecifiedTradeProduct/ram:DesignatedProductClassification/ram:ClassCode/@listID</t>
  </si>
  <si>
    <t>Identifiant du schéma de l'identifiant de classification de l'article</t>
  </si>
  <si>
    <t>Le schéma d'identification doit être choisi parmi les entrées disponibles dans l'UNTDID 7143 [6].</t>
  </si>
  <si>
    <t>M</t>
  </si>
  <si>
    <t>BT-158-2</t>
  </si>
  <si>
    <t>Scheme version identifier</t>
  </si>
  <si>
    <t>/rsm:CrossIndustryInvoice
/rsm:SupplyChainTradeTransaction
/ram:IncludedSupplyChainTradeLineItem
/ram:SpecifiedTradeProduct
/ram:DesignatedProductClassification
/ram:ClassCode
/@listVersionID</t>
  </si>
  <si>
    <t>/rsm:CrossIndustryInvoice/rsm:SupplyChainTradeTransaction/ram:IncludedSupplyChainTradeLineItem/ram:SpecifiedTradeProduct/ram:DesignatedProductClassification/ram:ClassCode/@listVersionID</t>
  </si>
  <si>
    <t>Version du schéma d'identification</t>
  </si>
  <si>
    <t>Version du schéma d'identification.</t>
  </si>
  <si>
    <t>ClassName</t>
  </si>
  <si>
    <t>/rsm:CrossIndustryInvoice
/rsm:SupplyChainTradeTransaction
/ram:IncludedSupplyChainTradeLineItem
/ram:SpecifiedTradeProduct
/ram:DesignatedProductClassification
/ram:ClassName</t>
  </si>
  <si>
    <t>/rsm:CrossIndustryInvoice/rsm:SupplyChainTradeTransaction/ram:IncludedSupplyChainTradeLineItem/ram:SpecifiedTradeProduct/ram:DesignatedProductClassification/ram:ClassName</t>
  </si>
  <si>
    <t>O</t>
  </si>
  <si>
    <t>Nom de la classification de l'article</t>
  </si>
  <si>
    <t>BT-159-00</t>
  </si>
  <si>
    <t>(Item country of origin)</t>
  </si>
  <si>
    <t>/rsm:CrossIndustryInvoice
/rsm:SupplyChainTradeTransaction
/ram:IncludedSupplyChainTradeLineItem
/ram:SpecifiedTradeProduct
/ram:OriginTradeCountry</t>
  </si>
  <si>
    <t>/rsm:CrossIndustryInvoice/rsm:SupplyChainTradeTransaction/ram:IncludedSupplyChainTradeLineItem/ram:SpecifiedTradeProduct/ram:OriginTradeCountry</t>
  </si>
  <si>
    <t>(Pays d'origine de l'article)</t>
  </si>
  <si>
    <t>BT-159</t>
  </si>
  <si>
    <t>Item country of origin</t>
  </si>
  <si>
    <t>The code identifying the country from which the item originates.</t>
  </si>
  <si>
    <t>The lists of valid countries are registered with the EN ISO 3166-1 Maintenance agency, “Codes for the representation of names of countries and their subdivisions”.</t>
  </si>
  <si>
    <t>/rsm:CrossIndustryInvoice
/rsm:SupplyChainTradeTransaction
/ram:IncludedSupplyChainTradeLineItem
/ram:SpecifiedTradeProduct
/ram:OriginTradeCountry
/ram:ID</t>
  </si>
  <si>
    <t>/rsm:CrossIndustryInvoice/rsm:SupplyChainTradeTransaction/ram:IncludedSupplyChainTradeLineItem/ram:SpecifiedTradeProduct/ram:OriginTradeCountry/ram:ID</t>
  </si>
  <si>
    <t>Pays d'origine de l'article</t>
  </si>
  <si>
    <t>Code identifiant le pays d'où provient l'article.</t>
  </si>
  <si>
    <t>Les listes de pays valides sont enregistrées auprès de l'Agence de maintenance de la norme ISO 3166-1 « Codes pour la représentation des noms de pays et de leurs subdivisions ». Il est recommandé d'utiliser la représentation alpha-2.</t>
  </si>
  <si>
    <t>IncludedReferencedProduct</t>
  </si>
  <si>
    <t>/rsm:CrossIndustryInvoice
/rsm:SupplyChainTradeTransaction
/ram:IncludedSupplyChainTradeLineItem
/ram:SpecifiedTradeProduct
/ram:IncludedReferencedProduct</t>
  </si>
  <si>
    <t>/rsm:CrossIndustryInvoice/rsm:SupplyChainTradeTransaction/ram:IncludedSupplyChainTradeLineItem/ram:SpecifiedTradeProduct/ram:IncludedReferencedProduct</t>
  </si>
  <si>
    <t>Détails sur les produits référencés (sous-lignes)</t>
  </si>
  <si>
    <t>GlobalID</t>
  </si>
  <si>
    <t>/rsm:CrossIndustryInvoice
/rsm:SupplyChainTradeTransaction
/ram:IncludedSupplyChainTradeLineItem
/ram:SpecifiedTradeProduct
/ram:IncludedReferencedProduct
/ram:GlobalID</t>
  </si>
  <si>
    <t>/rsm:CrossIndustryInvoice/rsm:SupplyChainTradeTransaction/ram:IncludedSupplyChainTradeLineItem/ram:SpecifiedTradeProduct/ram:IncludedReferencedProduct/ram:GlobalID</t>
  </si>
  <si>
    <t>schemeID</t>
  </si>
  <si>
    <t>/rsm:CrossIndustryInvoice
/rsm:SupplyChainTradeTransaction
/ram:IncludedSupplyChainTradeLineItem
/ram:SpecifiedTradeProduct
/ram:IncludedReferencedProduct
/ram:GlobalID
/@schemeID</t>
  </si>
  <si>
    <t>/rsm:CrossIndustryInvoice/rsm:SupplyChainTradeTransaction/ram:IncludedSupplyChainTradeLineItem/ram:SpecifiedTradeProduct/ram:IncludedReferencedProduct/ram:GlobalID/@schemeID</t>
  </si>
  <si>
    <t>/rsm:CrossIndustryInvoice
/rsm:SupplyChainTradeTransaction
/ram:IncludedSupplyChainTradeLineItem
/ram:SpecifiedTradeProduct
/ram:IncludedReferencedProduct
/ram:SellerAssignedID</t>
  </si>
  <si>
    <t>/rsm:CrossIndustryInvoice/rsm:SupplyChainTradeTransaction/ram:IncludedSupplyChainTradeLineItem/ram:SpecifiedTradeProduct/ram:IncludedReferencedProduct/ram:SellerAssignedID</t>
  </si>
  <si>
    <t>/rsm:CrossIndustryInvoice
/rsm:SupplyChainTradeTransaction
/ram:IncludedSupplyChainTradeLineItem
/ram:SpecifiedTradeProduct
/ram:IncludedReferencedProduct
/ram:BuyerAssignedID</t>
  </si>
  <si>
    <t>/rsm:CrossIndustryInvoice/rsm:SupplyChainTradeTransaction/ram:IncludedSupplyChainTradeLineItem/ram:SpecifiedTradeProduct/ram:IncludedReferencedProduct/ram:BuyerAssignedID</t>
  </si>
  <si>
    <t>/rsm:CrossIndustryInvoice
/rsm:SupplyChainTradeTransaction
/ram:IncludedSupplyChainTradeLineItem
/ram:SpecifiedTradeProduct
/ram:IncludedReferencedProduct
/ram:Name</t>
  </si>
  <si>
    <t>/rsm:CrossIndustryInvoice/rsm:SupplyChainTradeTransaction/ram:IncludedSupplyChainTradeLineItem/ram:SpecifiedTradeProduct/ram:IncludedReferencedProduct/ram:Name</t>
  </si>
  <si>
    <t>/rsm:CrossIndustryInvoice
/rsm:SupplyChainTradeTransaction
/ram:IncludedSupplyChainTradeLineItem
/ram:SpecifiedTradeProduct
/ram:IncludedReferencedProduct
/ram:Description</t>
  </si>
  <si>
    <t>/rsm:CrossIndustryInvoice/rsm:SupplyChainTradeTransaction/ram:IncludedSupplyChainTradeLineItem/ram:SpecifiedTradeProduct/ram:IncludedReferencedProduct/ram:Description</t>
  </si>
  <si>
    <t>/rsm:CrossIndustryInvoice
/rsm:SupplyChainTradeTransaction
/ram:IncludedSupplyChainTradeLineItem
/ram:SpecifiedTradeProduct
/ram:IncludedReferencedProduct
/ram:UnitQuantity</t>
  </si>
  <si>
    <t>/rsm:CrossIndustryInvoice/rsm:SupplyChainTradeTransaction/ram:IncludedSupplyChainTradeLineItem/ram:SpecifiedTradeProduct/ram:IncludedReferencedProduct/ram:UnitQuantity</t>
  </si>
  <si>
    <t>Quantité incluse</t>
  </si>
  <si>
    <t>/rsm:CrossIndustryInvoice
/rsm:SupplyChainTradeTransaction
/ram:IncludedSupplyChainTradeLineItem
/ram:SpecifiedTradeProduct
/ram:IncludedReferencedProduct
/ram:UnitQuantity
/@unitCode</t>
  </si>
  <si>
    <t>/rsm:CrossIndustryInvoice/rsm:SupplyChainTradeTransaction/ram:IncludedSupplyChainTradeLineItem/ram:SpecifiedTradeProduct/ram:IncludedReferencedProduct/ram:UnitQuantity/@unitCode</t>
  </si>
  <si>
    <t>BG-29</t>
  </si>
  <si>
    <t>A group of business terms providing information about the price applied for the goods and services invoiced on the Invoice line.</t>
  </si>
  <si>
    <t>/rsm:CrossIndustryInvoice
/rsm:SupplyChainTradeTransaction
/ram:IncludedSupplyChainTradeLineItem
/ram:SpecifiedLineTradeAgreement</t>
  </si>
  <si>
    <t>/rsm:CrossIndustryInvoice/rsm:SupplyChainTradeTransaction/ram:IncludedSupplyChainTradeLineItem/ram:SpecifiedLineTradeAgreement</t>
  </si>
  <si>
    <t>STR-3</t>
  </si>
  <si>
    <t>DÉTAILS DU PRIX</t>
  </si>
  <si>
    <t>Groupe de termes métiers fournissant des informations sur le prix appliqué pour les biens et services facturés sur la ligne de Facture.</t>
  </si>
  <si>
    <t>BT-132-00</t>
  </si>
  <si>
    <t>(Referenced purchase order line reference)</t>
  </si>
  <si>
    <t>/rsm:CrossIndustryInvoice
/rsm:SupplyChainTradeTransaction
/ram:IncludedSupplyChainTradeLineItem
/ram:SpecifiedLineTradeAgreement
/ram:BuyerOrderReferencedDocument</t>
  </si>
  <si>
    <t>/rsm:CrossIndustryInvoice/rsm:SupplyChainTradeTransaction/ram:IncludedSupplyChainTradeLineItem/ram:SpecifiedLineTradeAgreement/ram:BuyerOrderReferencedDocument</t>
  </si>
  <si>
    <t>(Identifiant de ligne de bon de commande référencée)</t>
  </si>
  <si>
    <t>IssuerAssignedID</t>
  </si>
  <si>
    <t>/rsm:CrossIndustryInvoice
/rsm:SupplyChainTradeTransaction
/ram:IncludedSupplyChainTradeLineItem
/ram:SpecifiedLineTradeAgreement
/ram:BuyerOrderReferencedDocument
/ram:IssuerAssignedID</t>
  </si>
  <si>
    <t>/rsm:CrossIndustryInvoice/rsm:SupplyChainTradeTransaction/ram:IncludedSupplyChainTradeLineItem/ram:SpecifiedLineTradeAgreement/ram:BuyerOrderReferencedDocument/ram:IssuerAssignedID</t>
  </si>
  <si>
    <t>Identifiant de la commande</t>
  </si>
  <si>
    <t>BT-132</t>
  </si>
  <si>
    <t>Referenced purchase order line reference</t>
  </si>
  <si>
    <t>An identifier for a referenced line within a purchase order, issued by the Buyer.</t>
  </si>
  <si>
    <t>The purchase order identifier is referenced on document level.</t>
  </si>
  <si>
    <t>Document reference</t>
  </si>
  <si>
    <t>/rsm:CrossIndustryInvoice
/rsm:SupplyChainTradeTransaction
/ram:IncludedSupplyChainTradeLineItem
/ram:SpecifiedLineTradeAgreement
/ram:BuyerOrderReferencedDocument
/ram:LineID</t>
  </si>
  <si>
    <t>/rsm:CrossIndustryInvoice/rsm:SupplyChainTradeTransaction/ram:IncludedSupplyChainTradeLineItem/ram:SpecifiedLineTradeAgreement/ram:BuyerOrderReferencedDocument/ram:LineID</t>
  </si>
  <si>
    <t>Identifiant de ligne de bon de commande référencée</t>
  </si>
  <si>
    <t>Identifiant d'une ligne d'un bon de commande référencée, généré par l'Acheteur.</t>
  </si>
  <si>
    <t>L'Identifiant de bon de commande est référencé au niveau du document.</t>
  </si>
  <si>
    <t>Référence de Document</t>
  </si>
  <si>
    <t>FormattedIssueDateTime</t>
  </si>
  <si>
    <t>/rsm:CrossIndustryInvoice
/rsm:SupplyChainTradeTransaction
/ram:IncludedSupplyChainTradeLineItem
/ram:SpecifiedLineTradeAgreement
/ram:BuyerOrderReferencedDocument
/ram:FormattedIssueDateTime</t>
  </si>
  <si>
    <t>/rsm:CrossIndustryInvoice/rsm:SupplyChainTradeTransaction/ram:IncludedSupplyChainTradeLineItem/ram:SpecifiedLineTradeAgreement/ram:BuyerOrderReferencedDocument/ram:FormattedIssueDateTime</t>
  </si>
  <si>
    <t>Date de la commande</t>
  </si>
  <si>
    <t>/rsm:CrossIndustryInvoice
/rsm:SupplyChainTradeTransaction
/ram:IncludedSupplyChainTradeLineItem
/ram:SpecifiedLineTradeAgreement
/ram:BuyerOrderReferencedDocument
/ram:FormattedIssueDateTime
/qdt:DateTimeString</t>
  </si>
  <si>
    <t>/rsm:CrossIndustryInvoice/rsm:SupplyChainTradeTransaction/ram:IncludedSupplyChainTradeLineItem/ram:SpecifiedLineTradeAgreement/ram:BuyerOrderReferencedDocument/ram:FormattedIssueDateTime/qdt:DateTimeString</t>
  </si>
  <si>
    <t>Date de la commande, valeur</t>
  </si>
  <si>
    <t>/rsm:CrossIndustryInvoice
/rsm:SupplyChainTradeTransaction
/ram:IncludedSupplyChainTradeLineItem
/ram:SpecifiedLineTradeAgreement
/ram:BuyerOrderReferencedDocument
/ram:FormattedIssueDateTime
/qdt:DateTimeString
/@format</t>
  </si>
  <si>
    <t>/rsm:CrossIndustryInvoice/rsm:SupplyChainTradeTransaction/ram:IncludedSupplyChainTradeLineItem/ram:SpecifiedLineTradeAgreement/ram:BuyerOrderReferencedDocument/ram:FormattedIssueDateTime/qdt:DateTimeString/@format</t>
  </si>
  <si>
    <t>/rsm:CrossIndustryInvoice
/rsm:SupplyChainTradeTransaction
/ram:IncludedSupplyChainTradeLineItem
/ram:SpecifiedLineTradeAgreement
/ram:ContractReferencedDocument</t>
  </si>
  <si>
    <t>/rsm:CrossIndustryInvoice/rsm:SupplyChainTradeTransaction/ram:IncludedSupplyChainTradeLineItem/ram:SpecifiedLineTradeAgreement/ram:ContractReferencedDocument</t>
  </si>
  <si>
    <t>Détails sur un contrat référencé</t>
  </si>
  <si>
    <t>/rsm:CrossIndustryInvoice
/rsm:SupplyChainTradeTransaction
/ram:IncludedSupplyChainTradeLineItem
/ram:SpecifiedLineTradeAgreement
/ram:ContractReferencedDocument
/ram:IssuerAssignedID</t>
  </si>
  <si>
    <t>/rsm:CrossIndustryInvoice/rsm:SupplyChainTradeTransaction/ram:IncludedSupplyChainTradeLineItem/ram:SpecifiedLineTradeAgreement/ram:ContractReferencedDocument/ram:IssuerAssignedID</t>
  </si>
  <si>
    <t>Identifiant du contrat</t>
  </si>
  <si>
    <t>LineID</t>
  </si>
  <si>
    <t>/rsm:CrossIndustryInvoice
/rsm:SupplyChainTradeTransaction
/ram:IncludedSupplyChainTradeLineItem
/ram:SpecifiedLineTradeAgreement
/ram:ContractReferencedDocument
/ram:LineID</t>
  </si>
  <si>
    <t>/rsm:CrossIndustryInvoice/rsm:SupplyChainTradeTransaction/ram:IncludedSupplyChainTradeLineItem/ram:SpecifiedLineTradeAgreement/ram:ContractReferencedDocument/ram:LineID</t>
  </si>
  <si>
    <t>Identifiant de la ligne du contrat</t>
  </si>
  <si>
    <t>/rsm:CrossIndustryInvoice
/rsm:SupplyChainTradeTransaction
/ram:IncludedSupplyChainTradeLineItem
/ram:SpecifiedLineTradeAgreement
/ram:ContractReferencedDocument
/ram:FormattedIssueDateTime</t>
  </si>
  <si>
    <t>/rsm:CrossIndustryInvoice/rsm:SupplyChainTradeTransaction/ram:IncludedSupplyChainTradeLineItem/ram:SpecifiedLineTradeAgreement/ram:ContractReferencedDocument/ram:FormattedIssueDateTime</t>
  </si>
  <si>
    <t>Date du contrat</t>
  </si>
  <si>
    <t>/rsm:CrossIndustryInvoice
/rsm:SupplyChainTradeTransaction
/ram:IncludedSupplyChainTradeLineItem
/ram:SpecifiedLineTradeAgreement
/ram:ContractReferencedDocument
/ram:FormattedIssueDateTime
/qdt:DateTimeString</t>
  </si>
  <si>
    <t>/rsm:CrossIndustryInvoice/rsm:SupplyChainTradeTransaction/ram:IncludedSupplyChainTradeLineItem/ram:SpecifiedLineTradeAgreement/ram:ContractReferencedDocument/ram:FormattedIssueDateTime/qdt:DateTimeString</t>
  </si>
  <si>
    <t>Date du contrat, valeur</t>
  </si>
  <si>
    <t>/rsm:CrossIndustryInvoice
/rsm:SupplyChainTradeTransaction
/ram:IncludedSupplyChainTradeLineItem
/ram:SpecifiedLineTradeAgreement
/ram:ContractReferencedDocument
/ram:FormattedIssueDateTime
/qdt:DateTimeString
/@format</t>
  </si>
  <si>
    <t>/rsm:CrossIndustryInvoice/rsm:SupplyChainTradeTransaction/ram:IncludedSupplyChainTradeLineItem/ram:SpecifiedLineTradeAgreement/ram:ContractReferencedDocument/ram:FormattedIssueDateTime/qdt:DateTimeString/@format</t>
  </si>
  <si>
    <t>/rsm:CrossIndustryInvoice
/rsm:SupplyChainTradeTransaction
/ram:IncludedSupplyChainTradeLineItem
/ram:SpecifiedLineTradeAgreement
/ram:AdditionalReferencedDocument</t>
  </si>
  <si>
    <t>/rsm:CrossIndustryInvoice/rsm:SupplyChainTradeTransaction/ram:IncludedSupplyChainTradeLineItem/ram:SpecifiedLineTradeAgreement/ram:AdditionalReferencedDocument</t>
  </si>
  <si>
    <t>Détails sur des documents additionnels référencés</t>
  </si>
  <si>
    <t>/rsm:CrossIndustryInvoice
/rsm:SupplyChainTradeTransaction
/ram:IncludedSupplyChainTradeLineItem
/ram:SpecifiedLineTradeAgreement
/ram:AdditionalReferencedDocument
/ram:IssuerAssignedID</t>
  </si>
  <si>
    <t>/rsm:CrossIndustryInvoice/rsm:SupplyChainTradeTransaction/ram:IncludedSupplyChainTradeLineItem/ram:SpecifiedLineTradeAgreement/ram:AdditionalReferencedDocument/ram:IssuerAssignedID</t>
  </si>
  <si>
    <t>Identifiant du document</t>
  </si>
  <si>
    <t>URIID</t>
  </si>
  <si>
    <t>/rsm:CrossIndustryInvoice
/rsm:SupplyChainTradeTransaction
/ram:IncludedSupplyChainTradeLineItem
/ram:SpecifiedLineTradeAgreement
/ram:AdditionalReferencedDocument
/ram:URIID</t>
  </si>
  <si>
    <t>/rsm:CrossIndustryInvoice/rsm:SupplyChainTradeTransaction/ram:IncludedSupplyChainTradeLineItem/ram:SpecifiedLineTradeAgreement/ram:AdditionalReferencedDocument/ram:URIID</t>
  </si>
  <si>
    <t>/rsm:CrossIndustryInvoice
/rsm:SupplyChainTradeTransaction
/ram:IncludedSupplyChainTradeLineItem
/ram:SpecifiedLineTradeAgreement
/ram:AdditionalReferencedDocument
/ram:LineID</t>
  </si>
  <si>
    <t>/rsm:CrossIndustryInvoice/rsm:SupplyChainTradeTransaction/ram:IncludedSupplyChainTradeLineItem/ram:SpecifiedLineTradeAgreement/ram:AdditionalReferencedDocument/ram:LineID</t>
  </si>
  <si>
    <t>Identifiant de la ligne du document</t>
  </si>
  <si>
    <t>/rsm:CrossIndustryInvoice
/rsm:SupplyChainTradeTransaction
/ram:IncludedSupplyChainTradeLineItem
/ram:SpecifiedLineTradeAgreement
/ram:AdditionalReferencedDocument
/ram:TypeCode</t>
  </si>
  <si>
    <t>/rsm:CrossIndustryInvoice/rsm:SupplyChainTradeTransaction/ram:IncludedSupplyChainTradeLineItem/ram:SpecifiedLineTradeAgreement/ram:AdditionalReferencedDocument/ram:TypeCode</t>
  </si>
  <si>
    <t>/rsm:CrossIndustryInvoice
/rsm:SupplyChainTradeTransaction
/ram:IncludedSupplyChainTradeLineItem
/ram:SpecifiedLineTradeAgreement
/ram:AdditionalReferencedDocument
/ram:Name</t>
  </si>
  <si>
    <t>/rsm:CrossIndustryInvoice/rsm:SupplyChainTradeTransaction/ram:IncludedSupplyChainTradeLineItem/ram:SpecifiedLineTradeAgreement/ram:AdditionalReferencedDocument/ram:Name</t>
  </si>
  <si>
    <t>AttachmentBinaryObject</t>
  </si>
  <si>
    <t>/rsm:CrossIndustryInvoice
/rsm:SupplyChainTradeTransaction
/ram:IncludedSupplyChainTradeLineItem
/ram:SpecifiedLineTradeAgreement
/ram:AdditionalReferencedDocument
/ram:AttachmentBinaryObject</t>
  </si>
  <si>
    <t>/rsm:CrossIndustryInvoice/rsm:SupplyChainTradeTransaction/ram:IncludedSupplyChainTradeLineItem/ram:SpecifiedLineTradeAgreement/ram:AdditionalReferencedDocument/ram:AttachmentBinaryObject</t>
  </si>
  <si>
    <t>mimeCode</t>
  </si>
  <si>
    <t>/rsm:CrossIndustryInvoice
/rsm:SupplyChainTradeTransaction
/ram:IncludedSupplyChainTradeLineItem
/ram:SpecifiedLineTradeAgreement
/ram:AdditionalReferencedDocument
/ram:AttachmentBinaryObject
/@mimeCode</t>
  </si>
  <si>
    <t>/rsm:CrossIndustryInvoice/rsm:SupplyChainTradeTransaction/ram:IncludedSupplyChainTradeLineItem/ram:SpecifiedLineTradeAgreement/ram:AdditionalReferencedDocument/ram:AttachmentBinaryObject/@mimeCode</t>
  </si>
  <si>
    <t>Document Mime joint en code</t>
  </si>
  <si>
    <t>filename</t>
  </si>
  <si>
    <t>/rsm:CrossIndustryInvoice
/rsm:SupplyChainTradeTransaction
/ram:IncludedSupplyChainTradeLineItem
/ram:SpecifiedLineTradeAgreement
/ram:AdditionalReferencedDocument
/ram:AttachmentBinaryObject
/@filename</t>
  </si>
  <si>
    <t>/rsm:CrossIndustryInvoice/rsm:SupplyChainTradeTransaction/ram:IncludedSupplyChainTradeLineItem/ram:SpecifiedLineTradeAgreement/ram:AdditionalReferencedDocument/ram:AttachmentBinaryObject/@filename</t>
  </si>
  <si>
    <t>ReferenceTypeCode</t>
  </si>
  <si>
    <t>/rsm:CrossIndustryInvoice
/rsm:SupplyChainTradeTransaction
/ram:IncludedSupplyChainTradeLineItem
/ram:SpecifiedLineTradeAgreement
/ram:AdditionalReferencedDocument
/ram:ReferenceTypeCode</t>
  </si>
  <si>
    <t>/rsm:CrossIndustryInvoice/rsm:SupplyChainTradeTransaction/ram:IncludedSupplyChainTradeLineItem/ram:SpecifiedLineTradeAgreement/ram:AdditionalReferencedDocument/ram:ReferenceTypeCode</t>
  </si>
  <si>
    <t>Type de document en code</t>
  </si>
  <si>
    <t>/rsm:CrossIndustryInvoice
/rsm:SupplyChainTradeTransaction
/ram:IncludedSupplyChainTradeLineItem
/ram:SpecifiedLineTradeAgreement
/ram:AdditionalReferencedDocument
/ram:FormattedIssueDateTime</t>
  </si>
  <si>
    <t>/rsm:CrossIndustryInvoice/rsm:SupplyChainTradeTransaction/ram:IncludedSupplyChainTradeLineItem/ram:SpecifiedLineTradeAgreement/ram:AdditionalReferencedDocument/ram:FormattedIssueDateTime</t>
  </si>
  <si>
    <t>Date du document</t>
  </si>
  <si>
    <t>/rsm:CrossIndustryInvoice
/rsm:SupplyChainTradeTransaction
/ram:IncludedSupplyChainTradeLineItem
/ram:SpecifiedLineTradeAgreement
/ram:AdditionalReferencedDocument
/ram:FormattedIssueDateTime
/qdt:DateTimeString</t>
  </si>
  <si>
    <t>/rsm:CrossIndustryInvoice/rsm:SupplyChainTradeTransaction/ram:IncludedSupplyChainTradeLineItem/ram:SpecifiedLineTradeAgreement/ram:AdditionalReferencedDocument/ram:FormattedIssueDateTime/qdt:DateTimeString</t>
  </si>
  <si>
    <t>Date du document, valeur</t>
  </si>
  <si>
    <t>/rsm:CrossIndustryInvoice
/rsm:SupplyChainTradeTransaction
/ram:IncludedSupplyChainTradeLineItem
/ram:SpecifiedLineTradeAgreement
/ram:AdditionalReferencedDocument
/ram:FormattedIssueDateTime
/qdt:DateTimeString
/@format</t>
  </si>
  <si>
    <t>/rsm:CrossIndustryInvoice/rsm:SupplyChainTradeTransaction/ram:IncludedSupplyChainTradeLineItem/ram:SpecifiedLineTradeAgreement/ram:AdditionalReferencedDocument/ram:FormattedIssueDateTime/qdt:DateTimeString/@format</t>
  </si>
  <si>
    <t>BT-148-00</t>
  </si>
  <si>
    <t>/rsm:CrossIndustryInvoice
/rsm:SupplyChainTradeTransaction
/ram:IncludedSupplyChainTradeLineItem
/ram:SpecifiedLineTradeAgreement
/ram:GrossPriceProductTradePrice</t>
  </si>
  <si>
    <t>/rsm:CrossIndustryInvoice/rsm:SupplyChainTradeTransaction/ram:IncludedSupplyChainTradeLineItem/ram:SpecifiedLineTradeAgreement/ram:GrossPriceProductTradePrice</t>
  </si>
  <si>
    <t>(Prix brut de l'article)</t>
  </si>
  <si>
    <t>BT-148</t>
  </si>
  <si>
    <t>Item gross price</t>
  </si>
  <si>
    <t>The unit price, exclusive of VAT, before subtracting Item price discount.</t>
  </si>
  <si>
    <t>The Item gross price MUST NOT be negative</t>
  </si>
  <si>
    <t>BR-28: The Item gross price (BT-148) shall NOT be negative.</t>
  </si>
  <si>
    <t>Unit price amount</t>
  </si>
  <si>
    <t>/rsm:CrossIndustryInvoice
/rsm:SupplyChainTradeTransaction
/ram:IncludedSupplyChainTradeLineItem
/ram:SpecifiedLineTradeAgreement
/ram:GrossPriceProductTradePrice
/ram:ChargeAmount</t>
  </si>
  <si>
    <t>/rsm:CrossIndustryInvoice/rsm:SupplyChainTradeTransaction/ram:IncludedSupplyChainTradeLineItem/ram:SpecifiedLineTradeAgreement/ram:GrossPriceProductTradePrice/ram:ChargeAmount</t>
  </si>
  <si>
    <t>U</t>
  </si>
  <si>
    <t>Prix brut de l'article</t>
  </si>
  <si>
    <t>Prix unitaire, hors TVA, avant application du Rabais sur le prix de l'article.</t>
  </si>
  <si>
    <t>Le prix brut de l'article ne DOIT pas être négatif</t>
  </si>
  <si>
    <t>BR-28 : Le Prix brut de l'article (BT-148) ne doit PAS être négatif.</t>
  </si>
  <si>
    <t>Montant de prix unitaire</t>
  </si>
  <si>
    <t>BT-149-1</t>
  </si>
  <si>
    <t>Item price base quantity</t>
  </si>
  <si>
    <t>The number of item units to which the price applies.</t>
  </si>
  <si>
    <t>To fill if BT-149 is present and if BT-148 is present, with the same value than BT-149</t>
  </si>
  <si>
    <t>Quantity</t>
  </si>
  <si>
    <t>/rsm:CrossIndustryInvoice
/rsm:SupplyChainTradeTransaction
/ram:IncludedSupplyChainTradeLineItem
/ram:SpecifiedLineTradeAgreement
/ram:GrossPriceProductTradePrice
/ram:BasisQuantity</t>
  </si>
  <si>
    <t>/rsm:CrossIndustryInvoice/rsm:SupplyChainTradeTransaction/ram:IncludedSupplyChainTradeLineItem/ram:SpecifiedLineTradeAgreement/ram:GrossPriceProductTradePrice/ram:BasisQuantity</t>
  </si>
  <si>
    <t>Q</t>
  </si>
  <si>
    <t>Quantité de base du prix de l'article</t>
  </si>
  <si>
    <t>Nombre d'articles sur lequel s'applique le prix.</t>
  </si>
  <si>
    <t>A compléter si BT-149 est présent et si BT-148 est présent, avec la même valeur que BT-149.</t>
  </si>
  <si>
    <t>Quantité</t>
  </si>
  <si>
    <t>BT-150-1</t>
  </si>
  <si>
    <t>Item price base quantity unit of measure code</t>
  </si>
  <si>
    <t>The unit of measure that applies to the Item price base quantity.</t>
  </si>
  <si>
    <t>The Item price base quantity unit of measure shall be the same as the Invoiced quantity unit of measure (BT-130).</t>
  </si>
  <si>
    <t>In particular, the most common units of measurement are:
LTR = Liter (1 dm3)
MTQ = cubic meter
KGM = Kilogram
MTR = Meter
C62 = Unit
TNE = Tonne</t>
  </si>
  <si>
    <t>Must be the same than BT-150 for Net Price</t>
  </si>
  <si>
    <t>/rsm:CrossIndustryInvoice
/rsm:SupplyChainTradeTransaction
/ram:IncludedSupplyChainTradeLineItem
/ram:SpecifiedLineTradeAgreement
/ram:GrossPriceProductTradePrice
/ram:BasisQuantity
/@unitCode</t>
  </si>
  <si>
    <t>/rsm:CrossIndustryInvoice/rsm:SupplyChainTradeTransaction/ram:IncludedSupplyChainTradeLineItem/ram:SpecifiedLineTradeAgreement/ram:GrossPriceProductTradePrice/ram:BasisQuantity/@unitCode</t>
  </si>
  <si>
    <t>BT-150</t>
  </si>
  <si>
    <t>Unité de mesure de la quantité de base du prix de l'article</t>
  </si>
  <si>
    <t>Unité de mesure applicable à la Quantité de base du prix de l'article.</t>
  </si>
  <si>
    <t>Il convient que l'Unité de mesure de la quantité de base du prix de l'article soit identique à l'Unité de mesure de quantité facturée.
Il convient que les unités de mesure soient exprimées selon les termes de la Recommandation UN-ECE N ° 20 « Codes des unités de mesure utilisées dans le commerce international » [7], par exemple « KGM » pour kilogramme.</t>
  </si>
  <si>
    <t>En particulier, les unités de mesures les plus courantes sont les suivantes:
LTR = Litre (1 dm3)
MTQ = Mètre cube
KGM = Kilogramme
MTR = Mètre
C62 = Unité
TNE = Tonne</t>
  </si>
  <si>
    <t>Doit être le même que BT-150 pour Prix Net</t>
  </si>
  <si>
    <t>BT-147-00</t>
  </si>
  <si>
    <t>(((Item price discount)))</t>
  </si>
  <si>
    <t>/rsm:CrossIndustryInvoice
/rsm:SupplyChainTradeTransaction
/ram:IncludedSupplyChainTradeLineItem
/ram:SpecifiedLineTradeAgreement
/ram:GrossPriceProductTradePrice
/ram:AppliedTradeAllowanceCharge</t>
  </si>
  <si>
    <t>/rsm:CrossIndustryInvoice/rsm:SupplyChainTradeTransaction/ram:IncludedSupplyChainTradeLineItem/ram:SpecifiedLineTradeAgreement/ram:GrossPriceProductTradePrice/ram:AppliedTradeAllowanceCharge</t>
  </si>
  <si>
    <t>(((Rabais sur le prix de l'article)))</t>
  </si>
  <si>
    <t>BT-147-01</t>
  </si>
  <si>
    <t>((Item price discount))</t>
  </si>
  <si>
    <t>/rsm:CrossIndustryInvoice
/rsm:SupplyChainTradeTransaction
/ram:IncludedSupplyChainTradeLineItem
/ram:SpecifiedLineTradeAgreement
/ram:GrossPriceProductTradePrice
/ram:AppliedTradeAllowanceCharge
/ram:ChargeIndicator</t>
  </si>
  <si>
    <t>/rsm:CrossIndustryInvoice/rsm:SupplyChainTradeTransaction/ram:IncludedSupplyChainTradeLineItem/ram:SpecifiedLineTradeAgreement/ram:GrossPriceProductTradePrice/ram:AppliedTradeAllowanceCharge/ram:ChargeIndicator</t>
  </si>
  <si>
    <t>((Rabais sur le prix de l'article))</t>
  </si>
  <si>
    <t>BT-147-02</t>
  </si>
  <si>
    <t>(Item price discount)</t>
  </si>
  <si>
    <t>Value = false</t>
  </si>
  <si>
    <t>/rsm:CrossIndustryInvoice
/rsm:SupplyChainTradeTransaction
/ram:IncludedSupplyChainTradeLineItem
/ram:SpecifiedLineTradeAgreement
/ram:GrossPriceProductTradePrice
/ram:AppliedTradeAllowanceCharge
/ram:ChargeIndicator
/udt:Indicator</t>
  </si>
  <si>
    <t>/rsm:CrossIndustryInvoice/rsm:SupplyChainTradeTransaction/ram:IncludedSupplyChainTradeLineItem/ram:SpecifiedLineTradeAgreement/ram:GrossPriceProductTradePrice/ram:AppliedTradeAllowanceCharge/ram:ChargeIndicator/udt:Indicator</t>
  </si>
  <si>
    <t>(Rabais sur le prix de l'article)</t>
  </si>
  <si>
    <t>Valeur = false</t>
  </si>
  <si>
    <t>CalculationPercent</t>
  </si>
  <si>
    <t>/rsm:CrossIndustryInvoice
/rsm:SupplyChainTradeTransaction
/ram:IncludedSupplyChainTradeLineItem
/ram:SpecifiedLineTradeAgreement
/ram:GrossPriceProductTradePrice
/ram:AppliedTradeAllowanceCharge
/ram:CalculationPercent</t>
  </si>
  <si>
    <t>/rsm:CrossIndustryInvoice/rsm:SupplyChainTradeTransaction/ram:IncludedSupplyChainTradeLineItem/ram:SpecifiedLineTradeAgreement/ram:GrossPriceProductTradePrice/ram:AppliedTradeAllowanceCharge/ram:CalculationPercent</t>
  </si>
  <si>
    <t>BasisAmount</t>
  </si>
  <si>
    <t>/rsm:CrossIndustryInvoice
/rsm:SupplyChainTradeTransaction
/ram:IncludedSupplyChainTradeLineItem
/ram:SpecifiedLineTradeAgreement
/ram:GrossPriceProductTradePrice
/ram:AppliedTradeAllowanceCharge
/ram:BasisAmount</t>
  </si>
  <si>
    <t>/rsm:CrossIndustryInvoice/rsm:SupplyChainTradeTransaction/ram:IncludedSupplyChainTradeLineItem/ram:SpecifiedLineTradeAgreement/ram:GrossPriceProductTradePrice/ram:AppliedTradeAllowanceCharge/ram:BasisAmount</t>
  </si>
  <si>
    <t>BT-147</t>
  </si>
  <si>
    <t>Item price discount</t>
  </si>
  <si>
    <t>The total discount subtracted from the Item gross price to calculate the Item net price.</t>
  </si>
  <si>
    <t>Only applies if the discount is provided per unit and if it is not included in the Item gross price.</t>
  </si>
  <si>
    <t>/rsm:CrossIndustryInvoice
/rsm:SupplyChainTradeTransaction
/ram:IncludedSupplyChainTradeLineItem
/ram:SpecifiedLineTradeAgreement
/ram:GrossPriceProductTradePrice
/ram:AppliedTradeAllowanceCharge
/ram:ActualAmount</t>
  </si>
  <si>
    <t>/rsm:CrossIndustryInvoice/rsm:SupplyChainTradeTransaction/ram:IncludedSupplyChainTradeLineItem/ram:SpecifiedLineTradeAgreement/ram:GrossPriceProductTradePrice/ram:AppliedTradeAllowanceCharge/ram:ActualAmount</t>
  </si>
  <si>
    <t>Rabais sur le prix de l'article</t>
  </si>
  <si>
    <t>Remise totale qui, une fois soustraite du Prix brut de l'article, donne le Prix net de l'article.</t>
  </si>
  <si>
    <t>S'applique exclusivement à l'unité et si elle n'est pas incluse dans le Prix brut de l'article.</t>
  </si>
  <si>
    <t>Reason</t>
  </si>
  <si>
    <t>/rsm:CrossIndustryInvoice
/rsm:SupplyChainTradeTransaction
/ram:IncludedSupplyChainTradeLineItem
/ram:SpecifiedLineTradeAgreement
/ram:GrossPriceProductTradePrice
/ram:AppliedTradeAllowanceCharge
/ram:Reason</t>
  </si>
  <si>
    <t>/rsm:CrossIndustryInvoice/rsm:SupplyChainTradeTransaction/ram:IncludedSupplyChainTradeLineItem/ram:SpecifiedLineTradeAgreement/ram:GrossPriceProductTradePrice/ram:AppliedTradeAllowanceCharge/ram:Reason</t>
  </si>
  <si>
    <t>BT-146-00</t>
  </si>
  <si>
    <t>/rsm:CrossIndustryInvoice
/rsm:SupplyChainTradeTransaction
/ram:IncludedSupplyChainTradeLineItem
/ram:SpecifiedLineTradeAgreement
/ram:NetPriceProductTradePrice</t>
  </si>
  <si>
    <t>/rsm:CrossIndustryInvoice/rsm:SupplyChainTradeTransaction/ram:IncludedSupplyChainTradeLineItem/ram:SpecifiedLineTradeAgreement/ram:NetPriceProductTradePrice</t>
  </si>
  <si>
    <t>(Prix net de l'article)</t>
  </si>
  <si>
    <t>BT-146</t>
  </si>
  <si>
    <t>Item net price</t>
  </si>
  <si>
    <t>The price of an item, exclusive of VAT, after subtracting item price discount.</t>
  </si>
  <si>
    <t>The Item net price has to be equal with the Item gross price less the Item price discount.</t>
  </si>
  <si>
    <t>The Item net price MUST NOT be negative</t>
  </si>
  <si>
    <t>BR-26: Each  Invoice  line  (BG-25)  shall  contain  the  Item  net  price (BT-146).
BR-27: The Item net price (BT-146) shall NOT be negative.</t>
  </si>
  <si>
    <t>/rsm:CrossIndustryInvoice
/rsm:SupplyChainTradeTransaction
/ram:IncludedSupplyChainTradeLineItem
/ram:SpecifiedLineTradeAgreement
/ram:NetPriceProductTradePrice
/ram:ChargeAmount</t>
  </si>
  <si>
    <t>/rsm:CrossIndustryInvoice/rsm:SupplyChainTradeTransaction/ram:IncludedSupplyChainTradeLineItem/ram:SpecifiedLineTradeAgreement/ram:NetPriceProductTradePrice/ram:ChargeAmount</t>
  </si>
  <si>
    <t>Prix net de l'article</t>
  </si>
  <si>
    <t>Prix d'un article, hors TVA, après application du Rabais sur le prix de l'article.</t>
  </si>
  <si>
    <t>Le Prix net de l'article doit être égal au Prix brut de l'article, moins le Rabais sur le prix de l'article.</t>
  </si>
  <si>
    <t>Le prix net de l'article ne DOIT pas être négatif</t>
  </si>
  <si>
    <t>BR-26 : Chaque Ligne de facture (BG-25) doit comporter le Prix net de l’article (BT-146).
BR-27 : Le Prix net de l'article (BT-146) ne doit PAS être négatif.</t>
  </si>
  <si>
    <t>BT-149</t>
  </si>
  <si>
    <t>Optional, if filled and if BT-148 is present (EN16931 and EXTENDED profiles), then it should be the same value than BT-149-1</t>
  </si>
  <si>
    <t>/rsm:CrossIndustryInvoice
/rsm:SupplyChainTradeTransaction
/ram:IncludedSupplyChainTradeLineItem
/ram:SpecifiedLineTradeAgreement
/ram:NetPriceProductTradePrice
/ram:BasisQuantity</t>
  </si>
  <si>
    <t>/rsm:CrossIndustryInvoice/rsm:SupplyChainTradeTransaction/ram:IncludedSupplyChainTradeLineItem/ram:SpecifiedLineTradeAgreement/ram:NetPriceProductTradePrice/ram:BasisQuantity</t>
  </si>
  <si>
    <t>Optionnel, si renseigné et si BT-148 est présente (profils EN16931 et EXTENDED), alors ce doit être la même valeur que BT-149-1</t>
  </si>
  <si>
    <t>Must be equal to the value of BT-130 and BT-150-1 if it exists</t>
  </si>
  <si>
    <t>/rsm:CrossIndustryInvoice
/rsm:SupplyChainTradeTransaction
/ram:IncludedSupplyChainTradeLineItem
/ram:SpecifiedLineTradeAgreement
/ram:NetPriceProductTradePrice
/ram:BasisQuantity
/@unitCode</t>
  </si>
  <si>
    <t>/rsm:CrossIndustryInvoice/rsm:SupplyChainTradeTransaction/ram:IncludedSupplyChainTradeLineItem/ram:SpecifiedLineTradeAgreement/ram:NetPriceProductTradePrice/ram:BasisQuantity/@unitCode</t>
  </si>
  <si>
    <t>Doit être la même valeur que BT-130 et BT-150-1 si elle existe</t>
  </si>
  <si>
    <t>IncludedTradeTax</t>
  </si>
  <si>
    <t>/rsm:CrossIndustryInvoice
/rsm:SupplyChainTradeTransaction
/ram:IncludedSupplyChainTradeLineItem
/ram:SpecifiedLineTradeAgreement
/ram:NetPriceProductTradePrice
/ram:IncludedTradeTax</t>
  </si>
  <si>
    <t>/rsm:CrossIndustryInvoice/rsm:SupplyChainTradeTransaction/ram:IncludedSupplyChainTradeLineItem/ram:SpecifiedLineTradeAgreement/ram:NetPriceProductTradePrice/ram:IncludedTradeTax</t>
  </si>
  <si>
    <t>TVA incluse pour B2C</t>
  </si>
  <si>
    <t>CalculatedAmount</t>
  </si>
  <si>
    <t>/rsm:CrossIndustryInvoice
/rsm:SupplyChainTradeTransaction
/ram:IncludedSupplyChainTradeLineItem
/ram:SpecifiedLineTradeAgreement
/ram:NetPriceProductTradePrice
/ram:IncludedTradeTax
/ram:CalculatedAmount</t>
  </si>
  <si>
    <t>/rsm:CrossIndustryInvoice/rsm:SupplyChainTradeTransaction/ram:IncludedSupplyChainTradeLineItem/ram:SpecifiedLineTradeAgreement/ram:NetPriceProductTradePrice/ram:IncludedTradeTax/ram:CalculatedAmount</t>
  </si>
  <si>
    <t>Montant de TVA incluse pour le B2C</t>
  </si>
  <si>
    <t>/rsm:CrossIndustryInvoice
/rsm:SupplyChainTradeTransaction
/ram:IncludedSupplyChainTradeLineItem
/ram:SpecifiedLineTradeAgreement
/ram:NetPriceProductTradePrice
/ram:IncludedTradeTax
/ram:TypeCode</t>
  </si>
  <si>
    <t>/rsm:CrossIndustryInvoice/rsm:SupplyChainTradeTransaction/ram:IncludedSupplyChainTradeLineItem/ram:SpecifiedLineTradeAgreement/ram:NetPriceProductTradePrice/ram:IncludedTradeTax/ram:TypeCode</t>
  </si>
  <si>
    <t>Code TVA pour le B2C</t>
  </si>
  <si>
    <t>ExemptionReason</t>
  </si>
  <si>
    <t>/rsm:CrossIndustryInvoice
/rsm:SupplyChainTradeTransaction
/ram:IncludedSupplyChainTradeLineItem
/ram:SpecifiedLineTradeAgreement
/ram:NetPriceProductTradePrice
/ram:IncludedTradeTax
/ram:ExemptionReason</t>
  </si>
  <si>
    <t>/rsm:CrossIndustryInvoice/rsm:SupplyChainTradeTransaction/ram:IncludedSupplyChainTradeLineItem/ram:SpecifiedLineTradeAgreement/ram:NetPriceProductTradePrice/ram:IncludedTradeTax/ram:ExemptionReason</t>
  </si>
  <si>
    <t>Raison de l'exonération de TVA pour le B2C</t>
  </si>
  <si>
    <t>CategoryCode</t>
  </si>
  <si>
    <t>/rsm:CrossIndustryInvoice
/rsm:SupplyChainTradeTransaction
/ram:IncludedSupplyChainTradeLineItem
/ram:SpecifiedLineTradeAgreement
/ram:NetPriceProductTradePrice
/ram:IncludedTradeTax
/ram:CategoryCode</t>
  </si>
  <si>
    <t>/rsm:CrossIndustryInvoice/rsm:SupplyChainTradeTransaction/ram:IncludedSupplyChainTradeLineItem/ram:SpecifiedLineTradeAgreement/ram:NetPriceProductTradePrice/ram:IncludedTradeTax/ram:CategoryCode</t>
  </si>
  <si>
    <t>Catégorie de TVA pour le B2C</t>
  </si>
  <si>
    <t>ExemptionReasonCode</t>
  </si>
  <si>
    <t>/rsm:CrossIndustryInvoice
/rsm:SupplyChainTradeTransaction
/ram:IncludedSupplyChainTradeLineItem
/ram:SpecifiedLineTradeAgreement
/ram:NetPriceProductTradePrice
/ram:IncludedTradeTax
/ram:ExemptionReasonCode</t>
  </si>
  <si>
    <t>/rsm:CrossIndustryInvoice/rsm:SupplyChainTradeTransaction/ram:IncludedSupplyChainTradeLineItem/ram:SpecifiedLineTradeAgreement/ram:NetPriceProductTradePrice/ram:IncludedTradeTax/ram:ExemptionReasonCode</t>
  </si>
  <si>
    <t>Motif d'exonération de la TVA en code</t>
  </si>
  <si>
    <t>RateApplicablePercent</t>
  </si>
  <si>
    <t>/rsm:CrossIndustryInvoice
/rsm:SupplyChainTradeTransaction
/ram:IncludedSupplyChainTradeLineItem
/ram:SpecifiedLineTradeAgreement
/ram:NetPriceProductTradePrice
/ram:IncludedTradeTax
/ram:RateApplicablePercent</t>
  </si>
  <si>
    <t>/rsm:CrossIndustryInvoice/rsm:SupplyChainTradeTransaction/ram:IncludedSupplyChainTradeLineItem/ram:SpecifiedLineTradeAgreement/ram:NetPriceProductTradePrice/ram:IncludedTradeTax/ram:RateApplicablePercent</t>
  </si>
  <si>
    <t>Taux de TVA pour le B2C</t>
  </si>
  <si>
    <t>/rsm:CrossIndustryInvoice
/rsm:SupplyChainTradeTransaction
/ram:IncludedSupplyChainTradeLineItem
/ram:SpecifiedLineTradeAgreement
/ram:UltimateCustomerOrderReferencedDocument</t>
  </si>
  <si>
    <t>/rsm:CrossIndustryInvoice/rsm:SupplyChainTradeTransaction/ram:IncludedSupplyChainTradeLineItem/ram:SpecifiedLineTradeAgreement/ram:UltimateCustomerOrderReferencedDocument</t>
  </si>
  <si>
    <t>/rsm:CrossIndustryInvoice
/rsm:SupplyChainTradeTransaction
/ram:IncludedSupplyChainTradeLineItem
/ram:SpecifiedLineTradeAgreement
/ram:UltimateCustomerOrderReferencedDocument
/ram:IssuerAssignedID</t>
  </si>
  <si>
    <t>/rsm:CrossIndustryInvoice/rsm:SupplyChainTradeTransaction/ram:IncludedSupplyChainTradeLineItem/ram:SpecifiedLineTradeAgreement/ram:UltimateCustomerOrderReferencedDocument/ram:IssuerAssignedID</t>
  </si>
  <si>
    <t>/rsm:CrossIndustryInvoice
/rsm:SupplyChainTradeTransaction
/ram:IncludedSupplyChainTradeLineItem
/ram:SpecifiedLineTradeAgreement
/ram:UltimateCustomerOrderReferencedDocument
/ram:LineID</t>
  </si>
  <si>
    <t>/rsm:CrossIndustryInvoice/rsm:SupplyChainTradeTransaction/ram:IncludedSupplyChainTradeLineItem/ram:SpecifiedLineTradeAgreement/ram:UltimateCustomerOrderReferencedDocument/ram:LineID</t>
  </si>
  <si>
    <t>/rsm:CrossIndustryInvoice
/rsm:SupplyChainTradeTransaction
/ram:IncludedSupplyChainTradeLineItem
/ram:SpecifiedLineTradeAgreement
/ram:UltimateCustomerOrderReferencedDocument
/ram:FormattedIssueDateTime</t>
  </si>
  <si>
    <t>/rsm:CrossIndustryInvoice/rsm:SupplyChainTradeTransaction/ram:IncludedSupplyChainTradeLineItem/ram:SpecifiedLineTradeAgreement/ram:UltimateCustomerOrderReferencedDocument/ram:FormattedIssueDateTime</t>
  </si>
  <si>
    <t>/rsm:CrossIndustryInvoice
/rsm:SupplyChainTradeTransaction
/ram:IncludedSupplyChainTradeLineItem
/ram:SpecifiedLineTradeAgreement
/ram:UltimateCustomerOrderReferencedDocument
/ram:FormattedIssueDateTime
/qdt:DateTimeString</t>
  </si>
  <si>
    <t>/rsm:CrossIndustryInvoice/rsm:SupplyChainTradeTransaction/ram:IncludedSupplyChainTradeLineItem/ram:SpecifiedLineTradeAgreement/ram:UltimateCustomerOrderReferencedDocument/ram:FormattedIssueDateTime/qdt:DateTimeString</t>
  </si>
  <si>
    <t>/rsm:CrossIndustryInvoice
/rsm:SupplyChainTradeTransaction
/ram:IncludedSupplyChainTradeLineItem
/ram:SpecifiedLineTradeAgreement
/ram:UltimateCustomerOrderReferencedDocument
/ram:FormattedIssueDateTime
/qdt:DateTimeString
/@format</t>
  </si>
  <si>
    <t>/rsm:CrossIndustryInvoice/rsm:SupplyChainTradeTransaction/ram:IncludedSupplyChainTradeLineItem/ram:SpecifiedLineTradeAgreement/ram:UltimateCustomerOrderReferencedDocument/ram:FormattedIssueDateTime/qdt:DateTimeString/@format</t>
  </si>
  <si>
    <t>BT-129-00</t>
  </si>
  <si>
    <t>/rsm:CrossIndustryInvoice
/rsm:SupplyChainTradeTransaction
/ram:IncludedSupplyChainTradeLineItem
/ram:SpecifiedLineTradeDelivery</t>
  </si>
  <si>
    <t>/rsm:CrossIndustryInvoice/rsm:SupplyChainTradeTransaction/ram:IncludedSupplyChainTradeLineItem/ram:SpecifiedLineTradeDelivery</t>
  </si>
  <si>
    <t>(Quantité facturée)</t>
  </si>
  <si>
    <t>BT-129</t>
  </si>
  <si>
    <t>Invoiced quantity</t>
  </si>
  <si>
    <t>The quantity of items (goods or services) that is charged in the Invoice line.</t>
  </si>
  <si>
    <t xml:space="preserve">CHORUS PRO: Invoiced quantity is fulfilled on 10 digits maximum. </t>
  </si>
  <si>
    <t>BR-22: Each  Invoice  line  (BG-25)  shall  have  an  Invoiced  quantity (BT-129).</t>
  </si>
  <si>
    <t>/rsm:CrossIndustryInvoice
/rsm:SupplyChainTradeTransaction
/ram:IncludedSupplyChainTradeLineItem
/ram:SpecifiedLineTradeDelivery
/ram:BilledQuantity</t>
  </si>
  <si>
    <t>/rsm:CrossIndustryInvoice/rsm:SupplyChainTradeTransaction/ram:IncludedSupplyChainTradeLineItem/ram:SpecifiedLineTradeDelivery/ram:BilledQuantity</t>
  </si>
  <si>
    <t>Quantité facturée</t>
  </si>
  <si>
    <t>Quantité d'articles (biens ou services) prise en compte dans la ligne de Facture.</t>
  </si>
  <si>
    <t xml:space="preserve">CHORUS PRO : La quantité facturée est renseignée sur 10 chiffres maximum. </t>
  </si>
  <si>
    <t>BR-22 : Chaque Ligne de facture (BG-25) doit avoir une Quantité facturée (BT-129).</t>
  </si>
  <si>
    <t>BT-130</t>
  </si>
  <si>
    <t>Invoiced quantity unit of measure code</t>
  </si>
  <si>
    <t>The unit of measure that applies to the invoiced quantity.</t>
  </si>
  <si>
    <t>The unit of measure shall be chosen from the lists in UN/ECE Recommendation N°. 20 “Codes for Units of Measure Used in International Trade” [7] and UN/ECE Recommendation N° 21 “Codes for Passengers, Types of Cargo, Packages and Packaging Materials (with Complementary Codes for Package Names)” [19] applying the method described in UN/ECE Rec N° 20 Intro 2.a). Note that in most cases it is not needed for Buyers and Sellers to implement these lists fully in their software. Sellers need only to support the units needed for their goods and services; Buyers only need to verify that the units used in the Invoice are equal to the units used in other documents (such as Contract, Catalogue, Order and Despatch advice).</t>
  </si>
  <si>
    <t>BR-23: An Invoice line (BG-25) shall have an Invoiced quantity unit of measure code (BT-130).</t>
  </si>
  <si>
    <t>/rsm:CrossIndustryInvoice
/rsm:SupplyChainTradeTransaction
/ram:IncludedSupplyChainTradeLineItem
/ram:SpecifiedLineTradeDelivery
/ram:BilledQuantity
/@unitCode</t>
  </si>
  <si>
    <t>/rsm:CrossIndustryInvoice/rsm:SupplyChainTradeTransaction/ram:IncludedSupplyChainTradeLineItem/ram:SpecifiedLineTradeDelivery/ram:BilledQuantity/@unitCode</t>
  </si>
  <si>
    <t>Unité de mesure de la quantité facturée</t>
  </si>
  <si>
    <t>Unité de mesure applicable à la quantité facturée.</t>
  </si>
  <si>
    <t>Il convient que les unités de mesure soient exprimées selon les termes de la Recommandation UN/ECE N ° 20 « Codes des unités de mesure utilisées dans le commerce international » [7], par exemple « KGM » pour kilogramme.</t>
  </si>
  <si>
    <t>BR-23 : Une Ligne de facture (BG-25) doit avoir un Code de l'unité de mesure de la quantité facturée (BT-130).</t>
  </si>
  <si>
    <t>/rsm:CrossIndustryInvoice
/rsm:SupplyChainTradeTransaction
/ram:IncludedSupplyChainTradeLineItem
/ram:SpecifiedLineTradeDelivery
/ram:ChargeFreeQuantity</t>
  </si>
  <si>
    <t>/rsm:CrossIndustryInvoice/rsm:SupplyChainTradeTransaction/ram:IncludedSupplyChainTradeLineItem/ram:SpecifiedLineTradeDelivery/ram:ChargeFreeQuantity</t>
  </si>
  <si>
    <t>Quantité sans frais</t>
  </si>
  <si>
    <t>/rsm:CrossIndustryInvoice
/rsm:SupplyChainTradeTransaction
/ram:IncludedSupplyChainTradeLineItem
/ram:SpecifiedLineTradeDelivery
/ram:ChargeFreeQuantity
/@unitCode</t>
  </si>
  <si>
    <t>/rsm:CrossIndustryInvoice/rsm:SupplyChainTradeTransaction/ram:IncludedSupplyChainTradeLineItem/ram:SpecifiedLineTradeDelivery/ram:ChargeFreeQuantity/@unitCode</t>
  </si>
  <si>
    <t>PackageQuantity</t>
  </si>
  <si>
    <t>/rsm:CrossIndustryInvoice
/rsm:SupplyChainTradeTransaction
/ram:IncludedSupplyChainTradeLineItem
/ram:SpecifiedLineTradeDelivery
/ram:PackageQuantity</t>
  </si>
  <si>
    <t>/rsm:CrossIndustryInvoice/rsm:SupplyChainTradeTransaction/ram:IncludedSupplyChainTradeLineItem/ram:SpecifiedLineTradeDelivery/ram:PackageQuantity</t>
  </si>
  <si>
    <t>Nombre de colis</t>
  </si>
  <si>
    <t>/rsm:CrossIndustryInvoice
/rsm:SupplyChainTradeTransaction
/ram:IncludedSupplyChainTradeLineItem
/ram:SpecifiedLineTradeDelivery
/ram:PackageQuantity
/@unitCode</t>
  </si>
  <si>
    <t>/rsm:CrossIndustryInvoice/rsm:SupplyChainTradeTransaction/ram:IncludedSupplyChainTradeLineItem/ram:SpecifiedLineTradeDelivery/ram:PackageQuantity/@unitCode</t>
  </si>
  <si>
    <t>/rsm:CrossIndustryInvoice
/rsm:SupplyChainTradeTransaction
/ram:IncludedSupplyChainTradeLineItem
/ram:SpecifiedLineTradeDelivery
/ram:ShipToTradeParty</t>
  </si>
  <si>
    <t>/rsm:CrossIndustryInvoice/rsm:SupplyChainTradeTransaction/ram:IncludedSupplyChainTradeLineItem/ram:SpecifiedLineTradeDelivery/ram:ShipToTradeParty</t>
  </si>
  <si>
    <t>Détails sur un lieu de livraison alternatif</t>
  </si>
  <si>
    <t>/rsm:CrossIndustryInvoice
/rsm:SupplyChainTradeTransaction
/ram:IncludedSupplyChainTradeLineItem
/ram:SpecifiedLineTradeDelivery
/ram:ShipToTradeParty
/ram:ID</t>
  </si>
  <si>
    <t>/rsm:CrossIndustryInvoice/rsm:SupplyChainTradeTransaction/ram:IncludedSupplyChainTradeLineItem/ram:SpecifiedLineTradeDelivery/ram:ShipToTradeParty/ram:ID</t>
  </si>
  <si>
    <t>Identifiant du lieu de livraison à la ligne</t>
  </si>
  <si>
    <t>/rsm:CrossIndustryInvoice
/rsm:SupplyChainTradeTransaction
/ram:IncludedSupplyChainTradeLineItem
/ram:SpecifiedLineTradeDelivery
/ram:ShipToTradeParty
/ram:GlobalID</t>
  </si>
  <si>
    <t>/rsm:CrossIndustryInvoice/rsm:SupplyChainTradeTransaction/ram:IncludedSupplyChainTradeLineItem/ram:SpecifiedLineTradeDelivery/ram:ShipToTradeParty/ram:GlobalID</t>
  </si>
  <si>
    <t>Identifiant global du lieu de livraison à la ligne</t>
  </si>
  <si>
    <t>/rsm:CrossIndustryInvoice
/rsm:SupplyChainTradeTransaction
/ram:IncludedSupplyChainTradeLineItem
/ram:SpecifiedLineTradeDelivery
/ram:ShipToTradeParty
/ram:GlobalID
/@schemeID</t>
  </si>
  <si>
    <t>/rsm:CrossIndustryInvoice/rsm:SupplyChainTradeTransaction/ram:IncludedSupplyChainTradeLineItem/ram:SpecifiedLineTradeDelivery/ram:ShipToTradeParty/ram:GlobalID/@schemeID</t>
  </si>
  <si>
    <t>/rsm:CrossIndustryInvoice
/rsm:SupplyChainTradeTransaction
/ram:IncludedSupplyChainTradeLineItem
/ram:SpecifiedLineTradeDelivery
/ram:ShipToTradeParty
/ram:Name</t>
  </si>
  <si>
    <t>/rsm:CrossIndustryInvoice/rsm:SupplyChainTradeTransaction/ram:IncludedSupplyChainTradeLineItem/ram:SpecifiedLineTradeDelivery/ram:ShipToTradeParty/ram:Name</t>
  </si>
  <si>
    <t>Nom du lieu de livraison</t>
  </si>
  <si>
    <t>/rsm:CrossIndustryInvoice
/rsm:SupplyChainTradeTransaction
/ram:IncludedSupplyChainTradeLineItem
/ram:SpecifiedLineTradeDelivery
/ram:ShipToTradeParty
/ram:SpecifiedLegalOrganization</t>
  </si>
  <si>
    <t>/rsm:CrossIndustryInvoice/rsm:SupplyChainTradeTransaction/ram:IncludedSupplyChainTradeLineItem/ram:SpecifiedLineTradeDelivery/ram:ShipToTradeParty/ram:SpecifiedLegalOrganization</t>
  </si>
  <si>
    <t>Détails sur l'organisation légale du lieu de livraison alternatif</t>
  </si>
  <si>
    <t>/rsm:CrossIndustryInvoice
/rsm:SupplyChainTradeTransaction
/ram:IncludedSupplyChainTradeLineItem
/ram:SpecifiedLineTradeDelivery
/ram:ShipToTradeParty
/ram:SpecifiedLegalOrganization
/ram:ID</t>
  </si>
  <si>
    <t>/rsm:CrossIndustryInvoice/rsm:SupplyChainTradeTransaction/ram:IncludedSupplyChainTradeLineItem/ram:SpecifiedLineTradeDelivery/ram:ShipToTradeParty/ram:SpecifiedLegalOrganization/ram:ID</t>
  </si>
  <si>
    <t>Identifiant de l'organisation légale du lieu de livraison alternatif</t>
  </si>
  <si>
    <t>/rsm:CrossIndustryInvoice
/rsm:SupplyChainTradeTransaction
/ram:IncludedSupplyChainTradeLineItem
/ram:SpecifiedLineTradeDelivery
/ram:ShipToTradeParty
/ram:SpecifiedLegalOrganization
/ram:ID
/@schemeID</t>
  </si>
  <si>
    <t>/rsm:CrossIndustryInvoice/rsm:SupplyChainTradeTransaction/ram:IncludedSupplyChainTradeLineItem/ram:SpecifiedLineTradeDelivery/ram:ShipToTradeParty/ram:SpecifiedLegalOrganization/ram:ID/@schemeID</t>
  </si>
  <si>
    <t>Schéma de l'identifiant de l'organisation légale du lieu de livraison alternatif</t>
  </si>
  <si>
    <t>TradingBusinessName</t>
  </si>
  <si>
    <t>/rsm:CrossIndustryInvoice
/rsm:SupplyChainTradeTransaction
/ram:IncludedSupplyChainTradeLineItem
/ram:SpecifiedLineTradeDelivery
/ram:ShipToTradeParty
/ram:SpecifiedLegalOrganization
/ram:TradingBusinessName</t>
  </si>
  <si>
    <t>/rsm:CrossIndustryInvoice/rsm:SupplyChainTradeTransaction/ram:IncludedSupplyChainTradeLineItem/ram:SpecifiedLineTradeDelivery/ram:ShipToTradeParty/ram:SpecifiedLegalOrganization/ram:TradingBusinessName</t>
  </si>
  <si>
    <t>Nom commercial du lieu de livraison alternatif</t>
  </si>
  <si>
    <t>/rsm:CrossIndustryInvoice
/rsm:SupplyChainTradeTransaction
/ram:IncludedSupplyChainTradeLineItem
/ram:SpecifiedLineTradeDelivery
/ram:ShipToTradeParty
/ram:DefinedTradeContact</t>
  </si>
  <si>
    <t>/rsm:CrossIndustryInvoice/rsm:SupplyChainTradeTransaction/ram:IncludedSupplyChainTradeLineItem/ram:SpecifiedLineTradeDelivery/ram:ShipToTradeParty/ram:DefinedTradeContact</t>
  </si>
  <si>
    <t>Coordonnées du lieu de livraison</t>
  </si>
  <si>
    <t>/rsm:CrossIndustryInvoice
/rsm:SupplyChainTradeTransaction
/ram:IncludedSupplyChainTradeLineItem
/ram:SpecifiedLineTradeDelivery
/ram:ShipToTradeParty
/ram:DefinedTradeContact
/ram:PersonName</t>
  </si>
  <si>
    <t>/rsm:CrossIndustryInvoice/rsm:SupplyChainTradeTransaction/ram:IncludedSupplyChainTradeLineItem/ram:SpecifiedLineTradeDelivery/ram:ShipToTradeParty/ram:DefinedTradeContact/ram:PersonName</t>
  </si>
  <si>
    <t>Point de contact du lieu livraison</t>
  </si>
  <si>
    <t>/rsm:CrossIndustryInvoice
/rsm:SupplyChainTradeTransaction
/ram:IncludedSupplyChainTradeLineItem
/ram:SpecifiedLineTradeDelivery
/ram:ShipToTradeParty
/ram:DefinedTradeContact
/ram:DepartmentName</t>
  </si>
  <si>
    <t>/rsm:CrossIndustryInvoice/rsm:SupplyChainTradeTransaction/ram:IncludedSupplyChainTradeLineItem/ram:SpecifiedLineTradeDelivery/ram:ShipToTradeParty/ram:DefinedTradeContact/ram:DepartmentName</t>
  </si>
  <si>
    <t>Point de contact du lieu de livraison</t>
  </si>
  <si>
    <t>/rsm:CrossIndustryInvoice
/rsm:SupplyChainTradeTransaction
/ram:IncludedSupplyChainTradeLineItem
/ram:SpecifiedLineTradeDelivery
/ram:ShipToTradeParty
/ram:DefinedTradeContact
/ram:TelephoneUniversalCommunication</t>
  </si>
  <si>
    <t>/rsm:CrossIndustryInvoice/rsm:SupplyChainTradeTransaction/ram:IncludedSupplyChainTradeLineItem/ram:SpecifiedLineTradeDelivery/ram:ShipToTradeParty/ram:DefinedTradeContact/ram:TelephoneUniversalCommunication</t>
  </si>
  <si>
    <t>Détail d'un numéro de téléphone</t>
  </si>
  <si>
    <t>/rsm:CrossIndustryInvoice
/rsm:SupplyChainTradeTransaction
/ram:IncludedSupplyChainTradeLineItem
/ram:SpecifiedLineTradeDelivery
/ram:ShipToTradeParty
/ram:DefinedTradeContact
/ram:TelephoneUniversalCommunication
/ram:CompleteNumber</t>
  </si>
  <si>
    <t>/rsm:CrossIndustryInvoice/rsm:SupplyChainTradeTransaction/ram:IncludedSupplyChainTradeLineItem/ram:SpecifiedLineTradeDelivery/ram:ShipToTradeParty/ram:DefinedTradeContact/ram:TelephoneUniversalCommunication/ram:CompleteNumber</t>
  </si>
  <si>
    <t>Numéro de téléphone</t>
  </si>
  <si>
    <t>/rsm:CrossIndustryInvoice
/rsm:SupplyChainTradeTransaction
/ram:IncludedSupplyChainTradeLineItem
/ram:SpecifiedLineTradeDelivery
/ram:ShipToTradeParty
/ram:DefinedTradeContact
/ram:FaxUniversalCommunication</t>
  </si>
  <si>
    <t>/rsm:CrossIndustryInvoice/rsm:SupplyChainTradeTransaction/ram:IncludedSupplyChainTradeLineItem/ram:SpecifiedLineTradeDelivery/ram:ShipToTradeParty/ram:DefinedTradeContact/ram:FaxUniversalCommunication</t>
  </si>
  <si>
    <t>Détails d'un numéro de fax</t>
  </si>
  <si>
    <t>/rsm:CrossIndustryInvoice
/rsm:SupplyChainTradeTransaction
/ram:IncludedSupplyChainTradeLineItem
/ram:SpecifiedLineTradeDelivery
/ram:ShipToTradeParty
/ram:DefinedTradeContact
/ram:FaxUniversalCommunication
/ram:CompleteNumber</t>
  </si>
  <si>
    <t>/rsm:CrossIndustryInvoice/rsm:SupplyChainTradeTransaction/ram:IncludedSupplyChainTradeLineItem/ram:SpecifiedLineTradeDelivery/ram:ShipToTradeParty/ram:DefinedTradeContact/ram:FaxUniversalCommunication/ram:CompleteNumber</t>
  </si>
  <si>
    <t>Numéro de fax du contact</t>
  </si>
  <si>
    <t>EmailURIUniversalCommunication</t>
  </si>
  <si>
    <t>/rsm:CrossIndustryInvoice
/rsm:SupplyChainTradeTransaction
/ram:IncludedSupplyChainTradeLineItem
/ram:SpecifiedLineTradeDelivery
/ram:ShipToTradeParty
/ram:DefinedTradeContact
/ram:EmailURIUniversalCommunication</t>
  </si>
  <si>
    <t>/rsm:CrossIndustryInvoice/rsm:SupplyChainTradeTransaction/ram:IncludedSupplyChainTradeLineItem/ram:SpecifiedLineTradeDelivery/ram:ShipToTradeParty/ram:DefinedTradeContact/ram:EmailURIUniversalCommunication</t>
  </si>
  <si>
    <t>Détails d'un email</t>
  </si>
  <si>
    <t>/rsm:CrossIndustryInvoice
/rsm:SupplyChainTradeTransaction
/ram:IncludedSupplyChainTradeLineItem
/ram:SpecifiedLineTradeDelivery
/ram:ShipToTradeParty
/ram:DefinedTradeContact
/ram:EmailURIUniversalCommunication
/ram:URIID</t>
  </si>
  <si>
    <t>/rsm:CrossIndustryInvoice/rsm:SupplyChainTradeTransaction/ram:IncludedSupplyChainTradeLineItem/ram:SpecifiedLineTradeDelivery/ram:ShipToTradeParty/ram:DefinedTradeContact/ram:EmailURIUniversalCommunication/ram:URIID</t>
  </si>
  <si>
    <t>Adresse électronique du contact</t>
  </si>
  <si>
    <t>/rsm:CrossIndustryInvoice
/rsm:SupplyChainTradeTransaction
/ram:IncludedSupplyChainTradeLineItem
/ram:SpecifiedLineTradeDelivery
/ram:ShipToTradeParty
/ram:PostalTradeAddress</t>
  </si>
  <si>
    <t>/rsm:CrossIndustryInvoice/rsm:SupplyChainTradeTransaction/ram:IncludedSupplyChainTradeLineItem/ram:SpecifiedLineTradeDelivery/ram:ShipToTradeParty/ram:PostalTradeAddress</t>
  </si>
  <si>
    <t>Adresse de livraison</t>
  </si>
  <si>
    <t>PostcodeCode</t>
  </si>
  <si>
    <t>/rsm:CrossIndustryInvoice
/rsm:SupplyChainTradeTransaction
/ram:IncludedSupplyChainTradeLineItem
/ram:SpecifiedLineTradeDelivery
/ram:ShipToTradeParty
/ram:PostalTradeAddress
/ram:PostcodeCode</t>
  </si>
  <si>
    <t>/rsm:CrossIndustryInvoice/rsm:SupplyChainTradeTransaction/ram:IncludedSupplyChainTradeLineItem/ram:SpecifiedLineTradeDelivery/ram:ShipToTradeParty/ram:PostalTradeAddress/ram:PostcodeCode</t>
  </si>
  <si>
    <t>Code postal de livraison</t>
  </si>
  <si>
    <t>LineOne</t>
  </si>
  <si>
    <t>/rsm:CrossIndustryInvoice
/rsm:SupplyChainTradeTransaction
/ram:IncludedSupplyChainTradeLineItem
/ram:SpecifiedLineTradeDelivery
/ram:ShipToTradeParty
/ram:PostalTradeAddress
/ram:LineOne</t>
  </si>
  <si>
    <t>/rsm:CrossIndustryInvoice/rsm:SupplyChainTradeTransaction/ram:IncludedSupplyChainTradeLineItem/ram:SpecifiedLineTradeDelivery/ram:ShipToTradeParty/ram:PostalTradeAddress/ram:LineOne</t>
  </si>
  <si>
    <t>Adresse de livraison - Ligne 1</t>
  </si>
  <si>
    <t>LineTwo</t>
  </si>
  <si>
    <t>/rsm:CrossIndustryInvoice
/rsm:SupplyChainTradeTransaction
/ram:IncludedSupplyChainTradeLineItem
/ram:SpecifiedLineTradeDelivery
/ram:ShipToTradeParty
/ram:PostalTradeAddress
/ram:LineTwo</t>
  </si>
  <si>
    <t>/rsm:CrossIndustryInvoice/rsm:SupplyChainTradeTransaction/ram:IncludedSupplyChainTradeLineItem/ram:SpecifiedLineTradeDelivery/ram:ShipToTradeParty/ram:PostalTradeAddress/ram:LineTwo</t>
  </si>
  <si>
    <t>Adresse de livraison - Ligne 2</t>
  </si>
  <si>
    <t>LineThree</t>
  </si>
  <si>
    <t>/rsm:CrossIndustryInvoice
/rsm:SupplyChainTradeTransaction
/ram:IncludedSupplyChainTradeLineItem
/ram:SpecifiedLineTradeDelivery
/ram:ShipToTradeParty
/ram:PostalTradeAddress
/ram:LineThree</t>
  </si>
  <si>
    <t>/rsm:CrossIndustryInvoice/rsm:SupplyChainTradeTransaction/ram:IncludedSupplyChainTradeLineItem/ram:SpecifiedLineTradeDelivery/ram:ShipToTradeParty/ram:PostalTradeAddress/ram:LineThree</t>
  </si>
  <si>
    <t>Adresse de livraison - Ligne 3</t>
  </si>
  <si>
    <t>CityName</t>
  </si>
  <si>
    <t>/rsm:CrossIndustryInvoice
/rsm:SupplyChainTradeTransaction
/ram:IncludedSupplyChainTradeLineItem
/ram:SpecifiedLineTradeDelivery
/ram:ShipToTradeParty
/ram:PostalTradeAddress
/ram:CityName</t>
  </si>
  <si>
    <t>/rsm:CrossIndustryInvoice/rsm:SupplyChainTradeTransaction/ram:IncludedSupplyChainTradeLineItem/ram:SpecifiedLineTradeDelivery/ram:ShipToTradeParty/ram:PostalTradeAddress/ram:CityName</t>
  </si>
  <si>
    <t>Localité de livraison</t>
  </si>
  <si>
    <t>CountryID</t>
  </si>
  <si>
    <t>/rsm:CrossIndustryInvoice
/rsm:SupplyChainTradeTransaction
/ram:IncludedSupplyChainTradeLineItem
/ram:SpecifiedLineTradeDelivery
/ram:ShipToTradeParty
/ram:PostalTradeAddress
/ram:CountryID</t>
  </si>
  <si>
    <t>/rsm:CrossIndustryInvoice/rsm:SupplyChainTradeTransaction/ram:IncludedSupplyChainTradeLineItem/ram:SpecifiedLineTradeDelivery/ram:ShipToTradeParty/ram:PostalTradeAddress/ram:CountryID</t>
  </si>
  <si>
    <t>Code du pays de livraison</t>
  </si>
  <si>
    <t>CountrySubDivisionName</t>
  </si>
  <si>
    <t>/rsm:CrossIndustryInvoice
/rsm:SupplyChainTradeTransaction
/ram:IncludedSupplyChainTradeLineItem
/ram:SpecifiedLineTradeDelivery
/ram:ShipToTradeParty
/ram:PostalTradeAddress
/ram:CountrySubDivisionName</t>
  </si>
  <si>
    <t>/rsm:CrossIndustryInvoice/rsm:SupplyChainTradeTransaction/ram:IncludedSupplyChainTradeLineItem/ram:SpecifiedLineTradeDelivery/ram:ShipToTradeParty/ram:PostalTradeAddress/ram:CountrySubDivisionName</t>
  </si>
  <si>
    <t>Subdivision du pays de livraison</t>
  </si>
  <si>
    <t>/rsm:CrossIndustryInvoice
/rsm:SupplyChainTradeTransaction
/ram:IncludedSupplyChainTradeLineItem
/ram:SpecifiedLineTradeDelivery
/ram:ShipToTradeParty
/ram:URIUniversalCommunication</t>
  </si>
  <si>
    <t>/rsm:CrossIndustryInvoice/rsm:SupplyChainTradeTransaction/ram:IncludedSupplyChainTradeLineItem/ram:SpecifiedLineTradeDelivery/ram:ShipToTradeParty/ram:URIUniversalCommunication</t>
  </si>
  <si>
    <t>Détails sur une adresse électronique</t>
  </si>
  <si>
    <t>/rsm:CrossIndustryInvoice
/rsm:SupplyChainTradeTransaction
/ram:IncludedSupplyChainTradeLineItem
/ram:SpecifiedLineTradeDelivery
/ram:ShipToTradeParty
/ram:URIUniversalCommunication
/ram:URIID</t>
  </si>
  <si>
    <t>/rsm:CrossIndustryInvoice/rsm:SupplyChainTradeTransaction/ram:IncludedSupplyChainTradeLineItem/ram:SpecifiedLineTradeDelivery/ram:ShipToTradeParty/ram:URIUniversalCommunication/ram:URIID</t>
  </si>
  <si>
    <t>Adresse électronique du lieu de livraison alternatif</t>
  </si>
  <si>
    <t>/rsm:CrossIndustryInvoice
/rsm:SupplyChainTradeTransaction
/ram:IncludedSupplyChainTradeLineItem
/ram:SpecifiedLineTradeDelivery
/ram:ShipToTradeParty
/ram:URIUniversalCommunication
/ram:URIID
/@schemeID</t>
  </si>
  <si>
    <t>/rsm:CrossIndustryInvoice/rsm:SupplyChainTradeTransaction/ram:IncludedSupplyChainTradeLineItem/ram:SpecifiedLineTradeDelivery/ram:ShipToTradeParty/ram:URIUniversalCommunication/ram:URIID/@schemeID</t>
  </si>
  <si>
    <t>/rsm:CrossIndustryInvoice
/rsm:SupplyChainTradeTransaction
/ram:IncludedSupplyChainTradeLineItem
/ram:SpecifiedLineTradeDelivery
/ram:ShipToTradeParty
/ram:SpecifiedTaxRegistration</t>
  </si>
  <si>
    <t>/rsm:CrossIndustryInvoice/rsm:SupplyChainTradeTransaction/ram:IncludedSupplyChainTradeLineItem/ram:SpecifiedLineTradeDelivery/ram:ShipToTradeParty/ram:SpecifiedTaxRegistration</t>
  </si>
  <si>
    <t>Détails sur l'enregistrement fiscal</t>
  </si>
  <si>
    <t>/rsm:CrossIndustryInvoice
/rsm:SupplyChainTradeTransaction
/ram:IncludedSupplyChainTradeLineItem
/ram:SpecifiedLineTradeDelivery
/ram:ShipToTradeParty
/ram:SpecifiedTaxRegistration
/ram:ID</t>
  </si>
  <si>
    <t>/rsm:CrossIndustryInvoice/rsm:SupplyChainTradeTransaction/ram:IncludedSupplyChainTradeLineItem/ram:SpecifiedLineTradeDelivery/ram:ShipToTradeParty/ram:SpecifiedTaxRegistration/ram:ID</t>
  </si>
  <si>
    <t>Identifiant fiscal (local)
Identifiant à la TVA</t>
  </si>
  <si>
    <t>/rsm:CrossIndustryInvoice
/rsm:SupplyChainTradeTransaction
/ram:IncludedSupplyChainTradeLineItem
/ram:SpecifiedLineTradeDelivery
/ram:ShipToTradeParty
/ram:SpecifiedTaxRegistration
/ram:ID
/@schemeID</t>
  </si>
  <si>
    <t>/rsm:CrossIndustryInvoice/rsm:SupplyChainTradeTransaction/ram:IncludedSupplyChainTradeLineItem/ram:SpecifiedLineTradeDelivery/ram:ShipToTradeParty/ram:SpecifiedTaxRegistration/ram:ID/@schemeID</t>
  </si>
  <si>
    <t>Type d'identifiant fiscal</t>
  </si>
  <si>
    <t>/rsm:CrossIndustryInvoice
/rsm:SupplyChainTradeTransaction
/ram:IncludedSupplyChainTradeLineItem
/ram:SpecifiedLineTradeDelivery
/ram:UltimateShipToTradeParty</t>
  </si>
  <si>
    <t>/rsm:CrossIndustryInvoice/rsm:SupplyChainTradeTransaction/ram:IncludedSupplyChainTradeLineItem/ram:SpecifiedLineTradeDelivery/ram:UltimateShipToTradeParty</t>
  </si>
  <si>
    <t>Détails sur le lieu de livraison final</t>
  </si>
  <si>
    <t>/rsm:CrossIndustryInvoice
/rsm:SupplyChainTradeTransaction
/ram:IncludedSupplyChainTradeLineItem
/ram:SpecifiedLineTradeDelivery
/ram:UltimateShipToTradeParty
/ram:ID</t>
  </si>
  <si>
    <t>/rsm:CrossIndustryInvoice/rsm:SupplyChainTradeTransaction/ram:IncludedSupplyChainTradeLineItem/ram:SpecifiedLineTradeDelivery/ram:UltimateShipToTradeParty/ram:ID</t>
  </si>
  <si>
    <t>Identifiant du lieu de livraison final à la ligne</t>
  </si>
  <si>
    <t>/rsm:CrossIndustryInvoice
/rsm:SupplyChainTradeTransaction
/ram:IncludedSupplyChainTradeLineItem
/ram:SpecifiedLineTradeDelivery
/ram:UltimateShipToTradeParty
/ram:GlobalID</t>
  </si>
  <si>
    <t>/rsm:CrossIndustryInvoice/rsm:SupplyChainTradeTransaction/ram:IncludedSupplyChainTradeLineItem/ram:SpecifiedLineTradeDelivery/ram:UltimateShipToTradeParty/ram:GlobalID</t>
  </si>
  <si>
    <t>Identifiant global du lieu final de livraison à la ligne</t>
  </si>
  <si>
    <t>/rsm:CrossIndustryInvoice
/rsm:SupplyChainTradeTransaction
/ram:IncludedSupplyChainTradeLineItem
/ram:SpecifiedLineTradeDelivery
/ram:UltimateShipToTradeParty
/ram:GlobalID
/@schemeID</t>
  </si>
  <si>
    <t>/rsm:CrossIndustryInvoice/rsm:SupplyChainTradeTransaction/ram:IncludedSupplyChainTradeLineItem/ram:SpecifiedLineTradeDelivery/ram:UltimateShipToTradeParty/ram:GlobalID/@schemeID</t>
  </si>
  <si>
    <t>/rsm:CrossIndustryInvoice
/rsm:SupplyChainTradeTransaction
/ram:IncludedSupplyChainTradeLineItem
/ram:SpecifiedLineTradeDelivery
/ram:UltimateShipToTradeParty
/ram:Name</t>
  </si>
  <si>
    <t>/rsm:CrossIndustryInvoice/rsm:SupplyChainTradeTransaction/ram:IncludedSupplyChainTradeLineItem/ram:SpecifiedLineTradeDelivery/ram:UltimateShipToTradeParty/ram:Name</t>
  </si>
  <si>
    <t>Nom du lieu de livraison final</t>
  </si>
  <si>
    <t>/rsm:CrossIndustryInvoice
/rsm:SupplyChainTradeTransaction
/ram:IncludedSupplyChainTradeLineItem
/ram:SpecifiedLineTradeDelivery
/ram:UltimateShipToTradeParty
/ram:SpecifiedLegalOrganization</t>
  </si>
  <si>
    <t>/rsm:CrossIndustryInvoice/rsm:SupplyChainTradeTransaction/ram:IncludedSupplyChainTradeLineItem/ram:SpecifiedLineTradeDelivery/ram:UltimateShipToTradeParty/ram:SpecifiedLegalOrganization</t>
  </si>
  <si>
    <t>/rsm:CrossIndustryInvoice
/rsm:SupplyChainTradeTransaction
/ram:IncludedSupplyChainTradeLineItem
/ram:SpecifiedLineTradeDelivery
/ram:UltimateShipToTradeParty
/ram:SpecifiedLegalOrganization
/ram:ID</t>
  </si>
  <si>
    <t>/rsm:CrossIndustryInvoice/rsm:SupplyChainTradeTransaction/ram:IncludedSupplyChainTradeLineItem/ram:SpecifiedLineTradeDelivery/ram:UltimateShipToTradeParty/ram:SpecifiedLegalOrganization/ram:ID</t>
  </si>
  <si>
    <t>/rsm:CrossIndustryInvoice
/rsm:SupplyChainTradeTransaction
/ram:IncludedSupplyChainTradeLineItem
/ram:SpecifiedLineTradeDelivery
/ram:UltimateShipToTradeParty
/ram:SpecifiedLegalOrganization
/ram:ID
/@schemeID</t>
  </si>
  <si>
    <t>/rsm:CrossIndustryInvoice/rsm:SupplyChainTradeTransaction/ram:IncludedSupplyChainTradeLineItem/ram:SpecifiedLineTradeDelivery/ram:UltimateShipToTradeParty/ram:SpecifiedLegalOrganization/ram:ID/@schemeID</t>
  </si>
  <si>
    <t>/rsm:CrossIndustryInvoice
/rsm:SupplyChainTradeTransaction
/ram:IncludedSupplyChainTradeLineItem
/ram:SpecifiedLineTradeDelivery
/ram:UltimateShipToTradeParty
/ram:SpecifiedLegalOrganization
/ram:TradingBusinessName</t>
  </si>
  <si>
    <t>/rsm:CrossIndustryInvoice/rsm:SupplyChainTradeTransaction/ram:IncludedSupplyChainTradeLineItem/ram:SpecifiedLineTradeDelivery/ram:UltimateShipToTradeParty/ram:SpecifiedLegalOrganization/ram:TradingBusinessName</t>
  </si>
  <si>
    <t>/rsm:CrossIndustryInvoice
/rsm:SupplyChainTradeTransaction
/ram:IncludedSupplyChainTradeLineItem
/ram:SpecifiedLineTradeDelivery
/ram:UltimateShipToTradeParty
/ram:DefinedTradeContact</t>
  </si>
  <si>
    <t>/rsm:CrossIndustryInvoice/rsm:SupplyChainTradeTransaction/ram:IncludedSupplyChainTradeLineItem/ram:SpecifiedLineTradeDelivery/ram:UltimateShipToTradeParty/ram:DefinedTradeContact</t>
  </si>
  <si>
    <t>Coordonnées du lieu de livraison final</t>
  </si>
  <si>
    <t>/rsm:CrossIndustryInvoice
/rsm:SupplyChainTradeTransaction
/ram:IncludedSupplyChainTradeLineItem
/ram:SpecifiedLineTradeDelivery
/ram:UltimateShipToTradeParty
/ram:DefinedTradeContact
/ram:PersonName</t>
  </si>
  <si>
    <t>/rsm:CrossIndustryInvoice/rsm:SupplyChainTradeTransaction/ram:IncludedSupplyChainTradeLineItem/ram:SpecifiedLineTradeDelivery/ram:UltimateShipToTradeParty/ram:DefinedTradeContact/ram:PersonName</t>
  </si>
  <si>
    <t>Point de contact du lieu livraison final</t>
  </si>
  <si>
    <t>/rsm:CrossIndustryInvoice
/rsm:SupplyChainTradeTransaction
/ram:IncludedSupplyChainTradeLineItem
/ram:SpecifiedLineTradeDelivery
/ram:UltimateShipToTradeParty
/ram:DefinedTradeContact
/ram:DepartmentName</t>
  </si>
  <si>
    <t>/rsm:CrossIndustryInvoice/rsm:SupplyChainTradeTransaction/ram:IncludedSupplyChainTradeLineItem/ram:SpecifiedLineTradeDelivery/ram:UltimateShipToTradeParty/ram:DefinedTradeContact/ram:DepartmentName</t>
  </si>
  <si>
    <t>Point de contact du lieu de livraison final</t>
  </si>
  <si>
    <t>/rsm:CrossIndustryInvoice
/rsm:SupplyChainTradeTransaction
/ram:IncludedSupplyChainTradeLineItem
/ram:SpecifiedLineTradeDelivery
/ram:UltimateShipToTradeParty
/ram:DefinedTradeContact
/ram:TelephoneUniversalCommunication</t>
  </si>
  <si>
    <t>/rsm:CrossIndustryInvoice/rsm:SupplyChainTradeTransaction/ram:IncludedSupplyChainTradeLineItem/ram:SpecifiedLineTradeDelivery/ram:UltimateShipToTradeParty/ram:DefinedTradeContact/ram:TelephoneUniversalCommunication</t>
  </si>
  <si>
    <t>/rsm:CrossIndustryInvoice
/rsm:SupplyChainTradeTransaction
/ram:IncludedSupplyChainTradeLineItem
/ram:SpecifiedLineTradeDelivery
/ram:UltimateShipToTradeParty
/ram:DefinedTradeContact
/ram:TelephoneUniversalCommunication
/ram:CompleteNumber</t>
  </si>
  <si>
    <t>/rsm:CrossIndustryInvoice/rsm:SupplyChainTradeTransaction/ram:IncludedSupplyChainTradeLineItem/ram:SpecifiedLineTradeDelivery/ram:UltimateShipToTradeParty/ram:DefinedTradeContact/ram:TelephoneUniversalCommunication/ram:CompleteNumber</t>
  </si>
  <si>
    <t>/rsm:CrossIndustryInvoice
/rsm:SupplyChainTradeTransaction
/ram:IncludedSupplyChainTradeLineItem
/ram:SpecifiedLineTradeDelivery
/ram:UltimateShipToTradeParty
/ram:DefinedTradeContact
/ram:FaxUniversalCommunication</t>
  </si>
  <si>
    <t>/rsm:CrossIndustryInvoice/rsm:SupplyChainTradeTransaction/ram:IncludedSupplyChainTradeLineItem/ram:SpecifiedLineTradeDelivery/ram:UltimateShipToTradeParty/ram:DefinedTradeContact/ram:FaxUniversalCommunication</t>
  </si>
  <si>
    <t>/rsm:CrossIndustryInvoice
/rsm:SupplyChainTradeTransaction
/ram:IncludedSupplyChainTradeLineItem
/ram:SpecifiedLineTradeDelivery
/ram:UltimateShipToTradeParty
/ram:DefinedTradeContact
/ram:FaxUniversalCommunication
/ram:CompleteNumber</t>
  </si>
  <si>
    <t>/rsm:CrossIndustryInvoice/rsm:SupplyChainTradeTransaction/ram:IncludedSupplyChainTradeLineItem/ram:SpecifiedLineTradeDelivery/ram:UltimateShipToTradeParty/ram:DefinedTradeContact/ram:FaxUniversalCommunication/ram:CompleteNumber</t>
  </si>
  <si>
    <t>/rsm:CrossIndustryInvoice
/rsm:SupplyChainTradeTransaction
/ram:IncludedSupplyChainTradeLineItem
/ram:SpecifiedLineTradeDelivery
/ram:UltimateShipToTradeParty
/ram:DefinedTradeContact
/ram:EmailURIUniversalCommunication</t>
  </si>
  <si>
    <t>/rsm:CrossIndustryInvoice/rsm:SupplyChainTradeTransaction/ram:IncludedSupplyChainTradeLineItem/ram:SpecifiedLineTradeDelivery/ram:UltimateShipToTradeParty/ram:DefinedTradeContact/ram:EmailURIUniversalCommunication</t>
  </si>
  <si>
    <t>/rsm:CrossIndustryInvoice
/rsm:SupplyChainTradeTransaction
/ram:IncludedSupplyChainTradeLineItem
/ram:SpecifiedLineTradeDelivery
/ram:UltimateShipToTradeParty
/ram:DefinedTradeContact
/ram:EmailURIUniversalCommunication
/ram:URIID</t>
  </si>
  <si>
    <t>/rsm:CrossIndustryInvoice/rsm:SupplyChainTradeTransaction/ram:IncludedSupplyChainTradeLineItem/ram:SpecifiedLineTradeDelivery/ram:UltimateShipToTradeParty/ram:DefinedTradeContact/ram:EmailURIUniversalCommunication/ram:URIID</t>
  </si>
  <si>
    <t>/rsm:CrossIndustryInvoice
/rsm:SupplyChainTradeTransaction
/ram:IncludedSupplyChainTradeLineItem
/ram:SpecifiedLineTradeDelivery
/ram:UltimateShipToTradeParty
/ram:PostalTradeAddress</t>
  </si>
  <si>
    <t>/rsm:CrossIndustryInvoice/rsm:SupplyChainTradeTransaction/ram:IncludedSupplyChainTradeLineItem/ram:SpecifiedLineTradeDelivery/ram:UltimateShipToTradeParty/ram:PostalTradeAddress</t>
  </si>
  <si>
    <t>Adresse de livraison final</t>
  </si>
  <si>
    <t>/rsm:CrossIndustryInvoice
/rsm:SupplyChainTradeTransaction
/ram:IncludedSupplyChainTradeLineItem
/ram:SpecifiedLineTradeDelivery
/ram:UltimateShipToTradeParty
/ram:PostalTradeAddress
/ram:PostcodeCode</t>
  </si>
  <si>
    <t>/rsm:CrossIndustryInvoice/rsm:SupplyChainTradeTransaction/ram:IncludedSupplyChainTradeLineItem/ram:SpecifiedLineTradeDelivery/ram:UltimateShipToTradeParty/ram:PostalTradeAddress/ram:PostcodeCode</t>
  </si>
  <si>
    <t>Code postal de livraison final</t>
  </si>
  <si>
    <t>/rsm:CrossIndustryInvoice
/rsm:SupplyChainTradeTransaction
/ram:IncludedSupplyChainTradeLineItem
/ram:SpecifiedLineTradeDelivery
/ram:UltimateShipToTradeParty
/ram:PostalTradeAddress
/ram:LineOne</t>
  </si>
  <si>
    <t>/rsm:CrossIndustryInvoice/rsm:SupplyChainTradeTransaction/ram:IncludedSupplyChainTradeLineItem/ram:SpecifiedLineTradeDelivery/ram:UltimateShipToTradeParty/ram:PostalTradeAddress/ram:LineOne</t>
  </si>
  <si>
    <t>/rsm:CrossIndustryInvoice
/rsm:SupplyChainTradeTransaction
/ram:IncludedSupplyChainTradeLineItem
/ram:SpecifiedLineTradeDelivery
/ram:UltimateShipToTradeParty
/ram:PostalTradeAddress
/ram:LineTwo</t>
  </si>
  <si>
    <t>/rsm:CrossIndustryInvoice/rsm:SupplyChainTradeTransaction/ram:IncludedSupplyChainTradeLineItem/ram:SpecifiedLineTradeDelivery/ram:UltimateShipToTradeParty/ram:PostalTradeAddress/ram:LineTwo</t>
  </si>
  <si>
    <t>/rsm:CrossIndustryInvoice
/rsm:SupplyChainTradeTransaction
/ram:IncludedSupplyChainTradeLineItem
/ram:SpecifiedLineTradeDelivery
/ram:UltimateShipToTradeParty
/ram:PostalTradeAddress
/ram:LineThree</t>
  </si>
  <si>
    <t>/rsm:CrossIndustryInvoice/rsm:SupplyChainTradeTransaction/ram:IncludedSupplyChainTradeLineItem/ram:SpecifiedLineTradeDelivery/ram:UltimateShipToTradeParty/ram:PostalTradeAddress/ram:LineThree</t>
  </si>
  <si>
    <t>Adresse de livraison final - Ligne 3</t>
  </si>
  <si>
    <t>/rsm:CrossIndustryInvoice
/rsm:SupplyChainTradeTransaction
/ram:IncludedSupplyChainTradeLineItem
/ram:SpecifiedLineTradeDelivery
/ram:UltimateShipToTradeParty
/ram:PostalTradeAddress
/ram:CityName</t>
  </si>
  <si>
    <t>/rsm:CrossIndustryInvoice/rsm:SupplyChainTradeTransaction/ram:IncludedSupplyChainTradeLineItem/ram:SpecifiedLineTradeDelivery/ram:UltimateShipToTradeParty/ram:PostalTradeAddress/ram:CityName</t>
  </si>
  <si>
    <t>Localité de livraison finale</t>
  </si>
  <si>
    <t>/rsm:CrossIndustryInvoice
/rsm:SupplyChainTradeTransaction
/ram:IncludedSupplyChainTradeLineItem
/ram:SpecifiedLineTradeDelivery
/ram:UltimateShipToTradeParty
/ram:PostalTradeAddress
/ram:CountryID</t>
  </si>
  <si>
    <t>/rsm:CrossIndustryInvoice/rsm:SupplyChainTradeTransaction/ram:IncludedSupplyChainTradeLineItem/ram:SpecifiedLineTradeDelivery/ram:UltimateShipToTradeParty/ram:PostalTradeAddress/ram:CountryID</t>
  </si>
  <si>
    <t>Code du pays de livraison finale</t>
  </si>
  <si>
    <t>/rsm:CrossIndustryInvoice
/rsm:SupplyChainTradeTransaction
/ram:IncludedSupplyChainTradeLineItem
/ram:SpecifiedLineTradeDelivery
/ram:UltimateShipToTradeParty
/ram:PostalTradeAddress
/ram:CountrySubDivisionName</t>
  </si>
  <si>
    <t>/rsm:CrossIndustryInvoice/rsm:SupplyChainTradeTransaction/ram:IncludedSupplyChainTradeLineItem/ram:SpecifiedLineTradeDelivery/ram:UltimateShipToTradeParty/ram:PostalTradeAddress/ram:CountrySubDivisionName</t>
  </si>
  <si>
    <t>Subdivision du pays de livraison finale</t>
  </si>
  <si>
    <t>/rsm:CrossIndustryInvoice
/rsm:SupplyChainTradeTransaction
/ram:IncludedSupplyChainTradeLineItem
/ram:SpecifiedLineTradeDelivery
/ram:UltimateShipToTradeParty
/ram:URIUniversalCommunication</t>
  </si>
  <si>
    <t>/rsm:CrossIndustryInvoice/rsm:SupplyChainTradeTransaction/ram:IncludedSupplyChainTradeLineItem/ram:SpecifiedLineTradeDelivery/ram:UltimateShipToTradeParty/ram:URIUniversalCommunication</t>
  </si>
  <si>
    <t>/rsm:CrossIndustryInvoice
/rsm:SupplyChainTradeTransaction
/ram:IncludedSupplyChainTradeLineItem
/ram:SpecifiedLineTradeDelivery
/ram:UltimateShipToTradeParty
/ram:URIUniversalCommunication
/ram:URIID</t>
  </si>
  <si>
    <t>/rsm:CrossIndustryInvoice/rsm:SupplyChainTradeTransaction/ram:IncludedSupplyChainTradeLineItem/ram:SpecifiedLineTradeDelivery/ram:UltimateShipToTradeParty/ram:URIUniversalCommunication/ram:URIID</t>
  </si>
  <si>
    <t>/rsm:CrossIndustryInvoice
/rsm:SupplyChainTradeTransaction
/ram:IncludedSupplyChainTradeLineItem
/ram:SpecifiedLineTradeDelivery
/ram:UltimateShipToTradeParty
/ram:URIUniversalCommunication
/ram:URIID
/@schemeID</t>
  </si>
  <si>
    <t>/rsm:CrossIndustryInvoice/rsm:SupplyChainTradeTransaction/ram:IncludedSupplyChainTradeLineItem/ram:SpecifiedLineTradeDelivery/ram:UltimateShipToTradeParty/ram:URIUniversalCommunication/ram:URIID/@schemeID</t>
  </si>
  <si>
    <t>/rsm:CrossIndustryInvoice
/rsm:SupplyChainTradeTransaction
/ram:IncludedSupplyChainTradeLineItem
/ram:SpecifiedLineTradeDelivery
/ram:UltimateShipToTradeParty
/ram:SpecifiedTaxRegistration</t>
  </si>
  <si>
    <t>/rsm:CrossIndustryInvoice/rsm:SupplyChainTradeTransaction/ram:IncludedSupplyChainTradeLineItem/ram:SpecifiedLineTradeDelivery/ram:UltimateShipToTradeParty/ram:SpecifiedTaxRegistration</t>
  </si>
  <si>
    <t>/rsm:CrossIndustryInvoice
/rsm:SupplyChainTradeTransaction
/ram:IncludedSupplyChainTradeLineItem
/ram:SpecifiedLineTradeDelivery
/ram:UltimateShipToTradeParty
/ram:SpecifiedTaxRegistration
/ram:ID</t>
  </si>
  <si>
    <t>/rsm:CrossIndustryInvoice/rsm:SupplyChainTradeTransaction/ram:IncludedSupplyChainTradeLineItem/ram:SpecifiedLineTradeDelivery/ram:UltimateShipToTradeParty/ram:SpecifiedTaxRegistration/ram:ID</t>
  </si>
  <si>
    <t>/rsm:CrossIndustryInvoice
/rsm:SupplyChainTradeTransaction
/ram:IncludedSupplyChainTradeLineItem
/ram:SpecifiedLineTradeDelivery
/ram:UltimateShipToTradeParty
/ram:SpecifiedTaxRegistration
/ram:ID
/@schemeID</t>
  </si>
  <si>
    <t>/rsm:CrossIndustryInvoice/rsm:SupplyChainTradeTransaction/ram:IncludedSupplyChainTradeLineItem/ram:SpecifiedLineTradeDelivery/ram:UltimateShipToTradeParty/ram:SpecifiedTaxRegistration/ram:ID/@schemeID</t>
  </si>
  <si>
    <t>/rsm:CrossIndustryInvoice
/rsm:SupplyChainTradeTransaction
/ram:IncludedSupplyChainTradeLineItem
/ram:SpecifiedLineTradeDelivery
/ram:ActualDeliverySupplyChainEvent</t>
  </si>
  <si>
    <t>/rsm:CrossIndustryInvoice/rsm:SupplyChainTradeTransaction/ram:IncludedSupplyChainTradeLineItem/ram:SpecifiedLineTradeDelivery/ram:ActualDeliverySupplyChainEvent</t>
  </si>
  <si>
    <t>Détails sur la livraison réelle</t>
  </si>
  <si>
    <t>/rsm:CrossIndustryInvoice
/rsm:SupplyChainTradeTransaction
/ram:IncludedSupplyChainTradeLineItem
/ram:SpecifiedLineTradeDelivery
/ram:ActualDeliverySupplyChainEvent
/ram:OccurrenceDateTime</t>
  </si>
  <si>
    <t>/rsm:CrossIndustryInvoice/rsm:SupplyChainTradeTransaction/ram:IncludedSupplyChainTradeLineItem/ram:SpecifiedLineTradeDelivery/ram:ActualDeliverySupplyChainEvent/ram:OccurrenceDateTime</t>
  </si>
  <si>
    <t>Date de livraison à la ligne</t>
  </si>
  <si>
    <t>/rsm:CrossIndustryInvoice
/rsm:SupplyChainTradeTransaction
/ram:IncludedSupplyChainTradeLineItem
/ram:SpecifiedLineTradeDelivery
/ram:ActualDeliverySupplyChainEvent
/ram:OccurrenceDateTime
/udt:DateTimeString</t>
  </si>
  <si>
    <t>/rsm:CrossIndustryInvoice/rsm:SupplyChainTradeTransaction/ram:IncludedSupplyChainTradeLineItem/ram:SpecifiedLineTradeDelivery/ram:ActualDeliverySupplyChainEvent/ram:OccurrenceDateTime/udt:DateTimeString</t>
  </si>
  <si>
    <t>Date de livraison à la ligne, valeur</t>
  </si>
  <si>
    <t>/rsm:CrossIndustryInvoice
/rsm:SupplyChainTradeTransaction
/ram:IncludedSupplyChainTradeLineItem
/ram:SpecifiedLineTradeDelivery
/ram:ActualDeliverySupplyChainEvent
/ram:OccurrenceDateTime
/udt:DateTimeString
/@format</t>
  </si>
  <si>
    <t>/rsm:CrossIndustryInvoice/rsm:SupplyChainTradeTransaction/ram:IncludedSupplyChainTradeLineItem/ram:SpecifiedLineTradeDelivery/ram:ActualDeliverySupplyChainEvent/ram:OccurrenceDateTime/udt:DateTimeString/@format</t>
  </si>
  <si>
    <t>/rsm:CrossIndustryInvoice
/rsm:SupplyChainTradeTransaction
/ram:IncludedSupplyChainTradeLineItem
/ram:SpecifiedLineTradeDelivery
/ram:DespatchAdviceReferencedDocument</t>
  </si>
  <si>
    <t>/rsm:CrossIndustryInvoice/rsm:SupplyChainTradeTransaction/ram:IncludedSupplyChainTradeLineItem/ram:SpecifiedLineTradeDelivery/ram:DespatchAdviceReferencedDocument</t>
  </si>
  <si>
    <t>Détails sur l'avis d'expédition référencé</t>
  </si>
  <si>
    <t>/rsm:CrossIndustryInvoice
/rsm:SupplyChainTradeTransaction
/ram:IncludedSupplyChainTradeLineItem
/ram:SpecifiedLineTradeDelivery
/ram:DespatchAdviceReferencedDocument
/ram:IssuerAssignedID</t>
  </si>
  <si>
    <t>/rsm:CrossIndustryInvoice/rsm:SupplyChainTradeTransaction/ram:IncludedSupplyChainTradeLineItem/ram:SpecifiedLineTradeDelivery/ram:DespatchAdviceReferencedDocument/ram:IssuerAssignedID</t>
  </si>
  <si>
    <t>Identifiant de l'avis d'expédition</t>
  </si>
  <si>
    <t>/rsm:CrossIndustryInvoice
/rsm:SupplyChainTradeTransaction
/ram:IncludedSupplyChainTradeLineItem
/ram:SpecifiedLineTradeDelivery
/ram:DespatchAdviceReferencedDocument
/ram:LineID</t>
  </si>
  <si>
    <t>/rsm:CrossIndustryInvoice/rsm:SupplyChainTradeTransaction/ram:IncludedSupplyChainTradeLineItem/ram:SpecifiedLineTradeDelivery/ram:DespatchAdviceReferencedDocument/ram:LineID</t>
  </si>
  <si>
    <t>Identifiant de la ligne de l'avis d'expédition</t>
  </si>
  <si>
    <t>/rsm:CrossIndustryInvoice
/rsm:SupplyChainTradeTransaction
/ram:IncludedSupplyChainTradeLineItem
/ram:SpecifiedLineTradeDelivery
/ram:DespatchAdviceReferencedDocument
/ram:FormattedIssueDateTime</t>
  </si>
  <si>
    <t>/rsm:CrossIndustryInvoice/rsm:SupplyChainTradeTransaction/ram:IncludedSupplyChainTradeLineItem/ram:SpecifiedLineTradeDelivery/ram:DespatchAdviceReferencedDocument/ram:FormattedIssueDateTime</t>
  </si>
  <si>
    <t>Date de l'avis d'expédition</t>
  </si>
  <si>
    <t>/rsm:CrossIndustryInvoice
/rsm:SupplyChainTradeTransaction
/ram:IncludedSupplyChainTradeLineItem
/ram:SpecifiedLineTradeDelivery
/ram:DespatchAdviceReferencedDocument
/ram:FormattedIssueDateTime
/qdt:DateTimeString</t>
  </si>
  <si>
    <t>/rsm:CrossIndustryInvoice/rsm:SupplyChainTradeTransaction/ram:IncludedSupplyChainTradeLineItem/ram:SpecifiedLineTradeDelivery/ram:DespatchAdviceReferencedDocument/ram:FormattedIssueDateTime/qdt:DateTimeString</t>
  </si>
  <si>
    <t>Date de l'avis d'expédition à la ligne, valeur</t>
  </si>
  <si>
    <t>/rsm:CrossIndustryInvoice
/rsm:SupplyChainTradeTransaction
/ram:IncludedSupplyChainTradeLineItem
/ram:SpecifiedLineTradeDelivery
/ram:DespatchAdviceReferencedDocument
/ram:FormattedIssueDateTime
/qdt:DateTimeString
/@format</t>
  </si>
  <si>
    <t>/rsm:CrossIndustryInvoice/rsm:SupplyChainTradeTransaction/ram:IncludedSupplyChainTradeLineItem/ram:SpecifiedLineTradeDelivery/ram:DespatchAdviceReferencedDocument/ram:FormattedIssueDateTime/qdt:DateTimeString/@format</t>
  </si>
  <si>
    <t>/rsm:CrossIndustryInvoice
/rsm:SupplyChainTradeTransaction
/ram:IncludedSupplyChainTradeLineItem
/ram:SpecifiedLineTradeDelivery
/ram:ReceivingAdviceReferencedDocument</t>
  </si>
  <si>
    <t>/rsm:CrossIndustryInvoice/rsm:SupplyChainTradeTransaction/ram:IncludedSupplyChainTradeLineItem/ram:SpecifiedLineTradeDelivery/ram:ReceivingAdviceReferencedDocument</t>
  </si>
  <si>
    <t>Détails sur l'avis de réception référencé</t>
  </si>
  <si>
    <t>/rsm:CrossIndustryInvoice
/rsm:SupplyChainTradeTransaction
/ram:IncludedSupplyChainTradeLineItem
/ram:SpecifiedLineTradeDelivery
/ram:ReceivingAdviceReferencedDocument
/ram:IssuerAssignedID</t>
  </si>
  <si>
    <t>/rsm:CrossIndustryInvoice/rsm:SupplyChainTradeTransaction/ram:IncludedSupplyChainTradeLineItem/ram:SpecifiedLineTradeDelivery/ram:ReceivingAdviceReferencedDocument/ram:IssuerAssignedID</t>
  </si>
  <si>
    <t>Identifiant de l'avis de réception</t>
  </si>
  <si>
    <t>/rsm:CrossIndustryInvoice
/rsm:SupplyChainTradeTransaction
/ram:IncludedSupplyChainTradeLineItem
/ram:SpecifiedLineTradeDelivery
/ram:ReceivingAdviceReferencedDocument
/ram:LineID</t>
  </si>
  <si>
    <t>/rsm:CrossIndustryInvoice/rsm:SupplyChainTradeTransaction/ram:IncludedSupplyChainTradeLineItem/ram:SpecifiedLineTradeDelivery/ram:ReceivingAdviceReferencedDocument/ram:LineID</t>
  </si>
  <si>
    <t>Identifiant de la ligne de l'avis de réception</t>
  </si>
  <si>
    <t>/rsm:CrossIndustryInvoice
/rsm:SupplyChainTradeTransaction
/ram:IncludedSupplyChainTradeLineItem
/ram:SpecifiedLineTradeDelivery
/ram:ReceivingAdviceReferencedDocument
/ram:FormattedIssueDateTime</t>
  </si>
  <si>
    <t>/rsm:CrossIndustryInvoice/rsm:SupplyChainTradeTransaction/ram:IncludedSupplyChainTradeLineItem/ram:SpecifiedLineTradeDelivery/ram:ReceivingAdviceReferencedDocument/ram:FormattedIssueDateTime</t>
  </si>
  <si>
    <t>Date de l'avis de réception</t>
  </si>
  <si>
    <t>/rsm:CrossIndustryInvoice
/rsm:SupplyChainTradeTransaction
/ram:IncludedSupplyChainTradeLineItem
/ram:SpecifiedLineTradeDelivery
/ram:ReceivingAdviceReferencedDocument
/ram:FormattedIssueDateTime
/qdt:DateTimeString</t>
  </si>
  <si>
    <t>/rsm:CrossIndustryInvoice/rsm:SupplyChainTradeTransaction/ram:IncludedSupplyChainTradeLineItem/ram:SpecifiedLineTradeDelivery/ram:ReceivingAdviceReferencedDocument/ram:FormattedIssueDateTime/qdt:DateTimeString</t>
  </si>
  <si>
    <t>Date de l'avis de réception à la ligne, valeur</t>
  </si>
  <si>
    <t>/rsm:CrossIndustryInvoice
/rsm:SupplyChainTradeTransaction
/ram:IncludedSupplyChainTradeLineItem
/ram:SpecifiedLineTradeDelivery
/ram:ReceivingAdviceReferencedDocument
/ram:FormattedIssueDateTime
/qdt:DateTimeString
/@format</t>
  </si>
  <si>
    <t>/rsm:CrossIndustryInvoice/rsm:SupplyChainTradeTransaction/ram:IncludedSupplyChainTradeLineItem/ram:SpecifiedLineTradeDelivery/ram:ReceivingAdviceReferencedDocument/ram:FormattedIssueDateTime/qdt:DateTimeString/@format</t>
  </si>
  <si>
    <t>/rsm:CrossIndustryInvoice
/rsm:SupplyChainTradeTransaction
/ram:IncludedSupplyChainTradeLineItem
/ram:SpecifiedLineTradeDelivery
/ram:DeliveryNoteReferencedDocument</t>
  </si>
  <si>
    <t>/rsm:CrossIndustryInvoice/rsm:SupplyChainTradeTransaction/ram:IncludedSupplyChainTradeLineItem/ram:SpecifiedLineTradeDelivery/ram:DeliveryNoteReferencedDocument</t>
  </si>
  <si>
    <t>Détails sur le bon de livraison référencé</t>
  </si>
  <si>
    <t>/rsm:CrossIndustryInvoice
/rsm:SupplyChainTradeTransaction
/ram:IncludedSupplyChainTradeLineItem
/ram:SpecifiedLineTradeDelivery
/ram:DeliveryNoteReferencedDocument
/ram:IssuerAssignedID</t>
  </si>
  <si>
    <t>/rsm:CrossIndustryInvoice/rsm:SupplyChainTradeTransaction/ram:IncludedSupplyChainTradeLineItem/ram:SpecifiedLineTradeDelivery/ram:DeliveryNoteReferencedDocument/ram:IssuerAssignedID</t>
  </si>
  <si>
    <t>Identifiant du bon de livraison</t>
  </si>
  <si>
    <t>/rsm:CrossIndustryInvoice
/rsm:SupplyChainTradeTransaction
/ram:IncludedSupplyChainTradeLineItem
/ram:SpecifiedLineTradeDelivery
/ram:DeliveryNoteReferencedDocument
/ram:LineID</t>
  </si>
  <si>
    <t>/rsm:CrossIndustryInvoice/rsm:SupplyChainTradeTransaction/ram:IncludedSupplyChainTradeLineItem/ram:SpecifiedLineTradeDelivery/ram:DeliveryNoteReferencedDocument/ram:LineID</t>
  </si>
  <si>
    <t>Identifiant de la ligne du bon de livraison</t>
  </si>
  <si>
    <t>/rsm:CrossIndustryInvoice
/rsm:SupplyChainTradeTransaction
/ram:IncludedSupplyChainTradeLineItem
/ram:SpecifiedLineTradeDelivery
/ram:DeliveryNoteReferencedDocument
/ram:FormattedIssueDateTime</t>
  </si>
  <si>
    <t>/rsm:CrossIndustryInvoice/rsm:SupplyChainTradeTransaction/ram:IncludedSupplyChainTradeLineItem/ram:SpecifiedLineTradeDelivery/ram:DeliveryNoteReferencedDocument/ram:FormattedIssueDateTime</t>
  </si>
  <si>
    <t>Date du bon de livraison</t>
  </si>
  <si>
    <t>/rsm:CrossIndustryInvoice
/rsm:SupplyChainTradeTransaction
/ram:IncludedSupplyChainTradeLineItem
/ram:SpecifiedLineTradeDelivery
/ram:DeliveryNoteReferencedDocument
/ram:FormattedIssueDateTime
/qdt:DateTimeString</t>
  </si>
  <si>
    <t>/rsm:CrossIndustryInvoice/rsm:SupplyChainTradeTransaction/ram:IncludedSupplyChainTradeLineItem/ram:SpecifiedLineTradeDelivery/ram:DeliveryNoteReferencedDocument/ram:FormattedIssueDateTime/qdt:DateTimeString</t>
  </si>
  <si>
    <t>Date du bon de livraison à la ligne, valeur</t>
  </si>
  <si>
    <t>/rsm:CrossIndustryInvoice
/rsm:SupplyChainTradeTransaction
/ram:IncludedSupplyChainTradeLineItem
/ram:SpecifiedLineTradeDelivery
/ram:DeliveryNoteReferencedDocument
/ram:FormattedIssueDateTime
/qdt:DateTimeString
/@format</t>
  </si>
  <si>
    <t>/rsm:CrossIndustryInvoice/rsm:SupplyChainTradeTransaction/ram:IncludedSupplyChainTradeLineItem/ram:SpecifiedLineTradeDelivery/ram:DeliveryNoteReferencedDocument/ram:FormattedIssueDateTime/qdt:DateTimeString/@format</t>
  </si>
  <si>
    <t>BG-30-00</t>
  </si>
  <si>
    <t>/rsm:CrossIndustryInvoice
/rsm:SupplyChainTradeTransaction
/ram:IncludedSupplyChainTradeLineItem
/ram:SpecifiedLineTradeSettlement</t>
  </si>
  <si>
    <t>/rsm:CrossIndustryInvoice/rsm:SupplyChainTradeTransaction/ram:IncludedSupplyChainTradeLineItem/ram:SpecifiedLineTradeSettlement</t>
  </si>
  <si>
    <t>(INFORMATIONS DE TVA D'UNE LIGNE)</t>
  </si>
  <si>
    <t>BG-30</t>
  </si>
  <si>
    <t>LINE VAT INFORMATION</t>
  </si>
  <si>
    <t>A group of business terms providing information about the VAT applicable for the goods and services invoiced on the Invoice line.</t>
  </si>
  <si>
    <t>/rsm:CrossIndustryInvoice
/rsm:SupplyChainTradeTransaction
/ram:IncludedSupplyChainTradeLineItem
/ram:SpecifiedLineTradeSettlement
/ram:ApplicableTradeTax</t>
  </si>
  <si>
    <t>/rsm:CrossIndustryInvoice/rsm:SupplyChainTradeTransaction/ram:IncludedSupplyChainTradeLineItem/ram:SpecifiedLineTradeSettlement/ram:ApplicableTradeTax</t>
  </si>
  <si>
    <t>INFORMATIONS DE TVA D'UNE LIGNE</t>
  </si>
  <si>
    <t>Groupe de termes métiers fournissant des informations sur la TVA applicable aux biens et services facturés sur la ligne de Facture.</t>
  </si>
  <si>
    <t>/rsm:CrossIndustryInvoice
/rsm:SupplyChainTradeTransaction
/ram:IncludedSupplyChainTradeLineItem
/ram:SpecifiedLineTradeSettlement
/ram:ApplicableTradeTax
/ram:CalculatedAmount</t>
  </si>
  <si>
    <t>/rsm:CrossIndustryInvoice/rsm:SupplyChainTradeTransaction/ram:IncludedSupplyChainTradeLineItem/ram:SpecifiedLineTradeSettlement/ram:ApplicableTradeTax/ram:CalculatedAmount</t>
  </si>
  <si>
    <t>Montant de taxes</t>
  </si>
  <si>
    <t>BT-151-0</t>
  </si>
  <si>
    <t>VAT type code on line level</t>
  </si>
  <si>
    <t>Value = VAT</t>
  </si>
  <si>
    <t>Fixed value "VAT"</t>
  </si>
  <si>
    <t>/rsm:CrossIndustryInvoice
/rsm:SupplyChainTradeTransaction
/ram:IncludedSupplyChainTradeLineItem
/ram:SpecifiedLineTradeSettlement
/ram:ApplicableTradeTax
/ram:TypeCode</t>
  </si>
  <si>
    <t>/rsm:CrossIndustryInvoice/rsm:SupplyChainTradeTransaction/ram:IncludedSupplyChainTradeLineItem/ram:SpecifiedLineTradeSettlement/ram:ApplicableTradeTax/ram:TypeCode</t>
  </si>
  <si>
    <t>Type en code</t>
  </si>
  <si>
    <t>Valeur = VAT</t>
  </si>
  <si>
    <t>/rsm:CrossIndustryInvoice/rsm:SupplyChainTradeTransaction/ram:IncludedSupplyChainTradeLineItem/ram:SpecifiedLineTradeSettlement/ram:ApplicableTradeTax/ram:ExemptionReason</t>
  </si>
  <si>
    <t>Motif d'exonération de la TVA</t>
  </si>
  <si>
    <t>BT-151</t>
  </si>
  <si>
    <t>Invoiced item VAT category code</t>
  </si>
  <si>
    <t>The VAT category code for the invoiced item.</t>
  </si>
  <si>
    <t>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</si>
  <si>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The VAT category codes are as follows:
S = Standard VAT rate
Z = Zero rated goods
E = VAT exempt
AE = Reverse charge
K = Intra-Community supply (specific reverse charge)
G = Exempt VAT for Export outside EU
O = Outside VAT scope
L = Canary Islands
M = Ceuta and Mellila</t>
  </si>
  <si>
    <t>BR-CO-4: Each  Invoice  line  (BG-25)  shall  be  categorized  with  an Invoiced item VAT category code (BT-151).</t>
  </si>
  <si>
    <t>/rsm:CrossIndustryInvoice
/rsm:SupplyChainTradeTransaction
/ram:IncludedSupplyChainTradeLineItem
/ram:SpecifiedLineTradeSettlement
/ram:ApplicableTradeTax
/ram:CategoryCode</t>
  </si>
  <si>
    <t>/rsm:CrossIndustryInvoice/rsm:SupplyChainTradeTransaction/ram:IncludedSupplyChainTradeLineItem/ram:SpecifiedLineTradeSettlement/ram:ApplicableTradeTax/ram:CategoryCode</t>
  </si>
  <si>
    <t>Code de type de TVA de l'article facturé</t>
  </si>
  <si>
    <t>Code de type de TVA applicable à l'article facturé.</t>
  </si>
  <si>
    <t>Les entrées suivantes de l'UNTDID 5305 [6] sont utilisées:
- Liable for VAT in a standard way
- Liable for VAT with a percentage rate of 0 (zero).
- Exempt from VAT/IGIC/IPSI.
- Reverse charge VAT/IGIC/IPSI rules apply.
- VAT/IGIC/IPSI not levied due to Intra-community supply rules.
- VAT/IGIC/IPSI not levied due to export outside of the EU.
- Sale is not subject to VAT/IGIC/IPSI.
- Liable for IGIC (Canary) tax
- Liable for IPSI (Ceuta/Melilla) tax</t>
  </si>
  <si>
    <t>Les codes de catégorie de TVA sont les suivants :
S = Taux de TVA standard
Z = Taux de TVA égal à 0 (non applicable en France)
E = Exempté de TVA
AE = Autoliquidation de TVA
K = Autoliquidation pour cause de livraison intracommunautaire
G = Exempté de TVA pour Export hors UE
O = Hors du périmètre d'application de la TVA
L = Iles Canaries
M = Ceuta et Mellila</t>
  </si>
  <si>
    <t>BR-CO-4 : Chaque Ligne de facture (BG-25) doit être classée à l'aide d'un Code de type de TVA de l'article facturé (BT-151).</t>
  </si>
  <si>
    <t>/rsm:CrossIndustryInvoice/rsm:SupplyChainTradeTransaction/ram:IncludedSupplyChainTradeLineItem/ram:SpecifiedLineTradeSettlement/ram:ApplicableTradeTax/ram:ExemptionReasonCode</t>
  </si>
  <si>
    <t>BT-152</t>
  </si>
  <si>
    <t>Invoiced item VAT rate</t>
  </si>
  <si>
    <t>The VAT rate, represented as percentage that applies to the invoiced item.</t>
  </si>
  <si>
    <t>The value to enter is the percentage. For example, for 20%, it must be filled 20 (and not 0.2)</t>
  </si>
  <si>
    <t>Percentage</t>
  </si>
  <si>
    <t>/rsm:CrossIndustryInvoice
/rsm:SupplyChainTradeTransaction
/ram:IncludedSupplyChainTradeLineItem
/ram:SpecifiedLineTradeSettlement
/ram:ApplicableTradeTax
/ram:RateApplicablePercent</t>
  </si>
  <si>
    <t>/rsm:CrossIndustryInvoice/rsm:SupplyChainTradeTransaction/ram:IncludedSupplyChainTradeLineItem/ram:SpecifiedLineTradeSettlement/ram:ApplicableTradeTax/ram:RateApplicablePercent</t>
  </si>
  <si>
    <t>P</t>
  </si>
  <si>
    <t>Taux de TVA de l'article facturé</t>
  </si>
  <si>
    <t>Taux de TVA, exprimé sous forme de pourcentage, applicable à l'article facturé.</t>
  </si>
  <si>
    <t>Un taux de TVA de zéro pour cent est appliqué dans les calculs même si l'article se trouve hors du champ d'application de la TVA.</t>
  </si>
  <si>
    <t>La valeur à inscrire est celle du pourcentage. Par exemple, pour 20%, il faut renseigner 20 (et non 0.2)</t>
  </si>
  <si>
    <t>Pourcentage</t>
  </si>
  <si>
    <t>BG-26</t>
  </si>
  <si>
    <t>INVOICE LINE PERIOD</t>
  </si>
  <si>
    <t>A group of business terms providing information about the period relevant for the Invoice line.</t>
  </si>
  <si>
    <t>Is also called Invoice line delivery period.</t>
  </si>
  <si>
    <t>/rsm:CrossIndustryInvoice
/rsm:SupplyChainTradeTransaction
/ram:IncludedSupplyChainTradeLineItem
/ram:SpecifiedLineTradeSettlement
/ram:BillingSpecifiedPeriod</t>
  </si>
  <si>
    <t>/rsm:CrossIndustryInvoice/rsm:SupplyChainTradeTransaction/ram:IncludedSupplyChainTradeLineItem/ram:SpecifiedLineTradeSettlement/ram:BillingSpecifiedPeriod</t>
  </si>
  <si>
    <t>PÉRIODE DE FACTURATION D'UNE LIGNE</t>
  </si>
  <si>
    <t>Groupe de termes métiers fournissant des informations sur la période de facturation concernant la ligne de Facture.</t>
  </si>
  <si>
    <t>Est également appelé période de livraison de la facture.</t>
  </si>
  <si>
    <t>BT-134-00</t>
  </si>
  <si>
    <t>(Invoice line period start date)</t>
  </si>
  <si>
    <t>/rsm:CrossIndustryInvoice
/rsm:SupplyChainTradeTransaction
/ram:IncludedSupplyChainTradeLineItem
/ram:SpecifiedLineTradeSettlement
/ram:BillingSpecifiedPeriod
/ram:StartDateTime</t>
  </si>
  <si>
    <t>/rsm:CrossIndustryInvoice/rsm:SupplyChainTradeTransaction/ram:IncludedSupplyChainTradeLineItem/ram:SpecifiedLineTradeSettlement/ram:BillingSpecifiedPeriod/ram:StartDateTime</t>
  </si>
  <si>
    <t>(Date de début de période de facturation d'une ligne)</t>
  </si>
  <si>
    <t>BT-134</t>
  </si>
  <si>
    <t>Invoice line period start date</t>
  </si>
  <si>
    <t>The date when the Invoice period for this Invoice line starts.</t>
  </si>
  <si>
    <t>The date is the first day of the period.</t>
  </si>
  <si>
    <t>This date must be less than or equal to the end date of the period (BT-135), if it exists</t>
  </si>
  <si>
    <t>BR-CO-20: If  Invoice  line  period  (BG-26)  is  used,  the  Invoice  line period start date (BT-134) or the Invoice line period end date (BT-135) shall be filled, or both.</t>
  </si>
  <si>
    <t>/rsm:CrossIndustryInvoice
/rsm:SupplyChainTradeTransaction
/ram:IncludedSupplyChainTradeLineItem
/ram:SpecifiedLineTradeSettlement
/ram:BillingSpecifiedPeriod
/ram:StartDateTime
/udt:DateTimeString</t>
  </si>
  <si>
    <t>/rsm:CrossIndustryInvoice/rsm:SupplyChainTradeTransaction/ram:IncludedSupplyChainTradeLineItem/ram:SpecifiedLineTradeSettlement/ram:BillingSpecifiedPeriod/ram:StartDateTime/udt:DateTimeString</t>
  </si>
  <si>
    <t>Date de début de période de facturation d'une ligne</t>
  </si>
  <si>
    <t>Date à laquelle la période de facturation commence pour cette ligne de Facture.</t>
  </si>
  <si>
    <t>Cette date correspond au premier jour de la période.</t>
  </si>
  <si>
    <t>Cette date doit être inférieure ou égale à la date de fin de période (BT-135), si elle existe</t>
  </si>
  <si>
    <t>BR-CO-20 : Si la Période de facturation d'une ligne (BG-26) est utilisée, la Date de début de période de facturation d'une ligne (BT-134) et/ou la Date de fin de période de facturation d'une ligne (BT-135) doit être remplie.</t>
  </si>
  <si>
    <t>BT-134-0</t>
  </si>
  <si>
    <t>Date format</t>
  </si>
  <si>
    <t>/rsm:CrossIndustryInvoice
/rsm:SupplyChainTradeTransaction
/ram:IncludedSupplyChainTradeLineItem
/ram:SpecifiedLineTradeSettlement
/ram:BillingSpecifiedPeriod
/ram:StartDateTime
/udt:DateTimeString
/@format</t>
  </si>
  <si>
    <t>/rsm:CrossIndustryInvoice/rsm:SupplyChainTradeTransaction/ram:IncludedSupplyChainTradeLineItem/ram:SpecifiedLineTradeSettlement/ram:BillingSpecifiedPeriod/ram:StartDateTime/udt:DateTimeString/@format</t>
  </si>
  <si>
    <t>Format</t>
  </si>
  <si>
    <t>BT-135-00</t>
  </si>
  <si>
    <t>(Invoice line period end date)</t>
  </si>
  <si>
    <t>/rsm:CrossIndustryInvoice
/rsm:SupplyChainTradeTransaction
/ram:IncludedSupplyChainTradeLineItem
/ram:SpecifiedLineTradeSettlement
/ram:BillingSpecifiedPeriod
/ram:EndDateTime</t>
  </si>
  <si>
    <t>/rsm:CrossIndustryInvoice/rsm:SupplyChainTradeTransaction/ram:IncludedSupplyChainTradeLineItem/ram:SpecifiedLineTradeSettlement/ram:BillingSpecifiedPeriod/ram:EndDateTime</t>
  </si>
  <si>
    <t>(Date de fin de période de facturation d'une ligne)</t>
  </si>
  <si>
    <t>BT-135</t>
  </si>
  <si>
    <t>Invoice line period end date</t>
  </si>
  <si>
    <t>The date when the Invoice period for this Invoice line ends.</t>
  </si>
  <si>
    <t>The date is the last day of the period.</t>
  </si>
  <si>
    <t>This date must be greater than or equal to the period start date (BT-134), if it exists</t>
  </si>
  <si>
    <t>BR-30: If both Invoice line period start date (BT-134) and Invoice line  period  end  date  (BT-135)  are  given  then  the  Invoice line period end date (BT-135) shall be later or equal to the Invoice line period start date (BT-134).
BR-CO-20: If  Invoice  line  period  (BG-26)  is  used,  the  Invoice  line period start date (BT-134) or the Invoice line period end date (BT-135) shall be filled, or both.</t>
  </si>
  <si>
    <t>/rsm:CrossIndustryInvoice
/rsm:SupplyChainTradeTransaction
/ram:IncludedSupplyChainTradeLineItem
/ram:SpecifiedLineTradeSettlement
/ram:BillingSpecifiedPeriod
/ram:EndDateTime
/udt:DateTimeString</t>
  </si>
  <si>
    <t>/rsm:CrossIndustryInvoice/rsm:SupplyChainTradeTransaction/ram:IncludedSupplyChainTradeLineItem/ram:SpecifiedLineTradeSettlement/ram:BillingSpecifiedPeriod/ram:EndDateTime/udt:DateTimeString</t>
  </si>
  <si>
    <t>Date de fin de période de facturation d'une ligne</t>
  </si>
  <si>
    <t>Date à laquelle la période de facturation se termine pour cette ligne de Facture.</t>
  </si>
  <si>
    <t>Cette date correspond au dernier jour de la période.</t>
  </si>
  <si>
    <t>Cette date doit être supérieure ou égale à la date de début de période (BT-134), si elle existe</t>
  </si>
  <si>
    <t>BR-30 : Si la Date de début de période de facturation d'une ligne (BT-134) et la Date de fin de période de facturation d'une ligne (BT-135) sont données alors la Date de fin de période de facturation d'une ligne (BT-135) doit être postérieure ou égale à la Date de début de période de facturation d'une ligne (BT-134).
BR-CO-20 : Si la Période de facturation d'une ligne (BG-26) est utilisée, la Date de début de période de facturation d'une ligne (BT-134) et/ou la Date de fin de période de factura</t>
  </si>
  <si>
    <t>BT-135-0</t>
  </si>
  <si>
    <t>/rsm:CrossIndustryInvoice
/rsm:SupplyChainTradeTransaction
/ram:IncludedSupplyChainTradeLineItem
/ram:SpecifiedLineTradeSettlement
/ram:BillingSpecifiedPeriod
/ram:EndDateTime
/udt:DateTimeString
/@format</t>
  </si>
  <si>
    <t>/rsm:CrossIndustryInvoice/rsm:SupplyChainTradeTransaction/ram:IncludedSupplyChainTradeLineItem/ram:SpecifiedLineTradeSettlement/ram:BillingSpecifiedPeriod/ram:EndDateTime/udt:DateTimeString/@format</t>
  </si>
  <si>
    <t>BG-27</t>
  </si>
  <si>
    <t>INVOICE LINE ALLOWANCES</t>
  </si>
  <si>
    <t>A group of business terms providing information about allowances applicable to the individual Invoice line.</t>
  </si>
  <si>
    <t>Invoice line allowancess are subject to the same VAT rate as the line they relate to. If invoice line allowances are subject to a different VAT rate, they must be treated as standalone (negative) invoice lines</t>
  </si>
  <si>
    <t>ChargeIndicator=false</t>
  </si>
  <si>
    <t>/rsm:CrossIndustryInvoice
/rsm:SupplyChainTradeTransaction
/ram:IncludedSupplyChainTradeLineItem
/ram:SpecifiedLineTradeSettlement
/ram:SpecifiedTradeAllowanceCharge</t>
  </si>
  <si>
    <t>/rsm:CrossIndustryInvoice/rsm:SupplyChainTradeTransaction/ram:IncludedSupplyChainTradeLineItem/ram:SpecifiedLineTradeSettlement/ram:SpecifiedTradeAllowanceCharge</t>
  </si>
  <si>
    <t>STR-4</t>
  </si>
  <si>
    <t>REMISES DE LIGNE DE FACTURE</t>
  </si>
  <si>
    <t>Groupe de termes métiers fournissant des informations sur les remises applicables à une ligne de Facture.</t>
  </si>
  <si>
    <t>Les remises de ligne sont soumises au même taux de TVA que celui de la ligne auxquelles elles se rapportent. Si des remises font l'objet d'un taux de TVA différent, elle doivent être traitées comme des lignes de facture autonomes (négatives)</t>
  </si>
  <si>
    <t>BG-27-0</t>
  </si>
  <si>
    <t>Charges and Allowances line Indicator</t>
  </si>
  <si>
    <t>Indicator indicating whether the following data is for a charge or an allowance.</t>
  </si>
  <si>
    <t>/rsm:CrossIndustryInvoice
/rsm:SupplyChainTradeTransaction
/ram:IncludedSupplyChainTradeLineItem
/ram:SpecifiedLineTradeSettlement
/ram:SpecifiedTradeAllowanceCharge
/ram:ChargeIndicator</t>
  </si>
  <si>
    <t>/rsm:CrossIndustryInvoice/rsm:SupplyChainTradeTransaction/ram:IncludedSupplyChainTradeLineItem/ram:SpecifiedLineTradeSettlement/ram:SpecifiedTradeAllowanceCharge/ram:ChargeIndicator</t>
  </si>
  <si>
    <t>Indicateur de charge</t>
  </si>
  <si>
    <t>Indicateur précisant si les données qui suivent sont celles d'une charge ou d'une remise.</t>
  </si>
  <si>
    <t>BG-27-1</t>
  </si>
  <si>
    <t>Allowances indicator value</t>
  </si>
  <si>
    <t>/rsm:CrossIndustryInvoice
/rsm:SupplyChainTradeTransaction
/ram:IncludedSupplyChainTradeLineItem
/ram:SpecifiedLineTradeSettlement
/ram:SpecifiedTradeAllowanceCharge
/ram:ChargeIndicator
/udt:Indicator</t>
  </si>
  <si>
    <t>/rsm:CrossIndustryInvoice/rsm:SupplyChainTradeTransaction/ram:IncludedSupplyChainTradeLineItem/ram:SpecifiedLineTradeSettlement/ram:SpecifiedTradeAllowanceCharge/ram:ChargeIndicator/udt:Indicator</t>
  </si>
  <si>
    <t>Valeur de l'indicateur de charge</t>
  </si>
  <si>
    <t>BT-138</t>
  </si>
  <si>
    <t>Invoice line allowance percentage</t>
  </si>
  <si>
    <t>The percentage that may be used, in conjunction with the Invoice line allowance base amount, to calculate the Invoice line allowance amount.</t>
  </si>
  <si>
    <t>/rsm:CrossIndustryInvoice
/rsm:SupplyChainTradeTransaction
/ram:IncludedSupplyChainTradeLineItem
/ram:SpecifiedLineTradeSettlement
/ram:SpecifiedTradeAllowanceCharge
/ram:CalculationPercent</t>
  </si>
  <si>
    <t>/rsm:CrossIndustryInvoice/rsm:SupplyChainTradeTransaction/ram:IncludedSupplyChainTradeLineItem/ram:SpecifiedLineTradeSettlement/ram:SpecifiedTradeAllowanceCharge/ram:CalculationPercent</t>
  </si>
  <si>
    <t>Pourcentage de remise applicable à la ligne de facture</t>
  </si>
  <si>
    <t>Pourcentage pouvant être utilisé conjointement avec l'Assiette de la remise applicable à la ligne de facture pour calculer le Montant de la remise applicable à la ligne de facture.</t>
  </si>
  <si>
    <t>BT-137</t>
  </si>
  <si>
    <t>Invoice line allowance base amount</t>
  </si>
  <si>
    <t>The base amount that may be used, in conjunction with the Invoice line allowance percentage, to calculate the Invoice line allowance amount.</t>
  </si>
  <si>
    <t>Amount</t>
  </si>
  <si>
    <t>/rsm:CrossIndustryInvoice
/rsm:SupplyChainTradeTransaction
/ram:IncludedSupplyChainTradeLineItem
/ram:SpecifiedLineTradeSettlement
/ram:SpecifiedTradeAllowanceCharge
/ram:BasisAmount</t>
  </si>
  <si>
    <t>/rsm:CrossIndustryInvoice/rsm:SupplyChainTradeTransaction/ram:IncludedSupplyChainTradeLineItem/ram:SpecifiedLineTradeSettlement/ram:SpecifiedTradeAllowanceCharge/ram:BasisAmount</t>
  </si>
  <si>
    <t>Assiette de la remise applicable à la ligne de facture</t>
  </si>
  <si>
    <t>Montant de base pouvant être utilisé conjointement avec le Pourcentage de remise applicable à la ligne de facture pour calculer le Montant de la remise applicable à la ligne de facture.</t>
  </si>
  <si>
    <t>Montant</t>
  </si>
  <si>
    <t>BT-136</t>
  </si>
  <si>
    <t>Invoice line allowance amount</t>
  </si>
  <si>
    <t>The amount of an allowance, without VAT.</t>
  </si>
  <si>
    <t>BR-41: Each  Invoice  line  allowance  (BG-27)  shall  have  an  Invoice line allowance amount (BT-136).</t>
  </si>
  <si>
    <t>/rsm:CrossIndustryInvoice
/rsm:SupplyChainTradeTransaction
/ram:IncludedSupplyChainTradeLineItem
/ram:SpecifiedLineTradeSettlement
/ram:SpecifiedTradeAllowanceCharge
/ram:ActualAmount</t>
  </si>
  <si>
    <t>/rsm:CrossIndustryInvoice/rsm:SupplyChainTradeTransaction/ram:IncludedSupplyChainTradeLineItem/ram:SpecifiedLineTradeSettlement/ram:SpecifiedTradeAllowanceCharge/ram:ActualAmount</t>
  </si>
  <si>
    <t>Montant de la remise applicable à la ligne de facture</t>
  </si>
  <si>
    <t>Montant d'une remise, hors TVA.</t>
  </si>
  <si>
    <t>BR-41 : Chaque Remise de ligne de facture (BG-27) doit avoir un Montant de la remise de ligne de facture (BT-136).</t>
  </si>
  <si>
    <t>BT-140</t>
  </si>
  <si>
    <t>Invoice line allowance reason code</t>
  </si>
  <si>
    <t>The reason for the Invoice line allowance, expressed as a code.</t>
  </si>
  <si>
    <t>Use entries of the UNTDID 5189 code list [6]. The Invoice line level allowance reason code and the Invoice line level allowance reason shall indicate the same allowance reason.</t>
  </si>
  <si>
    <t>BR-42: Each  Invoice  line  allowance  (BG-27)  shall  have  an  Invoice line allowance reason (BT-139) or an Invoice line allowance reason code (BT-140).
BR-CO-7: Invoice line allowance reason code (BT-140) and Invoice line  allowance  reason  (BT-139)  shall  indicate  the same type of allowance reason.
BR-CO-23: Each  Invoice  line  allowance  (BG-27)  shall  contain  an Invoice  line  allowance  reason  (BT-139)  or  an  Invoice line allowance reason code (BT-140), or both.</t>
  </si>
  <si>
    <t>/rsm:CrossIndustryInvoice
/rsm:SupplyChainTradeTransaction
/ram:IncludedSupplyChainTradeLineItem
/ram:SpecifiedLineTradeSettlement
/ram:SpecifiedTradeAllowanceCharge
/ram:ReasonCode</t>
  </si>
  <si>
    <t>/rsm:CrossIndustryInvoice/rsm:SupplyChainTradeTransaction/ram:IncludedSupplyChainTradeLineItem/ram:SpecifiedLineTradeSettlement/ram:SpecifiedTradeAllowanceCharge/ram:ReasonCode</t>
  </si>
  <si>
    <t>Code de motif de la remise applicable à la ligne de facture</t>
  </si>
  <si>
    <t>Motif de la remise applicable à la ligne de Facture, exprimé sous forme de code.</t>
  </si>
  <si>
    <t>Voir liste de code UNTDID5189. 
Le Code de motif de la remise applicable à la ligne de facture et le Motif de la remise applicable à la ligne de facture doivent indiquer le même motif de remise.</t>
  </si>
  <si>
    <t>BR-42 : Chaque Remise de ligne de facture (BG-27) doit être associée à un Motif de la remise de ligne de facture (BT-139) ou à un Code de motif de la remise de ligne de facture (BT-140).
BR-CO-7 : Le Code de motif de la remise de ligne de facture (BT-140) et le Motif de la remise de ligne de facture (BT-139) doivent indiquer le même type de motif de remise.
BR-CO-23 : Chaque Remise de ligne de facture (BG-27) doit être associée à un Motif de la remise de la ligne de facture (BT-139) et/ou à un Code de motif de la remise de ligne de facture (BT-140).</t>
  </si>
  <si>
    <t>BT-139</t>
  </si>
  <si>
    <t>Invoice line allowance reason</t>
  </si>
  <si>
    <t>The reason for the Invoice line allowance, expressed as text.</t>
  </si>
  <si>
    <t>/rsm:CrossIndustryInvoice
/rsm:SupplyChainTradeTransaction
/ram:IncludedSupplyChainTradeLineItem
/ram:SpecifiedLineTradeSettlement
/ram:SpecifiedTradeAllowanceCharge
/ram:Reason</t>
  </si>
  <si>
    <t>/rsm:CrossIndustryInvoice/rsm:SupplyChainTradeTransaction/ram:IncludedSupplyChainTradeLineItem/ram:SpecifiedLineTradeSettlement/ram:SpecifiedTradeAllowanceCharge/ram:Reason</t>
  </si>
  <si>
    <t>Motif de la remise applicable à la ligne de facture</t>
  </si>
  <si>
    <t>Motif de la remise applicable à la ligne de Facture, exprimé sous forme de texte.</t>
  </si>
  <si>
    <t>BG-28</t>
  </si>
  <si>
    <t>INVOICE LINE CHARGES</t>
  </si>
  <si>
    <t>A group of business terms providing information about charges and taxes other than VAT applicable to the individual Invoice line.</t>
  </si>
  <si>
    <t>All charges and taxes are assumed to be liable to the same VAT rate as the Invoice line.</t>
  </si>
  <si>
    <t>Invoice line charges are subject to the same VAT rate as that of the line to which they relate. If invoice line charges are subject to a different VAT rate, they must be treated as stand-alone invoice lines.</t>
  </si>
  <si>
    <t>ChargeIndicator=true</t>
  </si>
  <si>
    <t>CHARGE ET FRAIS DE LIGNE DE FACTURE</t>
  </si>
  <si>
    <t>Groupe de termes métiers fournissant des informations sur les charges et frais et les taxes autres que la TVA applicables à une ligne de Facture individuelle.</t>
  </si>
  <si>
    <t>Toutes les charges et  frais et taxes sont supposés être assujettis au même taux de TVA que la ligne de Facture.</t>
  </si>
  <si>
    <t>Les charges de ligne sont soumises au même taux de TVA que celui de la ligne auxquelles elles se rapportent. Si des charges font l'objet d'un taux de TVA différent, elle doivent être traitées comme des lignes de facture autonomes.</t>
  </si>
  <si>
    <t>BG-28-0</t>
  </si>
  <si>
    <t>BG-28-1</t>
  </si>
  <si>
    <t>Charges indicator value</t>
  </si>
  <si>
    <t>Value = true</t>
  </si>
  <si>
    <t>Valeur = true</t>
  </si>
  <si>
    <t>BT-143</t>
  </si>
  <si>
    <t>Invoice line charge percentage</t>
  </si>
  <si>
    <t>The percentage that may be used, in conjunction with the Invoice line charge base amount, to calculate the Invoice line charge amount.</t>
  </si>
  <si>
    <t>Pourcentage de charges et frais applicable à la ligne de facture</t>
  </si>
  <si>
    <t>Pourcentage pouvant être utilisé conjointement avec l'Assiette des charges et frais applicables à la ligne de facture pour calculer le Montant des charges et frais applicables à la ligne de facture.</t>
  </si>
  <si>
    <t>BT-142</t>
  </si>
  <si>
    <t>Invoice line charge base amount</t>
  </si>
  <si>
    <t>The base amount that may be used, in conjunction with the Invoice line charge percentage, to calculate the Invoice line charge amount.</t>
  </si>
  <si>
    <t>Assiette des charges et frais applicables à la ligne de facture</t>
  </si>
  <si>
    <t>Montant de base pouvant être utilisé conjointement avec le Pourcentage de charges et frais applicable à la ligne de facture pour calculer le Montant des charges et frais applicables à la ligne de facture.</t>
  </si>
  <si>
    <t>BT-141</t>
  </si>
  <si>
    <t>Invoice line charge amount</t>
  </si>
  <si>
    <t>The amount of a charge, without VAT.</t>
  </si>
  <si>
    <t>BR-43: Each Invoice line charge (BG-28) shall have an Invoice line charge amount (BT-141).</t>
  </si>
  <si>
    <t>Montant des charges et frais applicables à la ligne de facture</t>
  </si>
  <si>
    <t>Montant de frais, hors TVA.</t>
  </si>
  <si>
    <t>BR-43 : Chaque Charge ou frais sur ligne de facture  (BG-28) doit avoir un Montant des charges ou frais applicables à la ligne de facture (BT-141).</t>
  </si>
  <si>
    <t>BT-145</t>
  </si>
  <si>
    <t>Invoice line charge reason code</t>
  </si>
  <si>
    <t>The reason for the Invoice line charge, expressed as a code.</t>
  </si>
  <si>
    <t>Use entries of the UNTDID 7161 code list [6]. The Invoice line charge reason code and the Invoice line charge reason shall indicate the same charge reason.</t>
  </si>
  <si>
    <t>In particular, the following codes and reasons can be used:
AA = Advertising discount
ABL = Packing supplement
ADR = Other services
ADT = Removal
FC = transportation costs
FI = Financial expenses
LA = Labeling</t>
  </si>
  <si>
    <t>BR-44: Each Invoice line charge (BG-28) shall have an Invoice line charge  reason  (BT-144)  or  an  Invoice  line  charge  reason code (BT-145).
BR-CO-8: Invoice  line  charge  reason  code  (BT-145)  and  Invoice line charge reason (BT144) shall indicate the same type of charge reason.
BR-CO-24: Each Invoice line charge (BG-28) shall contain an Invoice line  charge  reason  (BT-144)  or  an  Invoice  line  charge reason code (BT-145), or both.</t>
  </si>
  <si>
    <t>Code de motif des charges et frais applicables à la ligne de facture</t>
  </si>
  <si>
    <t>Motif des charges et frais applicables à la ligne de Facture, exprimé sous forme de code.</t>
  </si>
  <si>
    <t>Voir liste de code UNTDID7161. 
Le Code de motif des charges et frais applicables à la ligne de facture et le Motif des charges et frais applicables à la ligne de facture doivent indiquer le même motif de frais.</t>
  </si>
  <si>
    <t>En particulier, les codes et motifs suivants peuvent être utilisés :
AA = Remise pour publicité
ABL = Supplément emballage
ADR = Autres services
ADS = Commande d'une palette complète
ADT = Enlèvement
FC = Frais de transport
FI = Frais financiers
LA = Etiquetage</t>
  </si>
  <si>
    <t>BR-44 : Chaque Charge ou frais sur ligne de facture (BG-28) doit être associée à un Motif des charges ou frais applicables à la ligne de facture (BT-144) ou à un Code de motif des charges ou frais applicables à la ligne de facture (BT-145).
BR-CO-8 : Le Code de motif des charges ou frais applicables à la ligne de facture (BT-145) et le Motif des charges ou frais applicables à la ligne de facture (BT144) doivent indiquer le même type de motif de charge ou frais.
BR-CO-24 : Chaque Charge ou frais sur ligne de facture (BG-28) doit être associée à un Motif des charges ou frais applicables à la ligne de facture (BT-144) et/ou à un Code de motif des charges ou frais applicables à la ligne de facture (BT-145).</t>
  </si>
  <si>
    <t>BT-144</t>
  </si>
  <si>
    <t>Invoice line charge reason</t>
  </si>
  <si>
    <t>The reason for the Invoice line charge, expressed as text.</t>
  </si>
  <si>
    <t>Motif des charges et frais applicables à la ligne de facture</t>
  </si>
  <si>
    <t>Motif des charges et frais applicables à la ligne de Facture, exprimé sous forme de texte.</t>
  </si>
  <si>
    <t>BT-131-00</t>
  </si>
  <si>
    <t>/rsm:CrossIndustryInvoice
/rsm:SupplyChainTradeTransaction
/ram:IncludedSupplyChainTradeLineItem
/ram:SpecifiedLineTradeSettlement
/ram:SpecifiedTradeSettlementLineMonetarySummation</t>
  </si>
  <si>
    <t>/rsm:CrossIndustryInvoice/rsm:SupplyChainTradeTransaction/ram:IncludedSupplyChainTradeLineItem/ram:SpecifiedLineTradeSettlement/ram:SpecifiedTradeSettlementLineMonetarySummation</t>
  </si>
  <si>
    <t>(Montant net de ligne de facture)</t>
  </si>
  <si>
    <t>BT-131</t>
  </si>
  <si>
    <t>Invoice line net amount</t>
  </si>
  <si>
    <t>The total amount of the Invoice line.</t>
  </si>
  <si>
    <t>The amount is “net” without VAT, i.e. inclusive of line level allowances and charges as well as other relevant taxes.</t>
  </si>
  <si>
    <t>BR-24: Each  Invoice  line  (BG-25)  shall  have  an  Invoice  line  net amount (BT-131).</t>
  </si>
  <si>
    <t>/rsm:CrossIndustryInvoice
/rsm:SupplyChainTradeTransaction
/ram:IncludedSupplyChainTradeLineItem
/ram:SpecifiedLineTradeSettlement
/ram:SpecifiedTradeSettlementLineMonetarySummation
/ram:LineTotalAmount</t>
  </si>
  <si>
    <t>/rsm:CrossIndustryInvoice/rsm:SupplyChainTradeTransaction/ram:IncludedSupplyChainTradeLineItem/ram:SpecifiedLineTradeSettlement/ram:SpecifiedTradeSettlementLineMonetarySummation/ram:LineTotalAmount</t>
  </si>
  <si>
    <t>Montant net de ligne de facture</t>
  </si>
  <si>
    <t>Montant total de la ligne de Facture.</t>
  </si>
  <si>
    <t>Ce montant est « net » hors TVA, c'est-à-dire qu'il inclut des remises et charges ou frais au niveau de la ligne ainsi que des autres taxes afférentes.</t>
  </si>
  <si>
    <t>BR-24 : Chaque Ligne de facture (BG-25) doit avoir un Montant net de ligne de facture (BT-131).</t>
  </si>
  <si>
    <t>/rsm:CrossIndustryInvoice
/rsm:SupplyChainTradeTransaction
/ram:IncludedSupplyChainTradeLineItem
/ram:SpecifiedLineTradeSettlement
/ram:SpecifiedTradeSettlementLineMonetarySummation
/ram:TotalAllowanceChargeAmount</t>
  </si>
  <si>
    <t>/rsm:CrossIndustryInvoice/rsm:SupplyChainTradeTransaction/ram:IncludedSupplyChainTradeLineItem/ram:SpecifiedLineTradeSettlement/ram:SpecifiedTradeSettlementLineMonetarySummation/ram:TotalAllowanceChargeAmount</t>
  </si>
  <si>
    <t>Montant total des remises et charges de ligne</t>
  </si>
  <si>
    <t>BT-128-00</t>
  </si>
  <si>
    <t>(Invoice line object identifier)</t>
  </si>
  <si>
    <t>/rsm:CrossIndustryInvoice
/rsm:SupplyChainTradeTransaction
/ram:IncludedSupplyChainTradeLineItem
/ram:SpecifiedLineTradeSettlement
/ram:AdditionalReferencedDocument</t>
  </si>
  <si>
    <t>/rsm:CrossIndustryInvoice/rsm:SupplyChainTradeTransaction/ram:IncludedSupplyChainTradeLineItem/ram:SpecifiedLineTradeSettlement/ram:AdditionalReferencedDocument</t>
  </si>
  <si>
    <t>(Identifiant de l'objet à la ligne)</t>
  </si>
  <si>
    <t>BT-128</t>
  </si>
  <si>
    <t>Invoice line object identifier</t>
  </si>
  <si>
    <t>An identifier for an object on which the invoice line is based, given by the Seller.</t>
  </si>
  <si>
    <t>It may be a subscription number, telephone number, meter point etc., as applicable.</t>
  </si>
  <si>
    <t>/rsm:CrossIndustryInvoice
/rsm:SupplyChainTradeTransaction
/ram:IncludedSupplyChainTradeLineItem
/ram:SpecifiedLineTradeSettlement
/ram:AdditionalReferencedDocument
/ram:IssuerAssignedID</t>
  </si>
  <si>
    <t>/rsm:CrossIndustryInvoice/rsm:SupplyChainTradeTransaction/ram:IncludedSupplyChainTradeLineItem/ram:SpecifiedLineTradeSettlement/ram:AdditionalReferencedDocument/ram:IssuerAssignedID</t>
  </si>
  <si>
    <t>Use with TypeCode "130"</t>
  </si>
  <si>
    <t>Identifiant de l'objet à la ligne</t>
  </si>
  <si>
    <t>Identifiant d'un objet sur lequel la ligne de facturation est basée, attribué par le vendeur.</t>
  </si>
  <si>
    <t>Il peut s'agir d'un numéro d'abonnement, d'un numéro de téléphone, d'un compteur, etc., selon le cas.</t>
  </si>
  <si>
    <t>BT-128-0</t>
  </si>
  <si>
    <t>Value = 130</t>
  </si>
  <si>
    <t>/rsm:CrossIndustryInvoice
/rsm:SupplyChainTradeTransaction
/ram:IncludedSupplyChainTradeLineItem
/ram:SpecifiedLineTradeSettlement
/ram:AdditionalReferencedDocument
/ram:TypeCode</t>
  </si>
  <si>
    <t>/rsm:CrossIndustryInvoice/rsm:SupplyChainTradeTransaction/ram:IncludedSupplyChainTradeLineItem/ram:SpecifiedLineTradeSettlement/ram:AdditionalReferencedDocument/ram:TypeCode</t>
  </si>
  <si>
    <t>Valeur = 130</t>
  </si>
  <si>
    <t>Utiliser Typcode = 130</t>
  </si>
  <si>
    <t>BT-128-1</t>
  </si>
  <si>
    <t>Invoice line object identifier identification
scheme identifier</t>
  </si>
  <si>
    <t>The identification scheme identifier of the Invoice line object identifier.</t>
  </si>
  <si>
    <t>If it may be not clear for the receiver what scheme is used for the identifier, a conditional scheme identifier should be used that shall be chosen from the UNTDID 1153 code list [6] entries.</t>
  </si>
  <si>
    <t>/rsm:CrossIndustryInvoice
/rsm:SupplyChainTradeTransaction
/ram:IncludedSupplyChainTradeLineItem
/ram:SpecifiedLineTradeSettlement
/ram:AdditionalReferencedDocument
/ram:ReferenceTypeCode</t>
  </si>
  <si>
    <t>/rsm:CrossIndustryInvoice/rsm:SupplyChainTradeTransaction/ram:IncludedSupplyChainTradeLineItem/ram:SpecifiedLineTradeSettlement/ram:AdditionalReferencedDocument/ram:ReferenceTypeCode</t>
  </si>
  <si>
    <t>Identifiant du schéma de l'identifiant d'un objet à la ligne de facture.</t>
  </si>
  <si>
    <t>Si l'identifiant du schéma à utiliser par le destinataire n'est pas évident, un identifiant du schéma conditionnel doit être utilisé parmi les entrées de liste de code UNTDID 1153 [6].</t>
  </si>
  <si>
    <t>BT-133-00</t>
  </si>
  <si>
    <t>(Invoice line Buyer accounting reference)</t>
  </si>
  <si>
    <t>/rsm:CrossIndustryInvoice
/rsm:SupplyChainTradeTransaction
/ram:IncludedSupplyChainTradeLineItem
/ram:SpecifiedLineTradeSettlement
/ram:ReceivableSpecifiedTradeAccountingAccount</t>
  </si>
  <si>
    <t>/rsm:CrossIndustryInvoice/rsm:SupplyChainTradeTransaction/ram:IncludedSupplyChainTradeLineItem/ram:SpecifiedLineTradeSettlement/ram:ReceivableSpecifiedTradeAccountingAccount</t>
  </si>
  <si>
    <t>(Référence comptable de l'acheteur)</t>
  </si>
  <si>
    <t>BT-133</t>
  </si>
  <si>
    <t>Invoice line Buyer accounting reference</t>
  </si>
  <si>
    <t>A textual value that specifies where to book the relevant data into the Buyer's financial accounts.</t>
  </si>
  <si>
    <t>If required, this reference shall be provided by the Buyer to the Seller prior to the issuing of the Invoice.</t>
  </si>
  <si>
    <t>/rsm:CrossIndustryInvoice
/rsm:SupplyChainTradeTransaction
/ram:IncludedSupplyChainTradeLineItem
/ram:SpecifiedLineTradeSettlement
/ram:ReceivableSpecifiedTradeAccountingAccount
/ram:ID</t>
  </si>
  <si>
    <t>/rsm:CrossIndustryInvoice/rsm:SupplyChainTradeTransaction/ram:IncludedSupplyChainTradeLineItem/ram:SpecifiedLineTradeSettlement/ram:ReceivableSpecifiedTradeAccountingAccount/ram:ID</t>
  </si>
  <si>
    <t>Référence comptable de l'acheteur</t>
  </si>
  <si>
    <t>Valeur textuelle spécifiant où imputer les données pertinentes dans les comptes comptables de l'Acheteur.</t>
  </si>
  <si>
    <t>Si nécessaire, cette référence doit être fournie par l'Acheteur au Vendeur avant émission de la Facture.</t>
  </si>
  <si>
    <t>/rsm:CrossIndustryInvoice
/rsm:SupplyChainTradeTransaction
/ram:IncludedSupplyChainTradeLineItem
/ram:SpecifiedLineTradeSettlement
/ram:ReceivableSpecifiedTradeAccountingAccount
/ram:TypeCode</t>
  </si>
  <si>
    <t>/rsm:CrossIndustryInvoice/rsm:SupplyChainTradeTransaction/ram:IncludedSupplyChainTradeLineItem/ram:SpecifiedLineTradeSettlement/ram:ReceivableSpecifiedTradeAccountingAccount/ram:TypeCode</t>
  </si>
  <si>
    <t>Code de type de référence comptable de l'acheteur</t>
  </si>
  <si>
    <t>/rsm:CrossIndustryInvoice
/rsm:SupplyChainTradeTransaction
/ram:ApplicableHeaderTradeAgreement</t>
  </si>
  <si>
    <t>/rsm:CrossIndustryInvoice/rsm:SupplyChainTradeTransaction/ram:ApplicableHeaderTradeAgreement</t>
  </si>
  <si>
    <t>(Référence de l’acheteur)</t>
  </si>
  <si>
    <t>An identifier assigned by the Buyer used for internal routing purposes.</t>
  </si>
  <si>
    <t>The identifier is defined by the Buyer (e.g. contact ID, department, office id, project code), but provided by the Seller in the Invoice.</t>
  </si>
  <si>
    <t>CHORUS PRO: for the public sector, it is the "Service Exécutant". It is mandatory for some buyers. It must belong to the Chorus Pro repository. It is limited to 100 characters.</t>
  </si>
  <si>
    <t>/rsm:CrossIndustryInvoice
/rsm:SupplyChainTradeTransaction
/ram:ApplicableHeaderTradeAgreement
/ram:BuyerReference</t>
  </si>
  <si>
    <t>/rsm:CrossIndustryInvoice/rsm:SupplyChainTradeTransaction/ram:ApplicableHeaderTradeAgreement/ram:BuyerReference</t>
  </si>
  <si>
    <t>Référence de l’acheteur</t>
  </si>
  <si>
    <t>Identifiant attribué par l'Acheteur et destiné au routage de la facture en interne.</t>
  </si>
  <si>
    <t>L'identifiant est défini par l'Acheteur (par exemple, ID de contact, service, ID de bureau, code de projet) mais est indiqué par le Vendeur dans la Facture.</t>
  </si>
  <si>
    <t>CHORUS PRO : pour le secteur public, il s'agit du "Service Executant". Il est obligatoire pour certains acheteurs. Il doit appartenir au référentiel Chorus Pro. Il est limité à 100 caractères</t>
  </si>
  <si>
    <t>BG-4</t>
  </si>
  <si>
    <t>SELLER</t>
  </si>
  <si>
    <t>A group of business terms providing information about the Seller.</t>
  </si>
  <si>
    <t>/rsm:CrossIndustryInvoice
/rsm:SupplyChainTradeTransaction
/ram:ApplicableHeaderTradeAgreement
/ram:SellerTradeParty</t>
  </si>
  <si>
    <t>/rsm:CrossIndustryInvoice/rsm:SupplyChainTradeTransaction/ram:ApplicableHeaderTradeAgreement/ram:SellerTradeParty</t>
  </si>
  <si>
    <t>VENDEUR</t>
  </si>
  <si>
    <t>Groupe de termes métiers fournissant des informations sur le Vendeur.</t>
  </si>
  <si>
    <t>BT-29</t>
  </si>
  <si>
    <t>Seller identifier
Scheme identifier</t>
  </si>
  <si>
    <t>An identification of the Seller.
The identification scheme identifier of the Seller identifier.</t>
  </si>
  <si>
    <t>For many systems, the Seller identifier is a key piece of information. Multiple Seller identifiers may be assigned or specified. They may be differentiated by using various identification schemes. If no scheme is specified, it should be known by Buyer and Seller, e.g. a previously exchanged Buyer assigned identifier of the Seller.
If used, the identification scheme identifier shall be chosen from the entries of the list published by the ISO/IEC 6523 maintenance agency.</t>
  </si>
  <si>
    <t>If the seller has a GlobalID, he can use it with the tag below. Otherwise, it uses the ID.</t>
  </si>
  <si>
    <t>BR-CO-26: In   order   for   the   buyer   to   automatically   identify   a supplier,  the  Seller  identifier  (BT-29),  the  Seller  legal registration  identifier  (BT-30)  and/or  the  Seller  VAT identifier (BT-31) shall be present.</t>
  </si>
  <si>
    <t>/rsm:CrossIndustryInvoice
/rsm:SupplyChainTradeTransaction
/ram:ApplicableHeaderTradeAgreement
/ram:SellerTradeParty
/ram:ID</t>
  </si>
  <si>
    <t>/rsm:CrossIndustryInvoice/rsm:SupplyChainTradeTransaction/ram:ApplicableHeaderTradeAgreement/ram:SellerTradeParty/ram:ID</t>
  </si>
  <si>
    <t>SYN-1, CAR-3</t>
  </si>
  <si>
    <t>GloablID, if global identifier exists and can be stated in @schemeID, ID else</t>
  </si>
  <si>
    <t>Identifiant du vendeur</t>
  </si>
  <si>
    <t>Identification du Vendeur.</t>
  </si>
  <si>
    <t>Dans de nombreux systèmes, l'Identifiant du vendeur est un élément d'information clé. Plusieurs Identifiants de vendeur peuvent être attribués ou spécifiés. Toutefois, tous les identifiants sont spécifiques à un contexte et lorsqu'il y a échange de données entre des systèmes, il est important de les différencier en utilisant un schéma d'identification différent.</t>
  </si>
  <si>
    <t>Si le vendeur dispose d'un GlobalID, il peut l'utiliser avec la balise ci-dessous. Sinon, il utilise l'ID.</t>
  </si>
  <si>
    <t>BR-CO-26 : Pour que l'acheteur identifie automatiquement un fournisseur, l'Identifiant du Vendeur (BT-29), l'Identifiant d'enregistrement légal du vendeur (BT-30) et/ou l'Identifiant à la TVA du vendeur  (BT-31) doivent être présents.</t>
  </si>
  <si>
    <t>BT-29-0</t>
  </si>
  <si>
    <t>Identifiant du schéma de l'identifiant global</t>
  </si>
  <si>
    <t>/rsm:CrossIndustryInvoice
/rsm:SupplyChainTradeTransaction
/ram:ApplicableHeaderTradeAgreement
/ram:SellerTradeParty
/ram:GlobalID</t>
  </si>
  <si>
    <t>/rsm:CrossIndustryInvoice/rsm:SupplyChainTradeTransaction/ram:ApplicableHeaderTradeAgreement/ram:SellerTradeParty/ram:GlobalID</t>
  </si>
  <si>
    <t>GlobalID, si un identifiant global existe et peut être déterminé dans le @schemeID, sinon utiliser ID</t>
  </si>
  <si>
    <t>BT-29-1</t>
  </si>
  <si>
    <t>Seller identifier identification scheme identifier</t>
  </si>
  <si>
    <t>The identification scheme identifier of the Seller identifier.</t>
  </si>
  <si>
    <t xml:space="preserve">In particular, the following codes can be used:
0021 : SWIFT
0060 : DUNS
0088 : GLN
0177 : ODETTE 
</t>
  </si>
  <si>
    <t>/rsm:CrossIndustryInvoice
/rsm:SupplyChainTradeTransaction
/ram:ApplicableHeaderTradeAgreement
/ram:SellerTradeParty
/ram:GlobalID
/@schemeID</t>
  </si>
  <si>
    <t>/rsm:CrossIndustryInvoice/rsm:SupplyChainTradeTransaction/ram:ApplicableHeaderTradeAgreement/ram:SellerTradeParty/ram:GlobalID/@schemeID</t>
  </si>
  <si>
    <t>Identifiant du schéma de l'identifiant du vendeur.</t>
  </si>
  <si>
    <t xml:space="preserve">En particulier les codes suivant peuvent être utilisés : 
0021 : SWIFT
0060 : DUNS
0088 : GLN
0177 : ODETTE 
</t>
  </si>
  <si>
    <t>BT-27</t>
  </si>
  <si>
    <t>Seller name</t>
  </si>
  <si>
    <t>The full formal name by which the Seller is registered in the national registry of legal entities or as a Taxable person or otherwise trades as a person or persons.</t>
  </si>
  <si>
    <t>BR-6: An Invoice shall contain the Seller name (BT-27).</t>
  </si>
  <si>
    <t>/rsm:CrossIndustryInvoice
/rsm:SupplyChainTradeTransaction
/ram:ApplicableHeaderTradeAgreement
/ram:SellerTradeParty
/ram:Name</t>
  </si>
  <si>
    <t>/rsm:CrossIndustryInvoice/rsm:SupplyChainTradeTransaction/ram:ApplicableHeaderTradeAgreement/ram:SellerTradeParty/ram:Name</t>
  </si>
  <si>
    <t>Raison sociale du vendeur</t>
  </si>
  <si>
    <t>Dénomination officielle complète sous laquelle le Vendeur est inscrit dans le registre national des personnes morales ou en tant qu'Assujetti, ou alors exerce ses activités en tant que personne ou groupe de personnes.</t>
  </si>
  <si>
    <t>BR-6 : Une Facture doit comporter la Raison sociale du vendeur (BT-27).</t>
  </si>
  <si>
    <t>BT-33</t>
  </si>
  <si>
    <t>Seller additional legal information</t>
  </si>
  <si>
    <t>Additional legal information relevant for the Seller.</t>
  </si>
  <si>
    <t>Such as share capital.</t>
  </si>
  <si>
    <t>/rsm:CrossIndustryInvoice
/rsm:SupplyChainTradeTransaction
/ram:ApplicableHeaderTradeAgreement
/ram:SellerTradeParty
/ram:Description</t>
  </si>
  <si>
    <t>/rsm:CrossIndustryInvoice/rsm:SupplyChainTradeTransaction/ram:ApplicableHeaderTradeAgreement/ram:SellerTradeParty/ram:Description</t>
  </si>
  <si>
    <t>Informations juridiques additionnelles sur le vendeur</t>
  </si>
  <si>
    <t>Informations juridiques additionnelles sur le Vendeur.</t>
  </si>
  <si>
    <t> Exemple : capital social.</t>
  </si>
  <si>
    <t>BT-30-00</t>
  </si>
  <si>
    <t>/rsm:CrossIndustryInvoice
/rsm:SupplyChainTradeTransaction
/ram:ApplicableHeaderTradeAgreement
/ram:SellerTradeParty
/ram:SpecifiedLegalOrganization</t>
  </si>
  <si>
    <t>/rsm:CrossIndustryInvoice/rsm:SupplyChainTradeTransaction/ram:ApplicableHeaderTradeAgreement/ram:SellerTradeParty/ram:SpecifiedLegalOrganization</t>
  </si>
  <si>
    <t>(Identifiant d’enregistrement légal du vendeur)</t>
  </si>
  <si>
    <t>BT-30</t>
  </si>
  <si>
    <t>Seller legal registration identifier</t>
  </si>
  <si>
    <t>An identifier issued by an official registrar that identifies the Seller as a legal entity or person.</t>
  </si>
  <si>
    <t>If no identification scheme is specified, it should be known by Buyer and Seller.</t>
  </si>
  <si>
    <t>/rsm:CrossIndustryInvoice
/rsm:SupplyChainTradeTransaction
/ram:ApplicableHeaderTradeAgreement
/ram:SellerTradeParty
/ram:SpecifiedLegalOrganization
/ram:ID</t>
  </si>
  <si>
    <t>/rsm:CrossIndustryInvoice/rsm:SupplyChainTradeTransaction/ram:ApplicableHeaderTradeAgreement/ram:SellerTradeParty/ram:SpecifiedLegalOrganization/ram:ID</t>
  </si>
  <si>
    <t>Identifiant d’enregistrement légal du vendeur</t>
  </si>
  <si>
    <t>Identifiant délivré par un organisme d’enregistrement officiel, qui identifie le Vendeur comme une entité juridique ou une personne morale.</t>
  </si>
  <si>
    <t>Si aucun schéma d'identification n'est précisé, il devrait être connu de l'Acheteur et du Vendeur.</t>
  </si>
  <si>
    <t>BT-30-1</t>
  </si>
  <si>
    <t>Seller legal registration identifier identification scheme identifier</t>
  </si>
  <si>
    <t>The identification scheme identifier of the Seller legal registration identifier.</t>
  </si>
  <si>
    <t>For a SIREN or a SIRET, the value of this field is "0002"</t>
  </si>
  <si>
    <t>/rsm:CrossIndustryInvoice
/rsm:SupplyChainTradeTransaction
/ram:ApplicableHeaderTradeAgreement
/ram:SellerTradeParty
/ram:SpecifiedLegalOrganization
/ram:ID
/@schemeID</t>
  </si>
  <si>
    <t>/rsm:CrossIndustryInvoice/rsm:SupplyChainTradeTransaction/ram:ApplicableHeaderTradeAgreement/ram:SellerTradeParty/ram:SpecifiedLegalOrganization/ram:ID/@schemeID</t>
  </si>
  <si>
    <t>Identifiant du schéma de l'identifiant d'enregistrement légal du vendeur.</t>
  </si>
  <si>
    <t>Pour un SIREN ou un SIRET, la valeur de ce champ est "0002"</t>
  </si>
  <si>
    <t>BT-28</t>
  </si>
  <si>
    <t>Seller trading name</t>
  </si>
  <si>
    <t>A name by which the Seller is known, other than Seller name (also known as Business name).</t>
  </si>
  <si>
    <t>This may be used if different from the Seller name.</t>
  </si>
  <si>
    <t>CHORUS PRO: this field is limied to 99 characters.</t>
  </si>
  <si>
    <t>/rsm:CrossIndustryInvoice
/rsm:SupplyChainTradeTransaction
/ram:ApplicableHeaderTradeAgreement
/ram:SellerTradeParty
/ram:SpecifiedLegalOrganization
/ram:TradingBusinessName</t>
  </si>
  <si>
    <t>/rsm:CrossIndustryInvoice/rsm:SupplyChainTradeTransaction/ram:ApplicableHeaderTradeAgreement/ram:SellerTradeParty/ram:SpecifiedLegalOrganization/ram:TradingBusinessName</t>
  </si>
  <si>
    <t>Appellation commerciale du vendeur</t>
  </si>
  <si>
    <t>Nom sous lequel le Vendeur est connu, autre que la Raison sociale du vendeur (également appelée Dénomination commerciale).</t>
  </si>
  <si>
    <t>Elle peut être utilisée si elle diffère de la Raison sociale du Vendeur.</t>
  </si>
  <si>
    <t>CHORUS PRO : ce champ est limité à 99 caractères</t>
  </si>
  <si>
    <t>/rsm:CrossIndustryInvoice
/rsm:SupplyChainTradeTransaction
/ram:ApplicableHeaderTradeAgreement
/ram:SellerTradeParty
/ram:SpecifiedLegalOrganization
/ram:PostalTradeAddress</t>
  </si>
  <si>
    <t>/rsm:CrossIndustryInvoice/rsm:SupplyChainTradeTransaction/ram:ApplicableHeaderTradeAgreement/ram:SellerTradeParty/ram:SpecifiedLegalOrganization/ram:PostalTradeAddress</t>
  </si>
  <si>
    <t>Adresse postale légale du vendeur</t>
  </si>
  <si>
    <t>The identifier for an addressable group of properties according to the relevant postal service.</t>
  </si>
  <si>
    <t>Such as a ZIP code or a post code.</t>
  </si>
  <si>
    <t>/rsm:CrossIndustryInvoice
/rsm:SupplyChainTradeTransaction
/ram:ApplicableHeaderTradeAgreement
/ram:SellerTradeParty
/ram:SpecifiedLegalOrganization
/ram:PostalTradeAddress
/ram:PostcodeCode</t>
  </si>
  <si>
    <t>/rsm:CrossIndustryInvoice/rsm:SupplyChainTradeTransaction/ram:ApplicableHeaderTradeAgreement/ram:SellerTradeParty/ram:SpecifiedLegalOrganization/ram:PostalTradeAddress/ram:PostcodeCode</t>
  </si>
  <si>
    <t>Code postal du vendeur</t>
  </si>
  <si>
    <t>The main address line in an address.</t>
  </si>
  <si>
    <t>Usually the street name and number or post office box.</t>
  </si>
  <si>
    <t>/rsm:CrossIndustryInvoice
/rsm:SupplyChainTradeTransaction
/ram:ApplicableHeaderTradeAgreement
/ram:SellerTradeParty
/ram:SpecifiedLegalOrganization
/ram:PostalTradeAddress
/ram:LineOne</t>
  </si>
  <si>
    <t>/rsm:CrossIndustryInvoice/rsm:SupplyChainTradeTransaction/ram:ApplicableHeaderTradeAgreement/ram:SellerTradeParty/ram:SpecifiedLegalOrganization/ram:PostalTradeAddress/ram:LineOne</t>
  </si>
  <si>
    <t>Adresse légale du vendeur - Ligne 1</t>
  </si>
  <si>
    <t>An additional address line in an address that can be used to give further details supplementing the main line.</t>
  </si>
  <si>
    <t>/rsm:CrossIndustryInvoice
/rsm:SupplyChainTradeTransaction
/ram:ApplicableHeaderTradeAgreement
/ram:SellerTradeParty
/ram:SpecifiedLegalOrganization
/ram:PostalTradeAddress
/ram:LineTwo</t>
  </si>
  <si>
    <t>/rsm:CrossIndustryInvoice/rsm:SupplyChainTradeTransaction/ram:ApplicableHeaderTradeAgreement/ram:SellerTradeParty/ram:SpecifiedLegalOrganization/ram:PostalTradeAddress/ram:LineTwo</t>
  </si>
  <si>
    <t>Adresse légale du vendeur - Ligne 2</t>
  </si>
  <si>
    <t>/rsm:CrossIndustryInvoice
/rsm:SupplyChainTradeTransaction
/ram:ApplicableHeaderTradeAgreement
/ram:SellerTradeParty
/ram:SpecifiedLegalOrganization
/ram:PostalTradeAddress
/ram:LineThree</t>
  </si>
  <si>
    <t>/rsm:CrossIndustryInvoice/rsm:SupplyChainTradeTransaction/ram:ApplicableHeaderTradeAgreement/ram:SellerTradeParty/ram:SpecifiedLegalOrganization/ram:PostalTradeAddress/ram:LineThree</t>
  </si>
  <si>
    <t>Adresse légale du vendeur - Ligne 3</t>
  </si>
  <si>
    <t>The common name of the city, town or village, where the Seller address is located.</t>
  </si>
  <si>
    <t>/rsm:CrossIndustryInvoice
/rsm:SupplyChainTradeTransaction
/ram:ApplicableHeaderTradeAgreement
/ram:SellerTradeParty
/ram:SpecifiedLegalOrganization
/ram:PostalTradeAddress
/ram:CityName</t>
  </si>
  <si>
    <t>/rsm:CrossIndustryInvoice/rsm:SupplyChainTradeTransaction/ram:ApplicableHeaderTradeAgreement/ram:SellerTradeParty/ram:SpecifiedLegalOrganization/ram:PostalTradeAddress/ram:CityName</t>
  </si>
  <si>
    <t>Localité du vendeur</t>
  </si>
  <si>
    <t>A code that identifies the country.</t>
  </si>
  <si>
    <t>If no tax representative is specified, this is the country where VAT is liable. The lists of valid countries are registered with the EN ISO 3166-1 Maintenance agency, “Codes for the representation of names of countries and their subdivisions”.</t>
  </si>
  <si>
    <t>/rsm:CrossIndustryInvoice
/rsm:SupplyChainTradeTransaction
/ram:ApplicableHeaderTradeAgreement
/ram:SellerTradeParty
/ram:SpecifiedLegalOrganization
/ram:PostalTradeAddress
/ram:CountryID</t>
  </si>
  <si>
    <t>/rsm:CrossIndustryInvoice/rsm:SupplyChainTradeTransaction/ram:ApplicableHeaderTradeAgreement/ram:SellerTradeParty/ram:SpecifiedLegalOrganization/ram:PostalTradeAddress/ram:CountryID</t>
  </si>
  <si>
    <t>Code de pays du vendeur</t>
  </si>
  <si>
    <t>The subdivision of a country.</t>
  </si>
  <si>
    <t>Such as a region, a county, a state, a province, etc.</t>
  </si>
  <si>
    <t>/rsm:CrossIndustryInvoice
/rsm:SupplyChainTradeTransaction
/ram:ApplicableHeaderTradeAgreement
/ram:SellerTradeParty
/ram:SpecifiedLegalOrganization
/ram:PostalTradeAddress
/ram:CountrySubDivisionName</t>
  </si>
  <si>
    <t>/rsm:CrossIndustryInvoice/rsm:SupplyChainTradeTransaction/ram:ApplicableHeaderTradeAgreement/ram:SellerTradeParty/ram:SpecifiedLegalOrganization/ram:PostalTradeAddress/ram:CountrySubDivisionName</t>
  </si>
  <si>
    <t>Subdivision d'un pays.</t>
  </si>
  <si>
    <t>Exemple : région, comté, état, province, etc.</t>
  </si>
  <si>
    <t>BG-6</t>
  </si>
  <si>
    <t>SELLER CONTACT</t>
  </si>
  <si>
    <t>A group of business terms providing contact information about the Seller.</t>
  </si>
  <si>
    <t>/rsm:CrossIndustryInvoice
/rsm:SupplyChainTradeTransaction
/ram:ApplicableHeaderTradeAgreement
/ram:SellerTradeParty
/ram:DefinedTradeContact</t>
  </si>
  <si>
    <t>/rsm:CrossIndustryInvoice/rsm:SupplyChainTradeTransaction/ram:ApplicableHeaderTradeAgreement/ram:SellerTradeParty/ram:DefinedTradeContact</t>
  </si>
  <si>
    <t>COORDONNÉES DU VENDEUR</t>
  </si>
  <si>
    <t>Groupe de termes métiers fournissant des informations de contact concernant le Vendeur.</t>
  </si>
  <si>
    <t>BT-41</t>
  </si>
  <si>
    <t>Seller contact point</t>
  </si>
  <si>
    <t>A contact point for a legal entity or person.</t>
  </si>
  <si>
    <t>Such as person name, contact identification, department or office identification : Person Name</t>
  </si>
  <si>
    <t>/rsm:CrossIndustryInvoice
/rsm:SupplyChainTradeTransaction
/ram:ApplicableHeaderTradeAgreement
/ram:SellerTradeParty
/ram:DefinedTradeContact
/ram:PersonName</t>
  </si>
  <si>
    <t>/rsm:CrossIndustryInvoice/rsm:SupplyChainTradeTransaction/ram:ApplicableHeaderTradeAgreement/ram:SellerTradeParty/ram:DefinedTradeContact/ram:PersonName</t>
  </si>
  <si>
    <t>STR-5</t>
  </si>
  <si>
    <t>Point de contact vendeur</t>
  </si>
  <si>
    <t>Point de contact correspondant à une entité juridique ou à une personne morale.</t>
  </si>
  <si>
    <t>Exemple : nom d'une personne, ou identification d'un contact, d'un service ou d'un bureau : PERSON</t>
  </si>
  <si>
    <t>BT-41-0</t>
  </si>
  <si>
    <t>Such as person name, contact identification, department or office identification : Department Name</t>
  </si>
  <si>
    <t>/rsm:CrossIndustryInvoice
/rsm:SupplyChainTradeTransaction
/ram:ApplicableHeaderTradeAgreement
/ram:SellerTradeParty
/ram:DefinedTradeContact
/ram:DepartmentName</t>
  </si>
  <si>
    <t>/rsm:CrossIndustryInvoice/rsm:SupplyChainTradeTransaction/ram:ApplicableHeaderTradeAgreement/ram:SellerTradeParty/ram:DefinedTradeContact/ram:DepartmentName</t>
  </si>
  <si>
    <t>Exemple : nom d'une personne, ou identification d'un contact, d'un service ou d'un bureau : DEP</t>
  </si>
  <si>
    <t>BT-42-00</t>
  </si>
  <si>
    <t>(Seller contact telephone number)</t>
  </si>
  <si>
    <t>/rsm:CrossIndustryInvoice
/rsm:SupplyChainTradeTransaction
/ram:ApplicableHeaderTradeAgreement
/ram:SellerTradeParty
/ram:DefinedTradeContact
/ram:TelephoneUniversalCommunication</t>
  </si>
  <si>
    <t>/rsm:CrossIndustryInvoice/rsm:SupplyChainTradeTransaction/ram:ApplicableHeaderTradeAgreement/ram:SellerTradeParty/ram:DefinedTradeContact/ram:TelephoneUniversalCommunication</t>
  </si>
  <si>
    <t>(Numéro de téléphone du contact vendeur)</t>
  </si>
  <si>
    <t>BT-42</t>
  </si>
  <si>
    <t>Seller contact telephone number</t>
  </si>
  <si>
    <t>A phone number for the contact point.</t>
  </si>
  <si>
    <t>/rsm:CrossIndustryInvoice
/rsm:SupplyChainTradeTransaction
/ram:ApplicableHeaderTradeAgreement
/ram:SellerTradeParty
/ram:DefinedTradeContact
/ram:TelephoneUniversalCommunication
/ram:CompleteNumber</t>
  </si>
  <si>
    <t>/rsm:CrossIndustryInvoice/rsm:SupplyChainTradeTransaction/ram:ApplicableHeaderTradeAgreement/ram:SellerTradeParty/ram:DefinedTradeContact/ram:TelephoneUniversalCommunication/ram:CompleteNumber</t>
  </si>
  <si>
    <t>Numéro de téléphone du contact vendeur</t>
  </si>
  <si>
    <t>Numéro de téléphone du point de contact.</t>
  </si>
  <si>
    <t>/rsm:CrossIndustryInvoice
/rsm:SupplyChainTradeTransaction
/ram:ApplicableHeaderTradeAgreement
/ram:SellerTradeParty
/ram:DefinedTradeContact
/ram:FaxUniversalCommunication</t>
  </si>
  <si>
    <t>/rsm:CrossIndustryInvoice/rsm:SupplyChainTradeTransaction/ram:ApplicableHeaderTradeAgreement/ram:SellerTradeParty/ram:DefinedTradeContact/ram:FaxUniversalCommunication</t>
  </si>
  <si>
    <t>/rsm:CrossIndustryInvoice
/rsm:SupplyChainTradeTransaction
/ram:ApplicableHeaderTradeAgreement
/ram:SellerTradeParty
/ram:DefinedTradeContact
/ram:FaxUniversalCommunication
/ram:CompleteNumber</t>
  </si>
  <si>
    <t>/rsm:CrossIndustryInvoice/rsm:SupplyChainTradeTransaction/ram:ApplicableHeaderTradeAgreement/ram:SellerTradeParty/ram:DefinedTradeContact/ram:FaxUniversalCommunication/ram:CompleteNumber</t>
  </si>
  <si>
    <t>Numéro de fax du contact vendeur</t>
  </si>
  <si>
    <t>BT-43-00</t>
  </si>
  <si>
    <t>(Seller contact email address)</t>
  </si>
  <si>
    <t>/rsm:CrossIndustryInvoice
/rsm:SupplyChainTradeTransaction
/ram:ApplicableHeaderTradeAgreement
/ram:SellerTradeParty
/ram:DefinedTradeContact
/ram:EmailURIUniversalCommunication</t>
  </si>
  <si>
    <t>/rsm:CrossIndustryInvoice/rsm:SupplyChainTradeTransaction/ram:ApplicableHeaderTradeAgreement/ram:SellerTradeParty/ram:DefinedTradeContact/ram:EmailURIUniversalCommunication</t>
  </si>
  <si>
    <t>(Adresse électronique du contact vendeur)</t>
  </si>
  <si>
    <t>BT-43</t>
  </si>
  <si>
    <t>Seller contact email address</t>
  </si>
  <si>
    <t>An e-mail address for the contact point.</t>
  </si>
  <si>
    <t>/rsm:CrossIndustryInvoice
/rsm:SupplyChainTradeTransaction
/ram:ApplicableHeaderTradeAgreement
/ram:SellerTradeParty
/ram:DefinedTradeContact
/ram:EmailURIUniversalCommunication
/ram:URIID</t>
  </si>
  <si>
    <t>/rsm:CrossIndustryInvoice/rsm:SupplyChainTradeTransaction/ram:ApplicableHeaderTradeAgreement/ram:SellerTradeParty/ram:DefinedTradeContact/ram:EmailURIUniversalCommunication/ram:URIID</t>
  </si>
  <si>
    <t>Adresse électronique du contact vendeur</t>
  </si>
  <si>
    <t>Adresse e-mail du point de contact.</t>
  </si>
  <si>
    <t>BG-5</t>
  </si>
  <si>
    <t>SELLER POSTAL ADDRESS</t>
  </si>
  <si>
    <t>A group of business terms providing information about the address of the Seller.</t>
  </si>
  <si>
    <t>Sufficient components of the address are to be filled to comply with legal requirements.</t>
  </si>
  <si>
    <t>Like any address, the fields necessary to define the address must appear. The country code is mandatory.</t>
  </si>
  <si>
    <t>BR-8: An Invoice shall contain the Seller postal address (BG-5).</t>
  </si>
  <si>
    <t>/rsm:CrossIndustryInvoice
/rsm:SupplyChainTradeTransaction
/ram:ApplicableHeaderTradeAgreement
/ram:SellerTradeParty
/ram:PostalTradeAddress</t>
  </si>
  <si>
    <t>/rsm:CrossIndustryInvoice/rsm:SupplyChainTradeTransaction/ram:ApplicableHeaderTradeAgreement/ram:SellerTradeParty/ram:PostalTradeAddress</t>
  </si>
  <si>
    <t>ADRESSE POSTALE DU VENDEUR</t>
  </si>
  <si>
    <t>Groupe de termes métiers fournissant des informations sur l'adresse du Vendeur.</t>
  </si>
  <si>
    <t>Les éléments pertinents de l'adresse doivent être remplis pour se conformer aux exigences légales.</t>
  </si>
  <si>
    <t>Comme toute adresse, les champs nécessaires pour définir l'adresse doivent figurer. Le code pays est obligatoire.</t>
  </si>
  <si>
    <t>BR-8 : Une Facture doit comporter l'Adresse postale du vendeur (BG-5).</t>
  </si>
  <si>
    <t>BT-38</t>
  </si>
  <si>
    <t>Seller post code</t>
  </si>
  <si>
    <t>/rsm:CrossIndustryInvoice
/rsm:SupplyChainTradeTransaction
/ram:ApplicableHeaderTradeAgreement
/ram:SellerTradeParty
/ram:PostalTradeAddress
/ram:PostcodeCode</t>
  </si>
  <si>
    <t>/rsm:CrossIndustryInvoice/rsm:SupplyChainTradeTransaction/ram:ApplicableHeaderTradeAgreement/ram:SellerTradeParty/ram:PostalTradeAddress/ram:PostcodeCode</t>
  </si>
  <si>
    <t>Identifiant d'un groupe adressable de propriétés, conforme au service postal concerné.</t>
  </si>
  <si>
    <t>Exemple : code postal ou numéro postal d'acheminement.</t>
  </si>
  <si>
    <t>BT-35</t>
  </si>
  <si>
    <t>Seller address line 1</t>
  </si>
  <si>
    <t>/rsm:CrossIndustryInvoice
/rsm:SupplyChainTradeTransaction
/ram:ApplicableHeaderTradeAgreement
/ram:SellerTradeParty
/ram:PostalTradeAddress
/ram:LineOne</t>
  </si>
  <si>
    <t>/rsm:CrossIndustryInvoice/rsm:SupplyChainTradeTransaction/ram:ApplicableHeaderTradeAgreement/ram:SellerTradeParty/ram:PostalTradeAddress/ram:LineOne</t>
  </si>
  <si>
    <t>Adresse du vendeur - Ligne 1</t>
  </si>
  <si>
    <t>Ligne principale d'une adresse.</t>
  </si>
  <si>
    <t>Généralement, le nom et le numéro de la rue ou la boîte postale.</t>
  </si>
  <si>
    <t>BT-36</t>
  </si>
  <si>
    <t>Seller address line 2</t>
  </si>
  <si>
    <t>/rsm:CrossIndustryInvoice
/rsm:SupplyChainTradeTransaction
/ram:ApplicableHeaderTradeAgreement
/ram:SellerTradeParty
/ram:PostalTradeAddress
/ram:LineTwo</t>
  </si>
  <si>
    <t>/rsm:CrossIndustryInvoice/rsm:SupplyChainTradeTransaction/ram:ApplicableHeaderTradeAgreement/ram:SellerTradeParty/ram:PostalTradeAddress/ram:LineTwo</t>
  </si>
  <si>
    <t>Adresse du vendeur - Ligne 2</t>
  </si>
  <si>
    <t>Ligne supplémentaire d'une adresse, qui peut être utilisée pour donner des précisions et compléter la ligne principale.</t>
  </si>
  <si>
    <t>BT-162</t>
  </si>
  <si>
    <t>Seller address line 3</t>
  </si>
  <si>
    <t>/rsm:CrossIndustryInvoice
/rsm:SupplyChainTradeTransaction
/ram:ApplicableHeaderTradeAgreement
/ram:SellerTradeParty
/ram:PostalTradeAddress
/ram:LineThree</t>
  </si>
  <si>
    <t>/rsm:CrossIndustryInvoice/rsm:SupplyChainTradeTransaction/ram:ApplicableHeaderTradeAgreement/ram:SellerTradeParty/ram:PostalTradeAddress/ram:LineThree</t>
  </si>
  <si>
    <t>Adresse du vendeur - Ligne 3</t>
  </si>
  <si>
    <t>BT-37</t>
  </si>
  <si>
    <t>Seller city</t>
  </si>
  <si>
    <t>/rsm:CrossIndustryInvoice
/rsm:SupplyChainTradeTransaction
/ram:ApplicableHeaderTradeAgreement
/ram:SellerTradeParty
/ram:PostalTradeAddress
/ram:CityName</t>
  </si>
  <si>
    <t>/rsm:CrossIndustryInvoice/rsm:SupplyChainTradeTransaction/ram:ApplicableHeaderTradeAgreement/ram:SellerTradeParty/ram:PostalTradeAddress/ram:CityName</t>
  </si>
  <si>
    <t>Nom usuel de la commune, ville ou village, dans laquelle se trouve l'adresse du Vendeur.</t>
  </si>
  <si>
    <t>BT-40</t>
  </si>
  <si>
    <t>Seller country code</t>
  </si>
  <si>
    <t>BR-9: The   Seller   postal   address   (BG-5)   shall   contain   a   Seller country code (BT-40).</t>
  </si>
  <si>
    <t>/rsm:CrossIndustryInvoice
/rsm:SupplyChainTradeTransaction
/ram:ApplicableHeaderTradeAgreement
/ram:SellerTradeParty
/ram:PostalTradeAddress
/ram:CountryID</t>
  </si>
  <si>
    <t>/rsm:CrossIndustryInvoice/rsm:SupplyChainTradeTransaction/ram:ApplicableHeaderTradeAgreement/ram:SellerTradeParty/ram:PostalTradeAddress/ram:CountryID</t>
  </si>
  <si>
    <t>Code d'identification du pays.</t>
  </si>
  <si>
    <t>BR-9 : L'Adresse postale du vendeur (BG-5) doit contenir un Code de pays du vendeur (BT-40).</t>
  </si>
  <si>
    <t>BT-39</t>
  </si>
  <si>
    <t>Seller country subdivision</t>
  </si>
  <si>
    <t>/rsm:CrossIndustryInvoice
/rsm:SupplyChainTradeTransaction
/ram:ApplicableHeaderTradeAgreement
/ram:SellerTradeParty
/ram:PostalTradeAddress
/ram:CountrySubDivisionName</t>
  </si>
  <si>
    <t>/rsm:CrossIndustryInvoice/rsm:SupplyChainTradeTransaction/ram:ApplicableHeaderTradeAgreement/ram:SellerTradeParty/ram:PostalTradeAddress/ram:CountrySubDivisionName</t>
  </si>
  <si>
    <t>Subdivision du pays du vendeur</t>
  </si>
  <si>
    <t>BT-34-00</t>
  </si>
  <si>
    <t>/rsm:CrossIndustryInvoice
/rsm:SupplyChainTradeTransaction
/ram:ApplicableHeaderTradeAgreement
/ram:SellerTradeParty
/ram:URIUniversalCommunication</t>
  </si>
  <si>
    <t>/rsm:CrossIndustryInvoice/rsm:SupplyChainTradeTransaction/ram:ApplicableHeaderTradeAgreement/ram:SellerTradeParty/ram:URIUniversalCommunication</t>
  </si>
  <si>
    <t>(Adresse électronique du vendeur )</t>
  </si>
  <si>
    <t>BT-34</t>
  </si>
  <si>
    <t>Identifies the Seller's electronic address to which the application level response to the invoice may be delivered.
The identification scheme identifier of the Seller electronic address.</t>
  </si>
  <si>
    <t>The scheme identifier shall be chosen from a list to be maintained by the Connecting Europe Facility.</t>
  </si>
  <si>
    <t>BR-62: The Seller  electronic  address  (BT-34)  shall  have  a Scheme identifier.</t>
  </si>
  <si>
    <t>/rsm:CrossIndustryInvoice
/rsm:SupplyChainTradeTransaction
/ram:ApplicableHeaderTradeAgreement
/ram:SellerTradeParty
/ram:URIUniversalCommunication
/ram:URIID</t>
  </si>
  <si>
    <t>/rsm:CrossIndustryInvoice/rsm:SupplyChainTradeTransaction/ram:ApplicableHeaderTradeAgreement/ram:SellerTradeParty/ram:URIUniversalCommunication/ram:URIID</t>
  </si>
  <si>
    <t xml:space="preserve">Adresse électronique du vendeur </t>
  </si>
  <si>
    <t>Identifie l'adresse électronique du Vendeur à laquelle un document commercial peut être transmis.</t>
  </si>
  <si>
    <t>BR-62 : L'Adresse électronique du vendeur (BT-34) doit avoir un Identifiant de schéma.</t>
  </si>
  <si>
    <t>BT-34-1</t>
  </si>
  <si>
    <t>Seller electronic address identification scheme identifier</t>
  </si>
  <si>
    <t>The identification scheme identifier of the Seller electronic address</t>
  </si>
  <si>
    <t>/rsm:CrossIndustryInvoice
/rsm:SupplyChainTradeTransaction
/ram:ApplicableHeaderTradeAgreement
/ram:SellerTradeParty
/ram:URIUniversalCommunication
/ram:URIID
/@schemeID</t>
  </si>
  <si>
    <t>/rsm:CrossIndustryInvoice/rsm:SupplyChainTradeTransaction/ram:ApplicableHeaderTradeAgreement/ram:SellerTradeParty/ram:URIUniversalCommunication/ram:URIID/@schemeID</t>
  </si>
  <si>
    <t>Identifiant du schéma d'identification de l'adresse électronique du vendeur</t>
  </si>
  <si>
    <t>Le schéma d'identification doit être choisi dans une liste maintenue par le CEF (Connecting Europe Facility).</t>
  </si>
  <si>
    <t>BT-31-00</t>
  </si>
  <si>
    <t>/rsm:CrossIndustryInvoice
/rsm:SupplyChainTradeTransaction
/ram:ApplicableHeaderTradeAgreement
/ram:SellerTradeParty
/ram:SpecifiedTaxRegistration</t>
  </si>
  <si>
    <t>/rsm:CrossIndustryInvoice/rsm:SupplyChainTradeTransaction/ram:ApplicableHeaderTradeAgreement/ram:SellerTradeParty/ram:SpecifiedTaxRegistration</t>
  </si>
  <si>
    <t>(Identifiant à la TVA du vendeur)</t>
  </si>
  <si>
    <t>BT-31</t>
  </si>
  <si>
    <t>Seller VAT identifier</t>
  </si>
  <si>
    <t>The Seller's VAT identifier (also known as Seller VAT identification number).</t>
  </si>
  <si>
    <t>VAT number prefixed by a country code. A VAT registered Supplier shall include his VAT ID, except when he uses a tax representative.</t>
  </si>
  <si>
    <t>BR-CO-9: The    Seller    VAT    identifier    (BT-31),    the    Seller    tax representative  VAT  identifier  (BT-63)  and  the  Buyer VAT identifier (BT-48) shall have a prefix in accordance with ISO code ISO 3166-1 alpha-2 by which the country of issue may be identified. Nevertheless, Greece may use the prefix ‘EL’.
BR-CO-26: In   order   for   the   buyer   to   automatically   identify   a supplier,  the  Seller  identifier  (BT-29),  the  Seller  legal registration  identifier  (BT-30)  and/or  the  Seller  VAT identifier (BT-31) shall be present.</t>
  </si>
  <si>
    <t>/rsm:CrossIndustryInvoice
/rsm:SupplyChainTradeTransaction
/ram:ApplicableHeaderTradeAgreement
/ram:SellerTradeParty
/ram:SpecifiedTaxRegistration
/ram:ID</t>
  </si>
  <si>
    <t>/rsm:CrossIndustryInvoice/rsm:SupplyChainTradeTransaction/ram:ApplicableHeaderTradeAgreement/ram:SellerTradeParty/ram:SpecifiedTaxRegistration/ram:ID</t>
  </si>
  <si>
    <t>@schemeID="VA"</t>
  </si>
  <si>
    <t>Identifiant à la TVA du vendeur</t>
  </si>
  <si>
    <t>Identifiant à la TVA du Vendeur (également appelé Numéro d'identification à la TVA du vendeur).</t>
  </si>
  <si>
    <t>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t>
  </si>
  <si>
    <t>BR-CO-9 : L'Identifiant à la TVA du vendeur (BT-31), l'Identifiant à la TVA du représentant fiscal du vendeur (BT-63) et l'Identifiant à la TVA de l'acheteur (BT-48) doivent comporter un préfixe conforme au code ISO 3166‑1 alpha-2 permettant d'identifier le pays par lequel il a été attribué. Néanmoins, la Grèce est autorisée à utiliser le préfixe « EL ».
BR-CO-26 : Pour que l'acheteur identifie automatiquement un fournisseur, l'Identifiant du Vendeur (BT-29), l'Identifiant d'enregistrement léga</t>
  </si>
  <si>
    <t>BT-31-0</t>
  </si>
  <si>
    <t>scheme identifier attribute</t>
  </si>
  <si>
    <t>Scheme identifier for supplier VAT identifier</t>
  </si>
  <si>
    <t>Value = VA</t>
  </si>
  <si>
    <t>/rsm:CrossIndustryInvoice
/rsm:SupplyChainTradeTransaction
/ram:ApplicableHeaderTradeAgreement
/ram:SellerTradeParty
/ram:SpecifiedTaxRegistration
/ram:ID
/@schemeID</t>
  </si>
  <si>
    <t>/rsm:CrossIndustryInvoice/rsm:SupplyChainTradeTransaction/ram:ApplicableHeaderTradeAgreement/ram:SellerTradeParty/ram:SpecifiedTaxRegistration/ram:ID/@schemeID</t>
  </si>
  <si>
    <t>Identifiant du schéma de l'identifiant d'enregistrement à la taxe du vendeur</t>
  </si>
  <si>
    <t>Valeur = VA</t>
  </si>
  <si>
    <t>BT-32</t>
  </si>
  <si>
    <t>Seller tax registration identifier</t>
  </si>
  <si>
    <t>The local identification (defined by the Seller’s address) of the Seller for tax purposes or a reference that enables the Seller to state his registered tax status.</t>
  </si>
  <si>
    <t>This information may affect how the Buyer settles the payment (such as for social security fees). E.g. in some countries, if the Seller is not registered as a tax paying entity then the Buyer is required to withhold the amount of the tax and pay it on behalf of the Seller.</t>
  </si>
  <si>
    <t>@schemeID="FC"</t>
  </si>
  <si>
    <t>Identification fiscale du vendeur</t>
  </si>
  <si>
    <t>Référence permettant au Vendeur d'indiquer qu'il est enregistré auprès de l'administration fiscale.</t>
  </si>
  <si>
    <t>Cette information peut avoir une incidence sur la façon dont l'Acheteur règle le paiement (notamment en ce qui concerne les cotisations de sécurité sociale). Par exemple, dans certains pays, si le Vendeur n'est pas enregistré comme entité imposable, l'Acheteur est tenu de retenir le montant de la taxe et de le payer pour le compte du Vendeur.</t>
  </si>
  <si>
    <t>BT-32-0</t>
  </si>
  <si>
    <t>Scheme identifier for supplier fiscal identifier</t>
  </si>
  <si>
    <t>Value = FC</t>
  </si>
  <si>
    <t>Valeur = FC</t>
  </si>
  <si>
    <t>BG-7</t>
  </si>
  <si>
    <t>BUYER</t>
  </si>
  <si>
    <t>A group of business terms providing information about the Buyer.</t>
  </si>
  <si>
    <t>/rsm:CrossIndustryInvoice
/rsm:SupplyChainTradeTransaction
/ram:ApplicableHeaderTradeAgreement
/ram:BuyerTradeParty</t>
  </si>
  <si>
    <t>/rsm:CrossIndustryInvoice/rsm:SupplyChainTradeTransaction/ram:ApplicableHeaderTradeAgreement/ram:BuyerTradeParty</t>
  </si>
  <si>
    <t>ACHETEUR</t>
  </si>
  <si>
    <t>Groupe de termes métiers fournissant des informations sur l'Acheteur.</t>
  </si>
  <si>
    <t>BT-46</t>
  </si>
  <si>
    <t>Buyer identifier</t>
  </si>
  <si>
    <t>An identifier of the Buyer.
The identification scheme identifier of the Buyer identifier.</t>
  </si>
  <si>
    <t>If no scheme is specified, it should be known by Buyer and Seller, e.g. a previously exchanged Seller assigned identifier of the Buyer.
If used, the identification scheme shall be chosen from the entries of the list published by the ISO/IEC 6523 maintenance agency.</t>
  </si>
  <si>
    <t>/rsm:CrossIndustryInvoice
/rsm:SupplyChainTradeTransaction
/ram:ApplicableHeaderTradeAgreement
/ram:BuyerTradeParty
/ram:ID</t>
  </si>
  <si>
    <t>/rsm:CrossIndustryInvoice/rsm:SupplyChainTradeTransaction/ram:ApplicableHeaderTradeAgreement/ram:BuyerTradeParty/ram:ID</t>
  </si>
  <si>
    <t>Identifiant de l'acheteur</t>
  </si>
  <si>
    <t>Identification de l'Acheteur.</t>
  </si>
  <si>
    <t>Si aucun schéma d'identification n'est précisé, il devrait être connu de l'Acheteur et du Vendeur, par exemple un identifiant de l'acehteur attribué par le Vendeur préalablement échangé.</t>
  </si>
  <si>
    <t>BT-46-0</t>
  </si>
  <si>
    <t>Buyer identifier
Scheme identifier</t>
  </si>
  <si>
    <t>/rsm:CrossIndustryInvoice
/rsm:SupplyChainTradeTransaction
/ram:ApplicableHeaderTradeAgreement
/ram:BuyerTradeParty
/ram:GlobalID</t>
  </si>
  <si>
    <t>/rsm:CrossIndustryInvoice/rsm:SupplyChainTradeTransaction/ram:ApplicableHeaderTradeAgreement/ram:BuyerTradeParty/ram:GlobalID</t>
  </si>
  <si>
    <t>Identifiant de l'acheteur
Identifiant du schéma (GlobalID)</t>
  </si>
  <si>
    <t>BT-46-1</t>
  </si>
  <si>
    <t>scheme identifier attribute (if GlobalID)</t>
  </si>
  <si>
    <t>Scheme identifier for Buyer identifier</t>
  </si>
  <si>
    <t>/rsm:CrossIndustryInvoice
/rsm:SupplyChainTradeTransaction
/ram:ApplicableHeaderTradeAgreement
/ram:BuyerTradeParty
/ram:GlobalID
/@schemeID</t>
  </si>
  <si>
    <t>/rsm:CrossIndustryInvoice/rsm:SupplyChainTradeTransaction/ram:ApplicableHeaderTradeAgreement/ram:BuyerTradeParty/ram:GlobalID/@schemeID</t>
  </si>
  <si>
    <t>Attribut de l'Identifiant du schéma (si GlobalID)</t>
  </si>
  <si>
    <t>Identifiant du schéma de l'identifiant de l'acheteur</t>
  </si>
  <si>
    <t>BT-44</t>
  </si>
  <si>
    <t>Buyer name</t>
  </si>
  <si>
    <t>The full name of the Buyer.</t>
  </si>
  <si>
    <t>BR-7: An Invoice shall contain the Buyer name (BT-44).</t>
  </si>
  <si>
    <t>/rsm:CrossIndustryInvoice
/rsm:SupplyChainTradeTransaction
/ram:ApplicableHeaderTradeAgreement
/ram:BuyerTradeParty
/ram:Name</t>
  </si>
  <si>
    <t>/rsm:CrossIndustryInvoice/rsm:SupplyChainTradeTransaction/ram:ApplicableHeaderTradeAgreement/ram:BuyerTradeParty/ram:Name</t>
  </si>
  <si>
    <t>Raison sociale de l'acheteur</t>
  </si>
  <si>
    <t>Nom complet de l'Acheteur.</t>
  </si>
  <si>
    <t xml:space="preserve"> </t>
  </si>
  <si>
    <t>BR-7 : Une Facture doit comporter la Raison sociale de l'Acheteur (BT-44).</t>
  </si>
  <si>
    <t>BT-47-00</t>
  </si>
  <si>
    <t>/rsm:CrossIndustryInvoice
/rsm:SupplyChainTradeTransaction
/ram:ApplicableHeaderTradeAgreement
/ram:BuyerTradeParty
/ram:SpecifiedLegalOrganization</t>
  </si>
  <si>
    <t>/rsm:CrossIndustryInvoice/rsm:SupplyChainTradeTransaction/ram:ApplicableHeaderTradeAgreement/ram:BuyerTradeParty/ram:SpecifiedLegalOrganization</t>
  </si>
  <si>
    <t>(Identifiant d’enregistrement  légal de l'acheteur)</t>
  </si>
  <si>
    <t>BT-47</t>
  </si>
  <si>
    <t>Buyer legal registration identifier</t>
  </si>
  <si>
    <t>An identifier issued by an official registrar that identifies the Buyer as a legal entity or person.
The identification scheme identifier of the Buyer legal registration identifier.</t>
  </si>
  <si>
    <t>If no identification scheme is specified, it should be known by Buyer and Seller, e.g. the identifier that is exclusively used in the applicable legal environment.
If used, the identification scheme shall be chosen from the entries of the list published by the ISO/IEC 6523 maintenance agency.</t>
  </si>
  <si>
    <t>CHORUSPRO: the identifier of the buyer (public entity) is mandatory and is always a SIRET number</t>
  </si>
  <si>
    <t>/rsm:CrossIndustryInvoice
/rsm:SupplyChainTradeTransaction
/ram:ApplicableHeaderTradeAgreement
/ram:BuyerTradeParty
/ram:SpecifiedLegalOrganization
/ram:ID</t>
  </si>
  <si>
    <t>/rsm:CrossIndustryInvoice/rsm:SupplyChainTradeTransaction/ram:ApplicableHeaderTradeAgreement/ram:BuyerTradeParty/ram:SpecifiedLegalOrganization/ram:ID</t>
  </si>
  <si>
    <t>Identifiant d’enregistrement  légal de l'acheteur</t>
  </si>
  <si>
    <t>Identifiant délivré par un organisme d’enregistrement officiel, qui identifie l'Acheteur comme une entité juridique ou une personne morale.</t>
  </si>
  <si>
    <t>Si aucun schéma d'identification n'est précisé, il devrait être connu de l'Acheteur et du Vendeur, par exemple un identifiant exclusivement utilisé dans l'environnement juridique applicable.</t>
  </si>
  <si>
    <t>CHORUSPRO : l'identifiant de l'acheteur est obligatoire et est toujours un N° de SIRET</t>
  </si>
  <si>
    <t>BT-47-1</t>
  </si>
  <si>
    <t>Scheme identifier for Buyer legal identifier</t>
  </si>
  <si>
    <t>/rsm:CrossIndustryInvoice
/rsm:SupplyChainTradeTransaction
/ram:ApplicableHeaderTradeAgreement
/ram:BuyerTradeParty
/ram:SpecifiedLegalOrganization
/ram:ID
/@schemeID</t>
  </si>
  <si>
    <t>/rsm:CrossIndustryInvoice/rsm:SupplyChainTradeTransaction/ram:ApplicableHeaderTradeAgreement/ram:BuyerTradeParty/ram:SpecifiedLegalOrganization/ram:ID/@schemeID</t>
  </si>
  <si>
    <t>Identifiant du schéma de l'identifiant d'enregistrement légal de l'acheteur</t>
  </si>
  <si>
    <t>BT-45</t>
  </si>
  <si>
    <t>Buyer trading name</t>
  </si>
  <si>
    <t>A name by which the Buyer is known, other than Buyer name (also known as Business name).</t>
  </si>
  <si>
    <t>This may be used if different from the Buyer name.</t>
  </si>
  <si>
    <t>/rsm:CrossIndustryInvoice
/rsm:SupplyChainTradeTransaction
/ram:ApplicableHeaderTradeAgreement
/ram:BuyerTradeParty
/ram:SpecifiedLegalOrganization
/ram:TradingBusinessName</t>
  </si>
  <si>
    <t>/rsm:CrossIndustryInvoice/rsm:SupplyChainTradeTransaction/ram:ApplicableHeaderTradeAgreement/ram:BuyerTradeParty/ram:SpecifiedLegalOrganization/ram:TradingBusinessName</t>
  </si>
  <si>
    <t>Nom commercial de l'acheteur</t>
  </si>
  <si>
    <t>Nom par lequel l'Acheteur est connu, autre que la raison sociale de l'Acheteur (également appelé Nom de l'entreprise).</t>
  </si>
  <si>
    <t>Elle peut être utilisée si elle diffère de la Raison sociale de l'Acheteur.</t>
  </si>
  <si>
    <t>/rsm:CrossIndustryInvoice
/rsm:SupplyChainTradeTransaction
/ram:ApplicableHeaderTradeAgreement
/ram:BuyerTradeParty
/ram:SpecifiedLegalOrganization
/ram:PostalTradeAddress</t>
  </si>
  <si>
    <t>/rsm:CrossIndustryInvoice/rsm:SupplyChainTradeTransaction/ram:ApplicableHeaderTradeAgreement/ram:BuyerTradeParty/ram:SpecifiedLegalOrganization/ram:PostalTradeAddress</t>
  </si>
  <si>
    <t>Adresse postale légale de l'acheteur</t>
  </si>
  <si>
    <t>/rsm:CrossIndustryInvoice
/rsm:SupplyChainTradeTransaction
/ram:ApplicableHeaderTradeAgreement
/ram:BuyerTradeParty
/ram:SpecifiedLegalOrganization
/ram:PostalTradeAddress
/ram:PostcodeCode</t>
  </si>
  <si>
    <t>/rsm:CrossIndustryInvoice/rsm:SupplyChainTradeTransaction/ram:ApplicableHeaderTradeAgreement/ram:BuyerTradeParty/ram:SpecifiedLegalOrganization/ram:PostalTradeAddress/ram:PostcodeCode</t>
  </si>
  <si>
    <t>Code postal de l'adresse légale de l'acheteur</t>
  </si>
  <si>
    <t>/rsm:CrossIndustryInvoice
/rsm:SupplyChainTradeTransaction
/ram:ApplicableHeaderTradeAgreement
/ram:BuyerTradeParty
/ram:SpecifiedLegalOrganization
/ram:PostalTradeAddress
/ram:LineOne</t>
  </si>
  <si>
    <t>/rsm:CrossIndustryInvoice/rsm:SupplyChainTradeTransaction/ram:ApplicableHeaderTradeAgreement/ram:BuyerTradeParty/ram:SpecifiedLegalOrganization/ram:PostalTradeAddress/ram:LineOne</t>
  </si>
  <si>
    <t>Adresse légale de l'acheteur - Ligne 1</t>
  </si>
  <si>
    <t>/rsm:CrossIndustryInvoice
/rsm:SupplyChainTradeTransaction
/ram:ApplicableHeaderTradeAgreement
/ram:BuyerTradeParty
/ram:SpecifiedLegalOrganization
/ram:PostalTradeAddress
/ram:LineTwo</t>
  </si>
  <si>
    <t>/rsm:CrossIndustryInvoice/rsm:SupplyChainTradeTransaction/ram:ApplicableHeaderTradeAgreement/ram:BuyerTradeParty/ram:SpecifiedLegalOrganization/ram:PostalTradeAddress/ram:LineTwo</t>
  </si>
  <si>
    <t>Adresse légale de l'acheteur - Ligne 2</t>
  </si>
  <si>
    <t>/rsm:CrossIndustryInvoice
/rsm:SupplyChainTradeTransaction
/ram:ApplicableHeaderTradeAgreement
/ram:BuyerTradeParty
/ram:SpecifiedLegalOrganization
/ram:PostalTradeAddress
/ram:LineThree</t>
  </si>
  <si>
    <t>/rsm:CrossIndustryInvoice/rsm:SupplyChainTradeTransaction/ram:ApplicableHeaderTradeAgreement/ram:BuyerTradeParty/ram:SpecifiedLegalOrganization/ram:PostalTradeAddress/ram:LineThree</t>
  </si>
  <si>
    <t>Adresse légale de l'acheteur - Ligne 3</t>
  </si>
  <si>
    <t>The common name of the city, town or village, where the Buyer's address is located.</t>
  </si>
  <si>
    <t>/rsm:CrossIndustryInvoice
/rsm:SupplyChainTradeTransaction
/ram:ApplicableHeaderTradeAgreement
/ram:BuyerTradeParty
/ram:SpecifiedLegalOrganization
/ram:PostalTradeAddress
/ram:CityName</t>
  </si>
  <si>
    <t>/rsm:CrossIndustryInvoice/rsm:SupplyChainTradeTransaction/ram:ApplicableHeaderTradeAgreement/ram:BuyerTradeParty/ram:SpecifiedLegalOrganization/ram:PostalTradeAddress/ram:CityName</t>
  </si>
  <si>
    <t>Localité de l'adresse légale  de l'acheteur</t>
  </si>
  <si>
    <t>/rsm:CrossIndustryInvoice
/rsm:SupplyChainTradeTransaction
/ram:ApplicableHeaderTradeAgreement
/ram:BuyerTradeParty
/ram:SpecifiedLegalOrganization
/ram:PostalTradeAddress
/ram:CountryID</t>
  </si>
  <si>
    <t>/rsm:CrossIndustryInvoice/rsm:SupplyChainTradeTransaction/ram:ApplicableHeaderTradeAgreement/ram:BuyerTradeParty/ram:SpecifiedLegalOrganization/ram:PostalTradeAddress/ram:CountryID</t>
  </si>
  <si>
    <t>Code de pays de l'adresse légale de l'acheteur</t>
  </si>
  <si>
    <t>/rsm:CrossIndustryInvoice
/rsm:SupplyChainTradeTransaction
/ram:ApplicableHeaderTradeAgreement
/ram:BuyerTradeParty
/ram:SpecifiedLegalOrganization
/ram:PostalTradeAddress
/ram:CountrySubDivisionName</t>
  </si>
  <si>
    <t>/rsm:CrossIndustryInvoice/rsm:SupplyChainTradeTransaction/ram:ApplicableHeaderTradeAgreement/ram:BuyerTradeParty/ram:SpecifiedLegalOrganization/ram:PostalTradeAddress/ram:CountrySubDivisionName</t>
  </si>
  <si>
    <t>Subdivision du pays de l'adresse légale de l'acheteur</t>
  </si>
  <si>
    <t>BG-9</t>
  </si>
  <si>
    <t>BUYER CONTACT</t>
  </si>
  <si>
    <t>A group of business terms providing contact information relevant for the Buyer.</t>
  </si>
  <si>
    <t>Contact details can be given by the Buyer at the time of the ordering or as master data exchanged prior to ordering. Contact details should not be used for the purpose of routing the received Invoice internally by the recipient; the Buyer reference identifier should be used for this purpose.</t>
  </si>
  <si>
    <t>/rsm:CrossIndustryInvoice
/rsm:SupplyChainTradeTransaction
/ram:ApplicableHeaderTradeAgreement
/ram:BuyerTradeParty
/ram:DefinedTradeContact</t>
  </si>
  <si>
    <t>/rsm:CrossIndustryInvoice/rsm:SupplyChainTradeTransaction/ram:ApplicableHeaderTradeAgreement/ram:BuyerTradeParty/ram:DefinedTradeContact</t>
  </si>
  <si>
    <t>COORDONNÉES DE L'ACHETEUR</t>
  </si>
  <si>
    <t xml:space="preserve">Groupe de termes métiers fournissant des informations de contact concernant l'Acheteur. </t>
  </si>
  <si>
    <t>Les coordonnées peuvent être fournies par l'Acheteur au moment de la commande ou parmi les données de référence échangées avant la commande. Il est recommandé de ne pas utiliser les coordonnées pour acheminer en interne la Facture reçue par le destinataire ; il convient d'utiliser à cette fin l'identifiant Référence de l’Acheteur.</t>
  </si>
  <si>
    <t>BT-56</t>
  </si>
  <si>
    <t>Buyer contact point</t>
  </si>
  <si>
    <t>/rsm:CrossIndustryInvoice
/rsm:SupplyChainTradeTransaction
/ram:ApplicableHeaderTradeAgreement
/ram:BuyerTradeParty
/ram:DefinedTradeContact
/ram:PersonName</t>
  </si>
  <si>
    <t>/rsm:CrossIndustryInvoice/rsm:SupplyChainTradeTransaction/ram:ApplicableHeaderTradeAgreement/ram:BuyerTradeParty/ram:DefinedTradeContact/ram:PersonName</t>
  </si>
  <si>
    <t>Point de contact acheteur</t>
  </si>
  <si>
    <t>BT-56-0</t>
  </si>
  <si>
    <t>For CHORUSPRO, it corresponds to the name of the "Service Exécutant" which is stated in BT-10</t>
  </si>
  <si>
    <t>/rsm:CrossIndustryInvoice
/rsm:SupplyChainTradeTransaction
/ram:ApplicableHeaderTradeAgreement
/ram:BuyerTradeParty
/ram:DefinedTradeContact
/ram:DepartmentName</t>
  </si>
  <si>
    <t>/rsm:CrossIndustryInvoice/rsm:SupplyChainTradeTransaction/ram:ApplicableHeaderTradeAgreement/ram:BuyerTradeParty/ram:DefinedTradeContact/ram:DepartmentName</t>
  </si>
  <si>
    <t>Pour CHORUSPRO, il s'agit du nom du Service Exécutant (BT-10)</t>
  </si>
  <si>
    <t>BT-57-00</t>
  </si>
  <si>
    <t>(Buyer contact telephone number)</t>
  </si>
  <si>
    <t>/rsm:CrossIndustryInvoice
/rsm:SupplyChainTradeTransaction
/ram:ApplicableHeaderTradeAgreement
/ram:BuyerTradeParty
/ram:DefinedTradeContact
/ram:TelephoneUniversalCommunication</t>
  </si>
  <si>
    <t>/rsm:CrossIndustryInvoice/rsm:SupplyChainTradeTransaction/ram:ApplicableHeaderTradeAgreement/ram:BuyerTradeParty/ram:DefinedTradeContact/ram:TelephoneUniversalCommunication</t>
  </si>
  <si>
    <t>(Numéro de téléphone du contact acheteur)</t>
  </si>
  <si>
    <t>BT-57</t>
  </si>
  <si>
    <t>Buyer contact telephone number</t>
  </si>
  <si>
    <t>/rsm:CrossIndustryInvoice
/rsm:SupplyChainTradeTransaction
/ram:ApplicableHeaderTradeAgreement
/ram:BuyerTradeParty
/ram:DefinedTradeContact
/ram:TelephoneUniversalCommunication
/ram:CompleteNumber</t>
  </si>
  <si>
    <t>/rsm:CrossIndustryInvoice/rsm:SupplyChainTradeTransaction/ram:ApplicableHeaderTradeAgreement/ram:BuyerTradeParty/ram:DefinedTradeContact/ram:TelephoneUniversalCommunication/ram:CompleteNumber</t>
  </si>
  <si>
    <t>Numéro de téléphone du contact acheteur</t>
  </si>
  <si>
    <t>/rsm:CrossIndustryInvoice
/rsm:SupplyChainTradeTransaction
/ram:ApplicableHeaderTradeAgreement
/ram:BuyerTradeParty
/ram:DefinedTradeContact
/ram:FaxUniversalCommunication</t>
  </si>
  <si>
    <t>/rsm:CrossIndustryInvoice/rsm:SupplyChainTradeTransaction/ram:ApplicableHeaderTradeAgreement/ram:BuyerTradeParty/ram:DefinedTradeContact/ram:FaxUniversalCommunication</t>
  </si>
  <si>
    <t>/rsm:CrossIndustryInvoice
/rsm:SupplyChainTradeTransaction
/ram:ApplicableHeaderTradeAgreement
/ram:BuyerTradeParty
/ram:DefinedTradeContact
/ram:FaxUniversalCommunication
/ram:CompleteNumber</t>
  </si>
  <si>
    <t>/rsm:CrossIndustryInvoice/rsm:SupplyChainTradeTransaction/ram:ApplicableHeaderTradeAgreement/ram:BuyerTradeParty/ram:DefinedTradeContact/ram:FaxUniversalCommunication/ram:CompleteNumber</t>
  </si>
  <si>
    <t>Numéro de fax du contact acheteur</t>
  </si>
  <si>
    <t>BT-58-00</t>
  </si>
  <si>
    <t>(Buyer contact email address)</t>
  </si>
  <si>
    <t>/rsm:CrossIndustryInvoice
/rsm:SupplyChainTradeTransaction
/ram:ApplicableHeaderTradeAgreement
/ram:BuyerTradeParty
/ram:DefinedTradeContact
/ram:EmailURIUniversalCommunication</t>
  </si>
  <si>
    <t>/rsm:CrossIndustryInvoice/rsm:SupplyChainTradeTransaction/ram:ApplicableHeaderTradeAgreement/ram:BuyerTradeParty/ram:DefinedTradeContact/ram:EmailURIUniversalCommunication</t>
  </si>
  <si>
    <t>(Adresse électronique du contact acheteur)</t>
  </si>
  <si>
    <t>BT-58</t>
  </si>
  <si>
    <t>Buyer contact email address</t>
  </si>
  <si>
    <t>/rsm:CrossIndustryInvoice
/rsm:SupplyChainTradeTransaction
/ram:ApplicableHeaderTradeAgreement
/ram:BuyerTradeParty
/ram:DefinedTradeContact
/ram:EmailURIUniversalCommunication
/ram:URIID</t>
  </si>
  <si>
    <t>/rsm:CrossIndustryInvoice/rsm:SupplyChainTradeTransaction/ram:ApplicableHeaderTradeAgreement/ram:BuyerTradeParty/ram:DefinedTradeContact/ram:EmailURIUniversalCommunication/ram:URIID</t>
  </si>
  <si>
    <t>Adresse électronique du contact acheteur</t>
  </si>
  <si>
    <t>BG-8</t>
  </si>
  <si>
    <t>BUYER POSTAL ADDRESS</t>
  </si>
  <si>
    <t>A group of business terms providing information about the postal address for the Buyer.</t>
  </si>
  <si>
    <t>BR-10: An Invoice shall contain the Buyer postal address (BG-8).</t>
  </si>
  <si>
    <t>/rsm:CrossIndustryInvoice
/rsm:SupplyChainTradeTransaction
/ram:ApplicableHeaderTradeAgreement
/ram:BuyerTradeParty
/ram:PostalTradeAddress</t>
  </si>
  <si>
    <t>/rsm:CrossIndustryInvoice/rsm:SupplyChainTradeTransaction/ram:ApplicableHeaderTradeAgreement/ram:BuyerTradeParty/ram:PostalTradeAddress</t>
  </si>
  <si>
    <t>ADRESSE POSTALE DE L'ACHETEUR</t>
  </si>
  <si>
    <t>Groupe de termes métiers fournissant des informations sur l'adresse postale de l'Acheteur.</t>
  </si>
  <si>
    <t>BR-10 : Une Facture doit comporter l'Adresse postale de l'Acheteur (BG-8).</t>
  </si>
  <si>
    <t>BT-53</t>
  </si>
  <si>
    <t>Buyer post code</t>
  </si>
  <si>
    <t>/rsm:CrossIndustryInvoice
/rsm:SupplyChainTradeTransaction
/ram:ApplicableHeaderTradeAgreement
/ram:BuyerTradeParty
/ram:PostalTradeAddress
/ram:PostcodeCode</t>
  </si>
  <si>
    <t>/rsm:CrossIndustryInvoice/rsm:SupplyChainTradeTransaction/ram:ApplicableHeaderTradeAgreement/ram:BuyerTradeParty/ram:PostalTradeAddress/ram:PostcodeCode</t>
  </si>
  <si>
    <t>Code postal de l'acheteur</t>
  </si>
  <si>
    <t>BT-50</t>
  </si>
  <si>
    <t>Buyer address line 1</t>
  </si>
  <si>
    <t>/rsm:CrossIndustryInvoice
/rsm:SupplyChainTradeTransaction
/ram:ApplicableHeaderTradeAgreement
/ram:BuyerTradeParty
/ram:PostalTradeAddress
/ram:LineOne</t>
  </si>
  <si>
    <t>/rsm:CrossIndustryInvoice/rsm:SupplyChainTradeTransaction/ram:ApplicableHeaderTradeAgreement/ram:BuyerTradeParty/ram:PostalTradeAddress/ram:LineOne</t>
  </si>
  <si>
    <t>Adresse de l'acheteur - Ligne 1</t>
  </si>
  <si>
    <t>BT-51</t>
  </si>
  <si>
    <t>Buyer address line 2</t>
  </si>
  <si>
    <t>/rsm:CrossIndustryInvoice
/rsm:SupplyChainTradeTransaction
/ram:ApplicableHeaderTradeAgreement
/ram:BuyerTradeParty
/ram:PostalTradeAddress
/ram:LineTwo</t>
  </si>
  <si>
    <t>/rsm:CrossIndustryInvoice/rsm:SupplyChainTradeTransaction/ram:ApplicableHeaderTradeAgreement/ram:BuyerTradeParty/ram:PostalTradeAddress/ram:LineTwo</t>
  </si>
  <si>
    <t>Adresse de l'acheteur - Ligne 2</t>
  </si>
  <si>
    <t>BT-163</t>
  </si>
  <si>
    <t>Buyer address line 3</t>
  </si>
  <si>
    <t>/rsm:CrossIndustryInvoice
/rsm:SupplyChainTradeTransaction
/ram:ApplicableHeaderTradeAgreement
/ram:BuyerTradeParty
/ram:PostalTradeAddress
/ram:LineThree</t>
  </si>
  <si>
    <t>/rsm:CrossIndustryInvoice/rsm:SupplyChainTradeTransaction/ram:ApplicableHeaderTradeAgreement/ram:BuyerTradeParty/ram:PostalTradeAddress/ram:LineThree</t>
  </si>
  <si>
    <t>Adresse de l'acheteur - Ligne 3</t>
  </si>
  <si>
    <t>BT-52</t>
  </si>
  <si>
    <t>Buyer city</t>
  </si>
  <si>
    <t>/rsm:CrossIndustryInvoice
/rsm:SupplyChainTradeTransaction
/ram:ApplicableHeaderTradeAgreement
/ram:BuyerTradeParty
/ram:PostalTradeAddress
/ram:CityName</t>
  </si>
  <si>
    <t>/rsm:CrossIndustryInvoice/rsm:SupplyChainTradeTransaction/ram:ApplicableHeaderTradeAgreement/ram:BuyerTradeParty/ram:PostalTradeAddress/ram:CityName</t>
  </si>
  <si>
    <t>Localité de l'acheteur</t>
  </si>
  <si>
    <t>Nom usuel de la commune, ville ou village, dans laquelle se trouve l'adresse de l'Acheteur.</t>
  </si>
  <si>
    <t>BT-55</t>
  </si>
  <si>
    <t>Buyer country code</t>
  </si>
  <si>
    <t>BR-11: The  Buyer  postal  address  shall  contain  a  Buyer  country code (BT-55).</t>
  </si>
  <si>
    <t>/rsm:CrossIndustryInvoice
/rsm:SupplyChainTradeTransaction
/ram:ApplicableHeaderTradeAgreement
/ram:BuyerTradeParty
/ram:PostalTradeAddress
/ram:CountryID</t>
  </si>
  <si>
    <t>/rsm:CrossIndustryInvoice/rsm:SupplyChainTradeTransaction/ram:ApplicableHeaderTradeAgreement/ram:BuyerTradeParty/ram:PostalTradeAddress/ram:CountryID</t>
  </si>
  <si>
    <t>Code de pays de l'acheteur</t>
  </si>
  <si>
    <t>BR-11 : L'Adresse postale de l'Acheteur doit contenir un Code de pays de l'acheteur (BT-55).</t>
  </si>
  <si>
    <t>BT-54</t>
  </si>
  <si>
    <t>Buyer country subdivision</t>
  </si>
  <si>
    <t>/rsm:CrossIndustryInvoice
/rsm:SupplyChainTradeTransaction
/ram:ApplicableHeaderTradeAgreement
/ram:BuyerTradeParty
/ram:PostalTradeAddress
/ram:CountrySubDivisionName</t>
  </si>
  <si>
    <t>/rsm:CrossIndustryInvoice/rsm:SupplyChainTradeTransaction/ram:ApplicableHeaderTradeAgreement/ram:BuyerTradeParty/ram:PostalTradeAddress/ram:CountrySubDivisionName</t>
  </si>
  <si>
    <t>Subdivision du pays de l'acheteur</t>
  </si>
  <si>
    <t>/rsm:CrossIndustryInvoice
/rsm:SupplyChainTradeTransaction
/ram:ApplicableHeaderTradeAgreement
/ram:BuyerTradeParty
/ram:URIUniversalCommunication</t>
  </si>
  <si>
    <t>/rsm:CrossIndustryInvoice/rsm:SupplyChainTradeTransaction/ram:ApplicableHeaderTradeAgreement/ram:BuyerTradeParty/ram:URIUniversalCommunication</t>
  </si>
  <si>
    <t>(Adresse électronique de l'acheteur)</t>
  </si>
  <si>
    <t>BR-63: The Buyer electronic  address  (BT-49) shall have a Scheme identifier.</t>
  </si>
  <si>
    <t>/rsm:CrossIndustryInvoice
/rsm:SupplyChainTradeTransaction
/ram:ApplicableHeaderTradeAgreement
/ram:BuyerTradeParty
/ram:URIUniversalCommunication
/ram:URIID</t>
  </si>
  <si>
    <t>/rsm:CrossIndustryInvoice/rsm:SupplyChainTradeTransaction/ram:ApplicableHeaderTradeAgreement/ram:BuyerTradeParty/ram:URIUniversalCommunication/ram:URIID</t>
  </si>
  <si>
    <t>Adresse électronique de l'acheteur</t>
  </si>
  <si>
    <t>Identifie l'adresse électronique de l'Acheteur à laquelle il convient qu'un document commercial soit transmis.</t>
  </si>
  <si>
    <t>BR-63 : L'Adresse électronique de l'acheteur (BT-49) doit avoir un Identifiant de schéma.</t>
  </si>
  <si>
    <t>BT-49-1</t>
  </si>
  <si>
    <t>Scheme identifier for Buyer electronic address</t>
  </si>
  <si>
    <t>/rsm:CrossIndustryInvoice
/rsm:SupplyChainTradeTransaction
/ram:ApplicableHeaderTradeAgreement
/ram:BuyerTradeParty
/ram:URIUniversalCommunication
/ram:URIID
/@schemeID</t>
  </si>
  <si>
    <t>/rsm:CrossIndustryInvoice/rsm:SupplyChainTradeTransaction/ram:ApplicableHeaderTradeAgreement/ram:BuyerTradeParty/ram:URIUniversalCommunication/ram:URIID/@schemeID</t>
  </si>
  <si>
    <t>Identifiant du schéma de l'adresse électronique de l'acheteur.</t>
  </si>
  <si>
    <t>BT-48-00</t>
  </si>
  <si>
    <t>/rsm:CrossIndustryInvoice
/rsm:SupplyChainTradeTransaction
/ram:ApplicableHeaderTradeAgreement
/ram:BuyerTradeParty
/ram:SpecifiedTaxRegistration</t>
  </si>
  <si>
    <t>/rsm:CrossIndustryInvoice/rsm:SupplyChainTradeTransaction/ram:ApplicableHeaderTradeAgreement/ram:BuyerTradeParty/ram:SpecifiedTaxRegistration</t>
  </si>
  <si>
    <t>(Identifiant à la TVA de l'acheteur)</t>
  </si>
  <si>
    <t>BT-48</t>
  </si>
  <si>
    <t>Buyer VAT identifier</t>
  </si>
  <si>
    <t>The Buyer's VAT identifier (also known as Buyer VAT identification number).</t>
  </si>
  <si>
    <t>VAT number prefixed by a country code based on EN ISO 3166-1 "Codes for the representation of names of countries and their subdivisions"</t>
  </si>
  <si>
    <t>CHORUSPRO: If entered, ChorusPro will not integrate the VAT ID of the buyer because it is the SIRET number that is used to identify a buyer for public entities (BT-47)</t>
  </si>
  <si>
    <t>BR-CO-9: The    Seller    VAT    identifier    (BT-31),    the    Seller    tax representative  VAT  identifier  (BT-63)  and  the  Buyer VAT identifier (BT-48) shall have a prefix in accordance with ISO code ISO 3166-1 alpha-2 by which the country of issue may be identified. Nevertheless, Greece may use the prefix ‘EL’.</t>
  </si>
  <si>
    <t>/rsm:CrossIndustryInvoice
/rsm:SupplyChainTradeTransaction
/ram:ApplicableHeaderTradeAgreement
/ram:BuyerTradeParty
/ram:SpecifiedTaxRegistration
/ram:ID</t>
  </si>
  <si>
    <t>/rsm:CrossIndustryInvoice/rsm:SupplyChainTradeTransaction/ram:ApplicableHeaderTradeAgreement/ram:BuyerTradeParty/ram:SpecifiedTaxRegistration/ram:ID</t>
  </si>
  <si>
    <t>Identifiant à la TVA de l'acheteur</t>
  </si>
  <si>
    <t>Identifiant à la TVA de l'Acheteur (également appelé Numéro d'identification à la TVA de l'acheteur).</t>
  </si>
  <si>
    <t>CHORUSPRO : S’il est renseigné, Chorus Pro n’intègrera pas l’identifiant de TVA de l'acheteur car c'est le n° de SIRET qui est utilisé pour identifier l'acheteur (BT-47)</t>
  </si>
  <si>
    <t>BR-CO-9 : L'Identifiant à la TVA du vendeur (BT-31), l'Identifiant à la TVA du représentant fiscal du vendeur (BT-63) et l'Identifiant à la TVA de l'acheteur (BT-48) doivent comporter un préfixe conforme au code ISO 3166‑1 alpha-2 permettant d'identifier le pays par lequel il a été attribué. Néanmoins, la Grèce est autorisée à utiliser le préfixe « EL ».</t>
  </si>
  <si>
    <t>BT-48-0</t>
  </si>
  <si>
    <t>Scheme identifier for Buyer VAT Identifier</t>
  </si>
  <si>
    <t>/rsm:CrossIndustryInvoice
/rsm:SupplyChainTradeTransaction
/ram:ApplicableHeaderTradeAgreement
/ram:BuyerTradeParty
/ram:SpecifiedTaxRegistration
/ram:ID
/@schemeID</t>
  </si>
  <si>
    <t>/rsm:CrossIndustryInvoice/rsm:SupplyChainTradeTransaction/ram:ApplicableHeaderTradeAgreement/ram:BuyerTradeParty/ram:SpecifiedTaxRegistration/ram:ID/@schemeID</t>
  </si>
  <si>
    <t>Identifiant du schéma de l'identifiant de TVA de l'acheteur</t>
  </si>
  <si>
    <t>BG-11</t>
  </si>
  <si>
    <t>SELLER TAX REPRESENTATIVE PARTY</t>
  </si>
  <si>
    <t>A group of business terms providing information about the Seller's tax representative.</t>
  </si>
  <si>
    <t>The "Seller Tax Representative party" block must be filled in if the seller has a tax representative.</t>
  </si>
  <si>
    <t>/rsm:CrossIndustryInvoice
/rsm:SupplyChainTradeTransaction
/ram:ApplicableHeaderTradeAgreement
/ram:SellerTaxRepresentativeTradeParty</t>
  </si>
  <si>
    <t>/rsm:CrossIndustryInvoice/rsm:SupplyChainTradeTransaction/ram:ApplicableHeaderTradeAgreement/ram:SellerTaxRepresentativeTradeParty</t>
  </si>
  <si>
    <t>REPRÉSENTANT FISCAL DU VENDEUR</t>
  </si>
  <si>
    <t>Groupe de termes métiers fournissant des informations sur le Représentant fiscal du Vendeur.</t>
  </si>
  <si>
    <t>Le bloc "représentant fiscal du vendeur" doit être renseigné si le vendeur dispose d'un représentant fiscal.</t>
  </si>
  <si>
    <t>/rsm:CrossIndustryInvoice
/rsm:SupplyChainTradeTransaction
/ram:ApplicableHeaderTradeAgreement
/ram:SellerTaxRepresentativeTradeParty
/ram:ID</t>
  </si>
  <si>
    <t>/rsm:CrossIndustryInvoice/rsm:SupplyChainTradeTransaction/ram:ApplicableHeaderTradeAgreement/ram:SellerTaxRepresentativeTradeParty/ram:ID</t>
  </si>
  <si>
    <t>Identifiant du représentant fiscal du vendeur</t>
  </si>
  <si>
    <t>/rsm:CrossIndustryInvoice
/rsm:SupplyChainTradeTransaction
/ram:ApplicableHeaderTradeAgreement
/ram:SellerTaxRepresentativeTradeParty
/ram:GlobalID</t>
  </si>
  <si>
    <t>/rsm:CrossIndustryInvoice/rsm:SupplyChainTradeTransaction/ram:ApplicableHeaderTradeAgreement/ram:SellerTaxRepresentativeTradeParty/ram:GlobalID</t>
  </si>
  <si>
    <t>Identifiant global du représentant fiscal du vendeur</t>
  </si>
  <si>
    <t>/rsm:CrossIndustryInvoice
/rsm:SupplyChainTradeTransaction
/ram:ApplicableHeaderTradeAgreement
/ram:SellerTaxRepresentativeTradeParty
/ram:GlobalID
/@schemeID</t>
  </si>
  <si>
    <t>/rsm:CrossIndustryInvoice/rsm:SupplyChainTradeTransaction/ram:ApplicableHeaderTradeAgreement/ram:SellerTaxRepresentativeTradeParty/ram:GlobalID/@schemeID</t>
  </si>
  <si>
    <t>BT-62</t>
  </si>
  <si>
    <t>Seller tax representative name</t>
  </si>
  <si>
    <t>The full name of the Seller's tax representative party.</t>
  </si>
  <si>
    <t>BR-18: The   Seller   tax   representative   name   (BT-62)   shall   be provided in the Invoice, if the Seller (BG-4) has a Seller tax representative party (BG-11).</t>
  </si>
  <si>
    <t>/rsm:CrossIndustryInvoice
/rsm:SupplyChainTradeTransaction
/ram:ApplicableHeaderTradeAgreement
/ram:SellerTaxRepresentativeTradeParty
/ram:Name</t>
  </si>
  <si>
    <t>/rsm:CrossIndustryInvoice/rsm:SupplyChainTradeTransaction/ram:ApplicableHeaderTradeAgreement/ram:SellerTaxRepresentativeTradeParty/ram:Name</t>
  </si>
  <si>
    <t>Nom du représentant fiscal du vendeur</t>
  </si>
  <si>
    <t>Nom complet de la partie représentant fiscalement le Vendeur.</t>
  </si>
  <si>
    <t>BR-18 : Le Nom du représentant fiscal du vendeur (BT-62) doit figurer dans la Facture, si le Vendeur (BG-4) a un Représentant fiscal du vendeur (BG-11).</t>
  </si>
  <si>
    <t>/rsm:CrossIndustryInvoice
/rsm:SupplyChainTradeTransaction
/ram:ApplicableHeaderTradeAgreement
/ram:SellerTaxRepresentativeTradeParty
/ram:SpecifiedLegalOrganization</t>
  </si>
  <si>
    <t>/rsm:CrossIndustryInvoice/rsm:SupplyChainTradeTransaction/ram:ApplicableHeaderTradeAgreement/ram:SellerTaxRepresentativeTradeParty/ram:SpecifiedLegalOrganization</t>
  </si>
  <si>
    <t>Détails sur l'organisation légale</t>
  </si>
  <si>
    <t>/rsm:CrossIndustryInvoice
/rsm:SupplyChainTradeTransaction
/ram:ApplicableHeaderTradeAgreement
/ram:SellerTaxRepresentativeTradeParty
/ram:SpecifiedLegalOrganization
/ram:ID</t>
  </si>
  <si>
    <t>/rsm:CrossIndustryInvoice/rsm:SupplyChainTradeTransaction/ram:ApplicableHeaderTradeAgreement/ram:SellerTaxRepresentativeTradeParty/ram:SpecifiedLegalOrganization/ram:ID</t>
  </si>
  <si>
    <t>Identifiant d’enregistrement légal</t>
  </si>
  <si>
    <t>/rsm:CrossIndustryInvoice
/rsm:SupplyChainTradeTransaction
/ram:ApplicableHeaderTradeAgreement
/ram:SellerTaxRepresentativeTradeParty
/ram:SpecifiedLegalOrganization
/ram:ID
/@schemeID</t>
  </si>
  <si>
    <t>/rsm:CrossIndustryInvoice/rsm:SupplyChainTradeTransaction/ram:ApplicableHeaderTradeAgreement/ram:SellerTaxRepresentativeTradeParty/ram:SpecifiedLegalOrganization/ram:ID/@schemeID</t>
  </si>
  <si>
    <t>/rsm:CrossIndustryInvoice
/rsm:SupplyChainTradeTransaction
/ram:ApplicableHeaderTradeAgreement
/ram:SellerTaxRepresentativeTradeParty
/ram:SpecifiedLegalOrganization
/ram:TradingBusinessName</t>
  </si>
  <si>
    <t>/rsm:CrossIndustryInvoice/rsm:SupplyChainTradeTransaction/ram:ApplicableHeaderTradeAgreement/ram:SellerTaxRepresentativeTradeParty/ram:SpecifiedLegalOrganization/ram:TradingBusinessName</t>
  </si>
  <si>
    <t>Nom commercial</t>
  </si>
  <si>
    <t>/rsm:CrossIndustryInvoice
/rsm:SupplyChainTradeTransaction
/ram:ApplicableHeaderTradeAgreement
/ram:SellerTaxRepresentativeTradeParty
/ram:DefinedTradeContact</t>
  </si>
  <si>
    <t>/rsm:CrossIndustryInvoice/rsm:SupplyChainTradeTransaction/ram:ApplicableHeaderTradeAgreement/ram:SellerTaxRepresentativeTradeParty/ram:DefinedTradeContact</t>
  </si>
  <si>
    <t>Coordonnées</t>
  </si>
  <si>
    <t>/rsm:CrossIndustryInvoice
/rsm:SupplyChainTradeTransaction
/ram:ApplicableHeaderTradeAgreement
/ram:SellerTaxRepresentativeTradeParty
/ram:DefinedTradeContact
/ram:PersonName</t>
  </si>
  <si>
    <t>/rsm:CrossIndustryInvoice/rsm:SupplyChainTradeTransaction/ram:ApplicableHeaderTradeAgreement/ram:SellerTaxRepresentativeTradeParty/ram:DefinedTradeContact/ram:PersonName</t>
  </si>
  <si>
    <t>Point de contact</t>
  </si>
  <si>
    <t>/rsm:CrossIndustryInvoice
/rsm:SupplyChainTradeTransaction
/ram:ApplicableHeaderTradeAgreement
/ram:SellerTaxRepresentativeTradeParty
/ram:DefinedTradeContact
/ram:DepartmentName</t>
  </si>
  <si>
    <t>/rsm:CrossIndustryInvoice/rsm:SupplyChainTradeTransaction/ram:ApplicableHeaderTradeAgreement/ram:SellerTaxRepresentativeTradeParty/ram:DefinedTradeContact/ram:DepartmentName</t>
  </si>
  <si>
    <t>/rsm:CrossIndustryInvoice
/rsm:SupplyChainTradeTransaction
/ram:ApplicableHeaderTradeAgreement
/ram:SellerTaxRepresentativeTradeParty
/ram:DefinedTradeContact
/ram:TelephoneUniversalCommunication</t>
  </si>
  <si>
    <t>/rsm:CrossIndustryInvoice/rsm:SupplyChainTradeTransaction/ram:ApplicableHeaderTradeAgreement/ram:SellerTaxRepresentativeTradeParty/ram:DefinedTradeContact/ram:TelephoneUniversalCommunication</t>
  </si>
  <si>
    <t>/rsm:CrossIndustryInvoice
/rsm:SupplyChainTradeTransaction
/ram:ApplicableHeaderTradeAgreement
/ram:SellerTaxRepresentativeTradeParty
/ram:DefinedTradeContact
/ram:TelephoneUniversalCommunication
/ram:CompleteNumber</t>
  </si>
  <si>
    <t>/rsm:CrossIndustryInvoice/rsm:SupplyChainTradeTransaction/ram:ApplicableHeaderTradeAgreement/ram:SellerTaxRepresentativeTradeParty/ram:DefinedTradeContact/ram:TelephoneUniversalCommunication/ram:CompleteNumber</t>
  </si>
  <si>
    <t>/rsm:CrossIndustryInvoice
/rsm:SupplyChainTradeTransaction
/ram:ApplicableHeaderTradeAgreement
/ram:SellerTaxRepresentativeTradeParty
/ram:DefinedTradeContact
/ram:FaxUniversalCommunication</t>
  </si>
  <si>
    <t>/rsm:CrossIndustryInvoice/rsm:SupplyChainTradeTransaction/ram:ApplicableHeaderTradeAgreement/ram:SellerTaxRepresentativeTradeParty/ram:DefinedTradeContact/ram:FaxUniversalCommunication</t>
  </si>
  <si>
    <t>/rsm:CrossIndustryInvoice
/rsm:SupplyChainTradeTransaction
/ram:ApplicableHeaderTradeAgreement
/ram:SellerTaxRepresentativeTradeParty
/ram:DefinedTradeContact
/ram:FaxUniversalCommunication
/ram:CompleteNumber</t>
  </si>
  <si>
    <t>/rsm:CrossIndustryInvoice/rsm:SupplyChainTradeTransaction/ram:ApplicableHeaderTradeAgreement/ram:SellerTaxRepresentativeTradeParty/ram:DefinedTradeContact/ram:FaxUniversalCommunication/ram:CompleteNumber</t>
  </si>
  <si>
    <t>Numéro de fax</t>
  </si>
  <si>
    <t>/rsm:CrossIndustryInvoice
/rsm:SupplyChainTradeTransaction
/ram:ApplicableHeaderTradeAgreement
/ram:SellerTaxRepresentativeTradeParty
/ram:DefinedTradeContact
/ram:EmailURIUniversalCommunication</t>
  </si>
  <si>
    <t>/rsm:CrossIndustryInvoice/rsm:SupplyChainTradeTransaction/ram:ApplicableHeaderTradeAgreement/ram:SellerTaxRepresentativeTradeParty/ram:DefinedTradeContact/ram:EmailURIUniversalCommunication</t>
  </si>
  <si>
    <t>/rsm:CrossIndustryInvoice
/rsm:SupplyChainTradeTransaction
/ram:ApplicableHeaderTradeAgreement
/ram:SellerTaxRepresentativeTradeParty
/ram:DefinedTradeContact
/ram:EmailURIUniversalCommunication
/ram:URIID</t>
  </si>
  <si>
    <t>/rsm:CrossIndustryInvoice/rsm:SupplyChainTradeTransaction/ram:ApplicableHeaderTradeAgreement/ram:SellerTaxRepresentativeTradeParty/ram:DefinedTradeContact/ram:EmailURIUniversalCommunication/ram:URIID</t>
  </si>
  <si>
    <t>Adresse électronique</t>
  </si>
  <si>
    <t>BG-12</t>
  </si>
  <si>
    <t>SELLER TAX REPRESENTATIVE POSTAL ADDRESS</t>
  </si>
  <si>
    <t>A group of business terms providing information about the postal address for the tax representative party.</t>
  </si>
  <si>
    <t>The Seller tax representative name/postal address shall be provided in the invoice, if the Seller has a tax representative who is liable to pay the VAT due. Sufficient components of the address are to be filled to comply with legal requirements.</t>
  </si>
  <si>
    <t>The address block of the Seller Tax Representative is mandatory if the supplier has a tax representative. Like any address, the fields necessary to define the address must appear. The country code is mandatory.</t>
  </si>
  <si>
    <t>BR-19: The  Seller  tax  representative  postal  address  (BG-12)  shall be provided in the Invoice, if the Seller (BG-4) has a Seller tax representative party (BG-11).</t>
  </si>
  <si>
    <t>/rsm:CrossIndustryInvoice
/rsm:SupplyChainTradeTransaction
/ram:ApplicableHeaderTradeAgreement
/ram:SellerTaxRepresentativeTradeParty
/ram:PostalTradeAddress</t>
  </si>
  <si>
    <t>/rsm:CrossIndustryInvoice/rsm:SupplyChainTradeTransaction/ram:ApplicableHeaderTradeAgreement/ram:SellerTaxRepresentativeTradeParty/ram:PostalTradeAddress</t>
  </si>
  <si>
    <t>ADRESSE POSTALE DU REPRÉSENTANT FISCAL</t>
  </si>
  <si>
    <t>Groupe de termes métiers fournissant des informations sur l'adresse postale du Représentant fiscal.</t>
  </si>
  <si>
    <t>Le nom et l'adresse du représentant fiscal du vendeur doit être fournie dans la facture, si le vendeur a un représentant fiscal qui est tenu de payer la TVA due. Les éléments pertinents de l'adresse doivent être remplis pour se conformer aux exigences légales.</t>
  </si>
  <si>
    <t>Le bloc adresse du représentant fiscal est obligatoire si le fournisseur a un représentant fiscal. Comme toute adresse, les champs nécessaires pour définir l'adresse doivent figurer. Le code pays est obligatoire.</t>
  </si>
  <si>
    <t>BR-19 : L'Adresse postale du représentant fiscal du vendeur (BG-12) doit figurer dans la Facture, si le Vendeur (BG-4) a un Représentant fiscal du vendeur (BG-11).</t>
  </si>
  <si>
    <t>BT-67</t>
  </si>
  <si>
    <t>Tax representative post code</t>
  </si>
  <si>
    <t>/rsm:CrossIndustryInvoice
/rsm:SupplyChainTradeTransaction
/ram:ApplicableHeaderTradeAgreement
/ram:SellerTaxRepresentativeTradeParty
/ram:PostalTradeAddress
/ram:PostcodeCode</t>
  </si>
  <si>
    <t>/rsm:CrossIndustryInvoice/rsm:SupplyChainTradeTransaction/ram:ApplicableHeaderTradeAgreement/ram:SellerTaxRepresentativeTradeParty/ram:PostalTradeAddress/ram:PostcodeCode</t>
  </si>
  <si>
    <t>Code postal du représentant fiscal</t>
  </si>
  <si>
    <t>BT-64</t>
  </si>
  <si>
    <t>Tax representative address line 1</t>
  </si>
  <si>
    <t>Usually the street name and number or the post office box.</t>
  </si>
  <si>
    <t>/rsm:CrossIndustryInvoice
/rsm:SupplyChainTradeTransaction
/ram:ApplicableHeaderTradeAgreement
/ram:SellerTaxRepresentativeTradeParty
/ram:PostalTradeAddress
/ram:LineOne</t>
  </si>
  <si>
    <t>/rsm:CrossIndustryInvoice/rsm:SupplyChainTradeTransaction/ram:ApplicableHeaderTradeAgreement/ram:SellerTaxRepresentativeTradeParty/ram:PostalTradeAddress/ram:LineOne</t>
  </si>
  <si>
    <t>Adresse du représentant fiscal - Ligne 1</t>
  </si>
  <si>
    <t>BT-65</t>
  </si>
  <si>
    <t>Tax representative address line 2</t>
  </si>
  <si>
    <t>/rsm:CrossIndustryInvoice
/rsm:SupplyChainTradeTransaction
/ram:ApplicableHeaderTradeAgreement
/ram:SellerTaxRepresentativeTradeParty
/ram:PostalTradeAddress
/ram:LineTwo</t>
  </si>
  <si>
    <t>/rsm:CrossIndustryInvoice/rsm:SupplyChainTradeTransaction/ram:ApplicableHeaderTradeAgreement/ram:SellerTaxRepresentativeTradeParty/ram:PostalTradeAddress/ram:LineTwo</t>
  </si>
  <si>
    <t>Adresse du représentant fiscal - Ligne 2</t>
  </si>
  <si>
    <t>BT-164</t>
  </si>
  <si>
    <t>Tax representative address line 3</t>
  </si>
  <si>
    <t>/rsm:CrossIndustryInvoice
/rsm:SupplyChainTradeTransaction
/ram:ApplicableHeaderTradeAgreement
/ram:SellerTaxRepresentativeTradeParty
/ram:PostalTradeAddress
/ram:LineThree</t>
  </si>
  <si>
    <t>/rsm:CrossIndustryInvoice/rsm:SupplyChainTradeTransaction/ram:ApplicableHeaderTradeAgreement/ram:SellerTaxRepresentativeTradeParty/ram:PostalTradeAddress/ram:LineThree</t>
  </si>
  <si>
    <t>Adresse du représentant fiscal - Ligne 3</t>
  </si>
  <si>
    <t>BT-66</t>
  </si>
  <si>
    <t>Tax representative city</t>
  </si>
  <si>
    <t>The common name of the city, town or village, where the tax representative address is located.</t>
  </si>
  <si>
    <t>/rsm:CrossIndustryInvoice
/rsm:SupplyChainTradeTransaction
/ram:ApplicableHeaderTradeAgreement
/ram:SellerTaxRepresentativeTradeParty
/ram:PostalTradeAddress
/ram:CityName</t>
  </si>
  <si>
    <t>/rsm:CrossIndustryInvoice/rsm:SupplyChainTradeTransaction/ram:ApplicableHeaderTradeAgreement/ram:SellerTaxRepresentativeTradeParty/ram:PostalTradeAddress/ram:CityName</t>
  </si>
  <si>
    <t>Localité du représentant fiscal</t>
  </si>
  <si>
    <t>Nom usuel de la commune, ville ou village, dans laquelle se trouve l'adresse du Représentant fiscal.</t>
  </si>
  <si>
    <t>BT-69</t>
  </si>
  <si>
    <t>Tax representative country code</t>
  </si>
  <si>
    <t>Country where VAT is liable. The lists of valid countries are registered with the
EN ISO 3166-1 Maintenance agency, “Codes for the representation of names of countries and their subdivisions”.</t>
  </si>
  <si>
    <t>BR-20: The  Seller  tax  representative  postal  address  (BG-12)  shall contain  a  Tax  representative  country  code  (BT-69),  if  the Seller (BG-4) has a Seller tax representative party (BG-11).</t>
  </si>
  <si>
    <t>/rsm:CrossIndustryInvoice
/rsm:SupplyChainTradeTransaction
/ram:ApplicableHeaderTradeAgreement
/ram:SellerTaxRepresentativeTradeParty
/ram:PostalTradeAddress
/ram:CountryID</t>
  </si>
  <si>
    <t>/rsm:CrossIndustryInvoice/rsm:SupplyChainTradeTransaction/ram:ApplicableHeaderTradeAgreement/ram:SellerTaxRepresentativeTradeParty/ram:PostalTradeAddress/ram:CountryID</t>
  </si>
  <si>
    <t>Code de pays du représentant fiscal</t>
  </si>
  <si>
    <t>BR-20 : L'Adresse postale du représentant fiscal du vendeur (BG-12) doit contenir le Code de pays du représentant fiscal (BT-69), si le Vendeur (BG-4) a un Représentant fiscal du vendeur (BG-11).</t>
  </si>
  <si>
    <t>BT-68</t>
  </si>
  <si>
    <t>Tax representative country subdivision</t>
  </si>
  <si>
    <t>/rsm:CrossIndustryInvoice
/rsm:SupplyChainTradeTransaction
/ram:ApplicableHeaderTradeAgreement
/ram:SellerTaxRepresentativeTradeParty
/ram:PostalTradeAddress
/ram:CountrySubDivisionName</t>
  </si>
  <si>
    <t>/rsm:CrossIndustryInvoice/rsm:SupplyChainTradeTransaction/ram:ApplicableHeaderTradeAgreement/ram:SellerTaxRepresentativeTradeParty/ram:PostalTradeAddress/ram:CountrySubDivisionName</t>
  </si>
  <si>
    <t>Subdivision du pays du représentant fiscal</t>
  </si>
  <si>
    <t>/rsm:CrossIndustryInvoice
/rsm:SupplyChainTradeTransaction
/ram:ApplicableHeaderTradeAgreement
/ram:SellerTaxRepresentativeTradeParty
/ram:URIUniversalCommunication</t>
  </si>
  <si>
    <t>/rsm:CrossIndustryInvoice/rsm:SupplyChainTradeTransaction/ram:ApplicableHeaderTradeAgreement/ram:SellerTaxRepresentativeTradeParty/ram:URIUniversalCommunication</t>
  </si>
  <si>
    <t>/rsm:CrossIndustryInvoice
/rsm:SupplyChainTradeTransaction
/ram:ApplicableHeaderTradeAgreement
/ram:SellerTaxRepresentativeTradeParty
/ram:URIUniversalCommunication
/ram:URIID</t>
  </si>
  <si>
    <t>/rsm:CrossIndustryInvoice/rsm:SupplyChainTradeTransaction/ram:ApplicableHeaderTradeAgreement/ram:SellerTaxRepresentativeTradeParty/ram:URIUniversalCommunication/ram:URIID</t>
  </si>
  <si>
    <t>/rsm:CrossIndustryInvoice
/rsm:SupplyChainTradeTransaction
/ram:ApplicableHeaderTradeAgreement
/ram:SellerTaxRepresentativeTradeParty
/ram:URIUniversalCommunication
/ram:URIID
/@schemeID</t>
  </si>
  <si>
    <t>/rsm:CrossIndustryInvoice/rsm:SupplyChainTradeTransaction/ram:ApplicableHeaderTradeAgreement/ram:SellerTaxRepresentativeTradeParty/ram:URIUniversalCommunication/ram:URIID/@schemeID</t>
  </si>
  <si>
    <t>BT-63-00</t>
  </si>
  <si>
    <t>/rsm:CrossIndustryInvoice
/rsm:SupplyChainTradeTransaction
/ram:ApplicableHeaderTradeAgreement
/ram:SellerTaxRepresentativeTradeParty
/ram:SpecifiedTaxRegistration</t>
  </si>
  <si>
    <t>/rsm:CrossIndustryInvoice/rsm:SupplyChainTradeTransaction/ram:ApplicableHeaderTradeAgreement/ram:SellerTaxRepresentativeTradeParty/ram:SpecifiedTaxRegistration</t>
  </si>
  <si>
    <t>(Identifiant à la TVA du représentant fiscal du vendeur)</t>
  </si>
  <si>
    <t>BT-63</t>
  </si>
  <si>
    <t>Seller tax representative VAT identifier</t>
  </si>
  <si>
    <t>The VAT identifier of the Seller's tax representative party.</t>
  </si>
  <si>
    <t>VAT number prefixed by a country code based on EN ISO 3166-1 "Codes for the representation of names of countries and their subdivisions".</t>
  </si>
  <si>
    <t>BR-56: Each  Seller  tax  representative  party  (BG-11)  shall  have  a Seller tax representative VAT identifier (BT-63).
BR-CO-9: The    Seller    VAT    identifier    (BT-31),    the    Seller    tax representative  VAT  identifier  (BT-63)  and  the  Buyer VAT identifier (BT-48) shall have a prefix in accordance with ISO code ISO 3166-1 alpha-2 by which the country of issue may be identified. Nevertheless, Greece may use the prefix ‘EL’.</t>
  </si>
  <si>
    <t>/rsm:CrossIndustryInvoice
/rsm:SupplyChainTradeTransaction
/ram:ApplicableHeaderTradeAgreement
/ram:SellerTaxRepresentativeTradeParty
/ram:SpecifiedTaxRegistration
/ram:ID</t>
  </si>
  <si>
    <t>/rsm:CrossIndustryInvoice/rsm:SupplyChainTradeTransaction/ram:ApplicableHeaderTradeAgreement/ram:SellerTaxRepresentativeTradeParty/ram:SpecifiedTaxRegistration/ram:ID</t>
  </si>
  <si>
    <t>Identifiant à la TVA du représentant fiscal du vendeur</t>
  </si>
  <si>
    <t>Identifiant à la TVA de la partie représentant fiscalement le Vendeur.</t>
  </si>
  <si>
    <t>Numéro de TVA consitutué du préfixe d'un code pays basé sur la norme ISO 3166-1.</t>
  </si>
  <si>
    <t>BR-56 : Chaque Représentant fiscal du vendeur (BG-11) doit avoir un Identifiant à la TVA du représentant fiscal du vendeur (BT-63).
BR-CO-9 : L'Identifiant à la TVA du vendeur (BT-31), l'Identifiant à la TVA du représentant fiscal du vendeur (BT-63) et l'Identifiant à la TVA de l'acheteur (BT-48) doivent comporter un préfixe conforme au code ISO 3166‑1 alpha-2 permettant d'identifier le pays par lequel il a été attribué. Néanmoins, la Grèce est autorisée à utiliser le préfixe « EL ».</t>
  </si>
  <si>
    <t>BT-63-0</t>
  </si>
  <si>
    <t>Scheme identifier for Seller Tax Representative VAT Identifier</t>
  </si>
  <si>
    <t>/rsm:CrossIndustryInvoice
/rsm:SupplyChainTradeTransaction
/ram:ApplicableHeaderTradeAgreement
/ram:SellerTaxRepresentativeTradeParty
/ram:SpecifiedTaxRegistration
/ram:ID
/@schemeID</t>
  </si>
  <si>
    <t>/rsm:CrossIndustryInvoice/rsm:SupplyChainTradeTransaction/ram:ApplicableHeaderTradeAgreement/ram:SellerTaxRepresentativeTradeParty/ram:SpecifiedTaxRegistration/ram:ID/@schemeID</t>
  </si>
  <si>
    <t>Identifiant du schéma de l'identifiant TVA du représentant fiscal</t>
  </si>
  <si>
    <t>/rsm:CrossIndustryInvoice
/rsm:SupplyChainTradeTransaction
/ram:ApplicableHeaderTradeAgreement
/ram:ProductEndUserTradeParty</t>
  </si>
  <si>
    <t>/rsm:CrossIndustryInvoice/rsm:SupplyChainTradeTransaction/ram:ApplicableHeaderTradeAgreement/ram:ProductEndUserTradeParty</t>
  </si>
  <si>
    <t>Détail sur les utilisateurs finaux</t>
  </si>
  <si>
    <t>/rsm:CrossIndustryInvoice
/rsm:SupplyChainTradeTransaction
/ram:ApplicableHeaderTradeAgreement
/ram:ProductEndUserTradeParty
/ram:ID</t>
  </si>
  <si>
    <t>/rsm:CrossIndustryInvoice/rsm:SupplyChainTradeTransaction/ram:ApplicableHeaderTradeAgreement/ram:ProductEndUserTradeParty/ram:ID</t>
  </si>
  <si>
    <t>Identifiant de l'utilisateur final</t>
  </si>
  <si>
    <t>/rsm:CrossIndustryInvoice
/rsm:SupplyChainTradeTransaction
/ram:ApplicableHeaderTradeAgreement
/ram:ProductEndUserTradeParty
/ram:GlobalID</t>
  </si>
  <si>
    <t>/rsm:CrossIndustryInvoice/rsm:SupplyChainTradeTransaction/ram:ApplicableHeaderTradeAgreement/ram:ProductEndUserTradeParty/ram:GlobalID</t>
  </si>
  <si>
    <t>Identifiant global de l'utilisateur final</t>
  </si>
  <si>
    <t>/rsm:CrossIndustryInvoice
/rsm:SupplyChainTradeTransaction
/ram:ApplicableHeaderTradeAgreement
/ram:ProductEndUserTradeParty
/ram:GlobalID
/@schemeID</t>
  </si>
  <si>
    <t>/rsm:CrossIndustryInvoice/rsm:SupplyChainTradeTransaction/ram:ApplicableHeaderTradeAgreement/ram:ProductEndUserTradeParty/ram:GlobalID/@schemeID</t>
  </si>
  <si>
    <t>/rsm:CrossIndustryInvoice
/rsm:SupplyChainTradeTransaction
/ram:ApplicableHeaderTradeAgreement
/ram:ProductEndUserTradeParty
/ram:Name</t>
  </si>
  <si>
    <t>/rsm:CrossIndustryInvoice/rsm:SupplyChainTradeTransaction/ram:ApplicableHeaderTradeAgreement/ram:ProductEndUserTradeParty/ram:Name</t>
  </si>
  <si>
    <t>Raison sociale de l'utilisateur final</t>
  </si>
  <si>
    <t>/rsm:CrossIndustryInvoice
/rsm:SupplyChainTradeTransaction
/ram:ApplicableHeaderTradeAgreement
/ram:ProductEndUserTradeParty
/ram:SpecifiedLegalOrganization</t>
  </si>
  <si>
    <t>/rsm:CrossIndustryInvoice/rsm:SupplyChainTradeTransaction/ram:ApplicableHeaderTradeAgreement/ram:ProductEndUserTradeParty/ram:SpecifiedLegalOrganization</t>
  </si>
  <si>
    <t>/rsm:CrossIndustryInvoice
/rsm:SupplyChainTradeTransaction
/ram:ApplicableHeaderTradeAgreement
/ram:ProductEndUserTradeParty
/ram:SpecifiedLegalOrganization
/ram:ID</t>
  </si>
  <si>
    <t>/rsm:CrossIndustryInvoice/rsm:SupplyChainTradeTransaction/ram:ApplicableHeaderTradeAgreement/ram:ProductEndUserTradeParty/ram:SpecifiedLegalOrganization/ram:ID</t>
  </si>
  <si>
    <t>/rsm:CrossIndustryInvoice
/rsm:SupplyChainTradeTransaction
/ram:ApplicableHeaderTradeAgreement
/ram:ProductEndUserTradeParty
/ram:SpecifiedLegalOrganization
/ram:ID
/@schemeID</t>
  </si>
  <si>
    <t>/rsm:CrossIndustryInvoice/rsm:SupplyChainTradeTransaction/ram:ApplicableHeaderTradeAgreement/ram:ProductEndUserTradeParty/ram:SpecifiedLegalOrganization/ram:ID/@schemeID</t>
  </si>
  <si>
    <t>/rsm:CrossIndustryInvoice
/rsm:SupplyChainTradeTransaction
/ram:ApplicableHeaderTradeAgreement
/ram:ProductEndUserTradeParty
/ram:SpecifiedLegalOrganization
/ram:TradingBusinessName</t>
  </si>
  <si>
    <t>/rsm:CrossIndustryInvoice/rsm:SupplyChainTradeTransaction/ram:ApplicableHeaderTradeAgreement/ram:ProductEndUserTradeParty/ram:SpecifiedLegalOrganization/ram:TradingBusinessName</t>
  </si>
  <si>
    <t>/rsm:CrossIndustryInvoice
/rsm:SupplyChainTradeTransaction
/ram:ApplicableHeaderTradeAgreement
/ram:ProductEndUserTradeParty
/ram:DefinedTradeContact</t>
  </si>
  <si>
    <t>/rsm:CrossIndustryInvoice/rsm:SupplyChainTradeTransaction/ram:ApplicableHeaderTradeAgreement/ram:ProductEndUserTradeParty/ram:DefinedTradeContact</t>
  </si>
  <si>
    <t>Coordonnées de l'utilisateur final</t>
  </si>
  <si>
    <t>/rsm:CrossIndustryInvoice
/rsm:SupplyChainTradeTransaction
/ram:ApplicableHeaderTradeAgreement
/ram:ProductEndUserTradeParty
/ram:DefinedTradeContact
/ram:PersonName</t>
  </si>
  <si>
    <t>/rsm:CrossIndustryInvoice/rsm:SupplyChainTradeTransaction/ram:ApplicableHeaderTradeAgreement/ram:ProductEndUserTradeParty/ram:DefinedTradeContact/ram:PersonName</t>
  </si>
  <si>
    <t>Point de contact de l'utilisateur final</t>
  </si>
  <si>
    <t>/rsm:CrossIndustryInvoice
/rsm:SupplyChainTradeTransaction
/ram:ApplicableHeaderTradeAgreement
/ram:ProductEndUserTradeParty
/ram:DefinedTradeContact
/ram:DepartmentName</t>
  </si>
  <si>
    <t>/rsm:CrossIndustryInvoice/rsm:SupplyChainTradeTransaction/ram:ApplicableHeaderTradeAgreement/ram:ProductEndUserTradeParty/ram:DefinedTradeContact/ram:DepartmentName</t>
  </si>
  <si>
    <t>/rsm:CrossIndustryInvoice
/rsm:SupplyChainTradeTransaction
/ram:ApplicableHeaderTradeAgreement
/ram:ProductEndUserTradeParty
/ram:DefinedTradeContact
/ram:TelephoneUniversalCommunication</t>
  </si>
  <si>
    <t>/rsm:CrossIndustryInvoice/rsm:SupplyChainTradeTransaction/ram:ApplicableHeaderTradeAgreement/ram:ProductEndUserTradeParty/ram:DefinedTradeContact/ram:TelephoneUniversalCommunication</t>
  </si>
  <si>
    <t>/rsm:CrossIndustryInvoice
/rsm:SupplyChainTradeTransaction
/ram:ApplicableHeaderTradeAgreement
/ram:ProductEndUserTradeParty
/ram:DefinedTradeContact
/ram:TelephoneUniversalCommunication
/ram:CompleteNumber</t>
  </si>
  <si>
    <t>/rsm:CrossIndustryInvoice/rsm:SupplyChainTradeTransaction/ram:ApplicableHeaderTradeAgreement/ram:ProductEndUserTradeParty/ram:DefinedTradeContact/ram:TelephoneUniversalCommunication/ram:CompleteNumber</t>
  </si>
  <si>
    <t>Numéro de téléphone du contact de l'utilisateur final</t>
  </si>
  <si>
    <t>/rsm:CrossIndustryInvoice
/rsm:SupplyChainTradeTransaction
/ram:ApplicableHeaderTradeAgreement
/ram:ProductEndUserTradeParty
/ram:DefinedTradeContact
/ram:FaxUniversalCommunication</t>
  </si>
  <si>
    <t>/rsm:CrossIndustryInvoice/rsm:SupplyChainTradeTransaction/ram:ApplicableHeaderTradeAgreement/ram:ProductEndUserTradeParty/ram:DefinedTradeContact/ram:FaxUniversalCommunication</t>
  </si>
  <si>
    <t>/rsm:CrossIndustryInvoice
/rsm:SupplyChainTradeTransaction
/ram:ApplicableHeaderTradeAgreement
/ram:ProductEndUserTradeParty
/ram:DefinedTradeContact
/ram:FaxUniversalCommunication
/ram:CompleteNumber</t>
  </si>
  <si>
    <t>/rsm:CrossIndustryInvoice/rsm:SupplyChainTradeTransaction/ram:ApplicableHeaderTradeAgreement/ram:ProductEndUserTradeParty/ram:DefinedTradeContact/ram:FaxUniversalCommunication/ram:CompleteNumber</t>
  </si>
  <si>
    <t>Numéro de fax du contact de l'utilisateur final</t>
  </si>
  <si>
    <t>/rsm:CrossIndustryInvoice
/rsm:SupplyChainTradeTransaction
/ram:ApplicableHeaderTradeAgreement
/ram:ProductEndUserTradeParty
/ram:DefinedTradeContact
/ram:EmailURIUniversalCommunication</t>
  </si>
  <si>
    <t>/rsm:CrossIndustryInvoice/rsm:SupplyChainTradeTransaction/ram:ApplicableHeaderTradeAgreement/ram:ProductEndUserTradeParty/ram:DefinedTradeContact/ram:EmailURIUniversalCommunication</t>
  </si>
  <si>
    <t>/rsm:CrossIndustryInvoice
/rsm:SupplyChainTradeTransaction
/ram:ApplicableHeaderTradeAgreement
/ram:ProductEndUserTradeParty
/ram:DefinedTradeContact
/ram:EmailURIUniversalCommunication
/ram:URIID</t>
  </si>
  <si>
    <t>/rsm:CrossIndustryInvoice/rsm:SupplyChainTradeTransaction/ram:ApplicableHeaderTradeAgreement/ram:ProductEndUserTradeParty/ram:DefinedTradeContact/ram:EmailURIUniversalCommunication/ram:URIID</t>
  </si>
  <si>
    <t>Adresse électronique du contact de l'utilisateur final</t>
  </si>
  <si>
    <t>/rsm:CrossIndustryInvoice
/rsm:SupplyChainTradeTransaction
/ram:ApplicableHeaderTradeAgreement
/ram:ProductEndUserTradeParty
/ram:PostalTradeAddress</t>
  </si>
  <si>
    <t>/rsm:CrossIndustryInvoice/rsm:SupplyChainTradeTransaction/ram:ApplicableHeaderTradeAgreement/ram:ProductEndUserTradeParty/ram:PostalTradeAddress</t>
  </si>
  <si>
    <t>Adresse postale de l'utilisateur final</t>
  </si>
  <si>
    <t>/rsm:CrossIndustryInvoice
/rsm:SupplyChainTradeTransaction
/ram:ApplicableHeaderTradeAgreement
/ram:ProductEndUserTradeParty
/ram:PostalTradeAddress
/ram:PostcodeCode</t>
  </si>
  <si>
    <t>/rsm:CrossIndustryInvoice/rsm:SupplyChainTradeTransaction/ram:ApplicableHeaderTradeAgreement/ram:ProductEndUserTradeParty/ram:PostalTradeAddress/ram:PostcodeCode</t>
  </si>
  <si>
    <t>Code postal de l'utilisateur final</t>
  </si>
  <si>
    <t>/rsm:CrossIndustryInvoice
/rsm:SupplyChainTradeTransaction
/ram:ApplicableHeaderTradeAgreement
/ram:ProductEndUserTradeParty
/ram:PostalTradeAddress
/ram:LineOne</t>
  </si>
  <si>
    <t>/rsm:CrossIndustryInvoice/rsm:SupplyChainTradeTransaction/ram:ApplicableHeaderTradeAgreement/ram:ProductEndUserTradeParty/ram:PostalTradeAddress/ram:LineOne</t>
  </si>
  <si>
    <t>Adresse de l'utilisateur final - Ligne 1</t>
  </si>
  <si>
    <t>/rsm:CrossIndustryInvoice
/rsm:SupplyChainTradeTransaction
/ram:ApplicableHeaderTradeAgreement
/ram:ProductEndUserTradeParty
/ram:PostalTradeAddress
/ram:LineTwo</t>
  </si>
  <si>
    <t>/rsm:CrossIndustryInvoice/rsm:SupplyChainTradeTransaction/ram:ApplicableHeaderTradeAgreement/ram:ProductEndUserTradeParty/ram:PostalTradeAddress/ram:LineTwo</t>
  </si>
  <si>
    <t>Adresse de l'utilisateur final - Ligne 2</t>
  </si>
  <si>
    <t>/rsm:CrossIndustryInvoice
/rsm:SupplyChainTradeTransaction
/ram:ApplicableHeaderTradeAgreement
/ram:ProductEndUserTradeParty
/ram:PostalTradeAddress
/ram:LineThree</t>
  </si>
  <si>
    <t>/rsm:CrossIndustryInvoice/rsm:SupplyChainTradeTransaction/ram:ApplicableHeaderTradeAgreement/ram:ProductEndUserTradeParty/ram:PostalTradeAddress/ram:LineThree</t>
  </si>
  <si>
    <t>Adresse de l'utilisateur final - Ligne 3</t>
  </si>
  <si>
    <t>/rsm:CrossIndustryInvoice
/rsm:SupplyChainTradeTransaction
/ram:ApplicableHeaderTradeAgreement
/ram:ProductEndUserTradeParty
/ram:PostalTradeAddress
/ram:CityName</t>
  </si>
  <si>
    <t>/rsm:CrossIndustryInvoice/rsm:SupplyChainTradeTransaction/ram:ApplicableHeaderTradeAgreement/ram:ProductEndUserTradeParty/ram:PostalTradeAddress/ram:CityName</t>
  </si>
  <si>
    <t>Localité de l'utilisateur final</t>
  </si>
  <si>
    <t>/rsm:CrossIndustryInvoice
/rsm:SupplyChainTradeTransaction
/ram:ApplicableHeaderTradeAgreement
/ram:ProductEndUserTradeParty
/ram:PostalTradeAddress
/ram:CountryID</t>
  </si>
  <si>
    <t>/rsm:CrossIndustryInvoice/rsm:SupplyChainTradeTransaction/ram:ApplicableHeaderTradeAgreement/ram:ProductEndUserTradeParty/ram:PostalTradeAddress/ram:CountryID</t>
  </si>
  <si>
    <t>Code de pays de l'utilisateur final</t>
  </si>
  <si>
    <t>/rsm:CrossIndustryInvoice
/rsm:SupplyChainTradeTransaction
/ram:ApplicableHeaderTradeAgreement
/ram:ProductEndUserTradeParty
/ram:PostalTradeAddress
/ram:CountrySubDivisionName</t>
  </si>
  <si>
    <t>/rsm:CrossIndustryInvoice/rsm:SupplyChainTradeTransaction/ram:ApplicableHeaderTradeAgreement/ram:ProductEndUserTradeParty/ram:PostalTradeAddress/ram:CountrySubDivisionName</t>
  </si>
  <si>
    <t>Subdivision du pays de l'utilisateur final</t>
  </si>
  <si>
    <t>/rsm:CrossIndustryInvoice
/rsm:SupplyChainTradeTransaction
/ram:ApplicableHeaderTradeAgreement
/ram:ProductEndUserTradeParty
/ram:URIUniversalCommunication</t>
  </si>
  <si>
    <t>/rsm:CrossIndustryInvoice/rsm:SupplyChainTradeTransaction/ram:ApplicableHeaderTradeAgreement/ram:ProductEndUserTradeParty/ram:URIUniversalCommunication</t>
  </si>
  <si>
    <t>/rsm:CrossIndustryInvoice
/rsm:SupplyChainTradeTransaction
/ram:ApplicableHeaderTradeAgreement
/ram:ProductEndUserTradeParty
/ram:URIUniversalCommunication
/ram:URIID</t>
  </si>
  <si>
    <t>/rsm:CrossIndustryInvoice/rsm:SupplyChainTradeTransaction/ram:ApplicableHeaderTradeAgreement/ram:ProductEndUserTradeParty/ram:URIUniversalCommunication/ram:URIID</t>
  </si>
  <si>
    <t>/rsm:CrossIndustryInvoice
/rsm:SupplyChainTradeTransaction
/ram:ApplicableHeaderTradeAgreement
/ram:ProductEndUserTradeParty
/ram:URIUniversalCommunication
/ram:URIID
/@schemeID</t>
  </si>
  <si>
    <t>/rsm:CrossIndustryInvoice/rsm:SupplyChainTradeTransaction/ram:ApplicableHeaderTradeAgreement/ram:ProductEndUserTradeParty/ram:URIUniversalCommunication/ram:URIID/@schemeID</t>
  </si>
  <si>
    <t>/rsm:CrossIndustryInvoice
/rsm:SupplyChainTradeTransaction
/ram:ApplicableHeaderTradeAgreement
/ram:ProductEndUserTradeParty
/ram:SpecifiedTaxRegistration</t>
  </si>
  <si>
    <t>/rsm:CrossIndustryInvoice/rsm:SupplyChainTradeTransaction/ram:ApplicableHeaderTradeAgreement/ram:ProductEndUserTradeParty/ram:SpecifiedTaxRegistration</t>
  </si>
  <si>
    <t>Détail d'enregistrement fiscal</t>
  </si>
  <si>
    <t>/rsm:CrossIndustryInvoice
/rsm:SupplyChainTradeTransaction
/ram:ApplicableHeaderTradeAgreement
/ram:ProductEndUserTradeParty
/ram:SpecifiedTaxRegistration
/ram:ID</t>
  </si>
  <si>
    <t>/rsm:CrossIndustryInvoice/rsm:SupplyChainTradeTransaction/ram:ApplicableHeaderTradeAgreement/ram:ProductEndUserTradeParty/ram:SpecifiedTaxRegistration/ram:ID</t>
  </si>
  <si>
    <t>Identifiant à la TVA de l'utilisateur final</t>
  </si>
  <si>
    <t>/rsm:CrossIndustryInvoice
/rsm:SupplyChainTradeTransaction
/ram:ApplicableHeaderTradeAgreement
/ram:ProductEndUserTradeParty
/ram:SpecifiedTaxRegistration
/ram:ID
/@schemeID</t>
  </si>
  <si>
    <t>/rsm:CrossIndustryInvoice/rsm:SupplyChainTradeTransaction/ram:ApplicableHeaderTradeAgreement/ram:ProductEndUserTradeParty/ram:SpecifiedTaxRegistration/ram:ID/@schemeID</t>
  </si>
  <si>
    <t>/rsm:CrossIndustryInvoice
/rsm:SupplyChainTradeTransaction
/ram:ApplicableHeaderTradeAgreement
/ram:ApplicableTradeDeliveryTerms</t>
  </si>
  <si>
    <t>/rsm:CrossIndustryInvoice/rsm:SupplyChainTradeTransaction/ram:ApplicableHeaderTradeAgreement/ram:ApplicableTradeDeliveryTerms</t>
  </si>
  <si>
    <t>Détail sur les conditions de livraison</t>
  </si>
  <si>
    <t>DeliveryTypeCode</t>
  </si>
  <si>
    <t>/rsm:CrossIndustryInvoice
/rsm:SupplyChainTradeTransaction
/ram:ApplicableHeaderTradeAgreement
/ram:ApplicableTradeDeliveryTerms
/ram:DeliveryTypeCode</t>
  </si>
  <si>
    <t>/rsm:CrossIndustryInvoice/rsm:SupplyChainTradeTransaction/ram:ApplicableHeaderTradeAgreement/ram:ApplicableTradeDeliveryTerms/ram:DeliveryTypeCode</t>
  </si>
  <si>
    <t>Type de livraison en code</t>
  </si>
  <si>
    <t>BT-14-00</t>
  </si>
  <si>
    <t>/rsm:CrossIndustryInvoice
/rsm:SupplyChainTradeTransaction
/ram:ApplicableHeaderTradeAgreement
/ram:SellerOrderReferencedDocument</t>
  </si>
  <si>
    <t>/rsm:CrossIndustryInvoice/rsm:SupplyChainTradeTransaction/ram:ApplicableHeaderTradeAgreement/ram:SellerOrderReferencedDocument</t>
  </si>
  <si>
    <t>(Identifiant d'un bon de commande de vente)</t>
  </si>
  <si>
    <t>BT-14</t>
  </si>
  <si>
    <t>Sales order reference</t>
  </si>
  <si>
    <t>An identifier of a referenced sales order, issued by the Seller.</t>
  </si>
  <si>
    <t>/rsm:CrossIndustryInvoice
/rsm:SupplyChainTradeTransaction
/ram:ApplicableHeaderTradeAgreement
/ram:SellerOrderReferencedDocument
/ram:IssuerAssignedID</t>
  </si>
  <si>
    <t>/rsm:CrossIndustryInvoice/rsm:SupplyChainTradeTransaction/ram:ApplicableHeaderTradeAgreement/ram:SellerOrderReferencedDocument/ram:IssuerAssignedID</t>
  </si>
  <si>
    <t>Identifiant d'un bon de commande de vente</t>
  </si>
  <si>
    <t>Identifiant d'un bon de commande référencé, généré par le Vendeur.</t>
  </si>
  <si>
    <t>/rsm:CrossIndustryInvoice
/rsm:SupplyChainTradeTransaction
/ram:ApplicableHeaderTradeAgreement
/ram:SellerOrderReferencedDocument
/ram:FormattedIssueDateTime</t>
  </si>
  <si>
    <t>/rsm:CrossIndustryInvoice/rsm:SupplyChainTradeTransaction/ram:ApplicableHeaderTradeAgreement/ram:SellerOrderReferencedDocument/ram:FormattedIssueDateTime</t>
  </si>
  <si>
    <t>Date de la commande de vente</t>
  </si>
  <si>
    <t>/rsm:CrossIndustryInvoice
/rsm:SupplyChainTradeTransaction
/ram:ApplicableHeaderTradeAgreement
/ram:SellerOrderReferencedDocument
/ram:FormattedIssueDateTime
/qdt:DateTimeString</t>
  </si>
  <si>
    <t>/rsm:CrossIndustryInvoice/rsm:SupplyChainTradeTransaction/ram:ApplicableHeaderTradeAgreement/ram:SellerOrderReferencedDocument/ram:FormattedIssueDateTime/qdt:DateTimeString</t>
  </si>
  <si>
    <t>/rsm:CrossIndustryInvoice
/rsm:SupplyChainTradeTransaction
/ram:ApplicableHeaderTradeAgreement
/ram:SellerOrderReferencedDocument
/ram:FormattedIssueDateTime
/qdt:DateTimeString
/@format</t>
  </si>
  <si>
    <t>/rsm:CrossIndustryInvoice/rsm:SupplyChainTradeTransaction/ram:ApplicableHeaderTradeAgreement/ram:SellerOrderReferencedDocument/ram:FormattedIssueDateTime/qdt:DateTimeString/@format</t>
  </si>
  <si>
    <t>BT-13-00</t>
  </si>
  <si>
    <t>/rsm:CrossIndustryInvoice
/rsm:SupplyChainTradeTransaction
/ram:ApplicableHeaderTradeAgreement
/ram:BuyerOrderReferencedDocument</t>
  </si>
  <si>
    <t>/rsm:CrossIndustryInvoice/rsm:SupplyChainTradeTransaction/ram:ApplicableHeaderTradeAgreement/ram:BuyerOrderReferencedDocument</t>
  </si>
  <si>
    <t>(Identifiant de bon de commande)</t>
  </si>
  <si>
    <t>BT-13</t>
  </si>
  <si>
    <t>Purchase order reference</t>
  </si>
  <si>
    <t>An identifier of a referenced purchase order, issued by the Buyer.</t>
  </si>
  <si>
    <t>CHORUS PRO: for the public sector, this is the "Engagement Juridique" (Legal Commitment). It is mandatory for some buyers. You should refer to the ChorusPro Directory to identify these public entity buyers that make it mandatory.</t>
  </si>
  <si>
    <t>/rsm:CrossIndustryInvoice
/rsm:SupplyChainTradeTransaction
/ram:ApplicableHeaderTradeAgreement
/ram:BuyerOrderReferencedDocument
/ram:IssuerAssignedID</t>
  </si>
  <si>
    <t>/rsm:CrossIndustryInvoice/rsm:SupplyChainTradeTransaction/ram:ApplicableHeaderTradeAgreement/ram:BuyerOrderReferencedDocument/ram:IssuerAssignedID</t>
  </si>
  <si>
    <t>Identifiant de bon de commande</t>
  </si>
  <si>
    <t>Identifiant d'un bon de commande référencé, généré par l'Acheteur.</t>
  </si>
  <si>
    <t>CHORUS PRO : pour le secteur public, il s'agit de "l'Engagement Juridique". Il est obligatoire pour certains acheteurs. Il convient de se référer à l'annuaire Chorus Pro pour identifier ces acheteurs.</t>
  </si>
  <si>
    <t>/rsm:CrossIndustryInvoice
/rsm:SupplyChainTradeTransaction
/ram:ApplicableHeaderTradeAgreement
/ram:BuyerOrderReferencedDocument
/ram:FormattedIssueDateTime</t>
  </si>
  <si>
    <t>/rsm:CrossIndustryInvoice/rsm:SupplyChainTradeTransaction/ram:ApplicableHeaderTradeAgreement/ram:BuyerOrderReferencedDocument/ram:FormattedIssueDateTime</t>
  </si>
  <si>
    <t>/rsm:CrossIndustryInvoice
/rsm:SupplyChainTradeTransaction
/ram:ApplicableHeaderTradeAgreement
/ram:BuyerOrderReferencedDocument
/ram:FormattedIssueDateTime
/qdt:DateTimeString</t>
  </si>
  <si>
    <t>/rsm:CrossIndustryInvoice/rsm:SupplyChainTradeTransaction/ram:ApplicableHeaderTradeAgreement/ram:BuyerOrderReferencedDocument/ram:FormattedIssueDateTime/qdt:DateTimeString</t>
  </si>
  <si>
    <t>/rsm:CrossIndustryInvoice
/rsm:SupplyChainTradeTransaction
/ram:ApplicableHeaderTradeAgreement
/ram:BuyerOrderReferencedDocument
/ram:FormattedIssueDateTime
/qdt:DateTimeString
/@format</t>
  </si>
  <si>
    <t>/rsm:CrossIndustryInvoice/rsm:SupplyChainTradeTransaction/ram:ApplicableHeaderTradeAgreement/ram:BuyerOrderReferencedDocument/ram:FormattedIssueDateTime/qdt:DateTimeString/@format</t>
  </si>
  <si>
    <t>/rsm:CrossIndustryInvoice
/rsm:SupplyChainTradeTransaction
/ram:ApplicableHeaderTradeAgreement
/ram:ContractReferencedDocument</t>
  </si>
  <si>
    <t>/rsm:CrossIndustryInvoice/rsm:SupplyChainTradeTransaction/ram:ApplicableHeaderTradeAgreement/ram:ContractReferencedDocument</t>
  </si>
  <si>
    <t>(Identifiant de contrat)</t>
  </si>
  <si>
    <t>The identification of a contract.</t>
  </si>
  <si>
    <t>The contract identifier should be unique in the context of the specific trading relationship and for a defined time period.</t>
  </si>
  <si>
    <t>CHORUSPRO : This is the "numéro de Marché" (contract number)</t>
  </si>
  <si>
    <t>/rsm:CrossIndustryInvoice
/rsm:SupplyChainTradeTransaction
/ram:ApplicableHeaderTradeAgreement
/ram:ContractReferencedDocument
/ram:IssuerAssignedID</t>
  </si>
  <si>
    <t>/rsm:CrossIndustryInvoice/rsm:SupplyChainTradeTransaction/ram:ApplicableHeaderTradeAgreement/ram:ContractReferencedDocument/ram:IssuerAssignedID</t>
  </si>
  <si>
    <t>Identifiant de contrat</t>
  </si>
  <si>
    <t>Identifiant d'un contrat.</t>
  </si>
  <si>
    <t>L'identifiant du contrat devrait être unique pour une relation commerciale spécifique et pour une période de temps définie.</t>
  </si>
  <si>
    <t>CHORUS PRO : il s'agit du numéro de Marché</t>
  </si>
  <si>
    <t>/rsm:CrossIndustryInvoice
/rsm:SupplyChainTradeTransaction
/ram:ApplicableHeaderTradeAgreement
/ram:ContractReferencedDocument
/ram:FormattedIssueDateTime</t>
  </si>
  <si>
    <t>/rsm:CrossIndustryInvoice/rsm:SupplyChainTradeTransaction/ram:ApplicableHeaderTradeAgreement/ram:ContractReferencedDocument/ram:FormattedIssueDateTime</t>
  </si>
  <si>
    <t>/rsm:CrossIndustryInvoice
/rsm:SupplyChainTradeTransaction
/ram:ApplicableHeaderTradeAgreement
/ram:ContractReferencedDocument
/ram:FormattedIssueDateTime
/qdt:DateTimeString</t>
  </si>
  <si>
    <t>/rsm:CrossIndustryInvoice/rsm:SupplyChainTradeTransaction/ram:ApplicableHeaderTradeAgreement/ram:ContractReferencedDocument/ram:FormattedIssueDateTime/qdt:DateTimeString</t>
  </si>
  <si>
    <t>/rsm:CrossIndustryInvoice
/rsm:SupplyChainTradeTransaction
/ram:ApplicableHeaderTradeAgreement
/ram:ContractReferencedDocument
/ram:FormattedIssueDateTime
/qdt:DateTimeString
/@format</t>
  </si>
  <si>
    <t>/rsm:CrossIndustryInvoice/rsm:SupplyChainTradeTransaction/ram:ApplicableHeaderTradeAgreement/ram:ContractReferencedDocument/ram:FormattedIssueDateTime/qdt:DateTimeString/@format</t>
  </si>
  <si>
    <t>BG-24</t>
  </si>
  <si>
    <t>ADDITIONAL SUPPORTING DOCUMENTS</t>
  </si>
  <si>
    <t>A group of business terms providing information about additional supporting documents substantiating the claims made in the Invoice.</t>
  </si>
  <si>
    <t>The additional supporting documents can be used for both referencing a document number which is expected to be known by the receiver, an external document (referenced by a URL) or as an embedded document (such as a time report in pdf). The option to link to an external document will be needed, for example in the case of large attachments and/or when sensitive information, e.g. person-related services, has to be separated from the Invoice itself.</t>
  </si>
  <si>
    <t>CHORUS PRO: If the group "ADDITIONAL SUPPORTING DOCUMENTS" is filled in, one of the following two business terms must be present: Attached Document (BT-125) or External document location (URI) (BT-124)</t>
  </si>
  <si>
    <t>/rsm:CrossIndustryInvoice
/rsm:SupplyChainTradeTransaction
/ram:ApplicableHeaderTradeAgreement
/ram:AdditionalReferencedDocument</t>
  </si>
  <si>
    <t>/rsm:CrossIndustryInvoice/rsm:SupplyChainTradeTransaction/ram:ApplicableHeaderTradeAgreement/ram:AdditionalReferencedDocument</t>
  </si>
  <si>
    <t>DOCUMENTS JUSTIFICATIFS ADDITIONNELS</t>
  </si>
  <si>
    <t>Groupe de termes métiers fournissant des informations sur les documents justificatifs additionnels étayant les demandes formulées dans la Facture.</t>
  </si>
  <si>
    <t>Les documents justificatifs additionnels peuvent être utilisés pour référencer un numéro de document censé être connu du Destinataire, un document externe (référencé par une adresse URL) ou un document intégré (tel qu'un relevé périodique au format PDF). Le recours à un lien vers un document externe est nécessaire, par exemple, dans le cas de pièces jointes volumineuses et/ou lorsque des informations sensibles, par exemple, des services liés à la personne, doivent être séparées de la Facture elle-même.</t>
  </si>
  <si>
    <t xml:space="preserve">CHORUS PRO : Si le groupe "DOCUMENTS JUSTIFICATIFS ADDITIONNELS" est renseignée, l’une des deux balises suivantes est obligatoirement renseignée : Contenu (BT-125) ou Identifiant unique (URI) ( BT-124) </t>
  </si>
  <si>
    <t>BT-122</t>
  </si>
  <si>
    <t>Supporting document reference</t>
  </si>
  <si>
    <t>An identifier of the supporting document.</t>
  </si>
  <si>
    <t>BR-52: Each Additional supporting document (BG-24) shall contain a Supporting document reference (BT-122).</t>
  </si>
  <si>
    <t>/rsm:CrossIndustryInvoice
/rsm:SupplyChainTradeTransaction
/ram:ApplicableHeaderTradeAgreement
/ram:AdditionalReferencedDocument
/ram:IssuerAssignedID</t>
  </si>
  <si>
    <t>/rsm:CrossIndustryInvoice/rsm:SupplyChainTradeTransaction/ram:ApplicableHeaderTradeAgreement/ram:AdditionalReferencedDocument/ram:IssuerAssignedID</t>
  </si>
  <si>
    <t>Use for "ADDITIONAL SUPPORTING DOCUMENTS" with TypeCode "916"</t>
  </si>
  <si>
    <t>Identifiant de document justificatif</t>
  </si>
  <si>
    <t>Identifiant du document justificatif.</t>
  </si>
  <si>
    <t>BR-52 : Chaque Document justificatif additionnel (BG-24) doit comporter une Référence de document justificatif (BT-122).</t>
  </si>
  <si>
    <t>BT-124</t>
  </si>
  <si>
    <t>External document location</t>
  </si>
  <si>
    <t>The URL (Uniform Resource Locator) that identifies where the external document is located.</t>
  </si>
  <si>
    <t>A means of locating the resource including its primary access mechanism, e.g. http:// or ftp://.
External document location shall be used if the Buyer requires additional information to support the Invoice.
External documents do not form part of the invoice. Risks can be involved when accessing external documents.</t>
  </si>
  <si>
    <t>/rsm:CrossIndustryInvoice
/rsm:SupplyChainTradeTransaction
/ram:ApplicableHeaderTradeAgreement
/ram:AdditionalReferencedDocument
/ram:URIID</t>
  </si>
  <si>
    <t>/rsm:CrossIndustryInvoice/rsm:SupplyChainTradeTransaction/ram:ApplicableHeaderTradeAgreement/ram:AdditionalReferencedDocument/ram:URIID</t>
  </si>
  <si>
    <t>Emplacement de document externe</t>
  </si>
  <si>
    <t>Adresse URL (Uniform Resource Locator) qui identifie l’emplacement du document externe.</t>
  </si>
  <si>
    <t>Moyen de localiser la ressource en décrivant son mécanisme d'accès primaire, par exemple http:// ou ftp://.
L'Emplacement de document externe doit être utilisé si l'Acheteur exige des informations supplémentaires étayant la facture.</t>
  </si>
  <si>
    <t>BT-122-0</t>
  </si>
  <si>
    <t>Use for "ADDITIONAL SUPPORTING DOCUMENTS" with TypeCode Value = 916</t>
  </si>
  <si>
    <t>For this business term, same Xpath for BT-17, BT-18, and BT-122. For BT-18, Value = 916</t>
  </si>
  <si>
    <t>/rsm:CrossIndustryInvoice
/rsm:SupplyChainTradeTransaction
/ram:ApplicableHeaderTradeAgreement
/ram:AdditionalReferencedDocument
/ram:TypeCode</t>
  </si>
  <si>
    <t>/rsm:CrossIndustryInvoice/rsm:SupplyChainTradeTransaction/ram:ApplicableHeaderTradeAgreement/ram:AdditionalReferencedDocument/ram:TypeCode</t>
  </si>
  <si>
    <t>Valeur = 916</t>
  </si>
  <si>
    <t>Utiliser DOCUMENTS ADDITIONNELS avec le typeCode = 916</t>
  </si>
  <si>
    <t>BT-123</t>
  </si>
  <si>
    <t>Supporting document description</t>
  </si>
  <si>
    <t>A description of the supporting document.</t>
  </si>
  <si>
    <t>Such as: timesheet, usage report etc.</t>
  </si>
  <si>
    <t>CHORUS PRO: Chorus Pro allows only two types of attachements: main attachment and additional attachment.
In the case of a PDF / A-3 (Factur-X), only the type of complementary attachment is allowed.</t>
  </si>
  <si>
    <t>/rsm:CrossIndustryInvoice
/rsm:SupplyChainTradeTransaction
/ram:ApplicableHeaderTradeAgreement
/ram:AdditionalReferencedDocument
/ram:Name</t>
  </si>
  <si>
    <t>/rsm:CrossIndustryInvoice/rsm:SupplyChainTradeTransaction/ram:ApplicableHeaderTradeAgreement/ram:AdditionalReferencedDocument/ram:Name</t>
  </si>
  <si>
    <t>Description de document justificatif</t>
  </si>
  <si>
    <t>Description du document justificatif.</t>
  </si>
  <si>
    <t>Exemple : feuille de temps, rapport d'utilisation, etc.</t>
  </si>
  <si>
    <t>BT-125</t>
  </si>
  <si>
    <t>Attached document</t>
  </si>
  <si>
    <t>An attached document embedded as binary object or sent together with the invoice.</t>
  </si>
  <si>
    <t>Attached document is used when documentation shall be stored with the Invoice for future reference or audit purposes.</t>
  </si>
  <si>
    <t>CHORUS PRO: The attachment must be contained in a ZIP archive, the maximum weight of the attachment is 100 MB.</t>
  </si>
  <si>
    <t>Binary object</t>
  </si>
  <si>
    <t>/rsm:CrossIndustryInvoice
/rsm:SupplyChainTradeTransaction
/ram:ApplicableHeaderTradeAgreement
/ram:AdditionalReferencedDocument
/ram:AttachmentBinaryObject</t>
  </si>
  <si>
    <t>/rsm:CrossIndustryInvoice/rsm:SupplyChainTradeTransaction/ram:ApplicableHeaderTradeAgreement/ram:AdditionalReferencedDocument/ram:AttachmentBinaryObject</t>
  </si>
  <si>
    <t>B</t>
  </si>
  <si>
    <t>Document joint</t>
  </si>
  <si>
    <t>Document annexe intégré sous forme d'objet binaire.</t>
  </si>
  <si>
    <t>Le Document joint est utilisé lorsque de la documentation doit être stockée avec la Facture à des fins de référence ultérieure ou d'audit.</t>
  </si>
  <si>
    <t>CHORUS PRO : La pièce jointe doit être contenu dans une archivage au format ZIP, Le poids maximum de la pièce jointe est 100 Mo.</t>
  </si>
  <si>
    <t>BT-125-1</t>
  </si>
  <si>
    <t>Attached document Mime code</t>
  </si>
  <si>
    <t>The mime code of the attached document.</t>
  </si>
  <si>
    <t>Allowed mime codes: 
- application/pdf
- image/png
- image/jpeg
- text/csv
- application/vnd.openxmlformats
- officedocument.spreadsheetml.sheet
- application/vnd.oasis.opendocument. Spreadsheet</t>
  </si>
  <si>
    <t>/rsm:CrossIndustryInvoice
/rsm:SupplyChainTradeTransaction
/ram:ApplicableHeaderTradeAgreement
/ram:AdditionalReferencedDocument
/ram:AttachmentBinaryObject
/@mimeCode</t>
  </si>
  <si>
    <t>/rsm:CrossIndustryInvoice/rsm:SupplyChainTradeTransaction/ram:ApplicableHeaderTradeAgreement/ram:AdditionalReferencedDocument/ram:AttachmentBinaryObject/@mimeCode</t>
  </si>
  <si>
    <t>Code Mime du document attaché</t>
  </si>
  <si>
    <t>Codes Mime autorisés : 
- application/pdf
- image/png
- image/jpeg
- text/csv
- application/vnd.openxmlformats
- officedocument.spreadsheetml.sheet
- application/vnd.oasis.opendocument. Spreadsheet</t>
  </si>
  <si>
    <t>BT-125-2</t>
  </si>
  <si>
    <t>Attached document Filename</t>
  </si>
  <si>
    <t>The file name of the attached document</t>
  </si>
  <si>
    <t>/rsm:CrossIndustryInvoice
/rsm:SupplyChainTradeTransaction
/ram:ApplicableHeaderTradeAgreement
/ram:AdditionalReferencedDocument
/ram:AttachmentBinaryObject
/@filename</t>
  </si>
  <si>
    <t>/rsm:CrossIndustryInvoice/rsm:SupplyChainTradeTransaction/ram:ApplicableHeaderTradeAgreement/ram:AdditionalReferencedDocument/ram:AttachmentBinaryObject/@filename</t>
  </si>
  <si>
    <t>Nom du fichier du document attaché</t>
  </si>
  <si>
    <t>Nom du fichier du document attaché.</t>
  </si>
  <si>
    <t>BT-17-00</t>
  </si>
  <si>
    <t>Use a occurrence of Addtionnal Documents block for Tender lor lot reference with Value 50 on BT-17-0</t>
  </si>
  <si>
    <t>(Identifiant d'appel d'offres ou de lot)</t>
  </si>
  <si>
    <t>Utiliser le bloc Documents additionnels pour le champs Identifiant d'appel d'offres ou de lot, avec valeur = 50 sur BT-17-0</t>
  </si>
  <si>
    <t>BT-17</t>
  </si>
  <si>
    <t>Tender or lot reference</t>
  </si>
  <si>
    <t>The identification of the call for tender or lot the invoice relates to.</t>
  </si>
  <si>
    <t>In some countries a reference to the call for tender that has led to the contract shall be provided.</t>
  </si>
  <si>
    <t>Use for "Tender or lot reference" with TypeCode "50"</t>
  </si>
  <si>
    <t>Identifiant d'appel d'offres ou de lot</t>
  </si>
  <si>
    <t>Identifiant d'un appel d'offres ou d'un lot</t>
  </si>
  <si>
    <t>Dans certains pays, une référence à l'appel d'offres qui a abouti au contrat doit être fournie.</t>
  </si>
  <si>
    <t>Utiliser DOCUMENTS ADDITIONNELS avec le typeCode = 50</t>
  </si>
  <si>
    <t>BT-17-0</t>
  </si>
  <si>
    <t>Typecode for Tender or Lot reference</t>
  </si>
  <si>
    <t>Use for "Tender or lot reference" with TypeCode value = 50</t>
  </si>
  <si>
    <t>For this business term, same Xpath for BT-17, BT-18, and BT-122. For BT-18, Value = 50</t>
  </si>
  <si>
    <t>Qualifiant pour l'appel d'offres</t>
  </si>
  <si>
    <t>Pour mettre en œuvre ce terme métier (BT-17, BT-18 et BT-122, avec le même Xpath). Valeur = 50</t>
  </si>
  <si>
    <t>BT-18-00</t>
  </si>
  <si>
    <t>(Identifiant d'objet facturé)</t>
  </si>
  <si>
    <t>BT-18</t>
  </si>
  <si>
    <t>Invoiced object identifier</t>
  </si>
  <si>
    <t>An identifier for an object on which the invoice is based, given by the Seller.
The identification scheme identifier of the Invoiced object identifier.</t>
  </si>
  <si>
    <t>It may be a subscription number, telephone number, meter point, vehicle, person etc., as applicable.
If it may be not clear for the receiver what scheme is used for the identifier, a conditional scheme identifier should be used that shall be chosen from the UNTDID 1153 code list [6] entries.</t>
  </si>
  <si>
    <t>Use for "Invoiced object identifier" with TypeCode "130" and ReferenceTypeCode</t>
  </si>
  <si>
    <t>Identifiant d'objet facturé</t>
  </si>
  <si>
    <t>Identifiant d'un objet sur lequel sont basés l'article ou les données facturés et qui est indiqué par le Vendeur.</t>
  </si>
  <si>
    <t>Utiliser DOCUMENTS ADDITIONNELS avec le typeCode = 130</t>
  </si>
  <si>
    <t>BT-18-0</t>
  </si>
  <si>
    <t>Use for "Invoiced object identifier" with TypeCode Value =  130</t>
  </si>
  <si>
    <t>For this business term, same Xpath for BT-17, BT-18, and BT-122. For BT-18, Value = 130</t>
  </si>
  <si>
    <t>BT-18-1</t>
  </si>
  <si>
    <t>The identification scheme identifier of the Invoiced object identifier.</t>
  </si>
  <si>
    <t>/rsm:CrossIndustryInvoice
/rsm:SupplyChainTradeTransaction
/ram:ApplicableHeaderTradeAgreement
/ram:AdditionalReferencedDocument
/ram:ReferenceTypeCode</t>
  </si>
  <si>
    <t>/rsm:CrossIndustryInvoice/rsm:SupplyChainTradeTransaction/ram:ApplicableHeaderTradeAgreement/ram:AdditionalReferencedDocument/ram:ReferenceTypeCode</t>
  </si>
  <si>
    <t>Identifiant du schéma de l'identifiant d'objet facturé</t>
  </si>
  <si>
    <t>/rsm:CrossIndustryInvoice
/rsm:SupplyChainTradeTransaction
/ram:ApplicableHeaderTradeAgreement
/ram:AdditionalReferencedDocument
/ram:FormattedIssueDateTime</t>
  </si>
  <si>
    <t>/rsm:CrossIndustryInvoice/rsm:SupplyChainTradeTransaction/ram:ApplicableHeaderTradeAgreement/ram:AdditionalReferencedDocument/ram:FormattedIssueDateTime</t>
  </si>
  <si>
    <t>/rsm:CrossIndustryInvoice
/rsm:SupplyChainTradeTransaction
/ram:ApplicableHeaderTradeAgreement
/ram:AdditionalReferencedDocument
/ram:FormattedIssueDateTime
/qdt:DateTimeString</t>
  </si>
  <si>
    <t>/rsm:CrossIndustryInvoice/rsm:SupplyChainTradeTransaction/ram:ApplicableHeaderTradeAgreement/ram:AdditionalReferencedDocument/ram:FormattedIssueDateTime/qdt:DateTimeString</t>
  </si>
  <si>
    <t>/rsm:CrossIndustryInvoice
/rsm:SupplyChainTradeTransaction
/ram:ApplicableHeaderTradeAgreement
/ram:AdditionalReferencedDocument
/ram:FormattedIssueDateTime
/qdt:DateTimeString
/@format</t>
  </si>
  <si>
    <t>/rsm:CrossIndustryInvoice/rsm:SupplyChainTradeTransaction/ram:ApplicableHeaderTradeAgreement/ram:AdditionalReferencedDocument/ram:FormattedIssueDateTime/qdt:DateTimeString/@format</t>
  </si>
  <si>
    <t>BT-11-00</t>
  </si>
  <si>
    <t>/rsm:CrossIndustryInvoice
/rsm:SupplyChainTradeTransaction
/ram:ApplicableHeaderTradeAgreement
/ram:SpecifiedProcuringProject</t>
  </si>
  <si>
    <t>/rsm:CrossIndustryInvoice/rsm:SupplyChainTradeTransaction/ram:ApplicableHeaderTradeAgreement/ram:SpecifiedProcuringProject</t>
  </si>
  <si>
    <t>(Référence au projet)</t>
  </si>
  <si>
    <t>BT-11</t>
  </si>
  <si>
    <t>Project reference</t>
  </si>
  <si>
    <t>The identification of the project the invoice refers to</t>
  </si>
  <si>
    <t>/rsm:CrossIndustryInvoice
/rsm:SupplyChainTradeTransaction
/ram:ApplicableHeaderTradeAgreement
/ram:SpecifiedProcuringProject
/ram:ID</t>
  </si>
  <si>
    <t>/rsm:CrossIndustryInvoice/rsm:SupplyChainTradeTransaction/ram:ApplicableHeaderTradeAgreement/ram:SpecifiedProcuringProject/ram:ID</t>
  </si>
  <si>
    <t>Use "Project reference" as default value for Name.</t>
  </si>
  <si>
    <t>Référence au projet</t>
  </si>
  <si>
    <t>Identification du projet auquel la facture fait référence</t>
  </si>
  <si>
    <t>BT-11-0</t>
  </si>
  <si>
    <t>Project name</t>
  </si>
  <si>
    <t>Value : "Project Reference"</t>
  </si>
  <si>
    <t>/rsm:CrossIndustryInvoice
/rsm:SupplyChainTradeTransaction
/ram:ApplicableHeaderTradeAgreement
/ram:SpecifiedProcuringProject
/ram:Name</t>
  </si>
  <si>
    <t>/rsm:CrossIndustryInvoice/rsm:SupplyChainTradeTransaction/ram:ApplicableHeaderTradeAgreement/ram:SpecifiedProcuringProject/ram:Name</t>
  </si>
  <si>
    <t>Nom</t>
  </si>
  <si>
    <t>Valeur : "Project Reference"</t>
  </si>
  <si>
    <t>Uniquement Valeur = "Project Reference"</t>
  </si>
  <si>
    <t>/rsm:CrossIndustryInvoice
/rsm:SupplyChainTradeTransaction
/ram:ApplicableHeaderTradeAgreement
/ram:UltimateCustomerOrderReferencedDocument</t>
  </si>
  <si>
    <t>/rsm:CrossIndustryInvoice/rsm:SupplyChainTradeTransaction/ram:ApplicableHeaderTradeAgreement/ram:UltimateCustomerOrderReferencedDocument</t>
  </si>
  <si>
    <t>/rsm:CrossIndustryInvoice
/rsm:SupplyChainTradeTransaction
/ram:ApplicableHeaderTradeAgreement
/ram:UltimateCustomerOrderReferencedDocument
/ram:IssuerAssignedID</t>
  </si>
  <si>
    <t>/rsm:CrossIndustryInvoice/rsm:SupplyChainTradeTransaction/ram:ApplicableHeaderTradeAgreement/ram:UltimateCustomerOrderReferencedDocument/ram:IssuerAssignedID</t>
  </si>
  <si>
    <t>/rsm:CrossIndustryInvoice
/rsm:SupplyChainTradeTransaction
/ram:ApplicableHeaderTradeAgreement
/ram:UltimateCustomerOrderReferencedDocument
/ram:FormattedIssueDateTime</t>
  </si>
  <si>
    <t>/rsm:CrossIndustryInvoice/rsm:SupplyChainTradeTransaction/ram:ApplicableHeaderTradeAgreement/ram:UltimateCustomerOrderReferencedDocument/ram:FormattedIssueDateTime</t>
  </si>
  <si>
    <t>/rsm:CrossIndustryInvoice
/rsm:SupplyChainTradeTransaction
/ram:ApplicableHeaderTradeAgreement
/ram:UltimateCustomerOrderReferencedDocument
/ram:FormattedIssueDateTime
/qdt:DateTimeString</t>
  </si>
  <si>
    <t>/rsm:CrossIndustryInvoice/rsm:SupplyChainTradeTransaction/ram:ApplicableHeaderTradeAgreement/ram:UltimateCustomerOrderReferencedDocument/ram:FormattedIssueDateTime/qdt:DateTimeString</t>
  </si>
  <si>
    <t>/rsm:CrossIndustryInvoice
/rsm:SupplyChainTradeTransaction
/ram:ApplicableHeaderTradeAgreement
/ram:UltimateCustomerOrderReferencedDocument
/ram:FormattedIssueDateTime
/qdt:DateTimeString
/@format</t>
  </si>
  <si>
    <t>/rsm:CrossIndustryInvoice/rsm:SupplyChainTradeTransaction/ram:ApplicableHeaderTradeAgreement/ram:UltimateCustomerOrderReferencedDocument/ram:FormattedIssueDateTime/qdt:DateTimeString/@format</t>
  </si>
  <si>
    <t>BG-13-00</t>
  </si>
  <si>
    <t>(DELIVERY INFORMATION)</t>
  </si>
  <si>
    <t>A group of business terms providing information about where and when the goods and services invoiced are delivered.</t>
  </si>
  <si>
    <t>/rsm:CrossIndustryInvoice
/rsm:SupplyChainTradeTransaction
/ram:ApplicableHeaderTradeDelivery</t>
  </si>
  <si>
    <t>/rsm:CrossIndustryInvoice/rsm:SupplyChainTradeTransaction/ram:ApplicableHeaderTradeDelivery</t>
  </si>
  <si>
    <t>(INFORMATIONS CONCERNANT LA LIVRAISON)</t>
  </si>
  <si>
    <t>Groupe de termes métiers fournissant des informations sur le lieu et la date auxquels les biens et services facturés sont livrés.</t>
  </si>
  <si>
    <t>/rsm:CrossIndustryInvoice
/rsm:SupplyChainTradeTransaction
/ram:ApplicableHeaderTradeDelivery
/ram:RelatedSupplyChainConsignment</t>
  </si>
  <si>
    <t>/rsm:CrossIndustryInvoice/rsm:SupplyChainTradeTransaction/ram:ApplicableHeaderTradeDelivery/ram:RelatedSupplyChainConsignment</t>
  </si>
  <si>
    <t>Détail sur l'expédition</t>
  </si>
  <si>
    <t>/rsm:CrossIndustryInvoice
/rsm:SupplyChainTradeTransaction
/ram:ApplicableHeaderTradeDelivery
/ram:RelatedSupplyChainConsignment
/ram:SpecifiedLogisticsTransportMovement</t>
  </si>
  <si>
    <t>/rsm:CrossIndustryInvoice/rsm:SupplyChainTradeTransaction/ram:ApplicableHeaderTradeDelivery/ram:RelatedSupplyChainConsignment/ram:SpecifiedLogisticsTransportMovement</t>
  </si>
  <si>
    <t>Détail sur le mode de transport</t>
  </si>
  <si>
    <t>ModeCode</t>
  </si>
  <si>
    <t>/rsm:CrossIndustryInvoice
/rsm:SupplyChainTradeTransaction
/ram:ApplicableHeaderTradeDelivery
/ram:RelatedSupplyChainConsignment
/ram:SpecifiedLogisticsTransportMovement
/ram:ModeCode</t>
  </si>
  <si>
    <t>/rsm:CrossIndustryInvoice/rsm:SupplyChainTradeTransaction/ram:ApplicableHeaderTradeDelivery/ram:RelatedSupplyChainConsignment/ram:SpecifiedLogisticsTransportMovement/ram:ModeCode</t>
  </si>
  <si>
    <t>Mode de transport en code</t>
  </si>
  <si>
    <t>BG-13</t>
  </si>
  <si>
    <t>DELIVERY INFORMATION</t>
  </si>
  <si>
    <t>/rsm:CrossIndustryInvoice
/rsm:SupplyChainTradeTransaction
/ram:ApplicableHeaderTradeDelivery
/ram:ShipToTradeParty</t>
  </si>
  <si>
    <t>/rsm:CrossIndustryInvoice/rsm:SupplyChainTradeTransaction/ram:ApplicableHeaderTradeDelivery/ram:ShipToTradeParty</t>
  </si>
  <si>
    <t>INFORMATIONS CONCERNANT LA LIVRAISON</t>
  </si>
  <si>
    <t>BT-71</t>
  </si>
  <si>
    <t>Deliver to location identifier</t>
  </si>
  <si>
    <t>An identifier for the location at which the goods and services are delivered.
The identification scheme identifier of the Deliver to location identifier.</t>
  </si>
  <si>
    <t>If no scheme is specified, it should be known by Buyer and Seller, e.g. a previously exchanged Buyer or Seller assigned identifier.
If used, the identification scheme shall be chosen from the entries of the list published by the ISO/IEC 6523 maintenance agency.</t>
  </si>
  <si>
    <t>/rsm:CrossIndustryInvoice
/rsm:SupplyChainTradeTransaction
/ram:ApplicableHeaderTradeDelivery
/ram:ShipToTradeParty
/ram:ID</t>
  </si>
  <si>
    <t>/rsm:CrossIndustryInvoice/rsm:SupplyChainTradeTransaction/ram:ApplicableHeaderTradeDelivery/ram:ShipToTradeParty/ram:ID</t>
  </si>
  <si>
    <t>Identifiant de l'établissement de livraison</t>
  </si>
  <si>
    <t>Identifiant de l'établissement où les biens et services sont livrés.</t>
  </si>
  <si>
    <t>Si aucun schéma d'identification n'est précisé, il devrait être connu de l'Acheteur et du Vendeur, par exemple un identifiant précédemment échangé, attribué par l'acheteur ou le vendeur.</t>
  </si>
  <si>
    <t>BT-71-0</t>
  </si>
  <si>
    <t>Deliver to location identifier
Scheme identifier (GlobalID)</t>
  </si>
  <si>
    <t>/rsm:CrossIndustryInvoice
/rsm:SupplyChainTradeTransaction
/ram:ApplicableHeaderTradeDelivery
/ram:ShipToTradeParty
/ram:GlobalID</t>
  </si>
  <si>
    <t>/rsm:CrossIndustryInvoice/rsm:SupplyChainTradeTransaction/ram:ApplicableHeaderTradeDelivery/ram:ShipToTradeParty/ram:GlobalID</t>
  </si>
  <si>
    <t>BT-71-1</t>
  </si>
  <si>
    <t>Scheme identifier (for GlobalID)</t>
  </si>
  <si>
    <t>Identifiant du schéma de l'identifiant de l'établissement de livraison</t>
  </si>
  <si>
    <t>/rsm:CrossIndustryInvoice
/rsm:SupplyChainTradeTransaction
/ram:ApplicableHeaderTradeDelivery
/ram:ShipToTradeParty
/ram:GlobalID
/@schemeID</t>
  </si>
  <si>
    <t>/rsm:CrossIndustryInvoice/rsm:SupplyChainTradeTransaction/ram:ApplicableHeaderTradeDelivery/ram:ShipToTradeParty/ram:GlobalID/@schemeID</t>
  </si>
  <si>
    <t>BT-70</t>
  </si>
  <si>
    <t>Deliver to party name</t>
  </si>
  <si>
    <t>The name of the party to which the goods and services are delivered.</t>
  </si>
  <si>
    <t>Shall be used if the Deliver to party is different from the Buyer.</t>
  </si>
  <si>
    <t>/rsm:CrossIndustryInvoice
/rsm:SupplyChainTradeTransaction
/ram:ApplicableHeaderTradeDelivery
/ram:ShipToTradeParty
/ram:Name</t>
  </si>
  <si>
    <t>/rsm:CrossIndustryInvoice/rsm:SupplyChainTradeTransaction/ram:ApplicableHeaderTradeDelivery/ram:ShipToTradeParty/ram:Name</t>
  </si>
  <si>
    <t>Nom de l’intervenant à livrer</t>
  </si>
  <si>
    <t>Nom de la partie à laquelle les biens et services sont livrés.</t>
  </si>
  <si>
    <t>Doit être utilisé si l’Intervenant à livrer est différent de l'Acheteur.</t>
  </si>
  <si>
    <t>/rsm:CrossIndustryInvoice
/rsm:SupplyChainTradeTransaction
/ram:ApplicableHeaderTradeDelivery
/ram:ShipToTradeParty
/ram:SpecifiedLegalOrganization</t>
  </si>
  <si>
    <t>/rsm:CrossIndustryInvoice/rsm:SupplyChainTradeTransaction/ram:ApplicableHeaderTradeDelivery/ram:ShipToTradeParty/ram:SpecifiedLegalOrganization</t>
  </si>
  <si>
    <t>/rsm:CrossIndustryInvoice
/rsm:SupplyChainTradeTransaction
/ram:ApplicableHeaderTradeDelivery
/ram:ShipToTradeParty
/ram:SpecifiedLegalOrganization
/ram:ID</t>
  </si>
  <si>
    <t>/rsm:CrossIndustryInvoice/rsm:SupplyChainTradeTransaction/ram:ApplicableHeaderTradeDelivery/ram:ShipToTradeParty/ram:SpecifiedLegalOrganization/ram:ID</t>
  </si>
  <si>
    <t>/rsm:CrossIndustryInvoice
/rsm:SupplyChainTradeTransaction
/ram:ApplicableHeaderTradeDelivery
/ram:ShipToTradeParty
/ram:SpecifiedLegalOrganization
/ram:ID
/@schemeID</t>
  </si>
  <si>
    <t>/rsm:CrossIndustryInvoice/rsm:SupplyChainTradeTransaction/ram:ApplicableHeaderTradeDelivery/ram:ShipToTradeParty/ram:SpecifiedLegalOrganization/ram:ID/@schemeID</t>
  </si>
  <si>
    <t>/rsm:CrossIndustryInvoice
/rsm:SupplyChainTradeTransaction
/ram:ApplicableHeaderTradeDelivery
/ram:ShipToTradeParty
/ram:SpecifiedLegalOrganization
/ram:TradingBusinessName</t>
  </si>
  <si>
    <t>/rsm:CrossIndustryInvoice/rsm:SupplyChainTradeTransaction/ram:ApplicableHeaderTradeDelivery/ram:ShipToTradeParty/ram:SpecifiedLegalOrganization/ram:TradingBusinessName</t>
  </si>
  <si>
    <t>/rsm:CrossIndustryInvoice
/rsm:SupplyChainTradeTransaction
/ram:ApplicableHeaderTradeDelivery
/ram:ShipToTradeParty
/ram:DefinedTradeContact</t>
  </si>
  <si>
    <t>/rsm:CrossIndustryInvoice/rsm:SupplyChainTradeTransaction/ram:ApplicableHeaderTradeDelivery/ram:ShipToTradeParty/ram:DefinedTradeContact</t>
  </si>
  <si>
    <t>/rsm:CrossIndustryInvoice
/rsm:SupplyChainTradeTransaction
/ram:ApplicableHeaderTradeDelivery
/ram:ShipToTradeParty
/ram:DefinedTradeContact
/ram:PersonName</t>
  </si>
  <si>
    <t>/rsm:CrossIndustryInvoice/rsm:SupplyChainTradeTransaction/ram:ApplicableHeaderTradeDelivery/ram:ShipToTradeParty/ram:DefinedTradeContact/ram:PersonName</t>
  </si>
  <si>
    <t>/rsm:CrossIndustryInvoice
/rsm:SupplyChainTradeTransaction
/ram:ApplicableHeaderTradeDelivery
/ram:ShipToTradeParty
/ram:DefinedTradeContact
/ram:DepartmentName</t>
  </si>
  <si>
    <t>/rsm:CrossIndustryInvoice/rsm:SupplyChainTradeTransaction/ram:ApplicableHeaderTradeDelivery/ram:ShipToTradeParty/ram:DefinedTradeContact/ram:DepartmentName</t>
  </si>
  <si>
    <t>/rsm:CrossIndustryInvoice
/rsm:SupplyChainTradeTransaction
/ram:ApplicableHeaderTradeDelivery
/ram:ShipToTradeParty
/ram:DefinedTradeContact
/ram:TelephoneUniversalCommunication</t>
  </si>
  <si>
    <t>/rsm:CrossIndustryInvoice/rsm:SupplyChainTradeTransaction/ram:ApplicableHeaderTradeDelivery/ram:ShipToTradeParty/ram:DefinedTradeContact/ram:TelephoneUniversalCommunication</t>
  </si>
  <si>
    <t>/rsm:CrossIndustryInvoice
/rsm:SupplyChainTradeTransaction
/ram:ApplicableHeaderTradeDelivery
/ram:ShipToTradeParty
/ram:DefinedTradeContact
/ram:TelephoneUniversalCommunication
/ram:CompleteNumber</t>
  </si>
  <si>
    <t>/rsm:CrossIndustryInvoice/rsm:SupplyChainTradeTransaction/ram:ApplicableHeaderTradeDelivery/ram:ShipToTradeParty/ram:DefinedTradeContact/ram:TelephoneUniversalCommunication/ram:CompleteNumber</t>
  </si>
  <si>
    <t>/rsm:CrossIndustryInvoice
/rsm:SupplyChainTradeTransaction
/ram:ApplicableHeaderTradeDelivery
/ram:ShipToTradeParty
/ram:DefinedTradeContact
/ram:FaxUniversalCommunication</t>
  </si>
  <si>
    <t>/rsm:CrossIndustryInvoice/rsm:SupplyChainTradeTransaction/ram:ApplicableHeaderTradeDelivery/ram:ShipToTradeParty/ram:DefinedTradeContact/ram:FaxUniversalCommunication</t>
  </si>
  <si>
    <t>/rsm:CrossIndustryInvoice
/rsm:SupplyChainTradeTransaction
/ram:ApplicableHeaderTradeDelivery
/ram:ShipToTradeParty
/ram:DefinedTradeContact
/ram:FaxUniversalCommunication
/ram:CompleteNumber</t>
  </si>
  <si>
    <t>/rsm:CrossIndustryInvoice/rsm:SupplyChainTradeTransaction/ram:ApplicableHeaderTradeDelivery/ram:ShipToTradeParty/ram:DefinedTradeContact/ram:FaxUniversalCommunication/ram:CompleteNumber</t>
  </si>
  <si>
    <t>/rsm:CrossIndustryInvoice
/rsm:SupplyChainTradeTransaction
/ram:ApplicableHeaderTradeDelivery
/ram:ShipToTradeParty
/ram:DefinedTradeContact
/ram:EmailURIUniversalCommunication</t>
  </si>
  <si>
    <t>/rsm:CrossIndustryInvoice/rsm:SupplyChainTradeTransaction/ram:ApplicableHeaderTradeDelivery/ram:ShipToTradeParty/ram:DefinedTradeContact/ram:EmailURIUniversalCommunication</t>
  </si>
  <si>
    <t>/rsm:CrossIndustryInvoice
/rsm:SupplyChainTradeTransaction
/ram:ApplicableHeaderTradeDelivery
/ram:ShipToTradeParty
/ram:DefinedTradeContact
/ram:EmailURIUniversalCommunication
/ram:URIID</t>
  </si>
  <si>
    <t>/rsm:CrossIndustryInvoice/rsm:SupplyChainTradeTransaction/ram:ApplicableHeaderTradeDelivery/ram:ShipToTradeParty/ram:DefinedTradeContact/ram:EmailURIUniversalCommunication/ram:URIID</t>
  </si>
  <si>
    <t>BG-15</t>
  </si>
  <si>
    <t>A group of business terms providing information about the address to which goods and services invoiced were or are delivered.</t>
  </si>
  <si>
    <t>In the case of pick-up, the deliver to address is the pick-up address. Sufficient components of the address are to be filled to comply with legal requirements.</t>
  </si>
  <si>
    <t>/rsm:CrossIndustryInvoice
/rsm:SupplyChainTradeTransaction
/ram:ApplicableHeaderTradeDelivery
/ram:ShipToTradeParty
/ram:PostalTradeAddress</t>
  </si>
  <si>
    <t>/rsm:CrossIndustryInvoice/rsm:SupplyChainTradeTransaction/ram:ApplicableHeaderTradeDelivery/ram:ShipToTradeParty/ram:PostalTradeAddress</t>
  </si>
  <si>
    <t>ADRESSE DE LIVRAISON</t>
  </si>
  <si>
    <t>Groupe de termes métiers fournissant des informations sur l'adresse à laquelle les biens et services facturés ont été ou sont livrés.</t>
  </si>
  <si>
    <t>Dans le cas de l'enlèvement, l'adresse du lieu de livraison est l'adresse d'enlèvement. Les éléments pertinents de l'adresse doivent être remplis pour se conformer aux exigences légales.</t>
  </si>
  <si>
    <t>BT-78</t>
  </si>
  <si>
    <t>Deliver to post code</t>
  </si>
  <si>
    <t>/rsm:CrossIndustryInvoice
/rsm:SupplyChainTradeTransaction
/ram:ApplicableHeaderTradeDelivery
/ram:ShipToTradeParty
/ram:PostalTradeAddress
/ram:PostcodeCode</t>
  </si>
  <si>
    <t>/rsm:CrossIndustryInvoice/rsm:SupplyChainTradeTransaction/ram:ApplicableHeaderTradeDelivery/ram:ShipToTradeParty/ram:PostalTradeAddress/ram:PostcodeCode</t>
  </si>
  <si>
    <t>BT-75</t>
  </si>
  <si>
    <t>Deliver to address line 1</t>
  </si>
  <si>
    <t>Usually the street name and number.</t>
  </si>
  <si>
    <t>/rsm:CrossIndustryInvoice
/rsm:SupplyChainTradeTransaction
/ram:ApplicableHeaderTradeDelivery
/ram:ShipToTradeParty
/ram:PostalTradeAddress
/ram:LineOne</t>
  </si>
  <si>
    <t>/rsm:CrossIndustryInvoice/rsm:SupplyChainTradeTransaction/ram:ApplicableHeaderTradeDelivery/ram:ShipToTradeParty/ram:PostalTradeAddress/ram:LineOne</t>
  </si>
  <si>
    <t>Il s'agit généralement des nom et numéro de la rue ou de la boîte postale.</t>
  </si>
  <si>
    <t>BT-76</t>
  </si>
  <si>
    <t>Deliver to address line 2</t>
  </si>
  <si>
    <t>/rsm:CrossIndustryInvoice
/rsm:SupplyChainTradeTransaction
/ram:ApplicableHeaderTradeDelivery
/ram:ShipToTradeParty
/ram:PostalTradeAddress
/ram:LineTwo</t>
  </si>
  <si>
    <t>/rsm:CrossIndustryInvoice/rsm:SupplyChainTradeTransaction/ram:ApplicableHeaderTradeDelivery/ram:ShipToTradeParty/ram:PostalTradeAddress/ram:LineTwo</t>
  </si>
  <si>
    <t>BT-165</t>
  </si>
  <si>
    <t>Deliver to address line 3</t>
  </si>
  <si>
    <t>/rsm:CrossIndustryInvoice
/rsm:SupplyChainTradeTransaction
/ram:ApplicableHeaderTradeDelivery
/ram:ShipToTradeParty
/ram:PostalTradeAddress
/ram:LineThree</t>
  </si>
  <si>
    <t>/rsm:CrossIndustryInvoice/rsm:SupplyChainTradeTransaction/ram:ApplicableHeaderTradeDelivery/ram:ShipToTradeParty/ram:PostalTradeAddress/ram:LineThree</t>
  </si>
  <si>
    <t>BT-77</t>
  </si>
  <si>
    <t>Deliver to city</t>
  </si>
  <si>
    <t>The common name of the city, town or village, where the deliver to address is located.</t>
  </si>
  <si>
    <t>/rsm:CrossIndustryInvoice
/rsm:SupplyChainTradeTransaction
/ram:ApplicableHeaderTradeDelivery
/ram:ShipToTradeParty
/ram:PostalTradeAddress
/ram:CityName</t>
  </si>
  <si>
    <t>/rsm:CrossIndustryInvoice/rsm:SupplyChainTradeTransaction/ram:ApplicableHeaderTradeDelivery/ram:ShipToTradeParty/ram:PostalTradeAddress/ram:CityName</t>
  </si>
  <si>
    <t>Nom usuel de la commune, ville ou village, dans laquelle se trouve l'adresse de livraison.</t>
  </si>
  <si>
    <t>BT-80</t>
  </si>
  <si>
    <t>Deliver to country code</t>
  </si>
  <si>
    <t>BR-57: Each  Deliver  to  address  (BG-15)  shall  contain  a  Deliver  to country code (BT-80).</t>
  </si>
  <si>
    <t>/rsm:CrossIndustryInvoice
/rsm:SupplyChainTradeTransaction
/ram:ApplicableHeaderTradeDelivery
/ram:ShipToTradeParty
/ram:PostalTradeAddress
/ram:CountryID</t>
  </si>
  <si>
    <t>/rsm:CrossIndustryInvoice/rsm:SupplyChainTradeTransaction/ram:ApplicableHeaderTradeDelivery/ram:ShipToTradeParty/ram:PostalTradeAddress/ram:CountryID</t>
  </si>
  <si>
    <t>BR-57 : Chaque Adresse de livraison (BG-15) doit contenir un Code du pays de livraison (BT-80).</t>
  </si>
  <si>
    <t>BT-79</t>
  </si>
  <si>
    <t>Deliver to country subdivision</t>
  </si>
  <si>
    <t>/rsm:CrossIndustryInvoice
/rsm:SupplyChainTradeTransaction
/ram:ApplicableHeaderTradeDelivery
/ram:ShipToTradeParty
/ram:PostalTradeAddress
/ram:CountrySubDivisionName</t>
  </si>
  <si>
    <t>/rsm:CrossIndustryInvoice/rsm:SupplyChainTradeTransaction/ram:ApplicableHeaderTradeDelivery/ram:ShipToTradeParty/ram:PostalTradeAddress/ram:CountrySubDivisionName</t>
  </si>
  <si>
    <t>/rsm:CrossIndustryInvoice
/rsm:SupplyChainTradeTransaction
/ram:ApplicableHeaderTradeDelivery
/ram:ShipToTradeParty
/ram:URIUniversalCommunication</t>
  </si>
  <si>
    <t>/rsm:CrossIndustryInvoice/rsm:SupplyChainTradeTransaction/ram:ApplicableHeaderTradeDelivery/ram:ShipToTradeParty/ram:URIUniversalCommunication</t>
  </si>
  <si>
    <t>/rsm:CrossIndustryInvoice
/rsm:SupplyChainTradeTransaction
/ram:ApplicableHeaderTradeDelivery
/ram:ShipToTradeParty
/ram:URIUniversalCommunication
/ram:URIID</t>
  </si>
  <si>
    <t>/rsm:CrossIndustryInvoice/rsm:SupplyChainTradeTransaction/ram:ApplicableHeaderTradeDelivery/ram:ShipToTradeParty/ram:URIUniversalCommunication/ram:URIID</t>
  </si>
  <si>
    <t>/rsm:CrossIndustryInvoice
/rsm:SupplyChainTradeTransaction
/ram:ApplicableHeaderTradeDelivery
/ram:ShipToTradeParty
/ram:URIUniversalCommunication
/ram:URIID
/@schemeID</t>
  </si>
  <si>
    <t>/rsm:CrossIndustryInvoice/rsm:SupplyChainTradeTransaction/ram:ApplicableHeaderTradeDelivery/ram:ShipToTradeParty/ram:URIUniversalCommunication/ram:URIID/@schemeID</t>
  </si>
  <si>
    <t>/rsm:CrossIndustryInvoice
/rsm:SupplyChainTradeTransaction
/ram:ApplicableHeaderTradeDelivery
/ram:ShipToTradeParty
/ram:SpecifiedTaxRegistration</t>
  </si>
  <si>
    <t>/rsm:CrossIndustryInvoice/rsm:SupplyChainTradeTransaction/ram:ApplicableHeaderTradeDelivery/ram:ShipToTradeParty/ram:SpecifiedTaxRegistration</t>
  </si>
  <si>
    <t>/rsm:CrossIndustryInvoice
/rsm:SupplyChainTradeTransaction
/ram:ApplicableHeaderTradeDelivery
/ram:ShipToTradeParty
/ram:SpecifiedTaxRegistration
/ram:ID</t>
  </si>
  <si>
    <t>/rsm:CrossIndustryInvoice/rsm:SupplyChainTradeTransaction/ram:ApplicableHeaderTradeDelivery/ram:ShipToTradeParty/ram:SpecifiedTaxRegistration/ram:ID</t>
  </si>
  <si>
    <t>/rsm:CrossIndustryInvoice
/rsm:SupplyChainTradeTransaction
/ram:ApplicableHeaderTradeDelivery
/ram:ShipToTradeParty
/ram:SpecifiedTaxRegistration
/ram:ID
/@schemeID</t>
  </si>
  <si>
    <t>/rsm:CrossIndustryInvoice/rsm:SupplyChainTradeTransaction/ram:ApplicableHeaderTradeDelivery/ram:ShipToTradeParty/ram:SpecifiedTaxRegistration/ram:ID/@schemeID</t>
  </si>
  <si>
    <t>/rsm:CrossIndustryInvoice
/rsm:SupplyChainTradeTransaction
/ram:ApplicableHeaderTradeDelivery
/ram:UltimateShipToTradeParty</t>
  </si>
  <si>
    <t>/rsm:CrossIndustryInvoice/rsm:SupplyChainTradeTransaction/ram:ApplicableHeaderTradeDelivery/ram:UltimateShipToTradeParty</t>
  </si>
  <si>
    <t>/rsm:CrossIndustryInvoice
/rsm:SupplyChainTradeTransaction
/ram:ApplicableHeaderTradeDelivery
/ram:UltimateShipToTradeParty
/ram:ID</t>
  </si>
  <si>
    <t>/rsm:CrossIndustryInvoice/rsm:SupplyChainTradeTransaction/ram:ApplicableHeaderTradeDelivery/ram:UltimateShipToTradeParty/ram:ID</t>
  </si>
  <si>
    <t>/rsm:CrossIndustryInvoice
/rsm:SupplyChainTradeTransaction
/ram:ApplicableHeaderTradeDelivery
/ram:UltimateShipToTradeParty
/ram:GlobalID</t>
  </si>
  <si>
    <t>/rsm:CrossIndustryInvoice/rsm:SupplyChainTradeTransaction/ram:ApplicableHeaderTradeDelivery/ram:UltimateShipToTradeParty/ram:GlobalID</t>
  </si>
  <si>
    <t>/rsm:CrossIndustryInvoice
/rsm:SupplyChainTradeTransaction
/ram:ApplicableHeaderTradeDelivery
/ram:UltimateShipToTradeParty
/ram:GlobalID
/@schemeID</t>
  </si>
  <si>
    <t>/rsm:CrossIndustryInvoice/rsm:SupplyChainTradeTransaction/ram:ApplicableHeaderTradeDelivery/ram:UltimateShipToTradeParty/ram:GlobalID/@schemeID</t>
  </si>
  <si>
    <t>/rsm:CrossIndustryInvoice
/rsm:SupplyChainTradeTransaction
/ram:ApplicableHeaderTradeDelivery
/ram:UltimateShipToTradeParty
/ram:Name</t>
  </si>
  <si>
    <t>/rsm:CrossIndustryInvoice/rsm:SupplyChainTradeTransaction/ram:ApplicableHeaderTradeDelivery/ram:UltimateShipToTradeParty/ram:Name</t>
  </si>
  <si>
    <t>/rsm:CrossIndustryInvoice
/rsm:SupplyChainTradeTransaction
/ram:ApplicableHeaderTradeDelivery
/ram:UltimateShipToTradeParty
/ram:SpecifiedLegalOrganization</t>
  </si>
  <si>
    <t>/rsm:CrossIndustryInvoice/rsm:SupplyChainTradeTransaction/ram:ApplicableHeaderTradeDelivery/ram:UltimateShipToTradeParty/ram:SpecifiedLegalOrganization</t>
  </si>
  <si>
    <t>/rsm:CrossIndustryInvoice
/rsm:SupplyChainTradeTransaction
/ram:ApplicableHeaderTradeDelivery
/ram:UltimateShipToTradeParty
/ram:SpecifiedLegalOrganization
/ram:ID</t>
  </si>
  <si>
    <t>/rsm:CrossIndustryInvoice/rsm:SupplyChainTradeTransaction/ram:ApplicableHeaderTradeDelivery/ram:UltimateShipToTradeParty/ram:SpecifiedLegalOrganization/ram:ID</t>
  </si>
  <si>
    <t>/rsm:CrossIndustryInvoice
/rsm:SupplyChainTradeTransaction
/ram:ApplicableHeaderTradeDelivery
/ram:UltimateShipToTradeParty
/ram:SpecifiedLegalOrganization
/ram:ID
/@schemeID</t>
  </si>
  <si>
    <t>/rsm:CrossIndustryInvoice/rsm:SupplyChainTradeTransaction/ram:ApplicableHeaderTradeDelivery/ram:UltimateShipToTradeParty/ram:SpecifiedLegalOrganization/ram:ID/@schemeID</t>
  </si>
  <si>
    <t>/rsm:CrossIndustryInvoice
/rsm:SupplyChainTradeTransaction
/ram:ApplicableHeaderTradeDelivery
/ram:UltimateShipToTradeParty
/ram:SpecifiedLegalOrganization
/ram:TradingBusinessName</t>
  </si>
  <si>
    <t>/rsm:CrossIndustryInvoice/rsm:SupplyChainTradeTransaction/ram:ApplicableHeaderTradeDelivery/ram:UltimateShipToTradeParty/ram:SpecifiedLegalOrganization/ram:TradingBusinessName</t>
  </si>
  <si>
    <t>/rsm:CrossIndustryInvoice
/rsm:SupplyChainTradeTransaction
/ram:ApplicableHeaderTradeDelivery
/ram:UltimateShipToTradeParty
/ram:DefinedTradeContact</t>
  </si>
  <si>
    <t>/rsm:CrossIndustryInvoice/rsm:SupplyChainTradeTransaction/ram:ApplicableHeaderTradeDelivery/ram:UltimateShipToTradeParty/ram:DefinedTradeContact</t>
  </si>
  <si>
    <t>/rsm:CrossIndustryInvoice
/rsm:SupplyChainTradeTransaction
/ram:ApplicableHeaderTradeDelivery
/ram:UltimateShipToTradeParty
/ram:DefinedTradeContact
/ram:PersonName</t>
  </si>
  <si>
    <t>/rsm:CrossIndustryInvoice/rsm:SupplyChainTradeTransaction/ram:ApplicableHeaderTradeDelivery/ram:UltimateShipToTradeParty/ram:DefinedTradeContact/ram:PersonName</t>
  </si>
  <si>
    <t>/rsm:CrossIndustryInvoice
/rsm:SupplyChainTradeTransaction
/ram:ApplicableHeaderTradeDelivery
/ram:UltimateShipToTradeParty
/ram:DefinedTradeContact
/ram:DepartmentName</t>
  </si>
  <si>
    <t>/rsm:CrossIndustryInvoice/rsm:SupplyChainTradeTransaction/ram:ApplicableHeaderTradeDelivery/ram:UltimateShipToTradeParty/ram:DefinedTradeContact/ram:DepartmentName</t>
  </si>
  <si>
    <t>/rsm:CrossIndustryInvoice
/rsm:SupplyChainTradeTransaction
/ram:ApplicableHeaderTradeDelivery
/ram:UltimateShipToTradeParty
/ram:DefinedTradeContact
/ram:TelephoneUniversalCommunication</t>
  </si>
  <si>
    <t>/rsm:CrossIndustryInvoice/rsm:SupplyChainTradeTransaction/ram:ApplicableHeaderTradeDelivery/ram:UltimateShipToTradeParty/ram:DefinedTradeContact/ram:TelephoneUniversalCommunication</t>
  </si>
  <si>
    <t>/rsm:CrossIndustryInvoice
/rsm:SupplyChainTradeTransaction
/ram:ApplicableHeaderTradeDelivery
/ram:UltimateShipToTradeParty
/ram:DefinedTradeContact
/ram:TelephoneUniversalCommunication
/ram:CompleteNumber</t>
  </si>
  <si>
    <t>/rsm:CrossIndustryInvoice/rsm:SupplyChainTradeTransaction/ram:ApplicableHeaderTradeDelivery/ram:UltimateShipToTradeParty/ram:DefinedTradeContact/ram:TelephoneUniversalCommunication/ram:CompleteNumber</t>
  </si>
  <si>
    <t>/rsm:CrossIndustryInvoice
/rsm:SupplyChainTradeTransaction
/ram:ApplicableHeaderTradeDelivery
/ram:UltimateShipToTradeParty
/ram:DefinedTradeContact
/ram:FaxUniversalCommunication</t>
  </si>
  <si>
    <t>/rsm:CrossIndustryInvoice/rsm:SupplyChainTradeTransaction/ram:ApplicableHeaderTradeDelivery/ram:UltimateShipToTradeParty/ram:DefinedTradeContact/ram:FaxUniversalCommunication</t>
  </si>
  <si>
    <t>/rsm:CrossIndustryInvoice
/rsm:SupplyChainTradeTransaction
/ram:ApplicableHeaderTradeDelivery
/ram:UltimateShipToTradeParty
/ram:DefinedTradeContact
/ram:FaxUniversalCommunication
/ram:CompleteNumber</t>
  </si>
  <si>
    <t>/rsm:CrossIndustryInvoice/rsm:SupplyChainTradeTransaction/ram:ApplicableHeaderTradeDelivery/ram:UltimateShipToTradeParty/ram:DefinedTradeContact/ram:FaxUniversalCommunication/ram:CompleteNumber</t>
  </si>
  <si>
    <t>/rsm:CrossIndustryInvoice
/rsm:SupplyChainTradeTransaction
/ram:ApplicableHeaderTradeDelivery
/ram:UltimateShipToTradeParty
/ram:DefinedTradeContact
/ram:EmailURIUniversalCommunication</t>
  </si>
  <si>
    <t>/rsm:CrossIndustryInvoice/rsm:SupplyChainTradeTransaction/ram:ApplicableHeaderTradeDelivery/ram:UltimateShipToTradeParty/ram:DefinedTradeContact/ram:EmailURIUniversalCommunication</t>
  </si>
  <si>
    <t>/rsm:CrossIndustryInvoice
/rsm:SupplyChainTradeTransaction
/ram:ApplicableHeaderTradeDelivery
/ram:UltimateShipToTradeParty
/ram:DefinedTradeContact
/ram:EmailURIUniversalCommunication
/ram:URIID</t>
  </si>
  <si>
    <t>/rsm:CrossIndustryInvoice/rsm:SupplyChainTradeTransaction/ram:ApplicableHeaderTradeDelivery/ram:UltimateShipToTradeParty/ram:DefinedTradeContact/ram:EmailURIUniversalCommunication/ram:URIID</t>
  </si>
  <si>
    <t>/rsm:CrossIndustryInvoice
/rsm:SupplyChainTradeTransaction
/ram:ApplicableHeaderTradeDelivery
/ram:UltimateShipToTradeParty
/ram:PostalTradeAddress</t>
  </si>
  <si>
    <t>/rsm:CrossIndustryInvoice/rsm:SupplyChainTradeTransaction/ram:ApplicableHeaderTradeDelivery/ram:UltimateShipToTradeParty/ram:PostalTradeAddress</t>
  </si>
  <si>
    <t>/rsm:CrossIndustryInvoice
/rsm:SupplyChainTradeTransaction
/ram:ApplicableHeaderTradeDelivery
/ram:UltimateShipToTradeParty
/ram:PostalTradeAddress
/ram:PostcodeCode</t>
  </si>
  <si>
    <t>/rsm:CrossIndustryInvoice/rsm:SupplyChainTradeTransaction/ram:ApplicableHeaderTradeDelivery/ram:UltimateShipToTradeParty/ram:PostalTradeAddress/ram:PostcodeCode</t>
  </si>
  <si>
    <t>/rsm:CrossIndustryInvoice
/rsm:SupplyChainTradeTransaction
/ram:ApplicableHeaderTradeDelivery
/ram:UltimateShipToTradeParty
/ram:PostalTradeAddress
/ram:LineOne</t>
  </si>
  <si>
    <t>/rsm:CrossIndustryInvoice/rsm:SupplyChainTradeTransaction/ram:ApplicableHeaderTradeDelivery/ram:UltimateShipToTradeParty/ram:PostalTradeAddress/ram:LineOne</t>
  </si>
  <si>
    <t>/rsm:CrossIndustryInvoice
/rsm:SupplyChainTradeTransaction
/ram:ApplicableHeaderTradeDelivery
/ram:UltimateShipToTradeParty
/ram:PostalTradeAddress
/ram:LineTwo</t>
  </si>
  <si>
    <t>/rsm:CrossIndustryInvoice/rsm:SupplyChainTradeTransaction/ram:ApplicableHeaderTradeDelivery/ram:UltimateShipToTradeParty/ram:PostalTradeAddress/ram:LineTwo</t>
  </si>
  <si>
    <t>/rsm:CrossIndustryInvoice
/rsm:SupplyChainTradeTransaction
/ram:ApplicableHeaderTradeDelivery
/ram:UltimateShipToTradeParty
/ram:PostalTradeAddress
/ram:LineThree</t>
  </si>
  <si>
    <t>/rsm:CrossIndustryInvoice/rsm:SupplyChainTradeTransaction/ram:ApplicableHeaderTradeDelivery/ram:UltimateShipToTradeParty/ram:PostalTradeAddress/ram:LineThree</t>
  </si>
  <si>
    <t>/rsm:CrossIndustryInvoice
/rsm:SupplyChainTradeTransaction
/ram:ApplicableHeaderTradeDelivery
/ram:UltimateShipToTradeParty
/ram:PostalTradeAddress
/ram:CityName</t>
  </si>
  <si>
    <t>/rsm:CrossIndustryInvoice/rsm:SupplyChainTradeTransaction/ram:ApplicableHeaderTradeDelivery/ram:UltimateShipToTradeParty/ram:PostalTradeAddress/ram:CityName</t>
  </si>
  <si>
    <t>/rsm:CrossIndustryInvoice
/rsm:SupplyChainTradeTransaction
/ram:ApplicableHeaderTradeDelivery
/ram:UltimateShipToTradeParty
/ram:PostalTradeAddress
/ram:CountryID</t>
  </si>
  <si>
    <t>/rsm:CrossIndustryInvoice/rsm:SupplyChainTradeTransaction/ram:ApplicableHeaderTradeDelivery/ram:UltimateShipToTradeParty/ram:PostalTradeAddress/ram:CountryID</t>
  </si>
  <si>
    <t>/rsm:CrossIndustryInvoice
/rsm:SupplyChainTradeTransaction
/ram:ApplicableHeaderTradeDelivery
/ram:UltimateShipToTradeParty
/ram:PostalTradeAddress
/ram:CountrySubDivisionName</t>
  </si>
  <si>
    <t>/rsm:CrossIndustryInvoice/rsm:SupplyChainTradeTransaction/ram:ApplicableHeaderTradeDelivery/ram:UltimateShipToTradeParty/ram:PostalTradeAddress/ram:CountrySubDivisionName</t>
  </si>
  <si>
    <t>/rsm:CrossIndustryInvoice
/rsm:SupplyChainTradeTransaction
/ram:ApplicableHeaderTradeDelivery
/ram:UltimateShipToTradeParty
/ram:URIUniversalCommunication</t>
  </si>
  <si>
    <t>/rsm:CrossIndustryInvoice/rsm:SupplyChainTradeTransaction/ram:ApplicableHeaderTradeDelivery/ram:UltimateShipToTradeParty/ram:URIUniversalCommunication</t>
  </si>
  <si>
    <t>/rsm:CrossIndustryInvoice
/rsm:SupplyChainTradeTransaction
/ram:ApplicableHeaderTradeDelivery
/ram:UltimateShipToTradeParty
/ram:URIUniversalCommunication
/ram:URIID</t>
  </si>
  <si>
    <t>/rsm:CrossIndustryInvoice/rsm:SupplyChainTradeTransaction/ram:ApplicableHeaderTradeDelivery/ram:UltimateShipToTradeParty/ram:URIUniversalCommunication/ram:URIID</t>
  </si>
  <si>
    <t>/rsm:CrossIndustryInvoice
/rsm:SupplyChainTradeTransaction
/ram:ApplicableHeaderTradeDelivery
/ram:UltimateShipToTradeParty
/ram:URIUniversalCommunication
/ram:URIID
/@schemeID</t>
  </si>
  <si>
    <t>/rsm:CrossIndustryInvoice/rsm:SupplyChainTradeTransaction/ram:ApplicableHeaderTradeDelivery/ram:UltimateShipToTradeParty/ram:URIUniversalCommunication/ram:URIID/@schemeID</t>
  </si>
  <si>
    <t>/rsm:CrossIndustryInvoice
/rsm:SupplyChainTradeTransaction
/ram:ApplicableHeaderTradeDelivery
/ram:UltimateShipToTradeParty
/ram:SpecifiedTaxRegistration</t>
  </si>
  <si>
    <t>/rsm:CrossIndustryInvoice/rsm:SupplyChainTradeTransaction/ram:ApplicableHeaderTradeDelivery/ram:UltimateShipToTradeParty/ram:SpecifiedTaxRegistration</t>
  </si>
  <si>
    <t>/rsm:CrossIndustryInvoice
/rsm:SupplyChainTradeTransaction
/ram:ApplicableHeaderTradeDelivery
/ram:UltimateShipToTradeParty
/ram:SpecifiedTaxRegistration
/ram:ID</t>
  </si>
  <si>
    <t>/rsm:CrossIndustryInvoice/rsm:SupplyChainTradeTransaction/ram:ApplicableHeaderTradeDelivery/ram:UltimateShipToTradeParty/ram:SpecifiedTaxRegistration/ram:ID</t>
  </si>
  <si>
    <t>/rsm:CrossIndustryInvoice
/rsm:SupplyChainTradeTransaction
/ram:ApplicableHeaderTradeDelivery
/ram:UltimateShipToTradeParty
/ram:SpecifiedTaxRegistration
/ram:ID
/@schemeID</t>
  </si>
  <si>
    <t>/rsm:CrossIndustryInvoice/rsm:SupplyChainTradeTransaction/ram:ApplicableHeaderTradeDelivery/ram:UltimateShipToTradeParty/ram:SpecifiedTaxRegistration/ram:ID/@schemeID</t>
  </si>
  <si>
    <t>/rsm:CrossIndustryInvoice
/rsm:SupplyChainTradeTransaction
/ram:ApplicableHeaderTradeDelivery
/ram:ShipFromTradeParty</t>
  </si>
  <si>
    <t>/rsm:CrossIndustryInvoice/rsm:SupplyChainTradeTransaction/ram:ApplicableHeaderTradeDelivery/ram:ShipFromTradeParty</t>
  </si>
  <si>
    <t>Informations concernant le lieu d'expédition</t>
  </si>
  <si>
    <t>/rsm:CrossIndustryInvoice
/rsm:SupplyChainTradeTransaction
/ram:ApplicableHeaderTradeDelivery
/ram:ShipFromTradeParty
/ram:ID</t>
  </si>
  <si>
    <t>/rsm:CrossIndustryInvoice/rsm:SupplyChainTradeTransaction/ram:ApplicableHeaderTradeDelivery/ram:ShipFromTradeParty/ram:ID</t>
  </si>
  <si>
    <t>Identifiant de l'établissement d'expédition</t>
  </si>
  <si>
    <t>/rsm:CrossIndustryInvoice
/rsm:SupplyChainTradeTransaction
/ram:ApplicableHeaderTradeDelivery
/ram:ShipFromTradeParty
/ram:GlobalID</t>
  </si>
  <si>
    <t>/rsm:CrossIndustryInvoice/rsm:SupplyChainTradeTransaction/ram:ApplicableHeaderTradeDelivery/ram:ShipFromTradeParty/ram:GlobalID</t>
  </si>
  <si>
    <t>/rsm:CrossIndustryInvoice
/rsm:SupplyChainTradeTransaction
/ram:ApplicableHeaderTradeDelivery
/ram:ShipFromTradeParty
/ram:GlobalID
/@schemeID</t>
  </si>
  <si>
    <t>/rsm:CrossIndustryInvoice/rsm:SupplyChainTradeTransaction/ram:ApplicableHeaderTradeDelivery/ram:ShipFromTradeParty/ram:GlobalID/@schemeID</t>
  </si>
  <si>
    <t>/rsm:CrossIndustryInvoice
/rsm:SupplyChainTradeTransaction
/ram:ApplicableHeaderTradeDelivery
/ram:ShipFromTradeParty
/ram:Name</t>
  </si>
  <si>
    <t>/rsm:CrossIndustryInvoice/rsm:SupplyChainTradeTransaction/ram:ApplicableHeaderTradeDelivery/ram:ShipFromTradeParty/ram:Name</t>
  </si>
  <si>
    <t>Nom du lieu d'expédition</t>
  </si>
  <si>
    <t>/rsm:CrossIndustryInvoice
/rsm:SupplyChainTradeTransaction
/ram:ApplicableHeaderTradeDelivery
/ram:ShipFromTradeParty
/ram:SpecifiedLegalOrganization</t>
  </si>
  <si>
    <t>/rsm:CrossIndustryInvoice/rsm:SupplyChainTradeTransaction/ram:ApplicableHeaderTradeDelivery/ram:ShipFromTradeParty/ram:SpecifiedLegalOrganization</t>
  </si>
  <si>
    <t>/rsm:CrossIndustryInvoice
/rsm:SupplyChainTradeTransaction
/ram:ApplicableHeaderTradeDelivery
/ram:ShipFromTradeParty
/ram:SpecifiedLegalOrganization
/ram:ID</t>
  </si>
  <si>
    <t>/rsm:CrossIndustryInvoice/rsm:SupplyChainTradeTransaction/ram:ApplicableHeaderTradeDelivery/ram:ShipFromTradeParty/ram:SpecifiedLegalOrganization/ram:ID</t>
  </si>
  <si>
    <t>/rsm:CrossIndustryInvoice
/rsm:SupplyChainTradeTransaction
/ram:ApplicableHeaderTradeDelivery
/ram:ShipFromTradeParty
/ram:SpecifiedLegalOrganization
/ram:ID
/@schemeID</t>
  </si>
  <si>
    <t>/rsm:CrossIndustryInvoice/rsm:SupplyChainTradeTransaction/ram:ApplicableHeaderTradeDelivery/ram:ShipFromTradeParty/ram:SpecifiedLegalOrganization/ram:ID/@schemeID</t>
  </si>
  <si>
    <t>/rsm:CrossIndustryInvoice
/rsm:SupplyChainTradeTransaction
/ram:ApplicableHeaderTradeDelivery
/ram:ShipFromTradeParty
/ram:SpecifiedLegalOrganization
/ram:TradingBusinessName</t>
  </si>
  <si>
    <t>/rsm:CrossIndustryInvoice/rsm:SupplyChainTradeTransaction/ram:ApplicableHeaderTradeDelivery/ram:ShipFromTradeParty/ram:SpecifiedLegalOrganization/ram:TradingBusinessName</t>
  </si>
  <si>
    <t>/rsm:CrossIndustryInvoice
/rsm:SupplyChainTradeTransaction
/ram:ApplicableHeaderTradeDelivery
/ram:ShipFromTradeParty
/ram:DefinedTradeContact</t>
  </si>
  <si>
    <t>/rsm:CrossIndustryInvoice/rsm:SupplyChainTradeTransaction/ram:ApplicableHeaderTradeDelivery/ram:ShipFromTradeParty/ram:DefinedTradeContact</t>
  </si>
  <si>
    <t>Coordonnées du lieu d'expédition</t>
  </si>
  <si>
    <t>/rsm:CrossIndustryInvoice
/rsm:SupplyChainTradeTransaction
/ram:ApplicableHeaderTradeDelivery
/ram:ShipFromTradeParty
/ram:DefinedTradeContact
/ram:PersonName</t>
  </si>
  <si>
    <t>/rsm:CrossIndustryInvoice/rsm:SupplyChainTradeTransaction/ram:ApplicableHeaderTradeDelivery/ram:ShipFromTradeParty/ram:DefinedTradeContact/ram:PersonName</t>
  </si>
  <si>
    <t>Point de contact du lieu d'expédition</t>
  </si>
  <si>
    <t>/rsm:CrossIndustryInvoice
/rsm:SupplyChainTradeTransaction
/ram:ApplicableHeaderTradeDelivery
/ram:ShipFromTradeParty
/ram:DefinedTradeContact
/ram:DepartmentName</t>
  </si>
  <si>
    <t>/rsm:CrossIndustryInvoice/rsm:SupplyChainTradeTransaction/ram:ApplicableHeaderTradeDelivery/ram:ShipFromTradeParty/ram:DefinedTradeContact/ram:DepartmentName</t>
  </si>
  <si>
    <t>/rsm:CrossIndustryInvoice
/rsm:SupplyChainTradeTransaction
/ram:ApplicableHeaderTradeDelivery
/ram:ShipFromTradeParty
/ram:DefinedTradeContact
/ram:TelephoneUniversalCommunication</t>
  </si>
  <si>
    <t>/rsm:CrossIndustryInvoice/rsm:SupplyChainTradeTransaction/ram:ApplicableHeaderTradeDelivery/ram:ShipFromTradeParty/ram:DefinedTradeContact/ram:TelephoneUniversalCommunication</t>
  </si>
  <si>
    <t>/rsm:CrossIndustryInvoice
/rsm:SupplyChainTradeTransaction
/ram:ApplicableHeaderTradeDelivery
/ram:ShipFromTradeParty
/ram:DefinedTradeContact
/ram:TelephoneUniversalCommunication
/ram:CompleteNumber</t>
  </si>
  <si>
    <t>/rsm:CrossIndustryInvoice/rsm:SupplyChainTradeTransaction/ram:ApplicableHeaderTradeDelivery/ram:ShipFromTradeParty/ram:DefinedTradeContact/ram:TelephoneUniversalCommunication/ram:CompleteNumber</t>
  </si>
  <si>
    <t>/rsm:CrossIndustryInvoice
/rsm:SupplyChainTradeTransaction
/ram:ApplicableHeaderTradeDelivery
/ram:ShipFromTradeParty
/ram:DefinedTradeContact
/ram:FaxUniversalCommunication</t>
  </si>
  <si>
    <t>/rsm:CrossIndustryInvoice/rsm:SupplyChainTradeTransaction/ram:ApplicableHeaderTradeDelivery/ram:ShipFromTradeParty/ram:DefinedTradeContact/ram:FaxUniversalCommunication</t>
  </si>
  <si>
    <t>/rsm:CrossIndustryInvoice
/rsm:SupplyChainTradeTransaction
/ram:ApplicableHeaderTradeDelivery
/ram:ShipFromTradeParty
/ram:DefinedTradeContact
/ram:FaxUniversalCommunication
/ram:CompleteNumber</t>
  </si>
  <si>
    <t>/rsm:CrossIndustryInvoice/rsm:SupplyChainTradeTransaction/ram:ApplicableHeaderTradeDelivery/ram:ShipFromTradeParty/ram:DefinedTradeContact/ram:FaxUniversalCommunication/ram:CompleteNumber</t>
  </si>
  <si>
    <t>/rsm:CrossIndustryInvoice
/rsm:SupplyChainTradeTransaction
/ram:ApplicableHeaderTradeDelivery
/ram:ShipFromTradeParty
/ram:DefinedTradeContact
/ram:EmailURIUniversalCommunication</t>
  </si>
  <si>
    <t>/rsm:CrossIndustryInvoice/rsm:SupplyChainTradeTransaction/ram:ApplicableHeaderTradeDelivery/ram:ShipFromTradeParty/ram:DefinedTradeContact/ram:EmailURIUniversalCommunication</t>
  </si>
  <si>
    <t>/rsm:CrossIndustryInvoice
/rsm:SupplyChainTradeTransaction
/ram:ApplicableHeaderTradeDelivery
/ram:ShipFromTradeParty
/ram:DefinedTradeContact
/ram:EmailURIUniversalCommunication
/ram:URIID</t>
  </si>
  <si>
    <t>/rsm:CrossIndustryInvoice/rsm:SupplyChainTradeTransaction/ram:ApplicableHeaderTradeDelivery/ram:ShipFromTradeParty/ram:DefinedTradeContact/ram:EmailURIUniversalCommunication/ram:URIID</t>
  </si>
  <si>
    <t>/rsm:CrossIndustryInvoice
/rsm:SupplyChainTradeTransaction
/ram:ApplicableHeaderTradeDelivery
/ram:ShipFromTradeParty
/ram:PostalTradeAddress</t>
  </si>
  <si>
    <t>/rsm:CrossIndustryInvoice/rsm:SupplyChainTradeTransaction/ram:ApplicableHeaderTradeDelivery/ram:ShipFromTradeParty/ram:PostalTradeAddress</t>
  </si>
  <si>
    <t>Adresse d'expédition</t>
  </si>
  <si>
    <t>/rsm:CrossIndustryInvoice
/rsm:SupplyChainTradeTransaction
/ram:ApplicableHeaderTradeDelivery
/ram:ShipFromTradeParty
/ram:PostalTradeAddress
/ram:PostcodeCode</t>
  </si>
  <si>
    <t>/rsm:CrossIndustryInvoice/rsm:SupplyChainTradeTransaction/ram:ApplicableHeaderTradeDelivery/ram:ShipFromTradeParty/ram:PostalTradeAddress/ram:PostcodeCode</t>
  </si>
  <si>
    <t>Code postal d'expédition</t>
  </si>
  <si>
    <t>/rsm:CrossIndustryInvoice
/rsm:SupplyChainTradeTransaction
/ram:ApplicableHeaderTradeDelivery
/ram:ShipFromTradeParty
/ram:PostalTradeAddress
/ram:LineOne</t>
  </si>
  <si>
    <t>/rsm:CrossIndustryInvoice/rsm:SupplyChainTradeTransaction/ram:ApplicableHeaderTradeDelivery/ram:ShipFromTradeParty/ram:PostalTradeAddress/ram:LineOne</t>
  </si>
  <si>
    <t>Adresse d'expédition - Ligne 1</t>
  </si>
  <si>
    <t>/rsm:CrossIndustryInvoice
/rsm:SupplyChainTradeTransaction
/ram:ApplicableHeaderTradeDelivery
/ram:ShipFromTradeParty
/ram:PostalTradeAddress
/ram:LineTwo</t>
  </si>
  <si>
    <t>/rsm:CrossIndustryInvoice/rsm:SupplyChainTradeTransaction/ram:ApplicableHeaderTradeDelivery/ram:ShipFromTradeParty/ram:PostalTradeAddress/ram:LineTwo</t>
  </si>
  <si>
    <t>Adresse d'expédition - Ligne 2</t>
  </si>
  <si>
    <t>/rsm:CrossIndustryInvoice
/rsm:SupplyChainTradeTransaction
/ram:ApplicableHeaderTradeDelivery
/ram:ShipFromTradeParty
/ram:PostalTradeAddress
/ram:LineThree</t>
  </si>
  <si>
    <t>/rsm:CrossIndustryInvoice/rsm:SupplyChainTradeTransaction/ram:ApplicableHeaderTradeDelivery/ram:ShipFromTradeParty/ram:PostalTradeAddress/ram:LineThree</t>
  </si>
  <si>
    <t>Adresse d'expédition - Ligne 3</t>
  </si>
  <si>
    <t>/rsm:CrossIndustryInvoice
/rsm:SupplyChainTradeTransaction
/ram:ApplicableHeaderTradeDelivery
/ram:ShipFromTradeParty
/ram:PostalTradeAddress
/ram:CityName</t>
  </si>
  <si>
    <t>/rsm:CrossIndustryInvoice/rsm:SupplyChainTradeTransaction/ram:ApplicableHeaderTradeDelivery/ram:ShipFromTradeParty/ram:PostalTradeAddress/ram:CityName</t>
  </si>
  <si>
    <t>Localité d'expédition</t>
  </si>
  <si>
    <t>/rsm:CrossIndustryInvoice
/rsm:SupplyChainTradeTransaction
/ram:ApplicableHeaderTradeDelivery
/ram:ShipFromTradeParty
/ram:PostalTradeAddress
/ram:CountryID</t>
  </si>
  <si>
    <t>/rsm:CrossIndustryInvoice/rsm:SupplyChainTradeTransaction/ram:ApplicableHeaderTradeDelivery/ram:ShipFromTradeParty/ram:PostalTradeAddress/ram:CountryID</t>
  </si>
  <si>
    <t>Code du pays d'expédition</t>
  </si>
  <si>
    <t>/rsm:CrossIndustryInvoice
/rsm:SupplyChainTradeTransaction
/ram:ApplicableHeaderTradeDelivery
/ram:ShipFromTradeParty
/ram:PostalTradeAddress
/ram:CountrySubDivisionName</t>
  </si>
  <si>
    <t>/rsm:CrossIndustryInvoice/rsm:SupplyChainTradeTransaction/ram:ApplicableHeaderTradeDelivery/ram:ShipFromTradeParty/ram:PostalTradeAddress/ram:CountrySubDivisionName</t>
  </si>
  <si>
    <t>Subdivision du pays d'expédition</t>
  </si>
  <si>
    <t>/rsm:CrossIndustryInvoice
/rsm:SupplyChainTradeTransaction
/ram:ApplicableHeaderTradeDelivery
/ram:ShipFromTradeParty
/ram:URIUniversalCommunication</t>
  </si>
  <si>
    <t>/rsm:CrossIndustryInvoice/rsm:SupplyChainTradeTransaction/ram:ApplicableHeaderTradeDelivery/ram:ShipFromTradeParty/ram:URIUniversalCommunication</t>
  </si>
  <si>
    <t>/rsm:CrossIndustryInvoice
/rsm:SupplyChainTradeTransaction
/ram:ApplicableHeaderTradeDelivery
/ram:ShipFromTradeParty
/ram:URIUniversalCommunication
/ram:URIID</t>
  </si>
  <si>
    <t>/rsm:CrossIndustryInvoice/rsm:SupplyChainTradeTransaction/ram:ApplicableHeaderTradeDelivery/ram:ShipFromTradeParty/ram:URIUniversalCommunication/ram:URIID</t>
  </si>
  <si>
    <t>/rsm:CrossIndustryInvoice
/rsm:SupplyChainTradeTransaction
/ram:ApplicableHeaderTradeDelivery
/ram:ShipFromTradeParty
/ram:URIUniversalCommunication
/ram:URIID
/@schemeID</t>
  </si>
  <si>
    <t>/rsm:CrossIndustryInvoice/rsm:SupplyChainTradeTransaction/ram:ApplicableHeaderTradeDelivery/ram:ShipFromTradeParty/ram:URIUniversalCommunication/ram:URIID/@schemeID</t>
  </si>
  <si>
    <t>/rsm:CrossIndustryInvoice
/rsm:SupplyChainTradeTransaction
/ram:ApplicableHeaderTradeDelivery
/ram:ShipFromTradeParty
/ram:SpecifiedTaxRegistration</t>
  </si>
  <si>
    <t>/rsm:CrossIndustryInvoice/rsm:SupplyChainTradeTransaction/ram:ApplicableHeaderTradeDelivery/ram:ShipFromTradeParty/ram:SpecifiedTaxRegistration</t>
  </si>
  <si>
    <t>/rsm:CrossIndustryInvoice
/rsm:SupplyChainTradeTransaction
/ram:ApplicableHeaderTradeDelivery
/ram:ShipFromTradeParty
/ram:SpecifiedTaxRegistration
/ram:ID</t>
  </si>
  <si>
    <t>/rsm:CrossIndustryInvoice/rsm:SupplyChainTradeTransaction/ram:ApplicableHeaderTradeDelivery/ram:ShipFromTradeParty/ram:SpecifiedTaxRegistration/ram:ID</t>
  </si>
  <si>
    <t>/rsm:CrossIndustryInvoice
/rsm:SupplyChainTradeTransaction
/ram:ApplicableHeaderTradeDelivery
/ram:ShipFromTradeParty
/ram:SpecifiedTaxRegistration
/ram:ID
/@schemeID</t>
  </si>
  <si>
    <t>/rsm:CrossIndustryInvoice/rsm:SupplyChainTradeTransaction/ram:ApplicableHeaderTradeDelivery/ram:ShipFromTradeParty/ram:SpecifiedTaxRegistration/ram:ID/@schemeID</t>
  </si>
  <si>
    <t>BT-72-00</t>
  </si>
  <si>
    <t>/rsm:CrossIndustryInvoice
/rsm:SupplyChainTradeTransaction
/ram:ApplicableHeaderTradeDelivery
/ram:ActualDeliverySupplyChainEvent</t>
  </si>
  <si>
    <t>/rsm:CrossIndustryInvoice/rsm:SupplyChainTradeTransaction/ram:ApplicableHeaderTradeDelivery/ram:ActualDeliverySupplyChainEvent</t>
  </si>
  <si>
    <t>((Date effective de livraison))</t>
  </si>
  <si>
    <t>BT-72-01</t>
  </si>
  <si>
    <t>(Actual delivery date)</t>
  </si>
  <si>
    <t>/rsm:CrossIndustryInvoice
/rsm:SupplyChainTradeTransaction
/ram:ApplicableHeaderTradeDelivery
/ram:ActualDeliverySupplyChainEvent
/ram:OccurrenceDateTime</t>
  </si>
  <si>
    <t>/rsm:CrossIndustryInvoice/rsm:SupplyChainTradeTransaction/ram:ApplicableHeaderTradeDelivery/ram:ActualDeliverySupplyChainEvent/ram:OccurrenceDateTime</t>
  </si>
  <si>
    <t>(Date effective de livraison)</t>
  </si>
  <si>
    <t>BT-72</t>
  </si>
  <si>
    <t>Actual delivery date</t>
  </si>
  <si>
    <t>the date on which the supply of goods or services was made or completed.</t>
  </si>
  <si>
    <t>/rsm:CrossIndustryInvoice
/rsm:SupplyChainTradeTransaction
/ram:ApplicableHeaderTradeDelivery
/ram:ActualDeliverySupplyChainEvent
/ram:OccurrenceDateTime
/udt:DateTimeString</t>
  </si>
  <si>
    <t>/rsm:CrossIndustryInvoice/rsm:SupplyChainTradeTransaction/ram:ApplicableHeaderTradeDelivery/ram:ActualDeliverySupplyChainEvent/ram:OccurrenceDateTime/udt:DateTimeString</t>
  </si>
  <si>
    <t>Date effective de livraison</t>
  </si>
  <si>
    <t>Date à laquelle la livraison est effectuée.</t>
  </si>
  <si>
    <t>BT-72-0</t>
  </si>
  <si>
    <t>/rsm:CrossIndustryInvoice
/rsm:SupplyChainTradeTransaction
/ram:ApplicableHeaderTradeDelivery
/ram:ActualDeliverySupplyChainEvent
/ram:OccurrenceDateTime
/udt:DateTimeString
/@format</t>
  </si>
  <si>
    <t>/rsm:CrossIndustryInvoice/rsm:SupplyChainTradeTransaction/ram:ApplicableHeaderTradeDelivery/ram:ActualDeliverySupplyChainEvent/ram:OccurrenceDateTime/udt:DateTimeString/@format</t>
  </si>
  <si>
    <t>BT-16-00</t>
  </si>
  <si>
    <t>/rsm:CrossIndustryInvoice
/rsm:SupplyChainTradeTransaction
/ram:ApplicableHeaderTradeDelivery
/ram:DespatchAdviceReferencedDocument</t>
  </si>
  <si>
    <t>/rsm:CrossIndustryInvoice/rsm:SupplyChainTradeTransaction/ram:ApplicableHeaderTradeDelivery/ram:DespatchAdviceReferencedDocument</t>
  </si>
  <si>
    <t>(Identifiant d'avis d'expédition)</t>
  </si>
  <si>
    <t>BT-16</t>
  </si>
  <si>
    <t>Despatch advice reference</t>
  </si>
  <si>
    <t>An identifier of a referenced despatch advice.</t>
  </si>
  <si>
    <t>CHORUS PRO : not used</t>
  </si>
  <si>
    <t>/rsm:CrossIndustryInvoice
/rsm:SupplyChainTradeTransaction
/ram:ApplicableHeaderTradeDelivery
/ram:DespatchAdviceReferencedDocument
/ram:IssuerAssignedID</t>
  </si>
  <si>
    <t>/rsm:CrossIndustryInvoice/rsm:SupplyChainTradeTransaction/ram:ApplicableHeaderTradeDelivery/ram:DespatchAdviceReferencedDocument/ram:IssuerAssignedID</t>
  </si>
  <si>
    <t>Identifiant d'avis d'expédition</t>
  </si>
  <si>
    <t>Identifiant d'un avis d'expédition référencé.</t>
  </si>
  <si>
    <t>CHORUS PRO : non utilisé</t>
  </si>
  <si>
    <t>/rsm:CrossIndustryInvoice
/rsm:SupplyChainTradeTransaction
/ram:ApplicableHeaderTradeDelivery
/ram:DespatchAdviceReferencedDocument
/ram:FormattedIssueDateTime</t>
  </si>
  <si>
    <t>/rsm:CrossIndustryInvoice/rsm:SupplyChainTradeTransaction/ram:ApplicableHeaderTradeDelivery/ram:DespatchAdviceReferencedDocument/ram:FormattedIssueDateTime</t>
  </si>
  <si>
    <t>/rsm:CrossIndustryInvoice
/rsm:SupplyChainTradeTransaction
/ram:ApplicableHeaderTradeDelivery
/ram:DespatchAdviceReferencedDocument
/ram:FormattedIssueDateTime
/qdt:DateTimeString</t>
  </si>
  <si>
    <t>/rsm:CrossIndustryInvoice/rsm:SupplyChainTradeTransaction/ram:ApplicableHeaderTradeDelivery/ram:DespatchAdviceReferencedDocument/ram:FormattedIssueDateTime/qdt:DateTimeString</t>
  </si>
  <si>
    <t>Date de l'avis d'epxédition, valeur</t>
  </si>
  <si>
    <t>/rsm:CrossIndustryInvoice
/rsm:SupplyChainTradeTransaction
/ram:ApplicableHeaderTradeDelivery
/ram:DespatchAdviceReferencedDocument
/ram:FormattedIssueDateTime
/qdt:DateTimeString
/@format</t>
  </si>
  <si>
    <t>/rsm:CrossIndustryInvoice/rsm:SupplyChainTradeTransaction/ram:ApplicableHeaderTradeDelivery/ram:DespatchAdviceReferencedDocument/ram:FormattedIssueDateTime/qdt:DateTimeString/@format</t>
  </si>
  <si>
    <t>BT-15-00</t>
  </si>
  <si>
    <t>/rsm:CrossIndustryInvoice
/rsm:SupplyChainTradeTransaction
/ram:ApplicableHeaderTradeDelivery
/ram:ReceivingAdviceReferencedDocument</t>
  </si>
  <si>
    <t>/rsm:CrossIndustryInvoice/rsm:SupplyChainTradeTransaction/ram:ApplicableHeaderTradeDelivery/ram:ReceivingAdviceReferencedDocument</t>
  </si>
  <si>
    <t>(Identifiant d'avis de réception)</t>
  </si>
  <si>
    <t>BT-15</t>
  </si>
  <si>
    <t>Receiving advice reference</t>
  </si>
  <si>
    <t>An identifier of a referenced receiving advice.</t>
  </si>
  <si>
    <t>/rsm:CrossIndustryInvoice
/rsm:SupplyChainTradeTransaction
/ram:ApplicableHeaderTradeDelivery
/ram:ReceivingAdviceReferencedDocument
/ram:IssuerAssignedID</t>
  </si>
  <si>
    <t>/rsm:CrossIndustryInvoice/rsm:SupplyChainTradeTransaction/ram:ApplicableHeaderTradeDelivery/ram:ReceivingAdviceReferencedDocument/ram:IssuerAssignedID</t>
  </si>
  <si>
    <t>Identifiant d'avis de réception</t>
  </si>
  <si>
    <t>Identifiant d'un avis de réception référencé.</t>
  </si>
  <si>
    <t>/rsm:CrossIndustryInvoice
/rsm:SupplyChainTradeTransaction
/ram:ApplicableHeaderTradeDelivery
/ram:ReceivingAdviceReferencedDocument
/ram:FormattedIssueDateTime</t>
  </si>
  <si>
    <t>/rsm:CrossIndustryInvoice/rsm:SupplyChainTradeTransaction/ram:ApplicableHeaderTradeDelivery/ram:ReceivingAdviceReferencedDocument/ram:FormattedIssueDateTime</t>
  </si>
  <si>
    <t>/rsm:CrossIndustryInvoice
/rsm:SupplyChainTradeTransaction
/ram:ApplicableHeaderTradeDelivery
/ram:ReceivingAdviceReferencedDocument
/ram:FormattedIssueDateTime
/qdt:DateTimeString</t>
  </si>
  <si>
    <t>/rsm:CrossIndustryInvoice/rsm:SupplyChainTradeTransaction/ram:ApplicableHeaderTradeDelivery/ram:ReceivingAdviceReferencedDocument/ram:FormattedIssueDateTime/qdt:DateTimeString</t>
  </si>
  <si>
    <t>Date de l'avis de réception, valeur</t>
  </si>
  <si>
    <t>/rsm:CrossIndustryInvoice
/rsm:SupplyChainTradeTransaction
/ram:ApplicableHeaderTradeDelivery
/ram:ReceivingAdviceReferencedDocument
/ram:FormattedIssueDateTime
/qdt:DateTimeString
/@format</t>
  </si>
  <si>
    <t>/rsm:CrossIndustryInvoice/rsm:SupplyChainTradeTransaction/ram:ApplicableHeaderTradeDelivery/ram:ReceivingAdviceReferencedDocument/ram:FormattedIssueDateTime/qdt:DateTimeString/@format</t>
  </si>
  <si>
    <t>/rsm:CrossIndustryInvoice
/rsm:SupplyChainTradeTransaction
/ram:ApplicableHeaderTradeDelivery
/ram:DeliveryNoteReferencedDocument</t>
  </si>
  <si>
    <t>/rsm:CrossIndustryInvoice/rsm:SupplyChainTradeTransaction/ram:ApplicableHeaderTradeDelivery/ram:DeliveryNoteReferencedDocument</t>
  </si>
  <si>
    <t>/rsm:CrossIndustryInvoice
/rsm:SupplyChainTradeTransaction
/ram:ApplicableHeaderTradeDelivery
/ram:DeliveryNoteReferencedDocument
/ram:IssuerAssignedID</t>
  </si>
  <si>
    <t>/rsm:CrossIndustryInvoice/rsm:SupplyChainTradeTransaction/ram:ApplicableHeaderTradeDelivery/ram:DeliveryNoteReferencedDocument/ram:IssuerAssignedID</t>
  </si>
  <si>
    <t>/rsm:CrossIndustryInvoice
/rsm:SupplyChainTradeTransaction
/ram:ApplicableHeaderTradeDelivery
/ram:DeliveryNoteReferencedDocument
/ram:FormattedIssueDateTime</t>
  </si>
  <si>
    <t>/rsm:CrossIndustryInvoice/rsm:SupplyChainTradeTransaction/ram:ApplicableHeaderTradeDelivery/ram:DeliveryNoteReferencedDocument/ram:FormattedIssueDateTime</t>
  </si>
  <si>
    <t>/rsm:CrossIndustryInvoice
/rsm:SupplyChainTradeTransaction
/ram:ApplicableHeaderTradeDelivery
/ram:DeliveryNoteReferencedDocument
/ram:FormattedIssueDateTime
/qdt:DateTimeString</t>
  </si>
  <si>
    <t>/rsm:CrossIndustryInvoice/rsm:SupplyChainTradeTransaction/ram:ApplicableHeaderTradeDelivery/ram:DeliveryNoteReferencedDocument/ram:FormattedIssueDateTime/qdt:DateTimeString</t>
  </si>
  <si>
    <t>/rsm:CrossIndustryInvoice
/rsm:SupplyChainTradeTransaction
/ram:ApplicableHeaderTradeDelivery
/ram:DeliveryNoteReferencedDocument
/ram:FormattedIssueDateTime
/qdt:DateTimeString
/@format</t>
  </si>
  <si>
    <t>/rsm:CrossIndustryInvoice/rsm:SupplyChainTradeTransaction/ram:ApplicableHeaderTradeDelivery/ram:DeliveryNoteReferencedDocument/ram:FormattedIssueDateTime/qdt:DateTimeString/@format</t>
  </si>
  <si>
    <t>BG-19</t>
  </si>
  <si>
    <t>A group of business terms to specify a direct debit.</t>
  </si>
  <si>
    <t>This group may be used to give prior notice in the invoice that payment will be made through a SEPA or other direct debit initiated by the Seller, in accordance with the rules of the SEPA or other direct debit scheme.</t>
  </si>
  <si>
    <t>/rsm:CrossIndustryInvoice
/rsm:SupplyChainTradeTransaction
/ram:ApplicableHeaderTradeSettlement</t>
  </si>
  <si>
    <t>/rsm:CrossIndustryInvoice/rsm:SupplyChainTradeTransaction/ram:ApplicableHeaderTradeSettlement</t>
  </si>
  <si>
    <t>PRELEVEMENT</t>
  </si>
  <si>
    <t>Groupe de termes métiers spécifiant un prélèvement.</t>
  </si>
  <si>
    <t>Ce groupe peut être utilisé pour préciser dans la facture que le paiement sera effectué par le biais d'un SEPA ou d'un autre prélèvement initié par le Vendeur, conformément aux règles du SEPA ou d'un autre système de prélèvement.</t>
  </si>
  <si>
    <t>BT-90</t>
  </si>
  <si>
    <t>Bank assigned creditor identifier</t>
  </si>
  <si>
    <t>Unique banking reference identifier of the Payee or Seller assigned by the Payee or Seller bank.</t>
  </si>
  <si>
    <t>Used in order to pre-notify the Buyer of a SEPA direct debit.</t>
  </si>
  <si>
    <t>This is the ICS for SEPA direct debits</t>
  </si>
  <si>
    <t>/rsm:CrossIndustryInvoice
/rsm:SupplyChainTradeTransaction
/ram:ApplicableHeaderTradeSettlement
/ram:CreditorReferenceID</t>
  </si>
  <si>
    <t>/rsm:CrossIndustryInvoice/rsm:SupplyChainTradeTransaction/ram:ApplicableHeaderTradeSettlement/ram:CreditorReferenceID</t>
  </si>
  <si>
    <t>Identifiant bancaire du créancier</t>
  </si>
  <si>
    <t>Identifiant de référence bancaire unique du Bénéficiaire ou du Vendeur, attribué par la banque du Bénéficiaire ou du Vendeur.</t>
  </si>
  <si>
    <t>Élément d'information obligatoire en cas de prélèvement SEPA.</t>
  </si>
  <si>
    <t>Il s'agit de l'ICS  pour les prélèvements SEPA</t>
  </si>
  <si>
    <t>BT-83</t>
  </si>
  <si>
    <t>Remittance information</t>
  </si>
  <si>
    <t>A textual value used to establish a link between the payment and the Invoice, issued by the Seller.</t>
  </si>
  <si>
    <t>Used for creditor's critical reconciliation information. This information element helps the Seller to assign an incoming payment to the relevant payment process. When specifying the textual value, which is commonly the invoice number of the invoice being paid, but may be another seller reference, the buyer should indicate this reference in his payment order when executing the payment. In a payment transaction this reference is transferred back to the Seller as Remittance Information.
In order to allow for automatic processing of cross-border SEPA payments, only Latin characters should be used in this field, with a maximum of 140 characters. Reference section 1.4 of the SEPA credit transfer and SEPA direct debit scheme implementation guides [13] and [14] for details of the allowed characters. Other rules may apply for SEPA payments within national borders.</t>
  </si>
  <si>
    <t>/rsm:CrossIndustryInvoice
/rsm:SupplyChainTradeTransaction
/ram:ApplicableHeaderTradeSettlement
/ram:PaymentReference</t>
  </si>
  <si>
    <t>/rsm:CrossIndustryInvoice/rsm:SupplyChainTradeTransaction/ram:ApplicableHeaderTradeSettlement/ram:PaymentReference</t>
  </si>
  <si>
    <t>Référence de paiement</t>
  </si>
  <si>
    <t>Valeur textuelle utilisée pour établir un lien entre le paiement et la Facture, émise par le Vendeur.</t>
  </si>
  <si>
    <t>La référence aide le Vendeur à attribuer un paiement entrant au processus de paiement concerné. Lorsqu'une référence de paiement (par exemple, un numéro d'opération) est spécifiée, il convient que le système destinataire indique cette référence lors du paiement. Dans une opération bancaire, cette référence est rappelée au Vendeur dans la zone « note de remise ».</t>
  </si>
  <si>
    <t>BT-6</t>
  </si>
  <si>
    <t>VAT accounting currency code</t>
  </si>
  <si>
    <t>The currency used for VAT accounting and reporting purposes as accepted or required in the country of the Seller.</t>
  </si>
  <si>
    <t>Shall be used in combination with the Invoice total VAT amount in accounting currency (BT-111) when the VAT accounting currency code differs from the Invoice currency code.
The lists of valid currencies are registered with the ISO 4217 Maintenance Agency “Codes for the representation of currencies and funds”. Please refer to Article 230 of the Council Directive 2006/112/EC [2] for more information.</t>
  </si>
  <si>
    <t>/rsm:CrossIndustryInvoice
/rsm:SupplyChainTradeTransaction
/ram:ApplicableHeaderTradeSettlement
/ram:TaxCurrencyCode</t>
  </si>
  <si>
    <t>/rsm:CrossIndustryInvoice/rsm:SupplyChainTradeTransaction/ram:ApplicableHeaderTradeSettlement/ram:TaxCurrencyCode</t>
  </si>
  <si>
    <t>Devise de comptabilisation de la TVA</t>
  </si>
  <si>
    <t>Devise utilisée pour la comptabilisation et la déclaration de la TVA, acceptée ou exigée dans le pays du Vendeur.</t>
  </si>
  <si>
    <t>Doit être utilisée pour le montant total de la TVA dans la devise de comptabilisation, lorsque le code de devise de comptabilisation de la TVA diffère du Code de devise de facturation.
Les listes de devises valides sont enregistrées auprès de l'Agence de maintenance de la norme ISO 4217 « Codes pour la représentation des monnaies et types de fonds ». Il est recommandé d'utiliser la représentation alpha-3.
Pour plus d'informations, voir l'Article 230 de la Directive 2006/112/CE du Conseil [2].</t>
  </si>
  <si>
    <t>BT-5</t>
  </si>
  <si>
    <t>Invoice currency code</t>
  </si>
  <si>
    <t>The currency in which all Invoice amounts are given, except for the Total VAT amount in accounting currency.</t>
  </si>
  <si>
    <t>Only one currency shall be used in the Invoice, except for the Invoice total VAT amount in accounting currency (BT-111) in accordance with article 230 of Directive 2006/112/EC on VAT [2].
The lists of valid currencies are registered with the ISO 4217 Maintenance Agency “Codes for the representation of currencies and funds”.</t>
  </si>
  <si>
    <t>CHORUS PRO: Invoices and credit notes or Chorus Pro are mono-currencies only.</t>
  </si>
  <si>
    <t>BR-5: An Invoice shall have an Invoice currency code (BT-5).</t>
  </si>
  <si>
    <t>/rsm:CrossIndustryInvoice
/rsm:SupplyChainTradeTransaction
/ram:ApplicableHeaderTradeSettlement
/ram:InvoiceCurrencyCode</t>
  </si>
  <si>
    <t>/rsm:CrossIndustryInvoice/rsm:SupplyChainTradeTransaction/ram:ApplicableHeaderTradeSettlement/ram:InvoiceCurrencyCode</t>
  </si>
  <si>
    <t>Code de devise de facturation</t>
  </si>
  <si>
    <t>Devise dans laquelle tous les montants de la Facture sont exprimés, à l'exception du montant total de la TVA dans la devise de comptabilisation.</t>
  </si>
  <si>
    <t>Une seule devise doit être utilisée dans la Facture, sauf pour le montant total de la TVA dans la devise de comptabilisation.
La devise peut être spécifiée pour chaque montant ou au niveau du document, en fonction de la syntaxe utilisée.
Les listes de devises valides sont enregistrées auprès de l'Agence de maintenance de la norme ISO 4217 « Codes pour la représentation des monnaies et types de fonds ». Il est recommandé d'utiliser la représentation alpha‑3.</t>
  </si>
  <si>
    <t>CHORUS PRO : les factures et avoirs pour Chorus Pro sont mono-devises uniquement</t>
  </si>
  <si>
    <t>BR-5 : Une Facture doit avoir un Code de devise de la facture (BT-5).</t>
  </si>
  <si>
    <t>/rsm:CrossIndustryInvoice
/rsm:SupplyChainTradeTransaction
/ram:ApplicableHeaderTradeSettlement
/ram:InvoiceIssuerReference</t>
  </si>
  <si>
    <t>/rsm:CrossIndustryInvoice/rsm:SupplyChainTradeTransaction/ram:ApplicableHeaderTradeSettlement/ram:InvoiceIssuerReference</t>
  </si>
  <si>
    <t>Référence du vendeur</t>
  </si>
  <si>
    <t>/rsm:CrossIndustryInvoice
/rsm:SupplyChainTradeTransaction
/ram:ApplicableHeaderTradeSettlement
/ram:InvoicerTradeParty</t>
  </si>
  <si>
    <t>/rsm:CrossIndustryInvoice/rsm:SupplyChainTradeTransaction/ram:ApplicableHeaderTradeSettlement/ram:InvoicerTradeParty</t>
  </si>
  <si>
    <t>Partenaire commercial Facturant</t>
  </si>
  <si>
    <t>/rsm:CrossIndustryInvoice
/rsm:SupplyChainTradeTransaction
/ram:ApplicableHeaderTradeSettlement
/ram:InvoicerTradeParty
/ram:ID</t>
  </si>
  <si>
    <t>/rsm:CrossIndustryInvoice/rsm:SupplyChainTradeTransaction/ram:ApplicableHeaderTradeSettlement/ram:InvoicerTradeParty/ram:ID</t>
  </si>
  <si>
    <t>/rsm:CrossIndustryInvoice
/rsm:SupplyChainTradeTransaction
/ram:ApplicableHeaderTradeSettlement
/ram:InvoicerTradeParty
/ram:GlobalID</t>
  </si>
  <si>
    <t>/rsm:CrossIndustryInvoice/rsm:SupplyChainTradeTransaction/ram:ApplicableHeaderTradeSettlement/ram:InvoicerTradeParty/ram:GlobalID</t>
  </si>
  <si>
    <t>Identifiant global</t>
  </si>
  <si>
    <t>/rsm:CrossIndustryInvoice
/rsm:SupplyChainTradeTransaction
/ram:ApplicableHeaderTradeSettlement
/ram:InvoicerTradeParty
/ram:GlobalID
/@schemeID</t>
  </si>
  <si>
    <t>/rsm:CrossIndustryInvoice/rsm:SupplyChainTradeTransaction/ram:ApplicableHeaderTradeSettlement/ram:InvoicerTradeParty/ram:GlobalID/@schemeID</t>
  </si>
  <si>
    <t>/rsm:CrossIndustryInvoice
/rsm:SupplyChainTradeTransaction
/ram:ApplicableHeaderTradeSettlement
/ram:InvoicerTradeParty
/ram:Name</t>
  </si>
  <si>
    <t>/rsm:CrossIndustryInvoice/rsm:SupplyChainTradeTransaction/ram:ApplicableHeaderTradeSettlement/ram:InvoicerTradeParty/ram:Name</t>
  </si>
  <si>
    <t>/rsm:CrossIndustryInvoice
/rsm:SupplyChainTradeTransaction
/ram:ApplicableHeaderTradeSettlement
/ram:InvoicerTradeParty
/ram:SpecifiedLegalOrganization</t>
  </si>
  <si>
    <t>/rsm:CrossIndustryInvoice/rsm:SupplyChainTradeTransaction/ram:ApplicableHeaderTradeSettlement/ram:InvoicerTradeParty/ram:SpecifiedLegalOrganization</t>
  </si>
  <si>
    <t>/rsm:CrossIndustryInvoice
/rsm:SupplyChainTradeTransaction
/ram:ApplicableHeaderTradeSettlement
/ram:InvoicerTradeParty
/ram:SpecifiedLegalOrganization
/ram:ID</t>
  </si>
  <si>
    <t>/rsm:CrossIndustryInvoice/rsm:SupplyChainTradeTransaction/ram:ApplicableHeaderTradeSettlement/ram:InvoicerTradeParty/ram:SpecifiedLegalOrganization/ram:ID</t>
  </si>
  <si>
    <t>/rsm:CrossIndustryInvoice
/rsm:SupplyChainTradeTransaction
/ram:ApplicableHeaderTradeSettlement
/ram:InvoicerTradeParty
/ram:SpecifiedLegalOrganization
/ram:ID
/@schemeID</t>
  </si>
  <si>
    <t>/rsm:CrossIndustryInvoice/rsm:SupplyChainTradeTransaction/ram:ApplicableHeaderTradeSettlement/ram:InvoicerTradeParty/ram:SpecifiedLegalOrganization/ram:ID/@schemeID</t>
  </si>
  <si>
    <t>/rsm:CrossIndustryInvoice
/rsm:SupplyChainTradeTransaction
/ram:ApplicableHeaderTradeSettlement
/ram:InvoicerTradeParty
/ram:SpecifiedLegalOrganization
/ram:TradingBusinessName</t>
  </si>
  <si>
    <t>/rsm:CrossIndustryInvoice/rsm:SupplyChainTradeTransaction/ram:ApplicableHeaderTradeSettlement/ram:InvoicerTradeParty/ram:SpecifiedLegalOrganization/ram:TradingBusinessName</t>
  </si>
  <si>
    <t>/rsm:CrossIndustryInvoice
/rsm:SupplyChainTradeTransaction
/ram:ApplicableHeaderTradeSettlement
/ram:InvoicerTradeParty
/ram:DefinedTradeContact</t>
  </si>
  <si>
    <t>/rsm:CrossIndustryInvoice/rsm:SupplyChainTradeTransaction/ram:ApplicableHeaderTradeSettlement/ram:InvoicerTradeParty/ram:DefinedTradeContact</t>
  </si>
  <si>
    <t>/rsm:CrossIndustryInvoice
/rsm:SupplyChainTradeTransaction
/ram:ApplicableHeaderTradeSettlement
/ram:InvoicerTradeParty
/ram:DefinedTradeContact
/ram:PersonName</t>
  </si>
  <si>
    <t>/rsm:CrossIndustryInvoice/rsm:SupplyChainTradeTransaction/ram:ApplicableHeaderTradeSettlement/ram:InvoicerTradeParty/ram:DefinedTradeContact/ram:PersonName</t>
  </si>
  <si>
    <t>/rsm:CrossIndustryInvoice
/rsm:SupplyChainTradeTransaction
/ram:ApplicableHeaderTradeSettlement
/ram:InvoicerTradeParty
/ram:DefinedTradeContact
/ram:DepartmentName</t>
  </si>
  <si>
    <t>/rsm:CrossIndustryInvoice/rsm:SupplyChainTradeTransaction/ram:ApplicableHeaderTradeSettlement/ram:InvoicerTradeParty/ram:DefinedTradeContact/ram:DepartmentName</t>
  </si>
  <si>
    <t>/rsm:CrossIndustryInvoice
/rsm:SupplyChainTradeTransaction
/ram:ApplicableHeaderTradeSettlement
/ram:InvoicerTradeParty
/ram:DefinedTradeContact
/ram:TelephoneUniversalCommunication</t>
  </si>
  <si>
    <t>/rsm:CrossIndustryInvoice/rsm:SupplyChainTradeTransaction/ram:ApplicableHeaderTradeSettlement/ram:InvoicerTradeParty/ram:DefinedTradeContact/ram:TelephoneUniversalCommunication</t>
  </si>
  <si>
    <t>/rsm:CrossIndustryInvoice
/rsm:SupplyChainTradeTransaction
/ram:ApplicableHeaderTradeSettlement
/ram:InvoicerTradeParty
/ram:DefinedTradeContact
/ram:TelephoneUniversalCommunication
/ram:CompleteNumber</t>
  </si>
  <si>
    <t>/rsm:CrossIndustryInvoice/rsm:SupplyChainTradeTransaction/ram:ApplicableHeaderTradeSettlement/ram:InvoicerTradeParty/ram:DefinedTradeContact/ram:TelephoneUniversalCommunication/ram:CompleteNumber</t>
  </si>
  <si>
    <t>/rsm:CrossIndustryInvoice
/rsm:SupplyChainTradeTransaction
/ram:ApplicableHeaderTradeSettlement
/ram:InvoicerTradeParty
/ram:DefinedTradeContact
/ram:FaxUniversalCommunication</t>
  </si>
  <si>
    <t>/rsm:CrossIndustryInvoice/rsm:SupplyChainTradeTransaction/ram:ApplicableHeaderTradeSettlement/ram:InvoicerTradeParty/ram:DefinedTradeContact/ram:FaxUniversalCommunication</t>
  </si>
  <si>
    <t>/rsm:CrossIndustryInvoice
/rsm:SupplyChainTradeTransaction
/ram:ApplicableHeaderTradeSettlement
/ram:InvoicerTradeParty
/ram:DefinedTradeContact
/ram:FaxUniversalCommunication
/ram:CompleteNumber</t>
  </si>
  <si>
    <t>/rsm:CrossIndustryInvoice/rsm:SupplyChainTradeTransaction/ram:ApplicableHeaderTradeSettlement/ram:InvoicerTradeParty/ram:DefinedTradeContact/ram:FaxUniversalCommunication/ram:CompleteNumber</t>
  </si>
  <si>
    <t>/rsm:CrossIndustryInvoice
/rsm:SupplyChainTradeTransaction
/ram:ApplicableHeaderTradeSettlement
/ram:InvoicerTradeParty
/ram:DefinedTradeContact
/ram:EmailURIUniversalCommunication</t>
  </si>
  <si>
    <t>/rsm:CrossIndustryInvoice/rsm:SupplyChainTradeTransaction/ram:ApplicableHeaderTradeSettlement/ram:InvoicerTradeParty/ram:DefinedTradeContact/ram:EmailURIUniversalCommunication</t>
  </si>
  <si>
    <t>/rsm:CrossIndustryInvoice
/rsm:SupplyChainTradeTransaction
/ram:ApplicableHeaderTradeSettlement
/ram:InvoicerTradeParty
/ram:DefinedTradeContact
/ram:EmailURIUniversalCommunication
/ram:URIID</t>
  </si>
  <si>
    <t>/rsm:CrossIndustryInvoice/rsm:SupplyChainTradeTransaction/ram:ApplicableHeaderTradeSettlement/ram:InvoicerTradeParty/ram:DefinedTradeContact/ram:EmailURIUniversalCommunication/ram:URIID</t>
  </si>
  <si>
    <t>/rsm:CrossIndustryInvoice
/rsm:SupplyChainTradeTransaction
/ram:ApplicableHeaderTradeSettlement
/ram:InvoicerTradeParty
/ram:PostalTradeAddress</t>
  </si>
  <si>
    <t>/rsm:CrossIndustryInvoice/rsm:SupplyChainTradeTransaction/ram:ApplicableHeaderTradeSettlement/ram:InvoicerTradeParty/ram:PostalTradeAddress</t>
  </si>
  <si>
    <t>Adresse postale</t>
  </si>
  <si>
    <t>/rsm:CrossIndustryInvoice
/rsm:SupplyChainTradeTransaction
/ram:ApplicableHeaderTradeSettlement
/ram:InvoicerTradeParty
/ram:PostalTradeAddress
/ram:PostcodeCode</t>
  </si>
  <si>
    <t>/rsm:CrossIndustryInvoice/rsm:SupplyChainTradeTransaction/ram:ApplicableHeaderTradeSettlement/ram:InvoicerTradeParty/ram:PostalTradeAddress/ram:PostcodeCode</t>
  </si>
  <si>
    <t>/rsm:CrossIndustryInvoice
/rsm:SupplyChainTradeTransaction
/ram:ApplicableHeaderTradeSettlement
/ram:InvoicerTradeParty
/ram:PostalTradeAddress
/ram:LineOne</t>
  </si>
  <si>
    <t>/rsm:CrossIndustryInvoice/rsm:SupplyChainTradeTransaction/ram:ApplicableHeaderTradeSettlement/ram:InvoicerTradeParty/ram:PostalTradeAddress/ram:LineOne</t>
  </si>
  <si>
    <t>/rsm:CrossIndustryInvoice
/rsm:SupplyChainTradeTransaction
/ram:ApplicableHeaderTradeSettlement
/ram:InvoicerTradeParty
/ram:PostalTradeAddress
/ram:LineTwo</t>
  </si>
  <si>
    <t>/rsm:CrossIndustryInvoice/rsm:SupplyChainTradeTransaction/ram:ApplicableHeaderTradeSettlement/ram:InvoicerTradeParty/ram:PostalTradeAddress/ram:LineTwo</t>
  </si>
  <si>
    <t>/rsm:CrossIndustryInvoice
/rsm:SupplyChainTradeTransaction
/ram:ApplicableHeaderTradeSettlement
/ram:InvoicerTradeParty
/ram:PostalTradeAddress
/ram:LineThree</t>
  </si>
  <si>
    <t>/rsm:CrossIndustryInvoice/rsm:SupplyChainTradeTransaction/ram:ApplicableHeaderTradeSettlement/ram:InvoicerTradeParty/ram:PostalTradeAddress/ram:LineThree</t>
  </si>
  <si>
    <t>/rsm:CrossIndustryInvoice
/rsm:SupplyChainTradeTransaction
/ram:ApplicableHeaderTradeSettlement
/ram:InvoicerTradeParty
/ram:PostalTradeAddress
/ram:CityName</t>
  </si>
  <si>
    <t>/rsm:CrossIndustryInvoice/rsm:SupplyChainTradeTransaction/ram:ApplicableHeaderTradeSettlement/ram:InvoicerTradeParty/ram:PostalTradeAddress/ram:CityName</t>
  </si>
  <si>
    <t>Localité</t>
  </si>
  <si>
    <t>/rsm:CrossIndustryInvoice
/rsm:SupplyChainTradeTransaction
/ram:ApplicableHeaderTradeSettlement
/ram:InvoicerTradeParty
/ram:PostalTradeAddress
/ram:CountryID</t>
  </si>
  <si>
    <t>/rsm:CrossIndustryInvoice/rsm:SupplyChainTradeTransaction/ram:ApplicableHeaderTradeSettlement/ram:InvoicerTradeParty/ram:PostalTradeAddress/ram:CountryID</t>
  </si>
  <si>
    <t>Code de pays</t>
  </si>
  <si>
    <t>/rsm:CrossIndustryInvoice
/rsm:SupplyChainTradeTransaction
/ram:ApplicableHeaderTradeSettlement
/ram:InvoicerTradeParty
/ram:PostalTradeAddress
/ram:CountrySubDivisionName</t>
  </si>
  <si>
    <t>/rsm:CrossIndustryInvoice/rsm:SupplyChainTradeTransaction/ram:ApplicableHeaderTradeSettlement/ram:InvoicerTradeParty/ram:PostalTradeAddress/ram:CountrySubDivisionName</t>
  </si>
  <si>
    <t>/rsm:CrossIndustryInvoice
/rsm:SupplyChainTradeTransaction
/ram:ApplicableHeaderTradeSettlement
/ram:InvoicerTradeParty
/ram:URIUniversalCommunication</t>
  </si>
  <si>
    <t>/rsm:CrossIndustryInvoice/rsm:SupplyChainTradeTransaction/ram:ApplicableHeaderTradeSettlement/ram:InvoicerTradeParty/ram:URIUniversalCommunication</t>
  </si>
  <si>
    <t>/rsm:CrossIndustryInvoice
/rsm:SupplyChainTradeTransaction
/ram:ApplicableHeaderTradeSettlement
/ram:InvoicerTradeParty
/ram:URIUniversalCommunication
/ram:URIID</t>
  </si>
  <si>
    <t>/rsm:CrossIndustryInvoice/rsm:SupplyChainTradeTransaction/ram:ApplicableHeaderTradeSettlement/ram:InvoicerTradeParty/ram:URIUniversalCommunication/ram:URIID</t>
  </si>
  <si>
    <t>/rsm:CrossIndustryInvoice
/rsm:SupplyChainTradeTransaction
/ram:ApplicableHeaderTradeSettlement
/ram:InvoicerTradeParty
/ram:URIUniversalCommunication
/ram:URIID
/@schemeID</t>
  </si>
  <si>
    <t>/rsm:CrossIndustryInvoice/rsm:SupplyChainTradeTransaction/ram:ApplicableHeaderTradeSettlement/ram:InvoicerTradeParty/ram:URIUniversalCommunication/ram:URIID/@schemeID</t>
  </si>
  <si>
    <t>/rsm:CrossIndustryInvoice
/rsm:SupplyChainTradeTransaction
/ram:ApplicableHeaderTradeSettlement
/ram:InvoicerTradeParty
/ram:SpecifiedTaxRegistration</t>
  </si>
  <si>
    <t>/rsm:CrossIndustryInvoice/rsm:SupplyChainTradeTransaction/ram:ApplicableHeaderTradeSettlement/ram:InvoicerTradeParty/ram:SpecifiedTaxRegistration</t>
  </si>
  <si>
    <t>/rsm:CrossIndustryInvoice
/rsm:SupplyChainTradeTransaction
/ram:ApplicableHeaderTradeSettlement
/ram:InvoicerTradeParty
/ram:SpecifiedTaxRegistration
/ram:ID</t>
  </si>
  <si>
    <t>/rsm:CrossIndustryInvoice/rsm:SupplyChainTradeTransaction/ram:ApplicableHeaderTradeSettlement/ram:InvoicerTradeParty/ram:SpecifiedTaxRegistration/ram:ID</t>
  </si>
  <si>
    <t>Identifiant à la TVA du représentant fiscal</t>
  </si>
  <si>
    <t>/rsm:CrossIndustryInvoice
/rsm:SupplyChainTradeTransaction
/ram:ApplicableHeaderTradeSettlement
/ram:InvoicerTradeParty
/ram:SpecifiedTaxRegistration
/ram:ID
/@schemeID</t>
  </si>
  <si>
    <t>/rsm:CrossIndustryInvoice/rsm:SupplyChainTradeTransaction/ram:ApplicableHeaderTradeSettlement/ram:InvoicerTradeParty/ram:SpecifiedTaxRegistration/ram:ID/@schemeID</t>
  </si>
  <si>
    <t>/rsm:CrossIndustryInvoice
/rsm:SupplyChainTradeTransaction
/ram:ApplicableHeaderTradeSettlement
/ram:InvoiceeTradeParty</t>
  </si>
  <si>
    <t>/rsm:CrossIndustryInvoice/rsm:SupplyChainTradeTransaction/ram:ApplicableHeaderTradeSettlement/ram:InvoiceeTradeParty</t>
  </si>
  <si>
    <t>Facturer à</t>
  </si>
  <si>
    <t>CHORUSPRO : Valideur</t>
  </si>
  <si>
    <t>/rsm:CrossIndustryInvoice
/rsm:SupplyChainTradeTransaction
/ram:ApplicableHeaderTradeSettlement
/ram:InvoiceeTradeParty
/ram:ID</t>
  </si>
  <si>
    <t>/rsm:CrossIndustryInvoice/rsm:SupplyChainTradeTransaction/ram:ApplicableHeaderTradeSettlement/ram:InvoiceeTradeParty/ram:ID</t>
  </si>
  <si>
    <t>Identifiant du facturer à</t>
  </si>
  <si>
    <t>/rsm:CrossIndustryInvoice
/rsm:SupplyChainTradeTransaction
/ram:ApplicableHeaderTradeSettlement
/ram:InvoiceeTradeParty
/ram:GlobalID</t>
  </si>
  <si>
    <t>/rsm:CrossIndustryInvoice/rsm:SupplyChainTradeTransaction/ram:ApplicableHeaderTradeSettlement/ram:InvoiceeTradeParty/ram:GlobalID</t>
  </si>
  <si>
    <t>Identifiant global du facturer à</t>
  </si>
  <si>
    <t>/rsm:CrossIndustryInvoice
/rsm:SupplyChainTradeTransaction
/ram:ApplicableHeaderTradeSettlement
/ram:InvoiceeTradeParty
/ram:GlobalID
/@schemeID</t>
  </si>
  <si>
    <t>/rsm:CrossIndustryInvoice/rsm:SupplyChainTradeTransaction/ram:ApplicableHeaderTradeSettlement/ram:InvoiceeTradeParty/ram:GlobalID/@schemeID</t>
  </si>
  <si>
    <t>/rsm:CrossIndustryInvoice
/rsm:SupplyChainTradeTransaction
/ram:ApplicableHeaderTradeSettlement
/ram:InvoiceeTradeParty
/ram:Name</t>
  </si>
  <si>
    <t>/rsm:CrossIndustryInvoice/rsm:SupplyChainTradeTransaction/ram:ApplicableHeaderTradeSettlement/ram:InvoiceeTradeParty/ram:Name</t>
  </si>
  <si>
    <t>Raison sociale du facturer à</t>
  </si>
  <si>
    <t>CHORUSPRO : Valideur, NOM Légal</t>
  </si>
  <si>
    <t>/rsm:CrossIndustryInvoice
/rsm:SupplyChainTradeTransaction
/ram:ApplicableHeaderTradeSettlement
/ram:InvoiceeTradeParty
/ram:SpecifiedLegalOrganization</t>
  </si>
  <si>
    <t>/rsm:CrossIndustryInvoice/rsm:SupplyChainTradeTransaction/ram:ApplicableHeaderTradeSettlement/ram:InvoiceeTradeParty/ram:SpecifiedLegalOrganization</t>
  </si>
  <si>
    <t>Identifiant d’enregistrement légal du facturer à</t>
  </si>
  <si>
    <t>/rsm:CrossIndustryInvoice
/rsm:SupplyChainTradeTransaction
/ram:ApplicableHeaderTradeSettlement
/ram:InvoiceeTradeParty
/ram:SpecifiedLegalOrganization
/ram:ID</t>
  </si>
  <si>
    <t>/rsm:CrossIndustryInvoice/rsm:SupplyChainTradeTransaction/ram:ApplicableHeaderTradeSettlement/ram:InvoiceeTradeParty/ram:SpecifiedLegalOrganization/ram:ID</t>
  </si>
  <si>
    <t>Identifiant d'enregistrement légal du facturer à</t>
  </si>
  <si>
    <t>CHORUSPRO : Valideur, Identifiant</t>
  </si>
  <si>
    <t>/rsm:CrossIndustryInvoice
/rsm:SupplyChainTradeTransaction
/ram:ApplicableHeaderTradeSettlement
/ram:InvoiceeTradeParty
/ram:SpecifiedLegalOrganization
/ram:ID
/@schemeID</t>
  </si>
  <si>
    <t>/rsm:CrossIndustryInvoice/rsm:SupplyChainTradeTransaction/ram:ApplicableHeaderTradeSettlement/ram:InvoiceeTradeParty/ram:SpecifiedLegalOrganization/ram:ID/@schemeID</t>
  </si>
  <si>
    <t>CHORUSPRO : Valideur, Type d'Identifiant</t>
  </si>
  <si>
    <t>/rsm:CrossIndustryInvoice
/rsm:SupplyChainTradeTransaction
/ram:ApplicableHeaderTradeSettlement
/ram:InvoiceeTradeParty
/ram:SpecifiedLegalOrganization
/ram:TradingBusinessName</t>
  </si>
  <si>
    <t>/rsm:CrossIndustryInvoice/rsm:SupplyChainTradeTransaction/ram:ApplicableHeaderTradeSettlement/ram:InvoiceeTradeParty/ram:SpecifiedLegalOrganization/ram:TradingBusinessName</t>
  </si>
  <si>
    <t>/rsm:CrossIndustryInvoice
/rsm:SupplyChainTradeTransaction
/ram:ApplicableHeaderTradeSettlement
/ram:InvoiceeTradeParty
/ram:DefinedTradeContact</t>
  </si>
  <si>
    <t>/rsm:CrossIndustryInvoice/rsm:SupplyChainTradeTransaction/ram:ApplicableHeaderTradeSettlement/ram:InvoiceeTradeParty/ram:DefinedTradeContact</t>
  </si>
  <si>
    <t>Coordonnées du facturer à</t>
  </si>
  <si>
    <t>/rsm:CrossIndustryInvoice
/rsm:SupplyChainTradeTransaction
/ram:ApplicableHeaderTradeSettlement
/ram:InvoiceeTradeParty
/ram:DefinedTradeContact
/ram:PersonName</t>
  </si>
  <si>
    <t>/rsm:CrossIndustryInvoice/rsm:SupplyChainTradeTransaction/ram:ApplicableHeaderTradeSettlement/ram:InvoiceeTradeParty/ram:DefinedTradeContact/ram:PersonName</t>
  </si>
  <si>
    <t>Point de contact facturer à</t>
  </si>
  <si>
    <t>CHORUSPRO : Valideur, Nom contact</t>
  </si>
  <si>
    <t>/rsm:CrossIndustryInvoice
/rsm:SupplyChainTradeTransaction
/ram:ApplicableHeaderTradeSettlement
/ram:InvoiceeTradeParty
/ram:DefinedTradeContact
/ram:DepartmentName</t>
  </si>
  <si>
    <t>/rsm:CrossIndustryInvoice/rsm:SupplyChainTradeTransaction/ram:ApplicableHeaderTradeSettlement/ram:InvoiceeTradeParty/ram:DefinedTradeContact/ram:DepartmentName</t>
  </si>
  <si>
    <t>/rsm:CrossIndustryInvoice
/rsm:SupplyChainTradeTransaction
/ram:ApplicableHeaderTradeSettlement
/ram:InvoiceeTradeParty
/ram:DefinedTradeContact
/ram:TelephoneUniversalCommunication</t>
  </si>
  <si>
    <t>/rsm:CrossIndustryInvoice/rsm:SupplyChainTradeTransaction/ram:ApplicableHeaderTradeSettlement/ram:InvoiceeTradeParty/ram:DefinedTradeContact/ram:TelephoneUniversalCommunication</t>
  </si>
  <si>
    <t>/rsm:CrossIndustryInvoice
/rsm:SupplyChainTradeTransaction
/ram:ApplicableHeaderTradeSettlement
/ram:InvoiceeTradeParty
/ram:DefinedTradeContact
/ram:TelephoneUniversalCommunication
/ram:CompleteNumber</t>
  </si>
  <si>
    <t>/rsm:CrossIndustryInvoice/rsm:SupplyChainTradeTransaction/ram:ApplicableHeaderTradeSettlement/ram:InvoiceeTradeParty/ram:DefinedTradeContact/ram:TelephoneUniversalCommunication/ram:CompleteNumber</t>
  </si>
  <si>
    <t>Numéro de téléphone du facturer à</t>
  </si>
  <si>
    <t>CHORUSPRO : Valideur, Téléphone Contact</t>
  </si>
  <si>
    <t>/rsm:CrossIndustryInvoice
/rsm:SupplyChainTradeTransaction
/ram:ApplicableHeaderTradeSettlement
/ram:InvoiceeTradeParty
/ram:DefinedTradeContact
/ram:FaxUniversalCommunication</t>
  </si>
  <si>
    <t>/rsm:CrossIndustryInvoice/rsm:SupplyChainTradeTransaction/ram:ApplicableHeaderTradeSettlement/ram:InvoiceeTradeParty/ram:DefinedTradeContact/ram:FaxUniversalCommunication</t>
  </si>
  <si>
    <t>/rsm:CrossIndustryInvoice
/rsm:SupplyChainTradeTransaction
/ram:ApplicableHeaderTradeSettlement
/ram:InvoiceeTradeParty
/ram:DefinedTradeContact
/ram:FaxUniversalCommunication
/ram:CompleteNumber</t>
  </si>
  <si>
    <t>/rsm:CrossIndustryInvoice/rsm:SupplyChainTradeTransaction/ram:ApplicableHeaderTradeSettlement/ram:InvoiceeTradeParty/ram:DefinedTradeContact/ram:FaxUniversalCommunication/ram:CompleteNumber</t>
  </si>
  <si>
    <t>Numéro de fax du contact facturer à</t>
  </si>
  <si>
    <t>CHORUSPRO : Valideur, Télécopie Contact</t>
  </si>
  <si>
    <t>/rsm:CrossIndustryInvoice
/rsm:SupplyChainTradeTransaction
/ram:ApplicableHeaderTradeSettlement
/ram:InvoiceeTradeParty
/ram:DefinedTradeContact
/ram:EmailURIUniversalCommunication</t>
  </si>
  <si>
    <t>/rsm:CrossIndustryInvoice/rsm:SupplyChainTradeTransaction/ram:ApplicableHeaderTradeSettlement/ram:InvoiceeTradeParty/ram:DefinedTradeContact/ram:EmailURIUniversalCommunication</t>
  </si>
  <si>
    <t>/rsm:CrossIndustryInvoice
/rsm:SupplyChainTradeTransaction
/ram:ApplicableHeaderTradeSettlement
/ram:InvoiceeTradeParty
/ram:DefinedTradeContact
/ram:EmailURIUniversalCommunication
/ram:URIID</t>
  </si>
  <si>
    <t>/rsm:CrossIndustryInvoice/rsm:SupplyChainTradeTransaction/ram:ApplicableHeaderTradeSettlement/ram:InvoiceeTradeParty/ram:DefinedTradeContact/ram:EmailURIUniversalCommunication/ram:URIID</t>
  </si>
  <si>
    <t>Adresse électronique du contact facturer à</t>
  </si>
  <si>
    <t>CHORUSPRO : Valideur, Courriel Contact</t>
  </si>
  <si>
    <t>/rsm:CrossIndustryInvoice
/rsm:SupplyChainTradeTransaction
/ram:ApplicableHeaderTradeSettlement
/ram:InvoiceeTradeParty
/ram:PostalTradeAddress</t>
  </si>
  <si>
    <t>/rsm:CrossIndustryInvoice/rsm:SupplyChainTradeTransaction/ram:ApplicableHeaderTradeSettlement/ram:InvoiceeTradeParty/ram:PostalTradeAddress</t>
  </si>
  <si>
    <t>Adresse postale du facturer à</t>
  </si>
  <si>
    <t>CHORUSPRO : Valideur
SINON : Adresse Postale de Facturation</t>
  </si>
  <si>
    <t>/rsm:CrossIndustryInvoice
/rsm:SupplyChainTradeTransaction
/ram:ApplicableHeaderTradeSettlement
/ram:InvoiceeTradeParty
/ram:PostalTradeAddress
/ram:PostcodeCode</t>
  </si>
  <si>
    <t>/rsm:CrossIndustryInvoice/rsm:SupplyChainTradeTransaction/ram:ApplicableHeaderTradeSettlement/ram:InvoiceeTradeParty/ram:PostalTradeAddress/ram:PostcodeCode</t>
  </si>
  <si>
    <t>Code postal du facturer à</t>
  </si>
  <si>
    <t>CHORUSPRO : Valideur, Adresse Code Postal</t>
  </si>
  <si>
    <t>/rsm:CrossIndustryInvoice
/rsm:SupplyChainTradeTransaction
/ram:ApplicableHeaderTradeSettlement
/ram:InvoiceeTradeParty
/ram:PostalTradeAddress
/ram:LineOne</t>
  </si>
  <si>
    <t>/rsm:CrossIndustryInvoice/rsm:SupplyChainTradeTransaction/ram:ApplicableHeaderTradeSettlement/ram:InvoiceeTradeParty/ram:PostalTradeAddress/ram:LineOne</t>
  </si>
  <si>
    <t>Adresse du facturer à - Ligne 1</t>
  </si>
  <si>
    <t>CHORUSPRO : Valideur, Adresse Ligne Adresse</t>
  </si>
  <si>
    <t>/rsm:CrossIndustryInvoice
/rsm:SupplyChainTradeTransaction
/ram:ApplicableHeaderTradeSettlement
/ram:InvoiceeTradeParty
/ram:PostalTradeAddress
/ram:LineTwo</t>
  </si>
  <si>
    <t>/rsm:CrossIndustryInvoice/rsm:SupplyChainTradeTransaction/ram:ApplicableHeaderTradeSettlement/ram:InvoiceeTradeParty/ram:PostalTradeAddress/ram:LineTwo</t>
  </si>
  <si>
    <t>Adresse du facturer à - Ligne 2</t>
  </si>
  <si>
    <t>/rsm:CrossIndustryInvoice
/rsm:SupplyChainTradeTransaction
/ram:ApplicableHeaderTradeSettlement
/ram:InvoiceeTradeParty
/ram:PostalTradeAddress
/ram:LineThree</t>
  </si>
  <si>
    <t>/rsm:CrossIndustryInvoice/rsm:SupplyChainTradeTransaction/ram:ApplicableHeaderTradeSettlement/ram:InvoiceeTradeParty/ram:PostalTradeAddress/ram:LineThree</t>
  </si>
  <si>
    <t>Adresse du facturer à - Ligne 3</t>
  </si>
  <si>
    <t>/rsm:CrossIndustryInvoice
/rsm:SupplyChainTradeTransaction
/ram:ApplicableHeaderTradeSettlement
/ram:InvoiceeTradeParty
/ram:PostalTradeAddress
/ram:CityName</t>
  </si>
  <si>
    <t>/rsm:CrossIndustryInvoice/rsm:SupplyChainTradeTransaction/ram:ApplicableHeaderTradeSettlement/ram:InvoiceeTradeParty/ram:PostalTradeAddress/ram:CityName</t>
  </si>
  <si>
    <t>Localité du facturer à</t>
  </si>
  <si>
    <t>CHORUSPRO : Valideur, Adresse Commune</t>
  </si>
  <si>
    <t>/rsm:CrossIndustryInvoice
/rsm:SupplyChainTradeTransaction
/ram:ApplicableHeaderTradeSettlement
/ram:InvoiceeTradeParty
/ram:PostalTradeAddress
/ram:CountryID</t>
  </si>
  <si>
    <t>/rsm:CrossIndustryInvoice/rsm:SupplyChainTradeTransaction/ram:ApplicableHeaderTradeSettlement/ram:InvoiceeTradeParty/ram:PostalTradeAddress/ram:CountryID</t>
  </si>
  <si>
    <t>Code de pays du facturer à</t>
  </si>
  <si>
    <t>CHORUSPRO : Valideur, Code Pays</t>
  </si>
  <si>
    <t>/rsm:CrossIndustryInvoice
/rsm:SupplyChainTradeTransaction
/ram:ApplicableHeaderTradeSettlement
/ram:InvoiceeTradeParty
/ram:PostalTradeAddress
/ram:CountrySubDivisionName</t>
  </si>
  <si>
    <t>/rsm:CrossIndustryInvoice/rsm:SupplyChainTradeTransaction/ram:ApplicableHeaderTradeSettlement/ram:InvoiceeTradeParty/ram:PostalTradeAddress/ram:CountrySubDivisionName</t>
  </si>
  <si>
    <t>Subdivision du pays du facturer à</t>
  </si>
  <si>
    <t>/rsm:CrossIndustryInvoice
/rsm:SupplyChainTradeTransaction
/ram:ApplicableHeaderTradeSettlement
/ram:InvoiceeTradeParty
/ram:URIUniversalCommunication</t>
  </si>
  <si>
    <t>/rsm:CrossIndustryInvoice/rsm:SupplyChainTradeTransaction/ram:ApplicableHeaderTradeSettlement/ram:InvoiceeTradeParty/ram:URIUniversalCommunication</t>
  </si>
  <si>
    <t>/rsm:CrossIndustryInvoice
/rsm:SupplyChainTradeTransaction
/ram:ApplicableHeaderTradeSettlement
/ram:InvoiceeTradeParty
/ram:URIUniversalCommunication
/ram:URIID</t>
  </si>
  <si>
    <t>/rsm:CrossIndustryInvoice/rsm:SupplyChainTradeTransaction/ram:ApplicableHeaderTradeSettlement/ram:InvoiceeTradeParty/ram:URIUniversalCommunication/ram:URIID</t>
  </si>
  <si>
    <t>/rsm:CrossIndustryInvoice
/rsm:SupplyChainTradeTransaction
/ram:ApplicableHeaderTradeSettlement
/ram:InvoiceeTradeParty
/ram:URIUniversalCommunication
/ram:URIID
/@schemeID</t>
  </si>
  <si>
    <t>/rsm:CrossIndustryInvoice/rsm:SupplyChainTradeTransaction/ram:ApplicableHeaderTradeSettlement/ram:InvoiceeTradeParty/ram:URIUniversalCommunication/ram:URIID/@schemeID</t>
  </si>
  <si>
    <t>/rsm:CrossIndustryInvoice
/rsm:SupplyChainTradeTransaction
/ram:ApplicableHeaderTradeSettlement
/ram:InvoiceeTradeParty
/ram:SpecifiedTaxRegistration</t>
  </si>
  <si>
    <t>/rsm:CrossIndustryInvoice/rsm:SupplyChainTradeTransaction/ram:ApplicableHeaderTradeSettlement/ram:InvoiceeTradeParty/ram:SpecifiedTaxRegistration</t>
  </si>
  <si>
    <t>/rsm:CrossIndustryInvoice
/rsm:SupplyChainTradeTransaction
/ram:ApplicableHeaderTradeSettlement
/ram:InvoiceeTradeParty
/ram:SpecifiedTaxRegistration
/ram:ID</t>
  </si>
  <si>
    <t>/rsm:CrossIndustryInvoice/rsm:SupplyChainTradeTransaction/ram:ApplicableHeaderTradeSettlement/ram:InvoiceeTradeParty/ram:SpecifiedTaxRegistration/ram:ID</t>
  </si>
  <si>
    <t>/rsm:CrossIndustryInvoice
/rsm:SupplyChainTradeTransaction
/ram:ApplicableHeaderTradeSettlement
/ram:InvoiceeTradeParty
/ram:SpecifiedTaxRegistration
/ram:ID
/@schemeID</t>
  </si>
  <si>
    <t>/rsm:CrossIndustryInvoice/rsm:SupplyChainTradeTransaction/ram:ApplicableHeaderTradeSettlement/ram:InvoiceeTradeParty/ram:SpecifiedTaxRegistration/ram:ID/@schemeID</t>
  </si>
  <si>
    <t>BG-10</t>
  </si>
  <si>
    <t>PAYEE</t>
  </si>
  <si>
    <t>A group of business terms providing information about the Payee, i.e. the role that receives the payment.</t>
  </si>
  <si>
    <t>The role of Payee may be fulfilled by another party than the Seller, e.g. a factoring service.</t>
  </si>
  <si>
    <t>This group makes it possible to identify the invoices to be paid to a third-party Payee in the case of factoring.
CHORUS PRO: In the event of subrogation factoring, the legal information associated with subrogation must be present in the PDF visual presentation of the invoice.
In this case, the bank identifier oresent in the invoice is the Factor one.</t>
  </si>
  <si>
    <t>/rsm:CrossIndustryInvoice
/rsm:SupplyChainTradeTransaction
/ram:ApplicableHeaderTradeSettlement
/ram:PayeeTradeParty</t>
  </si>
  <si>
    <t>/rsm:CrossIndustryInvoice/rsm:SupplyChainTradeTransaction/ram:ApplicableHeaderTradeSettlement/ram:PayeeTradeParty</t>
  </si>
  <si>
    <t>BÉNÉFICIAIRE</t>
  </si>
  <si>
    <t>Groupe de termes métiers fournissant des informations sur le Bénéficiaire, c'est-à-dire le rôle qui reçoit le paiement.</t>
  </si>
  <si>
    <t>Le rôle du bénéficiaire peut être rempli par une autre partie que le vendeur, par ex. un service d'affacturage.</t>
  </si>
  <si>
    <t xml:space="preserve">Ce groupe permet notamment d'identifier les factures devant être payées à un encaisseur tiers dans les cas d'affacturage. 
CHORUS PRO : En cas d'affacturage par subrogation, il convient de renseigner les mentions légales associées à la subrogation dans l'image PDF de la facture. 
Dans ce cas, l'identifiant bancaire renseigné dans la facture est celui du factor. </t>
  </si>
  <si>
    <t>BT-60</t>
  </si>
  <si>
    <t>Payee identifier
Scheme identifier</t>
  </si>
  <si>
    <t>An identifier for the Payee.
The identification scheme identifier of the Payee identifier.</t>
  </si>
  <si>
    <t>/rsm:CrossIndustryInvoice
/rsm:SupplyChainTradeTransaction
/ram:ApplicableHeaderTradeSettlement
/ram:PayeeTradeParty
/ram:ID</t>
  </si>
  <si>
    <t>/rsm:CrossIndustryInvoice/rsm:SupplyChainTradeTransaction/ram:ApplicableHeaderTradeSettlement/ram:PayeeTradeParty/ram:ID</t>
  </si>
  <si>
    <t>Identifiant du bénéficiaire</t>
  </si>
  <si>
    <t>Identification du Bénéficiaire.</t>
  </si>
  <si>
    <t>Si aucun schéma n'est spécifié, il doit être connu de l'acheteur et du vendeur, par exemple un identifiant attribué par l'acheteur ou le vendeur précédemment échangé: Nom</t>
  </si>
  <si>
    <t>BT-60-0</t>
  </si>
  <si>
    <t>Payee scheme identifier</t>
  </si>
  <si>
    <t>/rsm:CrossIndustryInvoice
/rsm:SupplyChainTradeTransaction
/ram:ApplicableHeaderTradeSettlement
/ram:PayeeTradeParty
/ram:GlobalID</t>
  </si>
  <si>
    <t>/rsm:CrossIndustryInvoice/rsm:SupplyChainTradeTransaction/ram:ApplicableHeaderTradeSettlement/ram:PayeeTradeParty/ram:GlobalID</t>
  </si>
  <si>
    <t>BT-60-1</t>
  </si>
  <si>
    <t>Identifiant du schéma de l'identifiant du bénéficiaire</t>
  </si>
  <si>
    <t>/rsm:CrossIndustryInvoice
/rsm:SupplyChainTradeTransaction
/ram:ApplicableHeaderTradeSettlement
/ram:PayeeTradeParty
/ram:GlobalID
/@schemeID</t>
  </si>
  <si>
    <t>/rsm:CrossIndustryInvoice/rsm:SupplyChainTradeTransaction/ram:ApplicableHeaderTradeSettlement/ram:PayeeTradeParty/ram:GlobalID/@schemeID</t>
  </si>
  <si>
    <t>BT-59</t>
  </si>
  <si>
    <t>Payee name</t>
  </si>
  <si>
    <t>The name of the Payee.</t>
  </si>
  <si>
    <t>Shall be used when the Payee is different from the Seller. The Payee name may however be the same as the Seller name.</t>
  </si>
  <si>
    <t>If the PAYEE party bock is present, the name of the Payee is mandatory</t>
  </si>
  <si>
    <t>BR-17: The Payee name (BT-59) shall be provided in the Invoice, if the Payee (BG-10) is different from the Seller (BG-4).</t>
  </si>
  <si>
    <t>/rsm:CrossIndustryInvoice
/rsm:SupplyChainTradeTransaction
/ram:ApplicableHeaderTradeSettlement
/ram:PayeeTradeParty
/ram:Name</t>
  </si>
  <si>
    <t>/rsm:CrossIndustryInvoice/rsm:SupplyChainTradeTransaction/ram:ApplicableHeaderTradeSettlement/ram:PayeeTradeParty/ram:Name</t>
  </si>
  <si>
    <t>Nom du bénéficiaire</t>
  </si>
  <si>
    <t>Nom du Bénéficiaire.</t>
  </si>
  <si>
    <t>Doit être utilisé lorsque le Bénéficiaire est différent du Vendeur. Le nom du bénéficiaire peut cependant être identique au nom du vendeur.</t>
  </si>
  <si>
    <t>Si le boc "Bénéficiaire" est présent, le nom du bénéficiare est obligatoire</t>
  </si>
  <si>
    <t>BR-17 : Le Nom du bénéficiaire (BT-59) doit figurer dans la Facture, si le Bénéficiaire (BG-10) est différent du Vendeur (BG-4).</t>
  </si>
  <si>
    <t>BT-61-00</t>
  </si>
  <si>
    <t>/rsm:CrossIndustryInvoice
/rsm:SupplyChainTradeTransaction
/ram:ApplicableHeaderTradeSettlement
/ram:PayeeTradeParty
/ram:SpecifiedLegalOrganization</t>
  </si>
  <si>
    <t>/rsm:CrossIndustryInvoice/rsm:SupplyChainTradeTransaction/ram:ApplicableHeaderTradeSettlement/ram:PayeeTradeParty/ram:SpecifiedLegalOrganization</t>
  </si>
  <si>
    <t>(Identifiant d’enregistrement légal du bénéficiaire)</t>
  </si>
  <si>
    <t>BT-61</t>
  </si>
  <si>
    <t>Payee legal registration identifier
Scheme identifier</t>
  </si>
  <si>
    <t>An identifier issued by an official registrar that identifies the Payee as a legal entity or person.
The identification scheme identifier of the Payee legal registration identifier.</t>
  </si>
  <si>
    <t>If no scheme is specified, it should be known by Buyer and Seller, e.g. the identifier that is exclusively used in the applicable legal environment.
If used, the identification scheme shall be chosen from the entries of the list published by the ISO/IEC 6523 maintenance agency.</t>
  </si>
  <si>
    <t>/rsm:CrossIndustryInvoice
/rsm:SupplyChainTradeTransaction
/ram:ApplicableHeaderTradeSettlement
/ram:PayeeTradeParty
/ram:SpecifiedLegalOrganization
/ram:ID</t>
  </si>
  <si>
    <t>/rsm:CrossIndustryInvoice/rsm:SupplyChainTradeTransaction/ram:ApplicableHeaderTradeSettlement/ram:PayeeTradeParty/ram:SpecifiedLegalOrganization/ram:ID</t>
  </si>
  <si>
    <t>Identifiant d’enregistrement légal du bénéficiaire</t>
  </si>
  <si>
    <t>Identifiant délivré par un organisme d’enregistrement officiel, qui identifie le Bénéficiaire comme une entité juridique ou une personne morale.</t>
  </si>
  <si>
    <t>Si aucun schéma n'est spécifié, il doit être connu de l'acheteur et du vendeur, par exemple l'identifiant qui est exclusivement utilisé dans l'environnement juridique applicable.</t>
  </si>
  <si>
    <t>BT-61-1</t>
  </si>
  <si>
    <t>The identification scheme identifier of the Payee legal registration identifier.</t>
  </si>
  <si>
    <t>/rsm:CrossIndustryInvoice
/rsm:SupplyChainTradeTransaction
/ram:ApplicableHeaderTradeSettlement
/ram:PayeeTradeParty
/ram:SpecifiedLegalOrganization
/ram:ID
/@schemeID</t>
  </si>
  <si>
    <t>/rsm:CrossIndustryInvoice/rsm:SupplyChainTradeTransaction/ram:ApplicableHeaderTradeSettlement/ram:PayeeTradeParty/ram:SpecifiedLegalOrganization/ram:ID/@schemeID</t>
  </si>
  <si>
    <t>Identifiant du schéma de l'identifiant d'enregistrement légal du bénéficiaire</t>
  </si>
  <si>
    <t>/rsm:CrossIndustryInvoice
/rsm:SupplyChainTradeTransaction
/ram:ApplicableHeaderTradeSettlement
/ram:PayeeTradeParty
/ram:SpecifiedLegalOrganization
/ram:TradingBusinessName</t>
  </si>
  <si>
    <t>/rsm:CrossIndustryInvoice/rsm:SupplyChainTradeTransaction/ram:ApplicableHeaderTradeSettlement/ram:PayeeTradeParty/ram:SpecifiedLegalOrganization/ram:TradingBusinessName</t>
  </si>
  <si>
    <t>/rsm:CrossIndustryInvoice
/rsm:SupplyChainTradeTransaction
/ram:ApplicableHeaderTradeSettlement
/ram:PayeeTradeParty
/ram:DefinedTradeContact</t>
  </si>
  <si>
    <t>/rsm:CrossIndustryInvoice/rsm:SupplyChainTradeTransaction/ram:ApplicableHeaderTradeSettlement/ram:PayeeTradeParty/ram:DefinedTradeContact</t>
  </si>
  <si>
    <t>Coordonnées du bénéficiaire</t>
  </si>
  <si>
    <t>/rsm:CrossIndustryInvoice
/rsm:SupplyChainTradeTransaction
/ram:ApplicableHeaderTradeSettlement
/ram:PayeeTradeParty
/ram:DefinedTradeContact
/ram:PersonName</t>
  </si>
  <si>
    <t>/rsm:CrossIndustryInvoice/rsm:SupplyChainTradeTransaction/ram:ApplicableHeaderTradeSettlement/ram:PayeeTradeParty/ram:DefinedTradeContact/ram:PersonName</t>
  </si>
  <si>
    <t>Point de contact bénéficiaire</t>
  </si>
  <si>
    <t>CHORUSPRO : Bénéficiaire (Encaisseur), Non Contact</t>
  </si>
  <si>
    <t>/rsm:CrossIndustryInvoice
/rsm:SupplyChainTradeTransaction
/ram:ApplicableHeaderTradeSettlement
/ram:PayeeTradeParty
/ram:DefinedTradeContact
/ram:DepartmentName</t>
  </si>
  <si>
    <t>/rsm:CrossIndustryInvoice/rsm:SupplyChainTradeTransaction/ram:ApplicableHeaderTradeSettlement/ram:PayeeTradeParty/ram:DefinedTradeContact/ram:DepartmentName</t>
  </si>
  <si>
    <t>/rsm:CrossIndustryInvoice
/rsm:SupplyChainTradeTransaction
/ram:ApplicableHeaderTradeSettlement
/ram:PayeeTradeParty
/ram:DefinedTradeContact
/ram:TelephoneUniversalCommunication</t>
  </si>
  <si>
    <t>/rsm:CrossIndustryInvoice/rsm:SupplyChainTradeTransaction/ram:ApplicableHeaderTradeSettlement/ram:PayeeTradeParty/ram:DefinedTradeContact/ram:TelephoneUniversalCommunication</t>
  </si>
  <si>
    <t>/rsm:CrossIndustryInvoice
/rsm:SupplyChainTradeTransaction
/ram:ApplicableHeaderTradeSettlement
/ram:PayeeTradeParty
/ram:DefinedTradeContact
/ram:TelephoneUniversalCommunication
/ram:CompleteNumber</t>
  </si>
  <si>
    <t>/rsm:CrossIndustryInvoice/rsm:SupplyChainTradeTransaction/ram:ApplicableHeaderTradeSettlement/ram:PayeeTradeParty/ram:DefinedTradeContact/ram:TelephoneUniversalCommunication/ram:CompleteNumber</t>
  </si>
  <si>
    <t>Numéro de téléphone du contact bénéficiaire</t>
  </si>
  <si>
    <t>CHORUSPRO : Bénéficiaire (Encaisseur), Téléphone Contact</t>
  </si>
  <si>
    <t>/rsm:CrossIndustryInvoice
/rsm:SupplyChainTradeTransaction
/ram:ApplicableHeaderTradeSettlement
/ram:PayeeTradeParty
/ram:DefinedTradeContact
/ram:FaxUniversalCommunication</t>
  </si>
  <si>
    <t>/rsm:CrossIndustryInvoice/rsm:SupplyChainTradeTransaction/ram:ApplicableHeaderTradeSettlement/ram:PayeeTradeParty/ram:DefinedTradeContact/ram:FaxUniversalCommunication</t>
  </si>
  <si>
    <t>/rsm:CrossIndustryInvoice
/rsm:SupplyChainTradeTransaction
/ram:ApplicableHeaderTradeSettlement
/ram:PayeeTradeParty
/ram:DefinedTradeContact
/ram:FaxUniversalCommunication
/ram:CompleteNumber</t>
  </si>
  <si>
    <t>/rsm:CrossIndustryInvoice/rsm:SupplyChainTradeTransaction/ram:ApplicableHeaderTradeSettlement/ram:PayeeTradeParty/ram:DefinedTradeContact/ram:FaxUniversalCommunication/ram:CompleteNumber</t>
  </si>
  <si>
    <t>Numéro de fax du contact bénéficiaire</t>
  </si>
  <si>
    <t>/rsm:CrossIndustryInvoice
/rsm:SupplyChainTradeTransaction
/ram:ApplicableHeaderTradeSettlement
/ram:PayeeTradeParty
/ram:DefinedTradeContact
/ram:EmailURIUniversalCommunication</t>
  </si>
  <si>
    <t>/rsm:CrossIndustryInvoice/rsm:SupplyChainTradeTransaction/ram:ApplicableHeaderTradeSettlement/ram:PayeeTradeParty/ram:DefinedTradeContact/ram:EmailURIUniversalCommunication</t>
  </si>
  <si>
    <t>/rsm:CrossIndustryInvoice
/rsm:SupplyChainTradeTransaction
/ram:ApplicableHeaderTradeSettlement
/ram:PayeeTradeParty
/ram:DefinedTradeContact
/ram:EmailURIUniversalCommunication
/ram:URIID</t>
  </si>
  <si>
    <t>/rsm:CrossIndustryInvoice/rsm:SupplyChainTradeTransaction/ram:ApplicableHeaderTradeSettlement/ram:PayeeTradeParty/ram:DefinedTradeContact/ram:EmailURIUniversalCommunication/ram:URIID</t>
  </si>
  <si>
    <t>Adresse électronique du contact bénéficiaire</t>
  </si>
  <si>
    <t>CHORUSPRO : Bénéficiaire (Encaisseur), Courriel Contact</t>
  </si>
  <si>
    <t>/rsm:CrossIndustryInvoice
/rsm:SupplyChainTradeTransaction
/ram:ApplicableHeaderTradeSettlement
/ram:PayeeTradeParty
/ram:PostalTradeAddress</t>
  </si>
  <si>
    <t>/rsm:CrossIndustryInvoice/rsm:SupplyChainTradeTransaction/ram:ApplicableHeaderTradeSettlement/ram:PayeeTradeParty/ram:PostalTradeAddress</t>
  </si>
  <si>
    <t>Adresse postale du bénéficiaire</t>
  </si>
  <si>
    <t>/rsm:CrossIndustryInvoice
/rsm:SupplyChainTradeTransaction
/ram:ApplicableHeaderTradeSettlement
/ram:PayeeTradeParty
/ram:PostalTradeAddress
/ram:PostcodeCode</t>
  </si>
  <si>
    <t>/rsm:CrossIndustryInvoice/rsm:SupplyChainTradeTransaction/ram:ApplicableHeaderTradeSettlement/ram:PayeeTradeParty/ram:PostalTradeAddress/ram:PostcodeCode</t>
  </si>
  <si>
    <t>Code postal du bénéficiaire</t>
  </si>
  <si>
    <t>CHORUSPRO : Bénéficiaire (Encaisseur), Adresse Code Postal</t>
  </si>
  <si>
    <t>/rsm:CrossIndustryInvoice
/rsm:SupplyChainTradeTransaction
/ram:ApplicableHeaderTradeSettlement
/ram:PayeeTradeParty
/ram:PostalTradeAddress
/ram:LineOne</t>
  </si>
  <si>
    <t>/rsm:CrossIndustryInvoice/rsm:SupplyChainTradeTransaction/ram:ApplicableHeaderTradeSettlement/ram:PayeeTradeParty/ram:PostalTradeAddress/ram:LineOne</t>
  </si>
  <si>
    <t>Adresse du bénéficiaire - Ligne 1</t>
  </si>
  <si>
    <t>CHORUSPRO : Bénéficiaire (Encaisseur), Adresse Ligne 1</t>
  </si>
  <si>
    <t>/rsm:CrossIndustryInvoice
/rsm:SupplyChainTradeTransaction
/ram:ApplicableHeaderTradeSettlement
/ram:PayeeTradeParty
/ram:PostalTradeAddress
/ram:LineTwo</t>
  </si>
  <si>
    <t>/rsm:CrossIndustryInvoice/rsm:SupplyChainTradeTransaction/ram:ApplicableHeaderTradeSettlement/ram:PayeeTradeParty/ram:PostalTradeAddress/ram:LineTwo</t>
  </si>
  <si>
    <t>Adresse du bénéficiaire - Ligne 2</t>
  </si>
  <si>
    <t>CHORUSPRO : Bénéficiaire (Encaisseur), Adresse Ligne 2</t>
  </si>
  <si>
    <t>/rsm:CrossIndustryInvoice
/rsm:SupplyChainTradeTransaction
/ram:ApplicableHeaderTradeSettlement
/ram:PayeeTradeParty
/ram:PostalTradeAddress
/ram:LineThree</t>
  </si>
  <si>
    <t>/rsm:CrossIndustryInvoice/rsm:SupplyChainTradeTransaction/ram:ApplicableHeaderTradeSettlement/ram:PayeeTradeParty/ram:PostalTradeAddress/ram:LineThree</t>
  </si>
  <si>
    <t>Adresse du bénéficiaire - Ligne 3</t>
  </si>
  <si>
    <t>/rsm:CrossIndustryInvoice
/rsm:SupplyChainTradeTransaction
/ram:ApplicableHeaderTradeSettlement
/ram:PayeeTradeParty
/ram:PostalTradeAddress
/ram:CityName</t>
  </si>
  <si>
    <t>/rsm:CrossIndustryInvoice/rsm:SupplyChainTradeTransaction/ram:ApplicableHeaderTradeSettlement/ram:PayeeTradeParty/ram:PostalTradeAddress/ram:CityName</t>
  </si>
  <si>
    <t>Localité du bénéficiaire</t>
  </si>
  <si>
    <t>CHORUSPRO : Bénéficiaire (Encaisseur), Adresse Commune</t>
  </si>
  <si>
    <t>/rsm:CrossIndustryInvoice
/rsm:SupplyChainTradeTransaction
/ram:ApplicableHeaderTradeSettlement
/ram:PayeeTradeParty
/ram:PostalTradeAddress
/ram:CountryID</t>
  </si>
  <si>
    <t>/rsm:CrossIndustryInvoice/rsm:SupplyChainTradeTransaction/ram:ApplicableHeaderTradeSettlement/ram:PayeeTradeParty/ram:PostalTradeAddress/ram:CountryID</t>
  </si>
  <si>
    <t>Code de pays du bénéficiaire</t>
  </si>
  <si>
    <t>CHORUSPRO : Bénéficiaire (Encaisseur), Adresse Ccode Pays</t>
  </si>
  <si>
    <t>/rsm:CrossIndustryInvoice
/rsm:SupplyChainTradeTransaction
/ram:ApplicableHeaderTradeSettlement
/ram:PayeeTradeParty
/ram:PostalTradeAddress
/ram:CountrySubDivisionName</t>
  </si>
  <si>
    <t>/rsm:CrossIndustryInvoice/rsm:SupplyChainTradeTransaction/ram:ApplicableHeaderTradeSettlement/ram:PayeeTradeParty/ram:PostalTradeAddress/ram:CountrySubDivisionName</t>
  </si>
  <si>
    <t>Subdivision du pays du bénéficiaire</t>
  </si>
  <si>
    <t>/rsm:CrossIndustryInvoice
/rsm:SupplyChainTradeTransaction
/ram:ApplicableHeaderTradeSettlement
/ram:PayeeTradeParty
/ram:URIUniversalCommunication</t>
  </si>
  <si>
    <t>/rsm:CrossIndustryInvoice/rsm:SupplyChainTradeTransaction/ram:ApplicableHeaderTradeSettlement/ram:PayeeTradeParty/ram:URIUniversalCommunication</t>
  </si>
  <si>
    <t>/rsm:CrossIndustryInvoice
/rsm:SupplyChainTradeTransaction
/ram:ApplicableHeaderTradeSettlement
/ram:PayeeTradeParty
/ram:URIUniversalCommunication
/ram:URIID</t>
  </si>
  <si>
    <t>/rsm:CrossIndustryInvoice/rsm:SupplyChainTradeTransaction/ram:ApplicableHeaderTradeSettlement/ram:PayeeTradeParty/ram:URIUniversalCommunication/ram:URIID</t>
  </si>
  <si>
    <t>/rsm:CrossIndustryInvoice
/rsm:SupplyChainTradeTransaction
/ram:ApplicableHeaderTradeSettlement
/ram:PayeeTradeParty
/ram:URIUniversalCommunication
/ram:URIID
/@schemeID</t>
  </si>
  <si>
    <t>/rsm:CrossIndustryInvoice/rsm:SupplyChainTradeTransaction/ram:ApplicableHeaderTradeSettlement/ram:PayeeTradeParty/ram:URIUniversalCommunication/ram:URIID/@schemeID</t>
  </si>
  <si>
    <t>/rsm:CrossIndustryInvoice
/rsm:SupplyChainTradeTransaction
/ram:ApplicableHeaderTradeSettlement
/ram:PayeeTradeParty
/ram:SpecifiedTaxRegistration</t>
  </si>
  <si>
    <t>/rsm:CrossIndustryInvoice/rsm:SupplyChainTradeTransaction/ram:ApplicableHeaderTradeSettlement/ram:PayeeTradeParty/ram:SpecifiedTaxRegistration</t>
  </si>
  <si>
    <t>/rsm:CrossIndustryInvoice
/rsm:SupplyChainTradeTransaction
/ram:ApplicableHeaderTradeSettlement
/ram:PayeeTradeParty
/ram:SpecifiedTaxRegistration
/ram:ID</t>
  </si>
  <si>
    <t>/rsm:CrossIndustryInvoice/rsm:SupplyChainTradeTransaction/ram:ApplicableHeaderTradeSettlement/ram:PayeeTradeParty/ram:SpecifiedTaxRegistration/ram:ID</t>
  </si>
  <si>
    <t>/rsm:CrossIndustryInvoice
/rsm:SupplyChainTradeTransaction
/ram:ApplicableHeaderTradeSettlement
/ram:PayeeTradeParty
/ram:SpecifiedTaxRegistration
/ram:ID
/@schemeID</t>
  </si>
  <si>
    <t>/rsm:CrossIndustryInvoice/rsm:SupplyChainTradeTransaction/ram:ApplicableHeaderTradeSettlement/ram:PayeeTradeParty/ram:SpecifiedTaxRegistration/ram:ID/@schemeID</t>
  </si>
  <si>
    <t>/rsm:CrossIndustryInvoice
/rsm:SupplyChainTradeTransaction
/ram:ApplicableHeaderTradeSettlement
/ram:TaxApplicableTradeCurrencyExchange</t>
  </si>
  <si>
    <t>/rsm:CrossIndustryInvoice/rsm:SupplyChainTradeTransaction/ram:ApplicableHeaderTradeSettlement/ram:TaxApplicableTradeCurrencyExchange</t>
  </si>
  <si>
    <t>/rsm:CrossIndustryInvoice
/rsm:SupplyChainTradeTransaction
/ram:ApplicableHeaderTradeSettlement
/ram:TaxApplicableTradeCurrencyExchange
/ram:SourceCurrencyCode</t>
  </si>
  <si>
    <t>/rsm:CrossIndustryInvoice/rsm:SupplyChainTradeTransaction/ram:ApplicableHeaderTradeSettlement/ram:TaxApplicableTradeCurrencyExchange/ram:SourceCurrencyCode</t>
  </si>
  <si>
    <t>/rsm:CrossIndustryInvoice
/rsm:SupplyChainTradeTransaction
/ram:ApplicableHeaderTradeSettlement
/ram:TaxApplicableTradeCurrencyExchange
/ram:TargetCurrencyCode</t>
  </si>
  <si>
    <t>/rsm:CrossIndustryInvoice/rsm:SupplyChainTradeTransaction/ram:ApplicableHeaderTradeSettlement/ram:TaxApplicableTradeCurrencyExchange/ram:TargetCurrencyCode</t>
  </si>
  <si>
    <t>/rsm:CrossIndustryInvoice
/rsm:SupplyChainTradeTransaction
/ram:ApplicableHeaderTradeSettlement
/ram:TaxApplicableTradeCurrencyExchange
/ram:ConversionRate</t>
  </si>
  <si>
    <t>/rsm:CrossIndustryInvoice/rsm:SupplyChainTradeTransaction/ram:ApplicableHeaderTradeSettlement/ram:TaxApplicableTradeCurrencyExchange/ram:ConversionRate</t>
  </si>
  <si>
    <t>/rsm:CrossIndustryInvoice
/rsm:SupplyChainTradeTransaction
/ram:ApplicableHeaderTradeSettlement
/ram:TaxApplicableTradeCurrencyExchange
/ram:ConversionRateDateTime</t>
  </si>
  <si>
    <t>/rsm:CrossIndustryInvoice/rsm:SupplyChainTradeTransaction/ram:ApplicableHeaderTradeSettlement/ram:TaxApplicableTradeCurrencyExchange/ram:ConversionRateDateTime</t>
  </si>
  <si>
    <t>/rsm:CrossIndustryInvoice
/rsm:SupplyChainTradeTransaction
/ram:ApplicableHeaderTradeSettlement
/ram:TaxApplicableTradeCurrencyExchange
/ram:ConversionRateDateTime
/qdt:DateTimeString</t>
  </si>
  <si>
    <t>/rsm:CrossIndustryInvoice/rsm:SupplyChainTradeTransaction/ram:ApplicableHeaderTradeSettlement/ram:TaxApplicableTradeCurrencyExchange/ram:ConversionRateDateTime/qdt:DateTimeString</t>
  </si>
  <si>
    <t>/rsm:CrossIndustryInvoice
/rsm:SupplyChainTradeTransaction
/ram:ApplicableHeaderTradeSettlement
/ram:TaxApplicableTradeCurrencyExchange
/ram:ConversionRateDateTime
/qdt:DateTimeString
/@format</t>
  </si>
  <si>
    <t>/rsm:CrossIndustryInvoice/rsm:SupplyChainTradeTransaction/ram:ApplicableHeaderTradeSettlement/ram:TaxApplicableTradeCurrencyExchange/ram:ConversionRateDateTime/qdt:DateTimeString/@format</t>
  </si>
  <si>
    <t>BG-16</t>
  </si>
  <si>
    <t>PAYMENT INSTRUCTIONS</t>
  </si>
  <si>
    <t>A group of business terms providing information about the payment.</t>
  </si>
  <si>
    <t>/rsm:CrossIndustryInvoice
/rsm:SupplyChainTradeTransaction
/ram:ApplicableHeaderTradeSettlement
/ram:SpecifiedTradeSettlementPaymentMeans</t>
  </si>
  <si>
    <t>/rsm:CrossIndustryInvoice/rsm:SupplyChainTradeTransaction/ram:ApplicableHeaderTradeSettlement/ram:SpecifiedTradeSettlementPaymentMeans</t>
  </si>
  <si>
    <t>INSTRUCTIONS DE PAIEMENT</t>
  </si>
  <si>
    <t>Groupe de termes métiers fournissant des informations sur le paiement.</t>
  </si>
  <si>
    <t>BT-81</t>
  </si>
  <si>
    <t>Payment means type code</t>
  </si>
  <si>
    <t>The means, expressed as code, for how a payment is expected to be or has been settled.</t>
  </si>
  <si>
    <t>Entries from the UNTDID 4461 code list [6] shall be used. Distinction should be made between SEPA and non-SEPA payments, and between credit payments, direct debits, card payments and other instruments.</t>
  </si>
  <si>
    <t xml:space="preserve">In particular, the following codes can be used:
10: Species
20: Check
30: Transfer (includes SEPA transfer for CHORUSPRO)
42: Payment on bank account
48: Payment by credit card
49: Direct debit (includes SEPA Direct Debit for CHORUSPRO)
57 : Standing Agreement
58: SEPA transfer (not used for CHORUSPRO: code 30)
59: SEPA Direct Debit (not used for CHORUSPRO: code 49)
97: Report
ZZZ: agreed amoung trading partners on interim basis </t>
  </si>
  <si>
    <t>BR-49: A  Payment  instruction  (BG-16)  shall  specify  the  Payment means type code (BT-81).</t>
  </si>
  <si>
    <t>/rsm:CrossIndustryInvoice
/rsm:SupplyChainTradeTransaction
/ram:ApplicableHeaderTradeSettlement
/ram:SpecifiedTradeSettlementPaymentMeans
/ram:TypeCode</t>
  </si>
  <si>
    <t>/rsm:CrossIndustryInvoice/rsm:SupplyChainTradeTransaction/ram:ApplicableHeaderTradeSettlement/ram:SpecifiedTradeSettlementPaymentMeans/ram:TypeCode</t>
  </si>
  <si>
    <t>Code de type de moyen de paiement</t>
  </si>
  <si>
    <t>Code indiquant le mode selon lequel un paiement doit être ou a été effectué.</t>
  </si>
  <si>
    <t>Les entrées suivantes de la liste de codes UNTDID 4461 [6] peuvent être utilisées:
- Instructions permanentes
- Virement SEPA
- Prélèvement SEPA
- Virement local
- Virement international hors-SEPA
- Prélèvement local
- Chèque
- Espèces
- Transfert de compte sur les livres du même fournisseur de services de paiement
- Pas de paiement (ajouter à la balance)
- Carte de paiement</t>
  </si>
  <si>
    <t xml:space="preserve">En particulier, les codes suivants peuvent être utilisés:
10 : Espèces
20 : Chèque
30 : Virement (inclut Virement SEPA pour CHORUSPRO)
42 : Paiement sur compte bancaire
48 : Paiement par carte bancaire
49 : prélèvement (inclut Prélèvement SEPA pour CHORUSPRO)
57 : Moyen de paiement déjà défini entre les parties
58 : Virement SEPA (non utilisé pour CHORUSPRO : code 30)
59 : Prélèvement SEPA (non utilisé pour CHORUSPRO : code 49)
97 : Report
ZZZ : moyen de paiementprovisoire défini entre partenaires commerciaux
</t>
  </si>
  <si>
    <t>BR-49 : Une Instruction de paiement (BG-16) doit spécifier le Code de type de moyen de paiement (BT-81).</t>
  </si>
  <si>
    <t>BT-82</t>
  </si>
  <si>
    <t>Payment means text</t>
  </si>
  <si>
    <t>The means, expressed as text, for how a payment is expected to be or has been settled.</t>
  </si>
  <si>
    <t>Such as cash, credit transfer, direct debit, credit card, etc.</t>
  </si>
  <si>
    <t>/rsm:CrossIndustryInvoice
/rsm:SupplyChainTradeTransaction
/ram:ApplicableHeaderTradeSettlement
/ram:SpecifiedTradeSettlementPaymentMeans
/ram:Information</t>
  </si>
  <si>
    <t>/rsm:CrossIndustryInvoice/rsm:SupplyChainTradeTransaction/ram:ApplicableHeaderTradeSettlement/ram:SpecifiedTradeSettlementPaymentMeans/ram:Information</t>
  </si>
  <si>
    <t>Libellé du moyen de paiement</t>
  </si>
  <si>
    <t>Texte indiquant le mode selon lequel un paiement doit être ou a été effectué.</t>
  </si>
  <si>
    <t>Exemple : espèces, carte de crédit, etc.</t>
  </si>
  <si>
    <t>BG-18</t>
  </si>
  <si>
    <t>PAYMENT CARD INFORMATION</t>
  </si>
  <si>
    <t>A group of business terms providing information about card used for payment contemporaneous with invoice issuance.</t>
  </si>
  <si>
    <t>Only used if the Buyer had opted to pay by using a payment card such as a credit or debit card.</t>
  </si>
  <si>
    <t>/rsm:CrossIndustryInvoice
/rsm:SupplyChainTradeTransaction
/ram:ApplicableHeaderTradeSettlement
/ram:SpecifiedTradeSettlementPaymentMeans
/ram:ApplicableTradeSettlementFinancialCard</t>
  </si>
  <si>
    <t>/rsm:CrossIndustryInvoice/rsm:SupplyChainTradeTransaction/ram:ApplicableHeaderTradeSettlement/ram:SpecifiedTradeSettlementPaymentMeans/ram:ApplicableTradeSettlementFinancialCard</t>
  </si>
  <si>
    <t>INFORMATIONS CONCERNANT LA CARTE DE PAIEMENT</t>
  </si>
  <si>
    <t>Groupe de termes métiers fournissant des informations sur la carte utilisée pour le paiement.</t>
  </si>
  <si>
    <t>Utilisé seulement si l'Acheteur a choisi de payer par carte de crédit ou de débit.</t>
  </si>
  <si>
    <t>BT-87</t>
  </si>
  <si>
    <t>Payment card primary account number</t>
  </si>
  <si>
    <t>The Primary Account Number (PAN) of the card used for payment.</t>
  </si>
  <si>
    <t>In accordance with card payments security standards an invoice should never include a full card primary account number. At the moment PCI Security Standards Council has defined that the first 6 digits and last 4 digits are the maximum number of digits to be shown.</t>
  </si>
  <si>
    <t>BR-51: The last 4 to 6 digits of the Payment card primary account number    (BT-87)    shall    be    present    if    Payment    card information (BG-18) is provided in the Invoice.</t>
  </si>
  <si>
    <t>/rsm:CrossIndustryInvoice
/rsm:SupplyChainTradeTransaction
/ram:ApplicableHeaderTradeSettlement
/ram:SpecifiedTradeSettlementPaymentMeans
/ram:ApplicableTradeSettlementFinancialCard
/ram:ID</t>
  </si>
  <si>
    <t>/rsm:CrossIndustryInvoice/rsm:SupplyChainTradeTransaction/ram:ApplicableHeaderTradeSettlement/ram:SpecifiedTradeSettlementPaymentMeans/ram:ApplicableTradeSettlementFinancialCard/ram:ID</t>
  </si>
  <si>
    <t>Numéro de compte primaire de carte de paiement</t>
  </si>
  <si>
    <t>Numéro de compte primaire (PAN) de la carte utilisée pour le paiement.</t>
  </si>
  <si>
    <t>Conformément aux exigences générales applicables dans les établissements financiers, il convient qu'une Facture ne comporte jamais l'intégralité du numéro de compte primaire d'une carte, mais seulement les 4 à 6 derniers chiffres.</t>
  </si>
  <si>
    <t>BR-51 : Les 4 à 6 derniers chiffres du Numéro de compte principal de carte de paiement (BT-87) doivent être mentionnés si les Informations concernant la carte de paiement (BG-18) figurent dans la Facture.</t>
  </si>
  <si>
    <t>BT-88</t>
  </si>
  <si>
    <t>Payment card holder name</t>
  </si>
  <si>
    <t>The name of the payment card holder.</t>
  </si>
  <si>
    <t>/rsm:CrossIndustryInvoice
/rsm:SupplyChainTradeTransaction
/ram:ApplicableHeaderTradeSettlement
/ram:SpecifiedTradeSettlementPaymentMeans
/ram:ApplicableTradeSettlementFinancialCard
/ram:CardholderName</t>
  </si>
  <si>
    <t>/rsm:CrossIndustryInvoice/rsm:SupplyChainTradeTransaction/ram:ApplicableHeaderTradeSettlement/ram:SpecifiedTradeSettlementPaymentMeans/ram:ApplicableTradeSettlementFinancialCard/ram:CardholderName</t>
  </si>
  <si>
    <t>Nom du titulaire de la carte de paiement</t>
  </si>
  <si>
    <t>BT-91-00</t>
  </si>
  <si>
    <t>/rsm:CrossIndustryInvoice
/rsm:SupplyChainTradeTransaction
/ram:ApplicableHeaderTradeSettlement
/ram:SpecifiedTradeSettlementPaymentMeans
/ram:PayerPartyDebtorFinancialAccount</t>
  </si>
  <si>
    <t>/rsm:CrossIndustryInvoice/rsm:SupplyChainTradeTransaction/ram:ApplicableHeaderTradeSettlement/ram:SpecifiedTradeSettlementPaymentMeans/ram:PayerPartyDebtorFinancialAccount</t>
  </si>
  <si>
    <t>(Identifiant du compte débité)</t>
  </si>
  <si>
    <t>BT-91</t>
  </si>
  <si>
    <t>Debited account identifier</t>
  </si>
  <si>
    <t>The account to be debited by the direct debit.</t>
  </si>
  <si>
    <t>/rsm:CrossIndustryInvoice
/rsm:SupplyChainTradeTransaction
/ram:ApplicableHeaderTradeSettlement
/ram:SpecifiedTradeSettlementPaymentMeans
/ram:PayerPartyDebtorFinancialAccount
/ram:IBANID</t>
  </si>
  <si>
    <t>/rsm:CrossIndustryInvoice/rsm:SupplyChainTradeTransaction/ram:ApplicableHeaderTradeSettlement/ram:SpecifiedTradeSettlementPaymentMeans/ram:PayerPartyDebtorFinancialAccount/ram:IBANID</t>
  </si>
  <si>
    <t>Identifiant du compte débité</t>
  </si>
  <si>
    <t>Compte à débiter par prélèvement.</t>
  </si>
  <si>
    <t>BG-17</t>
  </si>
  <si>
    <t>CREDIT TRANSFER</t>
  </si>
  <si>
    <t>A group of business terms to specify credit transfer payments.</t>
  </si>
  <si>
    <t>/rsm:CrossIndustryInvoice
/rsm:SupplyChainTradeTransaction
/ram:ApplicableHeaderTradeSettlement
/ram:SpecifiedTradeSettlementPaymentMeans
/ram:PayeePartyCreditorFinancialAccount</t>
  </si>
  <si>
    <t>/rsm:CrossIndustryInvoice/rsm:SupplyChainTradeTransaction/ram:ApplicableHeaderTradeSettlement/ram:SpecifiedTradeSettlementPaymentMeans/ram:PayeePartyCreditorFinancialAccount</t>
  </si>
  <si>
    <t>VIREMENT</t>
  </si>
  <si>
    <t>Groupe de termes métiers fournissant des informations sur le paiement par virement.</t>
  </si>
  <si>
    <t>BT-84</t>
  </si>
  <si>
    <t>Payment account identifier</t>
  </si>
  <si>
    <t>A unique identifier of the financial payment account, at a payment service provider, to which payment should be made.</t>
  </si>
  <si>
    <t>Such as IBAN (in case of a SEPA payment) or a national account number.</t>
  </si>
  <si>
    <t>Use IBANID if applicable, ProprietaryID else
BR-50: A  Payment  account  identifier  (BT-84)  shall  be  present  if Credit   transfer   (BG-16)   information   is   provided   in   the Invoice.
BR-61: If the Payment means type code (BT-81) means SEPA credit transfer,  Local  credit  transfer  or  Non-SEPA  international credit transfer, the Payment account identifier (BT-84) shall be present.</t>
  </si>
  <si>
    <t>/rsm:CrossIndustryInvoice
/rsm:SupplyChainTradeTransaction
/ram:ApplicableHeaderTradeSettlement
/ram:SpecifiedTradeSettlementPaymentMeans
/ram:PayeePartyCreditorFinancialAccount
/ram:IBANID</t>
  </si>
  <si>
    <t>/rsm:CrossIndustryInvoice/rsm:SupplyChainTradeTransaction/ram:ApplicableHeaderTradeSettlement/ram:SpecifiedTradeSettlementPaymentMeans/ram:PayeePartyCreditorFinancialAccount/ram:IBANID</t>
  </si>
  <si>
    <t>CAR-2, SEM-2</t>
  </si>
  <si>
    <t>Use IBANID if applicable, ProprietaryID else</t>
  </si>
  <si>
    <t>Identifiant de compte bancaire</t>
  </si>
  <si>
    <t>Identifiant unique du compte bancaire, domicilié dans un établissement financier, sur lequel il convient que soit effectué le paiement.</t>
  </si>
  <si>
    <t>Exemple : IBAN ou numéro de compte national.</t>
  </si>
  <si>
    <t>Utiliser IBAN si applicable et ProprietaryID sinon
BR-50 : Un Identifiant de compte de paiement (BT-84) doit être mentionné si les informations de Virement (BG-16) sont fournies dans la Facture.
BR-61 : Si le Code de type de moyen de paiement (BT-81) est un virement SEPA, un virement local ou un virement international non SEPA, l'Identifiant de compte de paiement  (BT-84) doit être présent.</t>
  </si>
  <si>
    <t>BT-85</t>
  </si>
  <si>
    <t>Payment account name</t>
  </si>
  <si>
    <t>The name of the payment account, at a payment service provider, to which payment should be made.</t>
  </si>
  <si>
    <t>/rsm:CrossIndustryInvoice
/rsm:SupplyChainTradeTransaction
/ram:ApplicableHeaderTradeSettlement
/ram:SpecifiedTradeSettlementPaymentMeans
/ram:PayeePartyCreditorFinancialAccount
/ram:AccountName</t>
  </si>
  <si>
    <t>/rsm:CrossIndustryInvoice/rsm:SupplyChainTradeTransaction/ram:ApplicableHeaderTradeSettlement/ram:SpecifiedTradeSettlementPaymentMeans/ram:PayeePartyCreditorFinancialAccount/ram:AccountName</t>
  </si>
  <si>
    <t>Nom du compte bancaire</t>
  </si>
  <si>
    <t>Nom d'un compte bancaire, domicilié dans un établissement financier, sur lequel il convient que soit effectué le paiement.</t>
  </si>
  <si>
    <t>BT-84-0</t>
  </si>
  <si>
    <t>Use IBANID when appropriate, otherwise use ProprietaryID</t>
  </si>
  <si>
    <t>/rsm:CrossIndustryInvoice
/rsm:SupplyChainTradeTransaction
/ram:ApplicableHeaderTradeSettlement
/ram:SpecifiedTradeSettlementPaymentMeans
/ram:PayeePartyCreditorFinancialAccount
/ram:ProprietaryID</t>
  </si>
  <si>
    <t>/rsm:CrossIndustryInvoice/rsm:SupplyChainTradeTransaction/ram:ApplicableHeaderTradeSettlement/ram:SpecifiedTradeSettlementPaymentMeans/ram:PayeePartyCreditorFinancialAccount/ram:ProprietaryID</t>
  </si>
  <si>
    <t>Utiliser IBANID quand cela est approprié, sinon utiliser ProprietaryID</t>
  </si>
  <si>
    <t>BT-86-00</t>
  </si>
  <si>
    <t>/rsm:CrossIndustryInvoice
/rsm:SupplyChainTradeTransaction
/ram:ApplicableHeaderTradeSettlement
/ram:SpecifiedTradeSettlementPaymentMeans
/ram:PayeeSpecifiedCreditorFinancialInstitution</t>
  </si>
  <si>
    <t>/rsm:CrossIndustryInvoice/rsm:SupplyChainTradeTransaction/ram:ApplicableHeaderTradeSettlement/ram:SpecifiedTradeSettlementPaymentMeans/ram:PayeeSpecifiedCreditorFinancialInstitution</t>
  </si>
  <si>
    <t>(Identifiant d'établissement financier)</t>
  </si>
  <si>
    <t>BT-86</t>
  </si>
  <si>
    <t>Payment service provider identifier</t>
  </si>
  <si>
    <t>An identifier for the payment service provider where a payment account is located.</t>
  </si>
  <si>
    <t>Such as a BIC or a national clearing code where required. No identification scheme to be used.</t>
  </si>
  <si>
    <t>To be used for Credit Transfer only
CHORUS PRO: Only BIC format is allowed</t>
  </si>
  <si>
    <t>Use for credit transfer</t>
  </si>
  <si>
    <t>/rsm:CrossIndustryInvoice
/rsm:SupplyChainTradeTransaction
/ram:ApplicableHeaderTradeSettlement
/ram:SpecifiedTradeSettlementPaymentMeans
/ram:PayeeSpecifiedCreditorFinancialInstitution
/ram:BICID</t>
  </si>
  <si>
    <t>/rsm:CrossIndustryInvoice/rsm:SupplyChainTradeTransaction/ram:ApplicableHeaderTradeSettlement/ram:SpecifiedTradeSettlementPaymentMeans/ram:PayeeSpecifiedCreditorFinancialInstitution/ram:BICID</t>
  </si>
  <si>
    <t>Identifiant d'établissement financier</t>
  </si>
  <si>
    <t>Identifiant de l'établissement financier dans lequel est domicilié un compte bancaire.</t>
  </si>
  <si>
    <t>Exemple : code BIC ou NCC.</t>
  </si>
  <si>
    <t>UTILISER cette balise en cas de virement seulement
CHORUS PRO : Seul le format BIC est autorisé</t>
  </si>
  <si>
    <t>Utiliser pour les virements</t>
  </si>
  <si>
    <t>BG-23</t>
  </si>
  <si>
    <t>VAT BREAKDOWN</t>
  </si>
  <si>
    <t>A group of business terms providing information about VAT breakdown by different categories, rates and exemption reasons</t>
  </si>
  <si>
    <t>BR-CO-18: An Invoice shall at least have one VAT breakdown group (BG-23).</t>
  </si>
  <si>
    <t>/rsm:CrossIndustryInvoice
/rsm:SupplyChainTradeTransaction
/ram:ApplicableHeaderTradeSettlement
/ram:ApplicableTradeTax</t>
  </si>
  <si>
    <t>/rsm:CrossIndustryInvoice/rsm:SupplyChainTradeTransaction/ram:ApplicableHeaderTradeSettlement/ram:ApplicableTradeTax</t>
  </si>
  <si>
    <t>VENTILATION DE LA TVA</t>
  </si>
  <si>
    <t>Groupe de termes métiers fournissant des informations sur la répartition de la TVA par types.</t>
  </si>
  <si>
    <t>BR-CO-18 : Une Facture doit au moins avoir un groupe de Ventilation de la TVA (BG-23).</t>
  </si>
  <si>
    <t>BT-117</t>
  </si>
  <si>
    <t>VAT category tax amount</t>
  </si>
  <si>
    <t>The total VAT amount for a given VAT category.</t>
  </si>
  <si>
    <t>Calculated by multiplying the VAT category taxable amount with the VAT category rate for the relevant VAT category.</t>
  </si>
  <si>
    <t>BR-46: Each VAT breakdown (BG-23) shall have a VAT category tax amount (BT-117).
BR-CO-17: VAT   category   tax   amount   (BT-117)   =   VAT   category taxable amount (BT-116) x (VAT category rate (BT-119) / 100), rounded to two decimals.</t>
  </si>
  <si>
    <t>/rsm:CrossIndustryInvoice
/rsm:SupplyChainTradeTransaction
/ram:ApplicableHeaderTradeSettlement
/ram:ApplicableTradeTax
/ram:CalculatedAmount</t>
  </si>
  <si>
    <t>/rsm:CrossIndustryInvoice/rsm:SupplyChainTradeTransaction/ram:ApplicableHeaderTradeSettlement/ram:ApplicableTradeTax/ram:CalculatedAmount</t>
  </si>
  <si>
    <t>Montant de la taxe pour le type de TVA</t>
  </si>
  <si>
    <t>Montant total de la TVA pour un type donné de TVA.</t>
  </si>
  <si>
    <t>S'obtient en multipliant la Base d'imposition du type de TVA par le Taux de type de TVA du type correspondant.</t>
  </si>
  <si>
    <t>BR-46 : Chaque Ventilation de la TVA (BG-23) doit avoir un Montant de la TVA pour chaque type de TVA (BT-117).
BR-CO-17 : Montant de la TVA pour chaque type de TVA (BT-117) = Base d'imposition du type de TVA (BT-116) x (Taux de type de TVA (BT-119) / 100), arrondi à deux décimales.</t>
  </si>
  <si>
    <t>BT-118-0</t>
  </si>
  <si>
    <t>VAT type code</t>
  </si>
  <si>
    <t>/rsm:CrossIndustryInvoice
/rsm:SupplyChainTradeTransaction
/ram:ApplicableHeaderTradeSettlement
/ram:ApplicableTradeTax
/ram:TypeCode</t>
  </si>
  <si>
    <t>/rsm:CrossIndustryInvoice/rsm:SupplyChainTradeTransaction/ram:ApplicableHeaderTradeSettlement/ram:ApplicableTradeTax/ram:TypeCode</t>
  </si>
  <si>
    <t>Code de type de TVA</t>
  </si>
  <si>
    <t>BT-120</t>
  </si>
  <si>
    <t>VAT exemption reason text</t>
  </si>
  <si>
    <t>A textual statement of the reason why the amount is exempted from VAT or why no VAT is being charged</t>
  </si>
  <si>
    <t>Articles 226 items 11 to 15 Directive
2006/112/EC [2].</t>
  </si>
  <si>
    <t>CHORUS PRO: this field is limited to 1024 characters</t>
  </si>
  <si>
    <t>/rsm:CrossIndustryInvoice
/rsm:SupplyChainTradeTransaction
/ram:ApplicableHeaderTradeSettlement
/ram:ApplicableTradeTax
/ram:ExemptionReason</t>
  </si>
  <si>
    <t>/rsm:CrossIndustryInvoice/rsm:SupplyChainTradeTransaction/ram:ApplicableHeaderTradeSettlement/ram:ApplicableTradeTax/ram:ExemptionReason</t>
  </si>
  <si>
    <t>Énoncé expliquant pourquoi un montant est exonéré de TVA.</t>
  </si>
  <si>
    <t>Articles 226 items 11 to 15 Directive 2006/112/EN</t>
  </si>
  <si>
    <t>CHORUS PRO : ce champ est limité à 1024 caractères</t>
  </si>
  <si>
    <t>BT-116</t>
  </si>
  <si>
    <t>VAT category taxable amount</t>
  </si>
  <si>
    <t>Sum of all taxable amounts subject to a specific VAT category code and VAT category rate (if the VAT category rate is applicable).</t>
  </si>
  <si>
    <t>The sum of Invoice line net amount minus allowances plus charges on document level which are subject to a specific VAT category code and VAT category rate (if the VAT category rate is applicable).</t>
  </si>
  <si>
    <t>BR-45: Each  VAT  breakdown  (BG-23)  shall  have  a  VAT  category taxable amount (BT-116).</t>
  </si>
  <si>
    <t>/rsm:CrossIndustryInvoice
/rsm:SupplyChainTradeTransaction
/ram:ApplicableHeaderTradeSettlement
/ram:ApplicableTradeTax
/ram:BasisAmount</t>
  </si>
  <si>
    <t>/rsm:CrossIndustryInvoice/rsm:SupplyChainTradeTransaction/ram:ApplicableHeaderTradeSettlement/ram:ApplicableTradeTax/ram:BasisAmount</t>
  </si>
  <si>
    <t>Base d'imposition du type de TVA</t>
  </si>
  <si>
    <t>Somme de tous les montants imposables assujettis à un code et à un taux de type de TVA spécifiques (si le Taux de type de TVA est applicable).</t>
  </si>
  <si>
    <t>Somme du montant net des lignes de facture, moins les remises plus les charges ou frais au niveau du document qui sont assujettis à un code et à un taux de type de TVA spécifiques (si le Taux de type de TVA est applicable).</t>
  </si>
  <si>
    <t>BR-45 : Chaque Ventilation de la TVA (BG-23) doit avoir une Base d'imposition du type de TVA (BT-116).</t>
  </si>
  <si>
    <t>/rsm:CrossIndustryInvoice
/rsm:SupplyChainTradeTransaction
/ram:ApplicableHeaderTradeSettlement
/ram:ApplicableTradeTax
/ram:LineTotalBasisAmount</t>
  </si>
  <si>
    <t>/rsm:CrossIndustryInvoice/rsm:SupplyChainTradeTransaction/ram:ApplicableHeaderTradeSettlement/ram:ApplicableTradeTax/ram:LineTotalBasisAmount</t>
  </si>
  <si>
    <t>Montant de ligne pour un taux</t>
  </si>
  <si>
    <t>/rsm:CrossIndustryInvoice
/rsm:SupplyChainTradeTransaction
/ram:ApplicableHeaderTradeSettlement
/ram:ApplicableTradeTax
/ram:AllowanceChargeBasisAmount</t>
  </si>
  <si>
    <t>/rsm:CrossIndustryInvoice/rsm:SupplyChainTradeTransaction/ram:ApplicableHeaderTradeSettlement/ram:ApplicableTradeTax/ram:AllowanceChargeBasisAmount</t>
  </si>
  <si>
    <t>Assiette des remises et charges d'en-tête</t>
  </si>
  <si>
    <t>BT-118</t>
  </si>
  <si>
    <t>VAT category code</t>
  </si>
  <si>
    <t>Coded identification of a VAT category.</t>
  </si>
  <si>
    <t>BR-47: Each  VAT  breakdown  (BG-23)  shall  be  defined  through  a VAT category code (BT-118).</t>
  </si>
  <si>
    <t>/rsm:CrossIndustryInvoice
/rsm:SupplyChainTradeTransaction
/ram:ApplicableHeaderTradeSettlement
/ram:ApplicableTradeTax
/ram:CategoryCode</t>
  </si>
  <si>
    <t>/rsm:CrossIndustryInvoice/rsm:SupplyChainTradeTransaction/ram:ApplicableHeaderTradeSettlement/ram:ApplicableTradeTax/ram:CategoryCode</t>
  </si>
  <si>
    <t>Identification codée d’un type de TVA.</t>
  </si>
  <si>
    <t>BR-47 : Chaque Ventilation de la TVA (BG-23) doit être définie par un Code de type de TVA (BT-118).</t>
  </si>
  <si>
    <t>BT-121</t>
  </si>
  <si>
    <t>VAT exemption reason code</t>
  </si>
  <si>
    <t>A coded statement of the reason for why the amount is exempted from VAT.</t>
  </si>
  <si>
    <t>Code list issued and maintained by the Connecting Europe Facility.</t>
  </si>
  <si>
    <t>/rsm:CrossIndustryInvoice
/rsm:SupplyChainTradeTransaction
/ram:ApplicableHeaderTradeSettlement
/ram:ApplicableTradeTax
/ram:ExemptionReasonCode</t>
  </si>
  <si>
    <t>/rsm:CrossIndustryInvoice/rsm:SupplyChainTradeTransaction/ram:ApplicableHeaderTradeSettlement/ram:ApplicableTradeTax/ram:ExemptionReasonCode</t>
  </si>
  <si>
    <t>Code expliquant pourquoi un montant est exonéré de TVA.</t>
  </si>
  <si>
    <t>Liste de codes issue et maintenue par le CEF</t>
  </si>
  <si>
    <t>BT-7-00</t>
  </si>
  <si>
    <t>(Value added tax point date)</t>
  </si>
  <si>
    <t>/rsm:CrossIndustryInvoice
/rsm:SupplyChainTradeTransaction
/ram:ApplicableHeaderTradeSettlement
/ram:ApplicableTradeTax
/ram:TaxPointDate</t>
  </si>
  <si>
    <t>/rsm:CrossIndustryInvoice/rsm:SupplyChainTradeTransaction/ram:ApplicableHeaderTradeSettlement/ram:ApplicableTradeTax/ram:TaxPointDate</t>
  </si>
  <si>
    <t>(Date d'exigibilité de la taxe sur la valeur ajoutée)</t>
  </si>
  <si>
    <t>BT-7</t>
  </si>
  <si>
    <t>Value added tax point date</t>
  </si>
  <si>
    <t>The date when the VAT becomes accountable for the Seller and for the Buyer in so far as that date can be determined and differs from the date of issue of the invoice, according to the VAT directive.</t>
  </si>
  <si>
    <t>The tax point is usually the date goods were supplied or services completed (the 'basic tax point'). There are some variations.
Please refer to Article 226 (7) of the Council Directive 2006/112/EC [2] for more information.
This element is required if the Value added tax point date is different from the Invoice issue date.
Both Buyer and Seller should use the Tax Point Date when provided by the Seller. The use of BT-7 and BT-8 is mutually exclusive.</t>
  </si>
  <si>
    <t>This date shall not be present if the Value added tax point date is expressed in code in the "Value added tax point date code" (BT-8)</t>
  </si>
  <si>
    <t>BR-CO-3: Value added tax point date (BT-7) and Value added tax point date code (BT-8) are mutually exclusive.</t>
  </si>
  <si>
    <t>/rsm:CrossIndustryInvoice
/rsm:SupplyChainTradeTransaction
/ram:ApplicableHeaderTradeSettlement
/ram:ApplicableTradeTax
/ram:TaxPointDate
/udt:DateString</t>
  </si>
  <si>
    <t>/rsm:CrossIndustryInvoice/rsm:SupplyChainTradeTransaction/ram:ApplicableHeaderTradeSettlement/ram:ApplicableTradeTax/ram:TaxPointDate/udt:DateString</t>
  </si>
  <si>
    <t>STR-2</t>
  </si>
  <si>
    <t>Date d'exigibilité de la taxe sur la valeur ajoutée</t>
  </si>
  <si>
    <t>Date à laquelle la TVA devient imputable pour le Vendeur et pour l'Acheteur dans la mesure où cette date peut être déterminée et diffère de la date d'émission de la facture, conformément à la directive TVA.</t>
  </si>
  <si>
    <t>La date d'exigibilité correspond généralement à la date à laquelle les biens ont été livrés ou les services achevés (fait générateur). Il existe quelques variations. Pour plus d'informations, voir l'Article 226 (7) de la Directive 2006/112/CE du Conseil [2].
Cet élément est requis si la Date d'exigibilité de la taxe sur la valeur ajoutée diffère de la Date d'émission de la facture.</t>
  </si>
  <si>
    <t>Cette date ne doit pas être présente si la date d'exigibilité de la taxe sur la valeur ajoutée est exprimée en code dans l'élément "Date d'exigibilité de la taxe sur la valeur ajoutée en code" (BT-8)</t>
  </si>
  <si>
    <t>BR-CO-3 : La date d'exigibilité de la taxe sur la valeur ajoutée (BT-7) et le Code de date d'exigibilité de la taxe sur la valeur ajoutée (BT-8) sont mutuellement exclusifs.</t>
  </si>
  <si>
    <t>BT-7-0</t>
  </si>
  <si>
    <t>/rsm:CrossIndustryInvoice
/rsm:SupplyChainTradeTransaction
/ram:ApplicableHeaderTradeSettlement
/ram:ApplicableTradeTax
/ram:TaxPointDate
/udt:DateString
/@format</t>
  </si>
  <si>
    <t>/rsm:CrossIndustryInvoice/rsm:SupplyChainTradeTransaction/ram:ApplicableHeaderTradeSettlement/ram:ApplicableTradeTax/ram:TaxPointDate/udt:DateString/@format</t>
  </si>
  <si>
    <t>BT-8</t>
  </si>
  <si>
    <t>Value added tax point date code</t>
  </si>
  <si>
    <t>The code of the date when the VAT becomes accountable for the Seller and for the Buyer.</t>
  </si>
  <si>
    <t>The code shall distinguish between the following entries of UNTDID 2005 [6]:
- Invoice document issue date
- Delivery date, actual
- Paid to dateThe Value added tax point date code is used if the Value added tax point date is not known when the invoice is issued. The use of BT-8 and BT-7 is mutually exclusive.</t>
  </si>
  <si>
    <t>This code can not be present if the Value added tax point date is provided directly in the "Value added tax point date" (BT-7). 
This code should be selected from the following values from UNTDID 2475 (instead of UNTDID 2005 [6]):
5: Date of the invoice (VAT on DEBITS)
29: Delivery date (VAT on DEBITS)
72: Payment date (VAT on ENCAISSEMENTS)</t>
  </si>
  <si>
    <t>/rsm:CrossIndustryInvoice
/rsm:SupplyChainTradeTransaction
/ram:ApplicableHeaderTradeSettlement
/ram:ApplicableTradeTax
/ram:DueDateTypeCode</t>
  </si>
  <si>
    <t>/rsm:CrossIndustryInvoice/rsm:SupplyChainTradeTransaction/ram:ApplicableHeaderTradeSettlement/ram:ApplicableTradeTax/ram:DueDateTypeCode</t>
  </si>
  <si>
    <t>Date d'exigibilité de la taxe sur la valeur ajoutée en code</t>
  </si>
  <si>
    <t>Code spécifiant la date à laquelle la TVA devient imputable pour le Vendeur et pour l'Acheteur</t>
  </si>
  <si>
    <t>Le code doit être choisi parmi les valeurs suivantes issues de l'UNTDID 2005 [6]:
- Date de la facture
- Date de livraison
- Date de paiement
La date d'exigibilité de la taxe sur la valeur ajoutée en code est utilisé lorsque la date d'exigibilité de la taxe sur la valeur ajoutée n'est pas connue au moment de l'envoi de la facture. L'utilisation du BT-8 est donc exclusive de celle du BT-7 et inversement.</t>
  </si>
  <si>
    <t>Ce code ne peut être présent si la date d'exigibilité est fournie directement dans l'élément "Date d'exigibilité de la taxe sur la valeur ajoutée" (BT-7). Ce code doit être choisi parmi les valeurs suivantes issues de l'UNTDID 2475 (au lieu de UNTDID 2005 [6]):
5 : Date de la facture (TVA sur DEBITS)
29 : Date de livraison (TVA sur DEBITS)
72 : Date de paiement (TVA sur ENCAISSEMENTS)</t>
  </si>
  <si>
    <t>BT-119</t>
  </si>
  <si>
    <t>VAT category rate</t>
  </si>
  <si>
    <t>The VAT rate, represented as percentage that applies for the relevant VAT category.</t>
  </si>
  <si>
    <t>The VAT category code and the VAT category rate shall be consistent.</t>
  </si>
  <si>
    <t>BR-48: Each  VAT  breakdown  (BG-23)  shall  have  a  VAT  category rate (BT-119), except if the Invoice is not subject to VAT.</t>
  </si>
  <si>
    <t>/rsm:CrossIndustryInvoice
/rsm:SupplyChainTradeTransaction
/ram:ApplicableHeaderTradeSettlement
/ram:ApplicableTradeTax
/ram:RateApplicablePercent</t>
  </si>
  <si>
    <t>/rsm:CrossIndustryInvoice/rsm:SupplyChainTradeTransaction/ram:ApplicableHeaderTradeSettlement/ram:ApplicableTradeTax/ram:RateApplicablePercent</t>
  </si>
  <si>
    <t>Taux de type de TVA</t>
  </si>
  <si>
    <t>Taux de TVA, exprimé sous forme de pourcentage, applicable au type de TVA correspondant.</t>
  </si>
  <si>
    <t>Le Code de type de TVA et le Taux de type de TVA doivent être cohérents.</t>
  </si>
  <si>
    <t>BR-48 : Chaque Ventilation de la TVA (BG-23) doit avoir un Taux de type de TVA (BT-119), sauf si la Facture n'est pas soumise à la TVA.</t>
  </si>
  <si>
    <t>BG-14</t>
  </si>
  <si>
    <t>INVOICING PERIOD</t>
  </si>
  <si>
    <t>A group of business terms providing information on the invoice period.</t>
  </si>
  <si>
    <t>Used to indicate when the period covered by the invoice starts and when it ends. Also called delivery period.</t>
  </si>
  <si>
    <t>/rsm:CrossIndustryInvoice
/rsm:SupplyChainTradeTransaction
/ram:ApplicableHeaderTradeSettlement
/ram:BillingSpecifiedPeriod</t>
  </si>
  <si>
    <t>/rsm:CrossIndustryInvoice/rsm:SupplyChainTradeTransaction/ram:ApplicableHeaderTradeSettlement/ram:BillingSpecifiedPeriod</t>
  </si>
  <si>
    <t>PÉRIODE DE FACTURATION</t>
  </si>
  <si>
    <t>Groupe de termes métiers fournissant des informations sur la période de facturation.</t>
  </si>
  <si>
    <t>Utilisée pour indiquer le moment où la période couverte par la Facture commence et le moment où elle se termine.</t>
  </si>
  <si>
    <t>/rsm:CrossIndustryInvoice
/rsm:SupplyChainTradeTransaction
/ram:ApplicableHeaderTradeSettlement
/ram:BillingSpecifiedPeriod
/ram:Description</t>
  </si>
  <si>
    <t>/rsm:CrossIndustryInvoice/rsm:SupplyChainTradeTransaction/ram:ApplicableHeaderTradeSettlement/ram:BillingSpecifiedPeriod/ram:Description</t>
  </si>
  <si>
    <t>Description de la période de facturation</t>
  </si>
  <si>
    <t>CHORUSPRO : Description Période de Facturation</t>
  </si>
  <si>
    <t>BT-73-00</t>
  </si>
  <si>
    <t>/rsm:CrossIndustryInvoice
/rsm:SupplyChainTradeTransaction
/ram:ApplicableHeaderTradeSettlement
/ram:BillingSpecifiedPeriod
/ram:StartDateTime</t>
  </si>
  <si>
    <t>/rsm:CrossIndustryInvoice/rsm:SupplyChainTradeTransaction/ram:ApplicableHeaderTradeSettlement/ram:BillingSpecifiedPeriod/ram:StartDateTime</t>
  </si>
  <si>
    <t>(Date de début de période de facturation)</t>
  </si>
  <si>
    <t>BT-73</t>
  </si>
  <si>
    <t>Invoicing period start date</t>
  </si>
  <si>
    <t>The date when the Invoice period starts.</t>
  </si>
  <si>
    <t>The initial date of delivery of goods or services.</t>
  </si>
  <si>
    <t>This date must be less than or equal to the period end date (BT-74), if it exists</t>
  </si>
  <si>
    <t>BR-CO-19: If Invoicing period (BG-14) is used, the Invoicing period start date (BT-73) or the Invoicing period end date (BT-74) shall be filled, or both.</t>
  </si>
  <si>
    <t>/rsm:CrossIndustryInvoice
/rsm:SupplyChainTradeTransaction
/ram:ApplicableHeaderTradeSettlement
/ram:BillingSpecifiedPeriod
/ram:StartDateTime
/udt:DateTimeString</t>
  </si>
  <si>
    <t>/rsm:CrossIndustryInvoice/rsm:SupplyChainTradeTransaction/ram:ApplicableHeaderTradeSettlement/ram:BillingSpecifiedPeriod/ram:StartDateTime/udt:DateTimeString</t>
  </si>
  <si>
    <t>SYN-2, CAR-2</t>
  </si>
  <si>
    <t>Date de début de période de facturation</t>
  </si>
  <si>
    <t>Date à laquelle commence la période de facturation.</t>
  </si>
  <si>
    <t>Cette date doit être inférieure ou égale à la date de fin de période (BT-74), si elle existe</t>
  </si>
  <si>
    <t>BR-CO-19 : Si la Période de facturation (BG-14) est utilisée, la Date de début de période de facturation (BT-73) et/ou la Date de fin de période de facturation (BT-74) doit être remplie.</t>
  </si>
  <si>
    <t>BT-73-0</t>
  </si>
  <si>
    <t>/rsm:CrossIndustryInvoice
/rsm:SupplyChainTradeTransaction
/ram:ApplicableHeaderTradeSettlement
/ram:BillingSpecifiedPeriod
/ram:StartDateTime
/udt:DateTimeString
/@format</t>
  </si>
  <si>
    <t>/rsm:CrossIndustryInvoice/rsm:SupplyChainTradeTransaction/ram:ApplicableHeaderTradeSettlement/ram:BillingSpecifiedPeriod/ram:StartDateTime/udt:DateTimeString/@format</t>
  </si>
  <si>
    <t>BT-74-00</t>
  </si>
  <si>
    <t>/rsm:CrossIndustryInvoice
/rsm:SupplyChainTradeTransaction
/ram:ApplicableHeaderTradeSettlement
/ram:BillingSpecifiedPeriod
/ram:EndDateTime</t>
  </si>
  <si>
    <t>/rsm:CrossIndustryInvoice/rsm:SupplyChainTradeTransaction/ram:ApplicableHeaderTradeSettlement/ram:BillingSpecifiedPeriod/ram:EndDateTime</t>
  </si>
  <si>
    <t>(Date de fin de période de facturation)</t>
  </si>
  <si>
    <t>BT-74</t>
  </si>
  <si>
    <t>Invoicing period end date</t>
  </si>
  <si>
    <t>The date when the Invoice period ends.</t>
  </si>
  <si>
    <t>The date on which the delivery of goods or services was completed.</t>
  </si>
  <si>
    <t>This date must be greater than or equal to the period start date (BT-73), if it exists</t>
  </si>
  <si>
    <t>BR-29: If  both  Invoicing  period  start  date  (BT-73)  and  Invoicing period end date (BT-74) are given then the Invoicing period end  date  (BT-74)  shall  be  later  or  equal  to  the  Invoicing period start date (BT-73).
BR-CO-19: If Invoicing period (BG-14) is used, the Invoicing period start date (BT-73) or the Invoicing period end date (BT-74) shall be filled, or both.</t>
  </si>
  <si>
    <t>/rsm:CrossIndustryInvoice
/rsm:SupplyChainTradeTransaction
/ram:ApplicableHeaderTradeSettlement
/ram:BillingSpecifiedPeriod
/ram:EndDateTime
/udt:DateTimeString</t>
  </si>
  <si>
    <t>/rsm:CrossIndustryInvoice/rsm:SupplyChainTradeTransaction/ram:ApplicableHeaderTradeSettlement/ram:BillingSpecifiedPeriod/ram:EndDateTime/udt:DateTimeString</t>
  </si>
  <si>
    <t>Date de fin de période de facturation</t>
  </si>
  <si>
    <t>Date à laquelle se termine la période de facturation.</t>
  </si>
  <si>
    <t>Cette date doit être supérieure ou égale à la date de début de période (BT-73), si elle existe</t>
  </si>
  <si>
    <t>BR-29 : Si la Date de début de période de facturation (BT-73) et la Date de fin de période de facturation (BT-74) sont données alors la Date de fin de période de facturation (BT-74) doit être postérieure ou égale à la Date de début de période de facturation (BT-73).
BR-CO-19 : Si la Période de facturation (BG-14) est utilisée, la Date de début de période de facturation (BT-73) et/ou la Date de fin de période de facturation (BT-74) doit être remplie.</t>
  </si>
  <si>
    <t>BT-74-0</t>
  </si>
  <si>
    <t>/rsm:CrossIndustryInvoice
/rsm:SupplyChainTradeTransaction
/ram:ApplicableHeaderTradeSettlement
/ram:BillingSpecifiedPeriod
/ram:EndDateTime
/udt:DateTimeString
/@format</t>
  </si>
  <si>
    <t>/rsm:CrossIndustryInvoice/rsm:SupplyChainTradeTransaction/ram:ApplicableHeaderTradeSettlement/ram:BillingSpecifiedPeriod/ram:EndDateTime/udt:DateTimeString/@format</t>
  </si>
  <si>
    <t>BG-20</t>
  </si>
  <si>
    <t>DOCUMENT LEVEL ALLOWANCES</t>
  </si>
  <si>
    <t>A group of business terms providing information about allowances applicable to the Invoice as a whole.</t>
  </si>
  <si>
    <t>Deductions, such as withheld tax may also be specified in this group.</t>
  </si>
  <si>
    <t>/rsm:CrossIndustryInvoice
/rsm:SupplyChainTradeTransaction
/ram:ApplicableHeaderTradeSettlement
/ram:SpecifiedTradeAllowanceCharge</t>
  </si>
  <si>
    <t>/rsm:CrossIndustryInvoice/rsm:SupplyChainTradeTransaction/ram:ApplicableHeaderTradeSettlement/ram:SpecifiedTradeAllowanceCharge</t>
  </si>
  <si>
    <t>REMISES AU NIVEAU DU DOCUMENT</t>
  </si>
  <si>
    <t xml:space="preserve">Groupe de termes métiers fournissant des informations sur les remises applicables à la Facture dans son ensemble. </t>
  </si>
  <si>
    <t>Les déductions telles que la taxe retenue à la source peuvent donc être spécifiés dans ce groupe.</t>
  </si>
  <si>
    <t>BG-20-0</t>
  </si>
  <si>
    <t>Charges and Allowances Document level Indicator</t>
  </si>
  <si>
    <t>/rsm:CrossIndustryInvoice
/rsm:SupplyChainTradeTransaction
/ram:ApplicableHeaderTradeSettlement
/ram:SpecifiedTradeAllowanceCharge
/ram:ChargeIndicator</t>
  </si>
  <si>
    <t>/rsm:CrossIndustryInvoice/rsm:SupplyChainTradeTransaction/ram:ApplicableHeaderTradeSettlement/ram:SpecifiedTradeAllowanceCharge/ram:ChargeIndicator</t>
  </si>
  <si>
    <t>BG-20-1</t>
  </si>
  <si>
    <t>Allowance or Charge indicator Value</t>
  </si>
  <si>
    <t>/rsm:CrossIndustryInvoice
/rsm:SupplyChainTradeTransaction
/ram:ApplicableHeaderTradeSettlement
/ram:SpecifiedTradeAllowanceCharge
/ram:ChargeIndicator
/udt:Indicator</t>
  </si>
  <si>
    <t>/rsm:CrossIndustryInvoice/rsm:SupplyChainTradeTransaction/ram:ApplicableHeaderTradeSettlement/ram:SpecifiedTradeAllowanceCharge/ram:ChargeIndicator/udt:Indicator</t>
  </si>
  <si>
    <t>SequenceNumeric</t>
  </si>
  <si>
    <t>/rsm:CrossIndustryInvoice
/rsm:SupplyChainTradeTransaction
/ram:ApplicableHeaderTradeSettlement
/ram:SpecifiedTradeAllowanceCharge
/ram:SequenceNumeric</t>
  </si>
  <si>
    <t>/rsm:CrossIndustryInvoice/rsm:SupplyChainTradeTransaction/ram:ApplicableHeaderTradeSettlement/ram:SpecifiedTradeAllowanceCharge/ram:SequenceNumeric</t>
  </si>
  <si>
    <t>Séquence de calcul</t>
  </si>
  <si>
    <t>BT-94</t>
  </si>
  <si>
    <t>Document level allowance percentage</t>
  </si>
  <si>
    <t>The percentage that may be used, in conjunction with the document level allowance base amount, to calculate the document level allowance amount.</t>
  </si>
  <si>
    <t>/rsm:CrossIndustryInvoice
/rsm:SupplyChainTradeTransaction
/ram:ApplicableHeaderTradeSettlement
/ram:SpecifiedTradeAllowanceCharge
/ram:CalculationPercent</t>
  </si>
  <si>
    <t>/rsm:CrossIndustryInvoice/rsm:SupplyChainTradeTransaction/ram:ApplicableHeaderTradeSettlement/ram:SpecifiedTradeAllowanceCharge/ram:CalculationPercent</t>
  </si>
  <si>
    <t>Pourcentage de remise au niveau du document</t>
  </si>
  <si>
    <t>Pourcentage pouvant être utilisé conjointement avec l'Assiette de la remise au niveau du document pour calculer le Montant de la remise au niveau du document.</t>
  </si>
  <si>
    <t>BT-93</t>
  </si>
  <si>
    <t>Document level allowance base amount</t>
  </si>
  <si>
    <t>The base amount that may be used, in conjunction with the document level allowance percentage, to calculate the document level allowance amount.</t>
  </si>
  <si>
    <t>/rsm:CrossIndustryInvoice
/rsm:SupplyChainTradeTransaction
/ram:ApplicableHeaderTradeSettlement
/ram:SpecifiedTradeAllowanceCharge
/ram:BasisAmount</t>
  </si>
  <si>
    <t>/rsm:CrossIndustryInvoice/rsm:SupplyChainTradeTransaction/ram:ApplicableHeaderTradeSettlement/ram:SpecifiedTradeAllowanceCharge/ram:BasisAmount</t>
  </si>
  <si>
    <t>Assiette de la remise au niveau du document</t>
  </si>
  <si>
    <t>Montant de base pouvant être utilisé conjointement avec le Pourcentage de remise au niveau du document pour calculer le Montant de la remise au niveau du document.</t>
  </si>
  <si>
    <t>BasisQuantity</t>
  </si>
  <si>
    <t>/rsm:CrossIndustryInvoice
/rsm:SupplyChainTradeTransaction
/ram:ApplicableHeaderTradeSettlement
/ram:SpecifiedTradeAllowanceCharge
/ram:BasisQuantity</t>
  </si>
  <si>
    <t>/rsm:CrossIndustryInvoice/rsm:SupplyChainTradeTransaction/ram:ApplicableHeaderTradeSettlement/ram:SpecifiedTradeAllowanceCharge/ram:BasisQuantity</t>
  </si>
  <si>
    <t>Quantité de base de la remise ou charge</t>
  </si>
  <si>
    <t>/rsm:CrossIndustryInvoice
/rsm:SupplyChainTradeTransaction
/ram:ApplicableHeaderTradeSettlement
/ram:SpecifiedTradeAllowanceCharge
/ram:BasisQuantity
/@unitCode</t>
  </si>
  <si>
    <t>/rsm:CrossIndustryInvoice/rsm:SupplyChainTradeTransaction/ram:ApplicableHeaderTradeSettlement/ram:SpecifiedTradeAllowanceCharge/ram:BasisQuantity/@unitCode</t>
  </si>
  <si>
    <t>Quantité unitaire du prix de base</t>
  </si>
  <si>
    <t>BT-92</t>
  </si>
  <si>
    <t>Document level allowance amount</t>
  </si>
  <si>
    <t>BR-31: Each   Document   level   allowance   (BG-20)   shall   have   a Document level allowance amount (BT-92).</t>
  </si>
  <si>
    <t>/rsm:CrossIndustryInvoice
/rsm:SupplyChainTradeTransaction
/ram:ApplicableHeaderTradeSettlement
/ram:SpecifiedTradeAllowanceCharge
/ram:ActualAmount</t>
  </si>
  <si>
    <t>/rsm:CrossIndustryInvoice/rsm:SupplyChainTradeTransaction/ram:ApplicableHeaderTradeSettlement/ram:SpecifiedTradeAllowanceCharge/ram:ActualAmount</t>
  </si>
  <si>
    <t>Montant de la remise au niveau du document</t>
  </si>
  <si>
    <t>Montant d'une remise de pied, hors TVA.</t>
  </si>
  <si>
    <t>BR-31 : Chaque Remise au niveau du document (BG-20) doit être associée à un Montant de la remise au niveau du document (BT-92).</t>
  </si>
  <si>
    <t>BT-98</t>
  </si>
  <si>
    <t>Document level allowance reason code</t>
  </si>
  <si>
    <t>The reason for the document level allowance, expressed as a code.</t>
  </si>
  <si>
    <t>Use entries of the UNTDID 5189 code list [6]. The Document level allowance reason code and the Document level allowance reason shall indicate the same allowance reason.</t>
  </si>
  <si>
    <t>BR-33: Each   Document   level   allowance   (BG-20)   shall   have   a Document  level  allowance  reason  (BT-97)  or  a  Document level allowance reason code (BT-98).
BR-CO-5: Document   level   allowance   reason   code   (BT-98)   and Document level allowance reason (BT-97) shall indicate the same type of allowance.
BR-CO-21: Each Document level allowance (BG-20) shall contain a Document    level    allowance    reason    (BT-97)    or    a Document level allowance reason code (BT-98), or both.</t>
  </si>
  <si>
    <t>/rsm:CrossIndustryInvoice
/rsm:SupplyChainTradeTransaction
/ram:ApplicableHeaderTradeSettlement
/ram:SpecifiedTradeAllowanceCharge
/ram:ReasonCode</t>
  </si>
  <si>
    <t>/rsm:CrossIndustryInvoice/rsm:SupplyChainTradeTransaction/ram:ApplicableHeaderTradeSettlement/ram:SpecifiedTradeAllowanceCharge/ram:ReasonCode</t>
  </si>
  <si>
    <t>Code de motif de la remise au niveau du document</t>
  </si>
  <si>
    <t>Motif de la remise au niveau du document, exprimé sous forme de code.</t>
  </si>
  <si>
    <t>Le Code de motif de la remise au niveau du document et le Motif de la remise au niveau du document doivent indiquer le même motif de remise.</t>
  </si>
  <si>
    <t>BR-33 : Chaque Remise au niveau du document (BG-20) doit être associée à un Motif de la remise au niveau du document (BT-97) ou à un Code de motif de la remise au niveau du document (BT-98).
BR-CO-5 : Le Code de motif de la remise au niveau du document (BT-98) et le Motif de la remise au niveau du document (BT-97) doivent indiquer le même type de remise.
BR-CO-21 : Chaque Remise au niveau du document (BG-20) doit être associée à un Motif de la remise au niveau du document (BT-97) et/ou à un Co</t>
  </si>
  <si>
    <t>BT-97</t>
  </si>
  <si>
    <t>Document level allowance reason</t>
  </si>
  <si>
    <t>The reason for the document level allowance, expressed as text.</t>
  </si>
  <si>
    <t>/rsm:CrossIndustryInvoice
/rsm:SupplyChainTradeTransaction
/ram:ApplicableHeaderTradeSettlement
/ram:SpecifiedTradeAllowanceCharge
/ram:Reason</t>
  </si>
  <si>
    <t>/rsm:CrossIndustryInvoice/rsm:SupplyChainTradeTransaction/ram:ApplicableHeaderTradeSettlement/ram:SpecifiedTradeAllowanceCharge/ram:Reason</t>
  </si>
  <si>
    <t>Motif de la remise au niveau du document</t>
  </si>
  <si>
    <t>Motif de la remise au niveau du document, exprimé sous forme de texte.</t>
  </si>
  <si>
    <t>BT-95-00</t>
  </si>
  <si>
    <t>/rsm:CrossIndustryInvoice
/rsm:SupplyChainTradeTransaction
/ram:ApplicableHeaderTradeSettlement
/ram:SpecifiedTradeAllowanceCharge
/ram:CategoryTradeTax</t>
  </si>
  <si>
    <t>/rsm:CrossIndustryInvoice/rsm:SupplyChainTradeTransaction/ram:ApplicableHeaderTradeSettlement/ram:SpecifiedTradeAllowanceCharge/ram:CategoryTradeTax</t>
  </si>
  <si>
    <t>(Code de type de TVA de la remise au niveau du document)</t>
  </si>
  <si>
    <t>BT-95-0</t>
  </si>
  <si>
    <t>VAT type code for document level allowances</t>
  </si>
  <si>
    <t>/rsm:CrossIndustryInvoice
/rsm:SupplyChainTradeTransaction
/ram:ApplicableHeaderTradeSettlement
/ram:SpecifiedTradeAllowanceCharge
/ram:CategoryTradeTax
/ram:TypeCode</t>
  </si>
  <si>
    <t>/rsm:CrossIndustryInvoice/rsm:SupplyChainTradeTransaction/ram:ApplicableHeaderTradeSettlement/ram:SpecifiedTradeAllowanceCharge/ram:CategoryTradeTax/ram:TypeCode</t>
  </si>
  <si>
    <t>Code de type de TVA de la remise au niveau du document</t>
  </si>
  <si>
    <t>BT-95</t>
  </si>
  <si>
    <t>Document level allowance VAT category code</t>
  </si>
  <si>
    <t>A coded identification of what VAT category applies to the document level allowance.</t>
  </si>
  <si>
    <t>BR-32: Each   Document   level   allowance   (BG-20)   shall   have   a Document level allowance VAT category code (BT-95).</t>
  </si>
  <si>
    <t>/rsm:CrossIndustryInvoice
/rsm:SupplyChainTradeTransaction
/ram:ApplicableHeaderTradeSettlement
/ram:SpecifiedTradeAllowanceCharge
/ram:CategoryTradeTax
/ram:CategoryCode</t>
  </si>
  <si>
    <t>/rsm:CrossIndustryInvoice/rsm:SupplyChainTradeTransaction/ram:ApplicableHeaderTradeSettlement/ram:SpecifiedTradeAllowanceCharge/ram:CategoryTradeTax/ram:CategoryCode</t>
  </si>
  <si>
    <t>Identification codée du type de TVA applicable à la remise au niveau du document.</t>
  </si>
  <si>
    <t>BR-32 : Chaque Remise au niveau du document (BG-20) doit être associée à un Code de type de TVA de la remise au niveau du document (BT-95).</t>
  </si>
  <si>
    <t>BT-96</t>
  </si>
  <si>
    <t>Document level allowance VAT rate</t>
  </si>
  <si>
    <t>The VAT rate, represented as percentage that applies to the document level allowance.</t>
  </si>
  <si>
    <t>/rsm:CrossIndustryInvoice
/rsm:SupplyChainTradeTransaction
/ram:ApplicableHeaderTradeSettlement
/ram:SpecifiedTradeAllowanceCharge
/ram:CategoryTradeTax
/ram:RateApplicablePercent</t>
  </si>
  <si>
    <t>/rsm:CrossIndustryInvoice/rsm:SupplyChainTradeTransaction/ram:ApplicableHeaderTradeSettlement/ram:SpecifiedTradeAllowanceCharge/ram:CategoryTradeTax/ram:RateApplicablePercent</t>
  </si>
  <si>
    <t>Taux de TVA de la remise au niveau du document</t>
  </si>
  <si>
    <t>Taux de TVA, exprimé sous forme de pourcentage, applicable à la remise au niveau du document.</t>
  </si>
  <si>
    <t>BG-21</t>
  </si>
  <si>
    <t>DOCUMENT LEVEL CHARGES</t>
  </si>
  <si>
    <t>A group of business terms providing information about charges and taxes other than VAT, applicable to the Invoice as a whole.</t>
  </si>
  <si>
    <t>CHARGES OU FRAIS AU NIVEAU DU DOCUMENT</t>
  </si>
  <si>
    <t>Groupe de termes métiers fournissant des informations sur les charges et frais et les taxes autres que la TVA applicables à la Facture dans son ensemble.</t>
  </si>
  <si>
    <t>BG-21-0</t>
  </si>
  <si>
    <t>BG-21-1</t>
  </si>
  <si>
    <t>Charge indicator Value</t>
  </si>
  <si>
    <t>BT-101</t>
  </si>
  <si>
    <t>Document level charge percentage</t>
  </si>
  <si>
    <t>The percentage that may be used, in conjunction with the document level charge base amount, to calculate the document level charge amount.</t>
  </si>
  <si>
    <t>Pourcentage de charges ou frais au niveau du document</t>
  </si>
  <si>
    <t>Pourcentage pouvant être utilisé conjointement avec l'Assiette des charges ou frais au niveau du document pour calculer le Montant des charges ou frais au niveau du document.</t>
  </si>
  <si>
    <t>BT-100</t>
  </si>
  <si>
    <t>Document level charge base amount</t>
  </si>
  <si>
    <t>The base amount that may be used, in conjunction with the document level charge percentage, to calculate the document level charge amount.</t>
  </si>
  <si>
    <t>Assiette des charges ou frais au niveau du document</t>
  </si>
  <si>
    <t>Montant de base pouvant être utilisé conjointement avec le Pourcentage de charges ou frais au niveau du document pour calculer le Montant des charges ou frais au niveau du document.</t>
  </si>
  <si>
    <t>BT-99</t>
  </si>
  <si>
    <t>Document level charge amount</t>
  </si>
  <si>
    <t>BR-36: Each Document level charge (BG-21) shall have a Document level charge amount (BT-99).</t>
  </si>
  <si>
    <t>Montant des charges ou frais au niveau du document</t>
  </si>
  <si>
    <t>Montant de charges et frais, hors TVA.</t>
  </si>
  <si>
    <t>BR-36 : Chaque Charge ou frais au niveau du document (BG-21) doit être associée à un Montant des charges ou frais au niveau du document (BT-99).</t>
  </si>
  <si>
    <t>BT-105</t>
  </si>
  <si>
    <t>Document level charge reason code</t>
  </si>
  <si>
    <t>The reason for the document level charge, expressed as a code.</t>
  </si>
  <si>
    <t>Use entries of the UNTDID 7161 code list [6]. The Document level charge reason code and the Document level charge reason shall indicate the same charge reason.</t>
  </si>
  <si>
    <t>BR-38: Each Document level charge (BG-21) shall have a Document level  charge  reason  (BT-104)  or  a  Document  level  charge reason code (BT-105).
BR-CO-6: Document   level   charge   reason   code   (BT-105)   and Document  level  charge  reason  (BT-104)  shall  indicate the same type of charge.
BR-CO-22: Each  Document  level  charge  (BG-21)  shall  contain  a Document level charge reason (BT-104) or a Document level charge reason code (BT-105), or both.</t>
  </si>
  <si>
    <t>Code de motif des charges ou frais au niveau du document</t>
  </si>
  <si>
    <t>Motif des charges ou frais au niveau du document, exprimé sous forme de code.</t>
  </si>
  <si>
    <t>Utiliser les entrées de la liste de codes UNTDID 7161 [6]. Le Code de motif des charges ou frais au niveau du document et le Motif des charges ou frais au niveau du document doivent indiquer le même motif de frais.</t>
  </si>
  <si>
    <t>BR-38 : Chaque Charge ou frais au niveau du document (BG-21) doit être associée à un Motif des charges ou frais au niveau du document (BT-104) ou à un Code de motif des charges ou frais au niveau du document (BT-105).
BR-CO-6 : Le Code de motif des charges ou frais au niveau du document (BT-105) et le Motif des charges ou frais au niveau du document (BT-104) doivent indiquer le même type de charges ou frais.
BR-CO-22 : Chaque Charge ou frais au niveau du document (BG-21) doit être associée à u</t>
  </si>
  <si>
    <t>BT-104</t>
  </si>
  <si>
    <t>Document level charge reason</t>
  </si>
  <si>
    <t>The reason for the document level charge, expressed as text.</t>
  </si>
  <si>
    <t>Motif des charges ou frais au niveau du document</t>
  </si>
  <si>
    <t>Motif des charges ou frais au niveau du document, exprimé sous forme de texte.</t>
  </si>
  <si>
    <t>BR-38 : Chaque Charge ou frais au niveau du document (BG-21) doit être associée à un Motif des charges ou frais au niveau du document (BT-104) ou à un Code de motif des charges ou frais au niveau du document (BT-105).
BR-CO-22 : Chaque Charge ou frais au niveau du document (BG-21) doit être associée à un Motif des charges ou frais au niveau du document (BT-104) et/ou à un Code de motif des charges ou frais au niveau du document (BT-105).
BR-CO-6 : Le Code de motif des charges ou frais au nivea</t>
  </si>
  <si>
    <t>BT-102-00</t>
  </si>
  <si>
    <t>(Code de type de TVA des charges ou frais au niveau du document)</t>
  </si>
  <si>
    <t>BT-102-0</t>
  </si>
  <si>
    <t>VAT type code for document level charges</t>
  </si>
  <si>
    <t>Code de type de TVA des charges ou frais au niveau du document</t>
  </si>
  <si>
    <t>BT-102</t>
  </si>
  <si>
    <t>Document level charge VAT category code</t>
  </si>
  <si>
    <t>A coded identification of what VAT category applies to the document level charge.</t>
  </si>
  <si>
    <t>BR-37: Each Document level charge (BG-21) shall have a Document level charge VAT category code (BT-102).</t>
  </si>
  <si>
    <t>Identification codée du type de TVA applicable aux charges ou frais au niveau du document.</t>
  </si>
  <si>
    <t>BR-37 : Chaque Charge ou frais au niveau du document  (BG-21) doit être associée à un Code de type de TVA des charges ou frais au niveau du document  (BT-102).</t>
  </si>
  <si>
    <t>BT-103</t>
  </si>
  <si>
    <t>Document level charge VAT rate</t>
  </si>
  <si>
    <t>The VAT rate, represented as percentage that applies to the document level charge.</t>
  </si>
  <si>
    <t>Taux de TVA des charges ou frais au niveau du document</t>
  </si>
  <si>
    <t>Taux de TVA, exprimé sous forme de pourcentage, applicable aux charges ou frais au niveau du document.</t>
  </si>
  <si>
    <t>/rsm:CrossIndustryInvoice
/rsm:SupplyChainTradeTransaction
/ram:ApplicableHeaderTradeSettlement
/ram:SpecifiedLogisticsServiceCharge</t>
  </si>
  <si>
    <t>/rsm:CrossIndustryInvoice/rsm:SupplyChainTradeTransaction/ram:ApplicableHeaderTradeSettlement/ram:SpecifiedLogisticsServiceCharge</t>
  </si>
  <si>
    <t>/rsm:CrossIndustryInvoice
/rsm:SupplyChainTradeTransaction
/ram:ApplicableHeaderTradeSettlement
/ram:SpecifiedLogisticsServiceCharge
/ram:Description</t>
  </si>
  <si>
    <t>/rsm:CrossIndustryInvoice/rsm:SupplyChainTradeTransaction/ram:ApplicableHeaderTradeSettlement/ram:SpecifiedLogisticsServiceCharge/ram:Description</t>
  </si>
  <si>
    <t>/rsm:CrossIndustryInvoice
/rsm:SupplyChainTradeTransaction
/ram:ApplicableHeaderTradeSettlement
/ram:SpecifiedLogisticsServiceCharge
/ram:AppliedAmount</t>
  </si>
  <si>
    <t>/rsm:CrossIndustryInvoice/rsm:SupplyChainTradeTransaction/ram:ApplicableHeaderTradeSettlement/ram:SpecifiedLogisticsServiceCharge/ram:AppliedAmount</t>
  </si>
  <si>
    <t>/rsm:CrossIndustryInvoice
/rsm:SupplyChainTradeTransaction
/ram:ApplicableHeaderTradeSettlement
/ram:SpecifiedLogisticsServiceCharge
/ram:AppliedTradeTax</t>
  </si>
  <si>
    <t>/rsm:CrossIndustryInvoice/rsm:SupplyChainTradeTransaction/ram:ApplicableHeaderTradeSettlement/ram:SpecifiedLogisticsServiceCharge/ram:AppliedTradeTax</t>
  </si>
  <si>
    <t>/rsm:CrossIndustryInvoice
/rsm:SupplyChainTradeTransaction
/ram:ApplicableHeaderTradeSettlement
/ram:SpecifiedLogisticsServiceCharge
/ram:AppliedTradeTax
/ram:TypeCode</t>
  </si>
  <si>
    <t>/rsm:CrossIndustryInvoice/rsm:SupplyChainTradeTransaction/ram:ApplicableHeaderTradeSettlement/ram:SpecifiedLogisticsServiceCharge/ram:AppliedTradeTax/ram:TypeCode</t>
  </si>
  <si>
    <t>/rsm:CrossIndustryInvoice
/rsm:SupplyChainTradeTransaction
/ram:ApplicableHeaderTradeSettlement
/ram:SpecifiedLogisticsServiceCharge
/ram:AppliedTradeTax
/ram:CategoryCode</t>
  </si>
  <si>
    <t>/rsm:CrossIndustryInvoice/rsm:SupplyChainTradeTransaction/ram:ApplicableHeaderTradeSettlement/ram:SpecifiedLogisticsServiceCharge/ram:AppliedTradeTax/ram:CategoryCode</t>
  </si>
  <si>
    <t>/rsm:CrossIndustryInvoice
/rsm:SupplyChainTradeTransaction
/ram:ApplicableHeaderTradeSettlement
/ram:SpecifiedLogisticsServiceCharge
/ram:AppliedTradeTax
/ram:RateApplicablePercent</t>
  </si>
  <si>
    <t>/rsm:CrossIndustryInvoice/rsm:SupplyChainTradeTransaction/ram:ApplicableHeaderTradeSettlement/ram:SpecifiedLogisticsServiceCharge/ram:AppliedTradeTax/ram:RateApplicablePercent</t>
  </si>
  <si>
    <t>BT-20-00</t>
  </si>
  <si>
    <t>/rsm:CrossIndustryInvoice
/rsm:SupplyChainTradeTransaction
/ram:ApplicableHeaderTradeSettlement
/ram:SpecifiedTradePaymentTerms</t>
  </si>
  <si>
    <t>/rsm:CrossIndustryInvoice/rsm:SupplyChainTradeTransaction/ram:ApplicableHeaderTradeSettlement/ram:SpecifiedTradePaymentTerms</t>
  </si>
  <si>
    <t>(Conditions de paiement)</t>
  </si>
  <si>
    <t>BT-20</t>
  </si>
  <si>
    <t>Payment terms</t>
  </si>
  <si>
    <t>A textual description of the payment terms that apply to the amount due for payment (Including description of possible penalties).</t>
  </si>
  <si>
    <t>This element may contain multiple lines and multiple terms.</t>
  </si>
  <si>
    <t>BR-CO-25: In   case   the   Amount   due   for   payment   (BT-115)   is positive,  either  the  Payment  due  date  (BT-9)  or  the Payment terms (BT-20) shall be present.</t>
  </si>
  <si>
    <t>/rsm:CrossIndustryInvoice
/rsm:SupplyChainTradeTransaction
/ram:ApplicableHeaderTradeSettlement
/ram:SpecifiedTradePaymentTerms
/ram:Description</t>
  </si>
  <si>
    <t>/rsm:CrossIndustryInvoice/rsm:SupplyChainTradeTransaction/ram:ApplicableHeaderTradeSettlement/ram:SpecifiedTradePaymentTerms/ram:Description</t>
  </si>
  <si>
    <t>Conditions de paiement</t>
  </si>
  <si>
    <t>Description textuelle des conditions de paiement applicables au montant à payer (y compris la description des pénalités éventuelles).</t>
  </si>
  <si>
    <t>Cet élément peut contenir plusieurs lignes et plusieurs termes.</t>
  </si>
  <si>
    <t>BR-CO-25 : Si le Montant à payer (BT-115) est positif, la Date d'échéance (BT-9) ou les Conditions de paiement (BT-20) doivent être présentes.</t>
  </si>
  <si>
    <t>BT-9-00</t>
  </si>
  <si>
    <t>(Payment due date)</t>
  </si>
  <si>
    <t>/rsm:CrossIndustryInvoice
/rsm:SupplyChainTradeTransaction
/ram:ApplicableHeaderTradeSettlement
/ram:SpecifiedTradePaymentTerms
/ram:DueDateDateTime</t>
  </si>
  <si>
    <t>/rsm:CrossIndustryInvoice/rsm:SupplyChainTradeTransaction/ram:ApplicableHeaderTradeSettlement/ram:SpecifiedTradePaymentTerms/ram:DueDateDateTime</t>
  </si>
  <si>
    <t>(Date d'échéance)</t>
  </si>
  <si>
    <t>BT-9</t>
  </si>
  <si>
    <t>Payment due date</t>
  </si>
  <si>
    <t>The date when the payment is due.</t>
  </si>
  <si>
    <t>The payment due date reflects the due date of the net payment. For partial payments it states the first net due date. The corresponding description of more complex payment terms can be stated in BT-20 Payment terms.</t>
  </si>
  <si>
    <t>/rsm:CrossIndustryInvoice
/rsm:SupplyChainTradeTransaction
/ram:ApplicableHeaderTradeSettlement
/ram:SpecifiedTradePaymentTerms
/ram:DueDateDateTime
/udt:DateTimeString</t>
  </si>
  <si>
    <t>/rsm:CrossIndustryInvoice/rsm:SupplyChainTradeTransaction/ram:ApplicableHeaderTradeSettlement/ram:SpecifiedTradePaymentTerms/ram:DueDateDateTime/udt:DateTimeString</t>
  </si>
  <si>
    <t>Date d'échéance</t>
  </si>
  <si>
    <t>Date à laquelle le paiement est dû.</t>
  </si>
  <si>
    <t>La date d'échéance correspond à la date à laquelle le paiement net est dû. Pour les paiements partiels, il s'agit de la première date d'échéance nette. La description correspondant à des conditions de paiement plus complexes est indiquée dans le BT-20.</t>
  </si>
  <si>
    <t>BT-9-0</t>
  </si>
  <si>
    <t>/rsm:CrossIndustryInvoice
/rsm:SupplyChainTradeTransaction
/ram:ApplicableHeaderTradeSettlement
/ram:SpecifiedTradePaymentTerms
/ram:DueDateDateTime
/udt:DateTimeString
/@format</t>
  </si>
  <si>
    <t>/rsm:CrossIndustryInvoice/rsm:SupplyChainTradeTransaction/ram:ApplicableHeaderTradeSettlement/ram:SpecifiedTradePaymentTerms/ram:DueDateDateTime/udt:DateTimeString/@format</t>
  </si>
  <si>
    <t>BT-89</t>
  </si>
  <si>
    <t>Mandate reference identifier</t>
  </si>
  <si>
    <t>Unique identifier assigned by the Payee for referencing the direct debit mandate.</t>
  </si>
  <si>
    <t>This is the RUM (Unique Mandate Reference) for SEPA direct debits</t>
  </si>
  <si>
    <t>/rsm:CrossIndustryInvoice
/rsm:SupplyChainTradeTransaction
/ram:ApplicableHeaderTradeSettlement
/ram:SpecifiedTradePaymentTerms
/ram:DirectDebitMandateID</t>
  </si>
  <si>
    <t>/rsm:CrossIndustryInvoice/rsm:SupplyChainTradeTransaction/ram:ApplicableHeaderTradeSettlement/ram:SpecifiedTradePaymentTerms/ram:DirectDebitMandateID</t>
  </si>
  <si>
    <t>Identifiant de référence de mandat</t>
  </si>
  <si>
    <t>Identifiant unique attribué par le Bénéficiaire, utilisé comme référence pour le mandat de prélèvement automatique.</t>
  </si>
  <si>
    <t>Il s'agit du RUM (Référence Unique de Mandat) pour les prélèvements SEPA</t>
  </si>
  <si>
    <t>PartialPaymentAmount</t>
  </si>
  <si>
    <t>/rsm:CrossIndustryInvoice
/rsm:SupplyChainTradeTransaction
/ram:ApplicableHeaderTradeSettlement
/ram:SpecifiedTradePaymentTerms
/ram:PartialPaymentAmount</t>
  </si>
  <si>
    <t>/rsm:CrossIndustryInvoice/rsm:SupplyChainTradeTransaction/ram:ApplicableHeaderTradeSettlement/ram:SpecifiedTradePaymentTerms/ram:PartialPaymentAmount</t>
  </si>
  <si>
    <t>Montant d'un paiement partiel</t>
  </si>
  <si>
    <t>/rsm:CrossIndustryInvoice
/rsm:SupplyChainTradeTransaction
/ram:ApplicableHeaderTradeSettlement
/ram:SpecifiedTradePaymentTerms
/ram:ApplicableTradePaymentPenaltyTerms</t>
  </si>
  <si>
    <t>/rsm:CrossIndustryInvoice/rsm:SupplyChainTradeTransaction/ram:ApplicableHeaderTradeSettlement/ram:SpecifiedTradePaymentTerms/ram:ApplicableTradePaymentPenaltyTerms</t>
  </si>
  <si>
    <t>Détail sur les conditions de pénalité</t>
  </si>
  <si>
    <t>BasisDateTime</t>
  </si>
  <si>
    <t>/rsm:CrossIndustryInvoice
/rsm:SupplyChainTradeTransaction
/ram:ApplicableHeaderTradeSettlement
/ram:SpecifiedTradePaymentTerms
/ram:ApplicableTradePaymentPenaltyTerms
/ram:BasisDateTime</t>
  </si>
  <si>
    <t>/rsm:CrossIndustryInvoice/rsm:SupplyChainTradeTransaction/ram:ApplicableHeaderTradeSettlement/ram:SpecifiedTradePaymentTerms/ram:ApplicableTradePaymentPenaltyTerms/ram:BasisDateTime</t>
  </si>
  <si>
    <t>Date de référence à laquelle le paiement est dû</t>
  </si>
  <si>
    <t>/rsm:CrossIndustryInvoice
/rsm:SupplyChainTradeTransaction
/ram:ApplicableHeaderTradeSettlement
/ram:SpecifiedTradePaymentTerms
/ram:ApplicableTradePaymentPenaltyTerms
/ram:BasisDateTime
/udt:DateTimeString</t>
  </si>
  <si>
    <t>/rsm:CrossIndustryInvoice/rsm:SupplyChainTradeTransaction/ram:ApplicableHeaderTradeSettlement/ram:SpecifiedTradePaymentTerms/ram:ApplicableTradePaymentPenaltyTerms/ram:BasisDateTime/udt:DateTimeString</t>
  </si>
  <si>
    <t>Date, valeur</t>
  </si>
  <si>
    <t>/rsm:CrossIndustryInvoice
/rsm:SupplyChainTradeTransaction
/ram:ApplicableHeaderTradeSettlement
/ram:SpecifiedTradePaymentTerms
/ram:ApplicableTradePaymentPenaltyTerms
/ram:BasisDateTime
/udt:DateTimeString
/@format</t>
  </si>
  <si>
    <t>/rsm:CrossIndustryInvoice/rsm:SupplyChainTradeTransaction/ram:ApplicableHeaderTradeSettlement/ram:SpecifiedTradePaymentTerms/ram:ApplicableTradePaymentPenaltyTerms/ram:BasisDateTime/udt:DateTimeString/@format</t>
  </si>
  <si>
    <t>/rsm:CrossIndustryInvoice
/rsm:SupplyChainTradeTransaction
/ram:ApplicableHeaderTradeSettlement
/ram:SpecifiedTradePaymentTerms
/ram:ApplicableTradePaymentPenaltyTerms
/ram:BasisPeriodMeasure</t>
  </si>
  <si>
    <t>/rsm:CrossIndustryInvoice/rsm:SupplyChainTradeTransaction/ram:ApplicableHeaderTradeSettlement/ram:SpecifiedTradePaymentTerms/ram:ApplicableTradePaymentPenaltyTerms/ram:BasisPeriodMeasure</t>
  </si>
  <si>
    <t>Période d'échéance</t>
  </si>
  <si>
    <t>/rsm:CrossIndustryInvoice
/rsm:SupplyChainTradeTransaction
/ram:ApplicableHeaderTradeSettlement
/ram:SpecifiedTradePaymentTerms
/ram:ApplicableTradePaymentPenaltyTerms
/ram:BasisPeriodMeasure
/@unitCode</t>
  </si>
  <si>
    <t>/rsm:CrossIndustryInvoice/rsm:SupplyChainTradeTransaction/ram:ApplicableHeaderTradeSettlement/ram:SpecifiedTradePaymentTerms/ram:ApplicableTradePaymentPenaltyTerms/ram:BasisPeriodMeasure/@unitCode</t>
  </si>
  <si>
    <t>Période d'échéance, unité</t>
  </si>
  <si>
    <t>/rsm:CrossIndustryInvoice
/rsm:SupplyChainTradeTransaction
/ram:ApplicableHeaderTradeSettlement
/ram:SpecifiedTradePaymentTerms
/ram:ApplicableTradePaymentPenaltyTerms
/ram:BasisAmount</t>
  </si>
  <si>
    <t>/rsm:CrossIndustryInvoice/rsm:SupplyChainTradeTransaction/ram:ApplicableHeaderTradeSettlement/ram:SpecifiedTradePaymentTerms/ram:ApplicableTradePaymentPenaltyTerms/ram:BasisAmount</t>
  </si>
  <si>
    <t>Montant d'application des pénalités</t>
  </si>
  <si>
    <t>/rsm:CrossIndustryInvoice
/rsm:SupplyChainTradeTransaction
/ram:ApplicableHeaderTradeSettlement
/ram:SpecifiedTradePaymentTerms
/ram:ApplicableTradePaymentPenaltyTerms
/ram:CalculationPercent</t>
  </si>
  <si>
    <t>/rsm:CrossIndustryInvoice/rsm:SupplyChainTradeTransaction/ram:ApplicableHeaderTradeSettlement/ram:SpecifiedTradePaymentTerms/ram:ApplicableTradePaymentPenaltyTerms/ram:CalculationPercent</t>
  </si>
  <si>
    <t>Pourcentage d'application des pénalités</t>
  </si>
  <si>
    <t>ActualPenaltyAmount</t>
  </si>
  <si>
    <t>/rsm:CrossIndustryInvoice
/rsm:SupplyChainTradeTransaction
/ram:ApplicableHeaderTradeSettlement
/ram:SpecifiedTradePaymentTerms
/ram:ApplicableTradePaymentPenaltyTerms
/ram:ActualPenaltyAmount</t>
  </si>
  <si>
    <t>/rsm:CrossIndustryInvoice/rsm:SupplyChainTradeTransaction/ram:ApplicableHeaderTradeSettlement/ram:SpecifiedTradePaymentTerms/ram:ApplicableTradePaymentPenaltyTerms/ram:ActualPenaltyAmount</t>
  </si>
  <si>
    <t>Montant de pénalité</t>
  </si>
  <si>
    <t>/rsm:CrossIndustryInvoice
/rsm:SupplyChainTradeTransaction
/ram:ApplicableHeaderTradeSettlement
/ram:SpecifiedTradePaymentTerms
/ram:ApplicableTradePaymentDiscountTerms</t>
  </si>
  <si>
    <t>/rsm:CrossIndustryInvoice/rsm:SupplyChainTradeTransaction/ram:ApplicableHeaderTradeSettlement/ram:SpecifiedTradePaymentTerms/ram:ApplicableTradePaymentDiscountTerms</t>
  </si>
  <si>
    <t>Détail sur les conditions d'escompte</t>
  </si>
  <si>
    <t>/rsm:CrossIndustryInvoice
/rsm:SupplyChainTradeTransaction
/ram:ApplicableHeaderTradeSettlement
/ram:SpecifiedTradePaymentTerms
/ram:ApplicableTradePaymentDiscountTerms
/ram:BasisDateTime</t>
  </si>
  <si>
    <t>/rsm:CrossIndustryInvoice/rsm:SupplyChainTradeTransaction/ram:ApplicableHeaderTradeSettlement/ram:SpecifiedTradePaymentTerms/ram:ApplicableTradePaymentDiscountTerms/ram:BasisDateTime</t>
  </si>
  <si>
    <t>/rsm:CrossIndustryInvoice
/rsm:SupplyChainTradeTransaction
/ram:ApplicableHeaderTradeSettlement
/ram:SpecifiedTradePaymentTerms
/ram:ApplicableTradePaymentDiscountTerms
/ram:BasisDateTime
/udt:DateTimeString</t>
  </si>
  <si>
    <t>/rsm:CrossIndustryInvoice/rsm:SupplyChainTradeTransaction/ram:ApplicableHeaderTradeSettlement/ram:SpecifiedTradePaymentTerms/ram:ApplicableTradePaymentDiscountTerms/ram:BasisDateTime/udt:DateTimeString</t>
  </si>
  <si>
    <t>/rsm:CrossIndustryInvoice
/rsm:SupplyChainTradeTransaction
/ram:ApplicableHeaderTradeSettlement
/ram:SpecifiedTradePaymentTerms
/ram:ApplicableTradePaymentDiscountTerms
/ram:BasisDateTime
/udt:DateTimeString
/@format</t>
  </si>
  <si>
    <t>/rsm:CrossIndustryInvoice/rsm:SupplyChainTradeTransaction/ram:ApplicableHeaderTradeSettlement/ram:SpecifiedTradePaymentTerms/ram:ApplicableTradePaymentDiscountTerms/ram:BasisDateTime/udt:DateTimeString/@format</t>
  </si>
  <si>
    <t>/rsm:CrossIndustryInvoice
/rsm:SupplyChainTradeTransaction
/ram:ApplicableHeaderTradeSettlement
/ram:SpecifiedTradePaymentTerms
/ram:ApplicableTradePaymentDiscountTerms
/ram:BasisPeriodMeasure</t>
  </si>
  <si>
    <t>/rsm:CrossIndustryInvoice/rsm:SupplyChainTradeTransaction/ram:ApplicableHeaderTradeSettlement/ram:SpecifiedTradePaymentTerms/ram:ApplicableTradePaymentDiscountTerms/ram:BasisPeriodMeasure</t>
  </si>
  <si>
    <t>/rsm:CrossIndustryInvoice
/rsm:SupplyChainTradeTransaction
/ram:ApplicableHeaderTradeSettlement
/ram:SpecifiedTradePaymentTerms
/ram:ApplicableTradePaymentDiscountTerms
/ram:BasisPeriodMeasure
/@unitCode</t>
  </si>
  <si>
    <t>/rsm:CrossIndustryInvoice/rsm:SupplyChainTradeTransaction/ram:ApplicableHeaderTradeSettlement/ram:SpecifiedTradePaymentTerms/ram:ApplicableTradePaymentDiscountTerms/ram:BasisPeriodMeasure/@unitCode</t>
  </si>
  <si>
    <t>/rsm:CrossIndustryInvoice
/rsm:SupplyChainTradeTransaction
/ram:ApplicableHeaderTradeSettlement
/ram:SpecifiedTradePaymentTerms
/ram:ApplicableTradePaymentDiscountTerms
/ram:BasisAmount</t>
  </si>
  <si>
    <t>/rsm:CrossIndustryInvoice/rsm:SupplyChainTradeTransaction/ram:ApplicableHeaderTradeSettlement/ram:SpecifiedTradePaymentTerms/ram:ApplicableTradePaymentDiscountTerms/ram:BasisAmount</t>
  </si>
  <si>
    <t>Montant d'application de l'escompte</t>
  </si>
  <si>
    <t>/rsm:CrossIndustryInvoice
/rsm:SupplyChainTradeTransaction
/ram:ApplicableHeaderTradeSettlement
/ram:SpecifiedTradePaymentTerms
/ram:ApplicableTradePaymentDiscountTerms
/ram:CalculationPercent</t>
  </si>
  <si>
    <t>/rsm:CrossIndustryInvoice/rsm:SupplyChainTradeTransaction/ram:ApplicableHeaderTradeSettlement/ram:SpecifiedTradePaymentTerms/ram:ApplicableTradePaymentDiscountTerms/ram:CalculationPercent</t>
  </si>
  <si>
    <t>Pourcentage d'application de l'escompte</t>
  </si>
  <si>
    <t>ActualDiscountAmount</t>
  </si>
  <si>
    <t>/rsm:CrossIndustryInvoice
/rsm:SupplyChainTradeTransaction
/ram:ApplicableHeaderTradeSettlement
/ram:SpecifiedTradePaymentTerms
/ram:ApplicableTradePaymentDiscountTerms
/ram:ActualDiscountAmount</t>
  </si>
  <si>
    <t>/rsm:CrossIndustryInvoice/rsm:SupplyChainTradeTransaction/ram:ApplicableHeaderTradeSettlement/ram:SpecifiedTradePaymentTerms/ram:ApplicableTradePaymentDiscountTerms/ram:ActualDiscountAmount</t>
  </si>
  <si>
    <t>Montant de l'ecompte</t>
  </si>
  <si>
    <t>BG-22</t>
  </si>
  <si>
    <t>DOCUMENT TOTALS</t>
  </si>
  <si>
    <t>A group of business terms providing the monetary totals for the Invoice.</t>
  </si>
  <si>
    <t>CHORUS PRO: Amounts in an invoice are expressed by a figure on 19 positions.
They can not have more than two decimals. The separator is ". "</t>
  </si>
  <si>
    <t>/rsm:CrossIndustryInvoice
/rsm:SupplyChainTradeTransaction
/ram:ApplicableHeaderTradeSettlement
/ram:SpecifiedTradeSettlementHeaderMonetarySummation</t>
  </si>
  <si>
    <t>/rsm:CrossIndustryInvoice/rsm:SupplyChainTradeTransaction/ram:ApplicableHeaderTradeSettlement/ram:SpecifiedTradeSettlementHeaderMonetarySummation</t>
  </si>
  <si>
    <t>TOTAUX DU DOCUMENT</t>
  </si>
  <si>
    <t>Groupe de termes métiers fournissant des informations sur les totaux monétaires de la Facture.</t>
  </si>
  <si>
    <t>CHORUS PRO : Les Montants dans une facture est exprimé par un chiffre sur 19 positions. 
Il ne peuvent comporter plus de deux décimales. Le séparateur est « . »</t>
  </si>
  <si>
    <t>BT-106</t>
  </si>
  <si>
    <t>Sum of Invoice line net amount</t>
  </si>
  <si>
    <t>Sum of all Invoice line net amounts in the Invoice.</t>
  </si>
  <si>
    <t>BR-12: An  Invoice  shall  have  the  Sum  of  Invoice  line  net  amount (BT-106).
BR-CO-10: Sum  of  Invoice  line  net  amount  (BT-106)  =  ∑  Invoice line net amount (BT-131).</t>
  </si>
  <si>
    <t>/rsm:CrossIndustryInvoice
/rsm:SupplyChainTradeTransaction
/ram:ApplicableHeaderTradeSettlement
/ram:SpecifiedTradeSettlementHeaderMonetarySummation
/ram:LineTotalAmount</t>
  </si>
  <si>
    <t>/rsm:CrossIndustryInvoice/rsm:SupplyChainTradeTransaction/ram:ApplicableHeaderTradeSettlement/ram:SpecifiedTradeSettlementHeaderMonetarySummation/ram:LineTotalAmount</t>
  </si>
  <si>
    <t>Somme du montant net des lignes de facture</t>
  </si>
  <si>
    <t>Somme du montant net de toutes les lignes de la Facture.</t>
  </si>
  <si>
    <t>BR-12 : Une Facture doit faire ressortir la Somme des montants nets des lignes de facture (BT-106).
BR-CO-10 : Somme des montants nets des lignes de facture (BT-106) = ∑ des Montants nets de lignes de facture (BT-131).</t>
  </si>
  <si>
    <t>BT-108</t>
  </si>
  <si>
    <t>Sum of charges on document level</t>
  </si>
  <si>
    <t>Sum of all charges on document level in the Invoice.</t>
  </si>
  <si>
    <t>Charges on line level are included in the Invoice line net amount which is summed up into the Sum of Invoice line net amount.</t>
  </si>
  <si>
    <t>BR-CO-12: Sum   of   charges   on   document   level   (BT-108)   =   ∑ Document level charge amount (BT-99).</t>
  </si>
  <si>
    <t>/rsm:CrossIndustryInvoice
/rsm:SupplyChainTradeTransaction
/ram:ApplicableHeaderTradeSettlement
/ram:SpecifiedTradeSettlementHeaderMonetarySummation
/ram:ChargeTotalAmount</t>
  </si>
  <si>
    <t>/rsm:CrossIndustryInvoice/rsm:SupplyChainTradeTransaction/ram:ApplicableHeaderTradeSettlement/ram:SpecifiedTradeSettlementHeaderMonetarySummation/ram:ChargeTotalAmount</t>
  </si>
  <si>
    <t>Somme des charges ou frais au niveau du document</t>
  </si>
  <si>
    <t>Somme de toutes les charges ou frais au niveau du document de la Facture.</t>
  </si>
  <si>
    <t>Les frais appliqués au niveau des lignes sont inclus dans le Montant net de ligne de facture utilisé dans la Somme du montant net des lignes de facture.</t>
  </si>
  <si>
    <t>BR-CO-12 : Somme des charges ou frais au niveau du document (BT-108) = ∑ des Montants des charges ou frais au niveau du document (BT-99).</t>
  </si>
  <si>
    <t>BT-107</t>
  </si>
  <si>
    <t>Sum of allowances on document level</t>
  </si>
  <si>
    <t>Sum of all allowances on document level in the Invoice.</t>
  </si>
  <si>
    <t>Allowances on line level are included in the Invoice line net amount which is summed up into the Sum of Invoice line net amount.</t>
  </si>
  <si>
    <t>BR-CO-11: Sum  of  allowances  on  document  level  (BT-107)  =  ∑ Document level allowance amount (BT-92).</t>
  </si>
  <si>
    <t>/rsm:CrossIndustryInvoice
/rsm:SupplyChainTradeTransaction
/ram:ApplicableHeaderTradeSettlement
/ram:SpecifiedTradeSettlementHeaderMonetarySummation
/ram:AllowanceTotalAmount</t>
  </si>
  <si>
    <t>/rsm:CrossIndustryInvoice/rsm:SupplyChainTradeTransaction/ram:ApplicableHeaderTradeSettlement/ram:SpecifiedTradeSettlementHeaderMonetarySummation/ram:AllowanceTotalAmount</t>
  </si>
  <si>
    <t>Somme des remises au niveau du document</t>
  </si>
  <si>
    <t>Somme de toutes les remises au niveau du document de la Facture.</t>
  </si>
  <si>
    <t>Les remises appliquées au niveau des lignes sont incluses dans le Montant net de ligne de facture utilisé dans la Somme du montant net des lignes de facture.</t>
  </si>
  <si>
    <t>BR-CO-11 : Somme des remises au niveau du document (BT-107) = ∑ des Montants de remises au niveau du document (BT-92).</t>
  </si>
  <si>
    <t>BT-109</t>
  </si>
  <si>
    <t>Invoice total amount without VAT</t>
  </si>
  <si>
    <t>The total amount of the Invoice without VAT.</t>
  </si>
  <si>
    <t>The Invoice total amount without VAT is the Sum of Invoice line net amount minus Sum of allowances on document level plus Sum of charges on document level.</t>
  </si>
  <si>
    <t>BR-13: An Invoice shall have the Invoice total amount without VAT (BT-109).
BR-CO-13: Invoice total amount without VAT (BT-109) = ∑ Invoice line   net   amount   (BT-131)   -   Sum   of   allowances   on document level (BT-107) + Sum of charges on document level (BT-108).</t>
  </si>
  <si>
    <t>/rsm:CrossIndustryInvoice
/rsm:SupplyChainTradeTransaction
/ram:ApplicableHeaderTradeSettlement
/ram:SpecifiedTradeSettlementHeaderMonetarySummation
/ram:TaxBasisTotalAmount</t>
  </si>
  <si>
    <t>/rsm:CrossIndustryInvoice/rsm:SupplyChainTradeTransaction/ram:ApplicableHeaderTradeSettlement/ram:SpecifiedTradeSettlementHeaderMonetarySummation/ram:TaxBasisTotalAmount</t>
  </si>
  <si>
    <t>Montant total de la facture hors TVA</t>
  </si>
  <si>
    <t>Montant total de la Facture, sans la TVA.</t>
  </si>
  <si>
    <t>Le Montant total de la facture hors TVA correspond à la Somme du montant net des lignes de facture, moins la Somme des remises au niveau du document, plus la Somme des charges ou frais au niveau du document.</t>
  </si>
  <si>
    <t>BR-13 : Une Facture doit faire ressortir le Montant total de la facture hors TVA (BT-109).
BR-CO-13 : Montant total de la facture hors TVA (BT-109) = ∑ Montants nets des lignes de facture (BT-131) – Somme des remises au niveau du document (BT-107) + Somme des charges ou frais au niveau du document (BT-108).</t>
  </si>
  <si>
    <t>currencyID</t>
  </si>
  <si>
    <t>/rsm:CrossIndustryInvoice
/rsm:SupplyChainTradeTransaction
/ram:ApplicableHeaderTradeSettlement
/ram:SpecifiedTradeSettlementHeaderMonetarySummation
/ram:TaxBasisTotalAmount
/@currencyID</t>
  </si>
  <si>
    <t>/rsm:CrossIndustryInvoice/rsm:SupplyChainTradeTransaction/ram:ApplicableHeaderTradeSettlement/ram:SpecifiedTradeSettlementHeaderMonetarySummation/ram:TaxBasisTotalAmount/@currencyID</t>
  </si>
  <si>
    <t>BT-110</t>
  </si>
  <si>
    <t>Invoice total VAT amount</t>
  </si>
  <si>
    <t>The total VAT amount for the Invoice.</t>
  </si>
  <si>
    <t>The Invoice total VAT amount is the sum of all VAT category tax amounts.</t>
  </si>
  <si>
    <t>BR-CO-14: Invoice  total  VAT  amount  (BT-110)  =  ∑  VAT  category tax amount (BT-117).</t>
  </si>
  <si>
    <t>/rsm:CrossIndustryInvoice
/rsm:SupplyChainTradeTransaction
/ram:ApplicableHeaderTradeSettlement
/ram:SpecifiedTradeSettlementHeaderMonetarySummation
/ram:TaxTotalAmount</t>
  </si>
  <si>
    <t>/rsm:CrossIndustryInvoice/rsm:SupplyChainTradeTransaction/ram:ApplicableHeaderTradeSettlement/ram:SpecifiedTradeSettlementHeaderMonetarySummation/ram:TaxTotalAmount</t>
  </si>
  <si>
    <t>STR-4, CAR-3</t>
  </si>
  <si>
    <t>@currencyID is mandatory to differentiate between VAT amount and VAT amount in accounting currency.</t>
  </si>
  <si>
    <t>Montant total de TVA</t>
  </si>
  <si>
    <t>Montant total de la TVA de la Facture.</t>
  </si>
  <si>
    <t>Le Montant total de la facture TVA comprise correspond à la somme de tous les montants de TVA des différents types de TVA.</t>
  </si>
  <si>
    <t>BR-CO-14 : Montant total de TVA de la facture (BT-110) = ∑ Montants de TVA pour chaque type de TVA (BT-117).</t>
  </si>
  <si>
    <t>BT-110-0</t>
  </si>
  <si>
    <t>VAT currency</t>
  </si>
  <si>
    <t>/rsm:CrossIndustryInvoice
/rsm:SupplyChainTradeTransaction
/ram:ApplicableHeaderTradeSettlement
/ram:SpecifiedTradeSettlementHeaderMonetarySummation
/ram:TaxTotalAmount
/@currencyID</t>
  </si>
  <si>
    <t>/rsm:CrossIndustryInvoice/rsm:SupplyChainTradeTransaction/ram:ApplicableHeaderTradeSettlement/ram:SpecifiedTradeSettlementHeaderMonetarySummation/ram:TaxTotalAmount/@currencyID</t>
  </si>
  <si>
    <t>Devise de la TVA</t>
  </si>
  <si>
    <t>@currencyID est obligatoire pour distinguer entre Montant de la TVA et Montant de la TVA dans la devise de comptabilisation</t>
  </si>
  <si>
    <t>BT-111</t>
  </si>
  <si>
    <t>Invoice total VAT amount in accounting currency</t>
  </si>
  <si>
    <t>The VAT total amount expressed in the accounting currency accepted or required in the country of the Seller.</t>
  </si>
  <si>
    <t>To be used when the VAT accounting currency (BT-6) differs from the Invoice currency code (BT-5) in accordance with article 230 of Directive 2006/112 / EC on VAT.
The VAT amount in accounting currency is not used in the calculation of the Invoice totals.</t>
  </si>
  <si>
    <t>BR-53: If the VAT accounting currency code (BT-6) is present, then the  Invoice  total  VAT  amount  in  accounting  currency  (BT-111) shall be provided.</t>
  </si>
  <si>
    <t>Montant total de la facture TVA comprise dans la devise de comptabilisation</t>
  </si>
  <si>
    <t>Montant total de la TVA exprimé dans la devise de comptabilisation acceptée ou exigée dans le pays du Vendeur.</t>
  </si>
  <si>
    <t>Doit être utilisé lorsque la Devise de comptabilisation de la TVA diffère du Code de devise de facturation.
La Devise de comptabilisation de la TVA n'est pas utilisée dans le calcul des totaux de la Facture.
Les listes de devises valides sont enregistrées auprès de l'Agence de maintenance de la norme ISO 4217 « Codes pour la représentation des monnaies et types de fonds ». Il est recommandé d'utiliser la représentation alpha-3.</t>
  </si>
  <si>
    <t>BR-53 : Si le Code de devise de comptabilisation de la TVA (BT-6) est présent, alors le Montant total de TVA de la facture exprimée dans la devise de comptabilisation (BT-111) doit être indiqué.</t>
  </si>
  <si>
    <t>BT-111-0</t>
  </si>
  <si>
    <t>Accounting VAT currency</t>
  </si>
  <si>
    <t>BT-114</t>
  </si>
  <si>
    <t>Rounding amount</t>
  </si>
  <si>
    <t>The amount to be added to the invoice total to round the amount to be paid.</t>
  </si>
  <si>
    <t>This mechanism is not applied in France.</t>
  </si>
  <si>
    <t>/rsm:CrossIndustryInvoice
/rsm:SupplyChainTradeTransaction
/ram:ApplicableHeaderTradeSettlement
/ram:SpecifiedTradeSettlementHeaderMonetarySummation
/ram:RoundingAmount</t>
  </si>
  <si>
    <t>/rsm:CrossIndustryInvoice/rsm:SupplyChainTradeTransaction/ram:ApplicableHeaderTradeSettlement/ram:SpecifiedTradeSettlementHeaderMonetarySummation/ram:RoundingAmount</t>
  </si>
  <si>
    <t>Montant de l'arrondi</t>
  </si>
  <si>
    <t>Montant à ajouter au montant total de la facture pour arrondir le montant à payer.</t>
  </si>
  <si>
    <t>Ce mécanisme n'est pas praiqué en France.</t>
  </si>
  <si>
    <t>BT-112</t>
  </si>
  <si>
    <t>Invoice total amount with VAT</t>
  </si>
  <si>
    <t>The total amount of the Invoice with VAT.</t>
  </si>
  <si>
    <t>The Invoice total amount with VAT is the Invoice total amount without VAT plus the Invoice total VAT amount.</t>
  </si>
  <si>
    <t>BR-14: An  Invoice  shall  have  the  Invoice  total  amount  with  VAT (BT-112).
BR-CO-15: Invoice total amount with VAT (BT-112) = Invoice total amount   without   VAT   (BT-109)   +   Invoice   total   VAT amount (BT-110).</t>
  </si>
  <si>
    <t>/rsm:CrossIndustryInvoice
/rsm:SupplyChainTradeTransaction
/ram:ApplicableHeaderTradeSettlement
/ram:SpecifiedTradeSettlementHeaderMonetarySummation
/ram:GrandTotalAmount</t>
  </si>
  <si>
    <t>/rsm:CrossIndustryInvoice/rsm:SupplyChainTradeTransaction/ram:ApplicableHeaderTradeSettlement/ram:SpecifiedTradeSettlementHeaderMonetarySummation/ram:GrandTotalAmount</t>
  </si>
  <si>
    <t>Montant total de la facture avec TVA comprise</t>
  </si>
  <si>
    <t>Montant total de la Facture, avec la TVA.</t>
  </si>
  <si>
    <t>Le Montant total de la facture avec TVA comprise correspond au Montant total de la facture hors TVA auquel s'ajoute le Montant total de la facture TVA comprise. Le Montant total de la facture avec TVA comprise doit être supérieur ou égal à zéro.</t>
  </si>
  <si>
    <t>BR-14 : Une Facture doit faire ressortir le Montant total de la facture TVA comprise (BT-112).
BR-CO-15 : Montant total de la facture TVA comprise (BT-112) = Montant total de la facture hors TVA (BT-109) + Montant total de TVA de la facture (BT-110).</t>
  </si>
  <si>
    <t>/rsm:CrossIndustryInvoice
/rsm:SupplyChainTradeTransaction
/ram:ApplicableHeaderTradeSettlement
/ram:SpecifiedTradeSettlementHeaderMonetarySummation
/ram:GrandTotalAmount
/@currencyID</t>
  </si>
  <si>
    <t>/rsm:CrossIndustryInvoice/rsm:SupplyChainTradeTransaction/ram:ApplicableHeaderTradeSettlement/ram:SpecifiedTradeSettlementHeaderMonetarySummation/ram:GrandTotalAmount/@currencyID</t>
  </si>
  <si>
    <t>BT-113</t>
  </si>
  <si>
    <t>Paid amount</t>
  </si>
  <si>
    <t>The sum of amounts which have been paid in advance.</t>
  </si>
  <si>
    <t>This amount is subtracted from the invoice total amount with VAT to calculate the amount due for payment.</t>
  </si>
  <si>
    <t>/rsm:CrossIndustryInvoice
/rsm:SupplyChainTradeTransaction
/ram:ApplicableHeaderTradeSettlement
/ram:SpecifiedTradeSettlementHeaderMonetarySummation
/ram:TotalPrepaidAmount</t>
  </si>
  <si>
    <t>/rsm:CrossIndustryInvoice/rsm:SupplyChainTradeTransaction/ram:ApplicableHeaderTradeSettlement/ram:SpecifiedTradeSettlementHeaderMonetarySummation/ram:TotalPrepaidAmount</t>
  </si>
  <si>
    <t>Montant payé</t>
  </si>
  <si>
    <t>Somme des montants qui ont été payés par anticipation.</t>
  </si>
  <si>
    <t>Ce montant est soustrait du montant total de la facture avec la TVA pour calculer le montant dû pour le paiement.</t>
  </si>
  <si>
    <t>BT-115</t>
  </si>
  <si>
    <t>Amount due for payment</t>
  </si>
  <si>
    <t>The outstanding amount that is requested to be paid.</t>
  </si>
  <si>
    <t>This amount is the Invoice total amount with VAT minus the paid amount that has been paid in advance. The amount is zero in case of a fully paid Invoice. The amount may be negative; in that case the Seller owes the amount to the Buyer.</t>
  </si>
  <si>
    <t>BR-15: An  Invoice  shall  have  the  Amount  due  for  payment  (BT- 115).
BR-CO-16: Amount   due   for   payment   (BT-115)   =   Invoice   total amount  with  VAT  (BT-112)  -Paid  amount  (BT-113)  + Rounding amount (BT-114).</t>
  </si>
  <si>
    <t>/rsm:CrossIndustryInvoice
/rsm:SupplyChainTradeTransaction
/ram:ApplicableHeaderTradeSettlement
/ram:SpecifiedTradeSettlementHeaderMonetarySummation
/ram:DuePayableAmount</t>
  </si>
  <si>
    <t>/rsm:CrossIndustryInvoice/rsm:SupplyChainTradeTransaction/ram:ApplicableHeaderTradeSettlement/ram:SpecifiedTradeSettlementHeaderMonetarySummation/ram:DuePayableAmount</t>
  </si>
  <si>
    <t>Montant à payer</t>
  </si>
  <si>
    <t>Encours dont le paiement est demandé.</t>
  </si>
  <si>
    <t>Ce montant correspond au Montant total de la facture avec TVA comprise, moins le Montant payé qui a été payé par anticipation. Ce montant est égal à zéro si la Facture a été entièrement payée. Il est négatif si le Montant payé est supérieur au Montant total de la facture avec TVA comprise.</t>
  </si>
  <si>
    <t>BR-15 : Une Facture doit faire ressortir le Montant à payer (BT-115).
BR-CO-16 : Montant à payer (BT-115) = Montant total de la facture TVA comprise (BT-112) - Montant payé (BT-113) + Montant arrondi (BT-114).</t>
  </si>
  <si>
    <t>BG-3</t>
  </si>
  <si>
    <t>PRECEDING INVOICE REFERENCE</t>
  </si>
  <si>
    <t>A group of business terms providing information on one or more preceding Invoices.</t>
  </si>
  <si>
    <t>To be used in case:
- a preceding invoice is corrected
- preceding partial invoices are referred to from a final invoice
-preceding pre-payment invoices are referred to from a final invoice</t>
  </si>
  <si>
    <t>This business group is mandatory in case of a Credit Note in order to reference the invoices it credits, unless the Credit Note refers to a period which must then be present in group BG-14.</t>
  </si>
  <si>
    <t>/rsm:CrossIndustryInvoice
/rsm:SupplyChainTradeTransaction
/ram:ApplicableHeaderTradeSettlement
/ram:InvoiceReferencedDocument</t>
  </si>
  <si>
    <t>/rsm:CrossIndustryInvoice/rsm:SupplyChainTradeTransaction/ram:ApplicableHeaderTradeSettlement/ram:InvoiceReferencedDocument</t>
  </si>
  <si>
    <t>RÉFÉRENCE À UNE FACTURE ANTÉRIEURE</t>
  </si>
  <si>
    <t>Groupe de termes métiers fournissant des informations sur une Facture antérieure qui doit être rectifiée ou faire l’objet d’une facture d’avoir.</t>
  </si>
  <si>
    <t>À utiliser dans les cas suivants : 
- la correction d'une facture précédente
- la facture finale faisant référence à des factures partielles précédentes
- la facture finale faisant référence à des factures de pré-paiement précédentes</t>
  </si>
  <si>
    <t>Ce groupe est obligatoire en cas d'avoir pour référencer la ou les facture(s) auxquelle(s) l'avoir se réfère, sauf si l'avoir se réfère à une période qui doit alors être renseignée dans le groupe BG-14.</t>
  </si>
  <si>
    <t>BT-25</t>
  </si>
  <si>
    <t>Preceding Invoice reference</t>
  </si>
  <si>
    <t>The identification of an Invoice that was previously sent by the Seller.</t>
  </si>
  <si>
    <t>BR-55: Each  Preceding  Invoice  reference  (BG-3)  shall  contain  a Preceding Invoice reference (BT-25).</t>
  </si>
  <si>
    <t>/rsm:CrossIndustryInvoice
/rsm:SupplyChainTradeTransaction
/ram:ApplicableHeaderTradeSettlement
/ram:InvoiceReferencedDocument
/ram:IssuerAssignedID</t>
  </si>
  <si>
    <t>/rsm:CrossIndustryInvoice/rsm:SupplyChainTradeTransaction/ram:ApplicableHeaderTradeSettlement/ram:InvoiceReferencedDocument/ram:IssuerAssignedID</t>
  </si>
  <si>
    <t>Numéro de facture antérieure</t>
  </si>
  <si>
    <t>Identification d'une Facture précédemment envoyée par le Vendeur.</t>
  </si>
  <si>
    <t>BR-55 : Chaque Référence à une facture antérieure (BG-3) doit comporter une Référence à une facture antérieure (BT-25).</t>
  </si>
  <si>
    <t>BT-26-00</t>
  </si>
  <si>
    <t>(Preceding Invoice issue date)</t>
  </si>
  <si>
    <t>/rsm:CrossIndustryInvoice
/rsm:SupplyChainTradeTransaction
/ram:ApplicableHeaderTradeSettlement
/ram:InvoiceReferencedDocument
/ram:FormattedIssueDateTime</t>
  </si>
  <si>
    <t>/rsm:CrossIndustryInvoice/rsm:SupplyChainTradeTransaction/ram:ApplicableHeaderTradeSettlement/ram:InvoiceReferencedDocument/ram:FormattedIssueDateTime</t>
  </si>
  <si>
    <t>(Date d'émission de facture antérieure)</t>
  </si>
  <si>
    <t>BT-26</t>
  </si>
  <si>
    <t>Preceding Invoice issue date</t>
  </si>
  <si>
    <t>The date when the Preceding Invoice was issued.</t>
  </si>
  <si>
    <t>The Preceding Invoice issue date shall be provided in case the Preceding Invoice identifier is not unique.</t>
  </si>
  <si>
    <t>/rsm:CrossIndustryInvoice
/rsm:SupplyChainTradeTransaction
/ram:ApplicableHeaderTradeSettlement
/ram:InvoiceReferencedDocument
/ram:FormattedIssueDateTime
/qdt:DateTimeString</t>
  </si>
  <si>
    <t>/rsm:CrossIndustryInvoice/rsm:SupplyChainTradeTransaction/ram:ApplicableHeaderTradeSettlement/ram:InvoiceReferencedDocument/ram:FormattedIssueDateTime/qdt:DateTimeString</t>
  </si>
  <si>
    <t>Date d'émission de facture antérieure</t>
  </si>
  <si>
    <t>Date à laquelle la Facture antérieure a été émise.</t>
  </si>
  <si>
    <t>La Date d'émission de facture antérieure doit être fournie si l'identifiant de facture antérieure n'est pas unique.</t>
  </si>
  <si>
    <t>BT-26-0</t>
  </si>
  <si>
    <t>/rsm:CrossIndustryInvoice
/rsm:SupplyChainTradeTransaction
/ram:ApplicableHeaderTradeSettlement
/ram:InvoiceReferencedDocument
/ram:FormattedIssueDateTime
/qdt:DateTimeString
/@format</t>
  </si>
  <si>
    <t>/rsm:CrossIndustryInvoice/rsm:SupplyChainTradeTransaction/ram:ApplicableHeaderTradeSettlement/ram:InvoiceReferencedDocument/ram:FormattedIssueDateTime/qdt:DateTimeString/@format</t>
  </si>
  <si>
    <t>/rsm:CrossIndustryInvoice
/rsm:SupplyChainTradeTransaction
/ram:ApplicableHeaderTradeSettlement
/ram:ReceivableSpecifiedTradeAccountingAccount</t>
  </si>
  <si>
    <t>/rsm:CrossIndustryInvoice/rsm:SupplyChainTradeTransaction/ram:ApplicableHeaderTradeSettlement/ram:ReceivableSpecifiedTradeAccountingAccount</t>
  </si>
  <si>
    <t>CHORUS PRO: not used</t>
  </si>
  <si>
    <t>/rsm:CrossIndustryInvoice
/rsm:SupplyChainTradeTransaction
/ram:ApplicableHeaderTradeSettlement
/ram:ReceivableSpecifiedTradeAccountingAccount
/ram:ID</t>
  </si>
  <si>
    <t>/rsm:CrossIndustryInvoice/rsm:SupplyChainTradeTransaction/ram:ApplicableHeaderTradeSettlement/ram:ReceivableSpecifiedTradeAccountingAccount/ram:ID</t>
  </si>
  <si>
    <t>/rsm:CrossIndustryInvoice
/rsm:SupplyChainTradeTransaction
/ram:ApplicableHeaderTradeSettlement
/ram:ReceivableSpecifiedTradeAccountingAccount
/ram:TypeCode</t>
  </si>
  <si>
    <t>/rsm:CrossIndustryInvoice/rsm:SupplyChainTradeTransaction/ram:ApplicableHeaderTradeSettlement/ram:ReceivableSpecifiedTradeAccountingAccount/ram:TypeCode</t>
  </si>
  <si>
    <t>/rsm:CrossIndustryInvoice
/rsm:SupplyChainTradeTransaction
/ram:ApplicableHeaderTradeSettlement
/ram:SpecifiedAdvancePayment</t>
  </si>
  <si>
    <t>/rsm:CrossIndustryInvoice/rsm:SupplyChainTradeTransaction/ram:ApplicableHeaderTradeSettlement/ram:SpecifiedAdvancePayment</t>
  </si>
  <si>
    <t>Information sur un paiement anticipé</t>
  </si>
  <si>
    <t>PaidAmount</t>
  </si>
  <si>
    <t>/rsm:CrossIndustryInvoice
/rsm:SupplyChainTradeTransaction
/ram:ApplicableHeaderTradeSettlement
/ram:SpecifiedAdvancePayment
/ram:PaidAmount</t>
  </si>
  <si>
    <t>/rsm:CrossIndustryInvoice/rsm:SupplyChainTradeTransaction/ram:ApplicableHeaderTradeSettlement/ram:SpecifiedAdvancePayment/ram:PaidAmount</t>
  </si>
  <si>
    <t>Paiement anticipé, valeur</t>
  </si>
  <si>
    <t>/rsm:CrossIndustryInvoice
/rsm:SupplyChainTradeTransaction
/ram:ApplicableHeaderTradeSettlement
/ram:SpecifiedAdvancePayment
/ram:FormattedReceivedDateTime</t>
  </si>
  <si>
    <t>/rsm:CrossIndustryInvoice/rsm:SupplyChainTradeTransaction/ram:ApplicableHeaderTradeSettlement/ram:SpecifiedAdvancePayment/ram:FormattedReceivedDateTime</t>
  </si>
  <si>
    <t>Date de réception du paiement</t>
  </si>
  <si>
    <t>/rsm:CrossIndustryInvoice
/rsm:SupplyChainTradeTransaction
/ram:ApplicableHeaderTradeSettlement
/ram:SpecifiedAdvancePayment
/ram:FormattedReceivedDateTime
/qdt:DateTimeString</t>
  </si>
  <si>
    <t>/rsm:CrossIndustryInvoice/rsm:SupplyChainTradeTransaction/ram:ApplicableHeaderTradeSettlement/ram:SpecifiedAdvancePayment/ram:FormattedReceivedDateTime/qdt:DateTimeString</t>
  </si>
  <si>
    <t>Date de réception du paiement, date</t>
  </si>
  <si>
    <t>/rsm:CrossIndustryInvoice
/rsm:SupplyChainTradeTransaction
/ram:ApplicableHeaderTradeSettlement
/ram:SpecifiedAdvancePayment
/ram:FormattedReceivedDateTime
/qdt:DateTimeString
/@format</t>
  </si>
  <si>
    <t>/rsm:CrossIndustryInvoice/rsm:SupplyChainTradeTransaction/ram:ApplicableHeaderTradeSettlement/ram:SpecifiedAdvancePayment/ram:FormattedReceivedDateTime/qdt:DateTimeString/@format</t>
  </si>
  <si>
    <t>/rsm:CrossIndustryInvoice
/rsm:SupplyChainTradeTransaction
/ram:ApplicableHeaderTradeSettlement
/ram:SpecifiedAdvancePayment
/ram:IncludedTradeTax</t>
  </si>
  <si>
    <t>/rsm:CrossIndustryInvoice/rsm:SupplyChainTradeTransaction/ram:ApplicableHeaderTradeSettlement/ram:SpecifiedAdvancePayment/ram:IncludedTradeTax</t>
  </si>
  <si>
    <t>TVA incluse pour paiement anticipé</t>
  </si>
  <si>
    <t>/rsm:CrossIndustryInvoice
/rsm:SupplyChainTradeTransaction
/ram:ApplicableHeaderTradeSettlement
/ram:SpecifiedAdvancePayment
/ram:IncludedTradeTax
/ram:CalculatedAmount</t>
  </si>
  <si>
    <t>/rsm:CrossIndustryInvoice/rsm:SupplyChainTradeTransaction/ram:ApplicableHeaderTradeSettlement/ram:SpecifiedAdvancePayment/ram:IncludedTradeTax/ram:CalculatedAmount</t>
  </si>
  <si>
    <t>/rsm:CrossIndustryInvoice
/rsm:SupplyChainTradeTransaction
/ram:ApplicableHeaderTradeSettlement
/ram:SpecifiedAdvancePayment
/ram:IncludedTradeTax
/ram:TypeCode</t>
  </si>
  <si>
    <t>/rsm:CrossIndustryInvoice/rsm:SupplyChainTradeTransaction/ram:ApplicableHeaderTradeSettlement/ram:SpecifiedAdvancePayment/ram:IncludedTradeTax/ram:TypeCode</t>
  </si>
  <si>
    <t>/rsm:CrossIndustryInvoice
/rsm:SupplyChainTradeTransaction
/ram:ApplicableHeaderTradeSettlement
/ram:SpecifiedAdvancePayment
/ram:IncludedTradeTax
/ram:ExemptionReason</t>
  </si>
  <si>
    <t>/rsm:CrossIndustryInvoice/rsm:SupplyChainTradeTransaction/ram:ApplicableHeaderTradeSettlement/ram:SpecifiedAdvancePayment/ram:IncludedTradeTax/ram:ExemptionReason</t>
  </si>
  <si>
    <t>/rsm:CrossIndustryInvoice
/rsm:SupplyChainTradeTransaction
/ram:ApplicableHeaderTradeSettlement
/ram:SpecifiedAdvancePayment
/ram:IncludedTradeTax
/ram:CategoryCode</t>
  </si>
  <si>
    <t>/rsm:CrossIndustryInvoice/rsm:SupplyChainTradeTransaction/ram:ApplicableHeaderTradeSettlement/ram:SpecifiedAdvancePayment/ram:IncludedTradeTax/ram:CategoryCode</t>
  </si>
  <si>
    <t>Code de type de TVA de la remise ou de la charge au niveau du document</t>
  </si>
  <si>
    <t>/rsm:CrossIndustryInvoice
/rsm:SupplyChainTradeTransaction
/ram:ApplicableHeaderTradeSettlement
/ram:SpecifiedAdvancePayment
/ram:IncludedTradeTax
/ram:ExemptionReasonCode</t>
  </si>
  <si>
    <t>/rsm:CrossIndustryInvoice/rsm:SupplyChainTradeTransaction/ram:ApplicableHeaderTradeSettlement/ram:SpecifiedAdvancePayment/ram:IncludedTradeTax/ram:ExemptionReasonCode</t>
  </si>
  <si>
    <t>/rsm:CrossIndustryInvoice
/rsm:SupplyChainTradeTransaction
/ram:ApplicableHeaderTradeSettlement
/ram:SpecifiedAdvancePayment
/ram:IncludedTradeTax
/ram:RateApplicablePercent</t>
  </si>
  <si>
    <t>/rsm:CrossIndustryInvoice/rsm:SupplyChainTradeTransaction/ram:ApplicableHeaderTradeSettlement/ram:SpecifiedAdvancePayment/ram:IncludedTradeTax/ram:RateApplicablePercent</t>
  </si>
  <si>
    <t>Taux de TVA de la remise ou de la charge au niveau du document</t>
  </si>
  <si>
    <t>Order-X Profile</t>
  </si>
  <si>
    <t>Card COMFORT</t>
  </si>
  <si>
    <t>Card EXTENDED</t>
  </si>
  <si>
    <t>Payment Means</t>
  </si>
  <si>
    <t>Line status code</t>
  </si>
  <si>
    <t>Line Buyer Requisitioner (originator)</t>
  </si>
  <si>
    <t>Tax Type (category) Code</t>
  </si>
  <si>
    <t>Gross Price</t>
  </si>
  <si>
    <t>Gross Price Base quantity</t>
  </si>
  <si>
    <t>Gross Price Unit Code for base quantity</t>
  </si>
  <si>
    <t>Tax Type (category) rate</t>
  </si>
  <si>
    <t>LINE VAT</t>
  </si>
  <si>
    <t>line allowance base amount</t>
  </si>
  <si>
    <t>line allowance percentage</t>
  </si>
  <si>
    <t>Line Allowances indicator value</t>
  </si>
  <si>
    <t>line allowance amount</t>
  </si>
  <si>
    <t>line allowance reason code</t>
  </si>
  <si>
    <t>line allowance reason</t>
  </si>
  <si>
    <t>LINE ALLOWANCES</t>
  </si>
  <si>
    <t>line charge percentage</t>
  </si>
  <si>
    <t>line charge base amount</t>
  </si>
  <si>
    <t>line charge amount</t>
  </si>
  <si>
    <t>line charge reason code</t>
  </si>
  <si>
    <t>line charge reason</t>
  </si>
  <si>
    <t>Line Charges indicator value</t>
  </si>
  <si>
    <t>Line Total Tax amount</t>
  </si>
  <si>
    <t>Sum of line Total Amounts
Be careful if there are document level Charges or allowances
OR
rsm:CrossIndustryOrder/rsm:SupplyChainTradeTransaction/ram:ApplicableHeaderTradeSettlement/ram:SpecifiedTradeSettlementHeaderMonetarySummation/ram:TaxBasisTotalAmount</t>
  </si>
  <si>
    <t>End Date</t>
  </si>
  <si>
    <t>LINE CHARGES</t>
  </si>
  <si>
    <t>UBL</t>
  </si>
  <si>
    <t>NOT in EN16931, but should be (Admendments), UBL</t>
  </si>
  <si>
    <t>COMFORT</t>
  </si>
  <si>
    <t>Note Content Code</t>
  </si>
  <si>
    <t>Minimum Orderable Quantity</t>
  </si>
  <si>
    <t>Maximum Orderable Quantity</t>
  </si>
  <si>
    <t>Line Buyer Requisitioner (originator) - Contact</t>
  </si>
  <si>
    <t>Line Buyer Requisitioner (originator) - Person Name</t>
  </si>
  <si>
    <t>Line Buyer Requisitioner (originator) - Department Name</t>
  </si>
  <si>
    <t>Line Buyer Requisitioner (originator) - telephone number</t>
  </si>
  <si>
    <t>/rsm:ExchangedDocumentContext</t>
  </si>
  <si>
    <t>/rsm:ExchangedDocumentContext/ram:TestIndicator</t>
  </si>
  <si>
    <t>/rsm:ExchangedDocumentContext/ram:TestIndicator/udt:Indicator</t>
  </si>
  <si>
    <t>/rsm:ExchangedDocumentContext/ram:BusinessProcessSpecifiedDocumentContextParameter</t>
  </si>
  <si>
    <t>/rsm:ExchangedDocumentContext/ram:BusinessProcessSpecifiedDocumentContextParameter/ram:ID</t>
  </si>
  <si>
    <t>/rsm:ExchangedDocumentContext/ram:GuidelineSpecifiedDocumentContextParameter</t>
  </si>
  <si>
    <t>/rsm:ExchangedDocumentContext/ram:GuidelineSpecifiedDocumentContextParameter/ram:ID</t>
  </si>
  <si>
    <t>/rsm:ExchangedDocument/ram:ID</t>
  </si>
  <si>
    <t>/rsm:ExchangedDocument/ram:Name</t>
  </si>
  <si>
    <t>/rsm:ExchangedDocument/ram:TypeCode</t>
  </si>
  <si>
    <t>/rsm:ExchangedDocument/ram:StatusCode</t>
  </si>
  <si>
    <t>/rsm:ExchangedDocument/ram:RequestedResponseTypeCode</t>
  </si>
  <si>
    <t>/rsm:ExchangedDocument/ram:IssueDateTime</t>
  </si>
  <si>
    <t>/rsm:ExchangedDocument/ram:IssueDateTime/udt:DateTimeString</t>
  </si>
  <si>
    <t>/rsm:ExchangedDocument/ram:IssueDateTime/udt:DateTimeString/@format</t>
  </si>
  <si>
    <t>/rsm:ExchangedDocument/ram:CopyIndicator</t>
  </si>
  <si>
    <t>/rsm:ExchangedDocument/ram:CopyIndicator/udt:Indicator</t>
  </si>
  <si>
    <t>/rsm:ExchangedDocument/ram:IncludedNote</t>
  </si>
  <si>
    <t>/rsm:ExchangedDocument/ram:IncludedNote/ram:ContentCode</t>
  </si>
  <si>
    <t>/rsm:ExchangedDocument/ram:IncludedNote/ram:Content</t>
  </si>
  <si>
    <t>/rsm:ExchangedDocument/ram:IncludedNote/ram:SubjectCode</t>
  </si>
  <si>
    <t>/rsm:SupplyChainTradeTransaction/ram:IncludedSupplyChainTradeLineItem</t>
  </si>
  <si>
    <t>/rsm:SupplyChainTradeTransaction/ram:IncludedSupplyChainTradeLineItem/ram:AssociatedDocumentLineDocument/ram:LineID</t>
  </si>
  <si>
    <t>/rsm:SupplyChainTradeTransaction/ram:IncludedSupplyChainTradeLineItem/ram:AssociatedDocumentLineDocument/ram:LineStatusCode</t>
  </si>
  <si>
    <t>/rsm:SupplyChainTradeTransaction/ram:IncludedSupplyChainTradeLineItem/ram:AssociatedDocumentLineDocument/ram:IncludedNote</t>
  </si>
  <si>
    <t>/rsm:SupplyChainTradeTransaction/ram:IncludedSupplyChainTradeLineItem/ram:AssociatedDocumentLineDocument/ram:IncludedNote/ram:ContentCode</t>
  </si>
  <si>
    <t>/rsm:SupplyChainTradeTransaction/ram:IncludedSupplyChainTradeLineItem/ram:AssociatedDocumentLineDocument/ram:IncludedNote/ram:Content</t>
  </si>
  <si>
    <t>/rsm:SupplyChainTradeTransaction/ram:IncludedSupplyChainTradeLineItem/ram:AssociatedDocumentLineDocument/ram:IncludedNote/ram:SubjectCode</t>
  </si>
  <si>
    <t>/rsm:SupplyChainTradeTransaction/ram:IncludedSupplyChainTradeLineItem/ram:SpecifiedTradeProduct</t>
  </si>
  <si>
    <t>/rsm:SupplyChainTradeTransaction/ram:IncludedSupplyChainTradeLineItem/ram:SpecifiedTradeProduct/ram:GlobalID</t>
  </si>
  <si>
    <t>/rsm:SupplyChainTradeTransaction/ram:IncludedSupplyChainTradeLineItem/ram:SpecifiedTradeProduct/ram:GlobalID/@schemeID</t>
  </si>
  <si>
    <t>/rsm:SupplyChainTradeTransaction/ram:IncludedSupplyChainTradeLineItem/ram:SpecifiedTradeProduct/ram:SellerAssignedID</t>
  </si>
  <si>
    <t>/rsm:SupplyChainTradeTransaction/ram:IncludedSupplyChainTradeLineItem/ram:SpecifiedTradeProduct/ram:BuyerAssignedID</t>
  </si>
  <si>
    <t>/rsm:SupplyChainTradeTransaction/ram:IncludedSupplyChainTradeLineItem/ram:SpecifiedTradeProduct/ram:IndustryAssignedID</t>
  </si>
  <si>
    <t>/rsm:SupplyChainTradeTransaction/ram:IncludedSupplyChainTradeLineItem/ram:SpecifiedTradeProduct/ram:ModelID</t>
  </si>
  <si>
    <t>/rsm:SupplyChainTradeTransaction/ram:IncludedSupplyChainTradeLineItem/ram:SpecifiedTradeProduct/ram:Name</t>
  </si>
  <si>
    <t>/rsm:SupplyChainTradeTransaction/ram:IncludedSupplyChainTradeLineItem/ram:SpecifiedTradeProduct/ram:BatchID</t>
  </si>
  <si>
    <t>/rsm:SupplyChainTradeTransaction/ram:IncludedSupplyChainTradeLineItem/ram:SpecifiedTradeProduct/ram:BrandName</t>
  </si>
  <si>
    <t>/rsm:SupplyChainTradeTransaction/ram:IncludedSupplyChainTradeLineItem/ram:SpecifiedTradeProduct/ram:ModelName</t>
  </si>
  <si>
    <t>/rsm:SupplyChainTradeTransaction/ram:IncludedSupplyChainTradeLineItem/ram:SpecifiedTradeProduct/ram:ApplicableProductCharacteristic</t>
  </si>
  <si>
    <t>/rsm:SupplyChainTradeTransaction/ram:IncludedSupplyChainTradeLineItem/ram:SpecifiedTradeProduct/ram:DesignatedProductClassification</t>
  </si>
  <si>
    <t>/rsm:SupplyChainTradeTransaction/ram:IncludedSupplyChainTradeLineItem/ram:SpecifiedTradeProduct/ram:DesignatedProductClassification/ram:ClassCode</t>
  </si>
  <si>
    <t>/rsm:SupplyChainTradeTransaction/ram:IncludedSupplyChainTradeLineItem/ram:SpecifiedTradeProduct/ram:DesignatedProductClassification/ram:ClassCode/@listID</t>
  </si>
  <si>
    <t>/rsm:SupplyChainTradeTransaction/ram:IncludedSupplyChainTradeLineItem/ram:SpecifiedTradeProduct/ram:DesignatedProductClassification/ram:ClassCode/@listVersionID</t>
  </si>
  <si>
    <t>/rsm:SupplyChainTradeTransaction/ram:IncludedSupplyChainTradeLineItem/ram:SpecifiedTradeProduct/ram:IndividualTradeProductInstance</t>
  </si>
  <si>
    <t>/rsm:SupplyChainTradeTransaction/ram:IncludedSupplyChainTradeLineItem/ram:SpecifiedTradeProduct/ram:OriginTradeCountry/ram:ID</t>
  </si>
  <si>
    <t>/rsm:SupplyChainTradeTransaction/ram:IncludedSupplyChainTradeLineItem/ram:SpecifiedTradeProduct/ram:AdditionalReferenceReferencedDocument</t>
  </si>
  <si>
    <t>/rsm:SupplyChainTradeTransaction/ram:IncludedSupplyChainTradeLineItem/ram:SpecifiedTradeProduct/ram:AdditionalReferenceReferencedDocument/ram:IssuerAssignedID</t>
  </si>
  <si>
    <t>/rsm:SupplyChainTradeTransaction/ram:IncludedSupplyChainTradeLineItem/ram:SpecifiedTradeProduct/ram:AdditionalReferenceReferencedDocument/ram:URIID</t>
  </si>
  <si>
    <t>/rsm:SupplyChainTradeTransaction/ram:IncludedSupplyChainTradeLineItem/ram:SpecifiedTradeProduct/ram:AdditionalReferenceReferencedDocument/ram:TypeCode</t>
  </si>
  <si>
    <t>/rsm:SupplyChainTradeTransaction/ram:IncludedSupplyChainTradeLineItem/ram:SpecifiedTradeProduct/ram:AdditionalReferenceReferencedDocument/ram:Name</t>
  </si>
  <si>
    <t>/rsm:SupplyChainTradeTransaction/ram:IncludedSupplyChainTradeLineItem/ram:SpecifiedTradeProduct/ram:AdditionalReferenceReferencedDocument/ram:AttachmentBinaryObject/@mimeCode</t>
  </si>
  <si>
    <t>/rsm:SupplyChainTradeTransaction/ram:IncludedSupplyChainTradeLineItem/ram:SpecifiedTradeProduct/ram:AdditionalReferenceReferencedDocument/ram:AttachmentBinaryObject/@filename</t>
  </si>
  <si>
    <t>/rsm:SupplyChainTradeTransaction/ram:IncludedSupplyChainTradeLineItem/ram:SpecifiedLineTradeAgreement/ram:CatalogueReferencedDocument</t>
  </si>
  <si>
    <t>/rsm:SupplyChainTradeTransaction/ram:IncludedSupplyChainTradeLineItem/ram:SpecifiedLineTradeAgreement</t>
  </si>
  <si>
    <t>/rsm:SupplyChainTradeTransaction/ram:IncludedSupplyChainTradeLineItem/ram:SpecifiedLineTradeAgreement/ram:MinimumProductOrderableQuantity</t>
  </si>
  <si>
    <t>/rsm:SupplyChainTradeTransaction/ram:IncludedSupplyChainTradeLineItem/ram:SpecifiedLineTradeAgreement/ram:MaximumProductOrderableQuantity</t>
  </si>
  <si>
    <t>/rsm:SupplyChainTradeTransaction/ram:IncludedSupplyChainTradeLineItem/ram:SpecifiedLineTradeAgreement/ram:BuyerRequisitionerTradeParty</t>
  </si>
  <si>
    <t>/rsm:SupplyChainTradeTransaction/ram:IncludedSupplyChainTradeLineItem/ram:SpecifiedLineTradeAgreement/ram:BuyerRequisitionerTradeParty/ram:DefinedTradeContact</t>
  </si>
  <si>
    <t>/rsm:SupplyChainTradeTransaction/ram:IncludedSupplyChainTradeLineItem/ram:SpecifiedLineTradeAgreement/ram:BuyerRequisitionerTradeParty/ram:DefinedTradeContact/ram:PersonName</t>
  </si>
  <si>
    <t>/rsm:SupplyChainTradeTransaction/ram:IncludedSupplyChainTradeLineItem/ram:SpecifiedLineTradeAgreement/ram:BuyerRequisitionerTradeParty/ram:DefinedTradeContact/ram:DepartmentName</t>
  </si>
  <si>
    <t>/rsm:SupplyChainTradeTransaction/ram:IncludedSupplyChainTradeLineItem/ram:SpecifiedLineTradeAgreement/ram:BuyerRequisitionerTradeParty/ram:DefinedTradeContact/ram:TelephoneUniversalCommunication</t>
  </si>
  <si>
    <t>/rsm:SupplyChainTradeTransaction/ram:IncludedSupplyChainTradeLineItem/ram:SpecifiedLineTradeAgreement/ram:BuyerRequisitionerTradeParty/ram:DefinedTradeContact/ram:TelephoneUniversalCommunication/ram:CompleteNumber</t>
  </si>
  <si>
    <t>/rsm:SupplyChainTradeTransaction/ram:IncludedSupplyChainTradeLineItem/ram:SpecifiedLineTradeAgreement/ram:BuyerRequisitionerTradeParty/ram:DefinedTradeContact/ram:EmailURIUniversalCommunication</t>
  </si>
  <si>
    <t>/rsm:SupplyChainTradeTransaction/ram:IncludedSupplyChainTradeLineItem/ram:SpecifiedLineTradeAgreement/ram:BuyerRequisitionerTradeParty/ram:DefinedTradeContact/ram:EmailURIUniversalCommunication/ram:URIID</t>
  </si>
  <si>
    <t>/rsm:SupplyChainTradeTransaction/ram:IncludedSupplyChainTradeLineItem/ram:SpecifiedLineTradeAgreement/ram:GrossPriceProductTradePrice</t>
  </si>
  <si>
    <t>/rsm:SupplyChainTradeTransaction/ram:IncludedSupplyChainTradeLineItem/ram:SpecifiedLineTradeAgreement/ram:GrossPriceProductTradePrice/ram:ChargeAmount</t>
  </si>
  <si>
    <t>/rsm:SupplyChainTradeTransaction/ram:IncludedSupplyChainTradeLineItem/ram:SpecifiedLineTradeAgreement/ram:GrossPriceProductTradePrice/ram:BasisQuantity</t>
  </si>
  <si>
    <t>/rsm:SupplyChainTradeTransaction/ram:IncludedSupplyChainTradeLineItem/ram:SpecifiedLineTradeAgreement/ram:GrossPriceProductTradePrice/ram:BasisQuantity/@unitCode</t>
  </si>
  <si>
    <t>/rsm:SupplyChainTradeTransaction/ram:IncludedSupplyChainTradeLineItem/ram:SpecifiedLineTradeAgreement/ram:NetPriceProductTradePrice</t>
  </si>
  <si>
    <t>/rsm:SupplyChainTradeTransaction/ram:IncludedSupplyChainTradeLineItem/ram:SpecifiedLineTradeAgreement/ram:NetPriceProductTradePrice/ram:ChargeAmount</t>
  </si>
  <si>
    <t>/rsm:SupplyChainTradeTransaction/ram:IncludedSupplyChainTradeLineItem/ram:SpecifiedLineTradeAgreement/ram:NetPriceProductTradePrice/ram:BasisQuantity</t>
  </si>
  <si>
    <t>/rsm:SupplyChainTradeTransaction/ram:IncludedSupplyChainTradeLineItem/ram:SpecifiedLineTradeAgreement/ram:NetPriceProductTradePrice/ram:BasisQuantity/@unitCode</t>
  </si>
  <si>
    <t>/rsm:SupplyChainTradeTransaction/ram:IncludedSupplyChainTradeLineItem/ram:SpecifiedLineTradeAgreement/ram:NetPriceProductTradePrice/ram:MinimumQuantity</t>
  </si>
  <si>
    <t>/rsm:SupplyChainTradeTransaction/ram:IncludedSupplyChainTradeLineItem/ram:SpecifiedLineTradeAgreement/ram:NetPriceProductTradePrice/ram:MaximumQuantity</t>
  </si>
  <si>
    <t>/rsm:SupplyChainTradeTransaction/ram:IncludedSupplyChainTradeLineItem/ram:SpecifiedLineTradeDelivery</t>
  </si>
  <si>
    <t>/rsm:SupplyChainTradeTransaction/ram:IncludedSupplyChainTradeLineItem/ram:SpecifiedLineTradeDelivery/ram:PartialDeliveryAllowedIndicator</t>
  </si>
  <si>
    <t>/rsm:SupplyChainTradeTransaction/ram:IncludedSupplyChainTradeLineItem/ram:SpecifiedLineTradeDelivery/ram:RequestedQuantity</t>
  </si>
  <si>
    <t>/rsm:SupplyChainTradeTransaction/ram:IncludedSupplyChainTradeLineItem/ram:SpecifiedLineTradeDelivery/ram:RequestedQuantity/@unitCode</t>
  </si>
  <si>
    <t>/rsm:SupplyChainTradeTransaction/ram:IncludedSupplyChainTradeLineItem/ram:SpecifiedLineTradeDelivery/ram:RequestedDeliverySupplyChainEvent</t>
  </si>
  <si>
    <t>/rsm:SupplyChainTradeTransaction/ram:IncludedSupplyChainTradeLineItem/ram:SpecifiedLineTradeDelivery/ram:RequestedDeliverySupplyChainEvent/ram:OccurrenceDateTime</t>
  </si>
  <si>
    <t>/rsm:SupplyChainTradeTransaction/ram:IncludedSupplyChainTradeLineItem/ram:SpecifiedLineTradeDelivery/ram:RequestedDeliverySupplyChainEvent/ram:OccurrenceSpecifiedPeriod</t>
  </si>
  <si>
    <t>/rsm:SupplyChainTradeTransaction/ram:IncludedSupplyChainTradeLineItem/ram:SpecifiedLineTradeDelivery/ram:RequestedDeliverySupplyChainEvent/ram:OccurrenceSpecifiedPeriod/ram:StartDateTime</t>
  </si>
  <si>
    <t>/rsm:SupplyChainTradeTransaction/ram:IncludedSupplyChainTradeLineItem/ram:SpecifiedLineTradeDelivery/ram:RequestedDeliverySupplyChainEvent/ram:OccurrenceSpecifiedPeriod/ram:EndDateTime</t>
  </si>
  <si>
    <t>/rsm:SupplyChainTradeTransaction/ram:IncludedSupplyChainTradeLineItem/ram:SpecifiedLineTradeDelivery/ram:RequestedDespatchSupplyChainEvent</t>
  </si>
  <si>
    <t>/rsm:SupplyChainTradeTransaction/ram:IncludedSupplyChainTradeLineItem/ram:SpecifiedLineTradeDelivery/ram:RequestedDespatchSupplyChainEvent/ram:OccurrenceDateTime</t>
  </si>
  <si>
    <t>/rsm:SupplyChainTradeTransaction/ram:IncludedSupplyChainTradeLineItem/ram:SpecifiedLineTradeDelivery/ram:RequestedDespatchSupplyChainEvent/ram:OccurrenceSpecifiedPeriod</t>
  </si>
  <si>
    <t>/rsm:SupplyChainTradeTransaction/ram:IncludedSupplyChainTradeLineItem/ram:SpecifiedLineTradeDelivery/ram:RequestedDespatchSupplyChainEvent/ram:OccurrenceSpecifiedPeriod/ram:StartDateTime</t>
  </si>
  <si>
    <t>/rsm:SupplyChainTradeTransaction/ram:IncludedSupplyChainTradeLineItem/ram:SpecifiedLineTradeDelivery/ram:RequestedDespatchSupplyChainEvent/ram:OccurrenceSpecifiedPeriod/ram:EndDateTime</t>
  </si>
  <si>
    <t>/rsm:SupplyChainTradeTransaction/ram:IncludedSupplyChainTradeLineItem/ram:SpecifiedLineTradeSettlement</t>
  </si>
  <si>
    <t>/rsm:SupplyChainTradeTransaction/ram:IncludedSupplyChainTradeLineItem/ram:SpecifiedLineTradeSettlement/ram:ApplicableTradeTax</t>
  </si>
  <si>
    <t>/rsm:SupplyChainTradeTransaction/ram:IncludedSupplyChainTradeLineItem/ram:SpecifiedLineTradeSettlement/ram:ApplicableTradeTax/ram:CategoryCode</t>
  </si>
  <si>
    <t>/rsm:SupplyChainTradeTransaction/ram:IncludedSupplyChainTradeLineItem/ram:SpecifiedLineTradeSettlement/ram:ApplicableTradeTax/ram:RateApplicablePercent</t>
  </si>
  <si>
    <t>/rsm:SupplyChainTradeTransaction/ram:IncludedSupplyChainTradeLineItem/ram:SpecifiedLineTradeSettlement/ram:SpecifiedTradeAllowanceCharge</t>
  </si>
  <si>
    <t>/rsm:SupplyChainTradeTransaction/ram:IncludedSupplyChainTradeLineItem/ram:SpecifiedLineTradeSettlement/ram:SpecifiedTradeAllowanceCharge/ram:ChargeIndicator</t>
  </si>
  <si>
    <t>/rsm:SupplyChainTradeTransaction/ram:IncludedSupplyChainTradeLineItem/ram:SpecifiedLineTradeSettlement/ram:SpecifiedTradeAllowanceCharge/ram:ChargeIndicator/udt:Indicator</t>
  </si>
  <si>
    <t>/rsm:SupplyChainTradeTransaction/ram:IncludedSupplyChainTradeLineItem/ram:SpecifiedLineTradeSettlement/ram:SpecifiedTradeAllowanceCharge/ram:CalculationPercent</t>
  </si>
  <si>
    <t>/rsm:SupplyChainTradeTransaction/ram:IncludedSupplyChainTradeLineItem/ram:SpecifiedLineTradeSettlement/ram:SpecifiedTradeAllowanceCharge/ram:BasisAmount</t>
  </si>
  <si>
    <t>/rsm:SupplyChainTradeTransaction/ram:IncludedSupplyChainTradeLineItem/ram:SpecifiedLineTradeSettlement/ram:SpecifiedTradeAllowanceCharge/ram:ActualAmount</t>
  </si>
  <si>
    <t>/rsm:SupplyChainTradeTransaction/ram:IncludedSupplyChainTradeLineItem/ram:SpecifiedLineTradeSettlement/ram:SpecifiedTradeAllowanceCharge/ram:ReasonCode</t>
  </si>
  <si>
    <t>/rsm:SupplyChainTradeTransaction/ram:IncludedSupplyChainTradeLineItem/ram:SpecifiedLineTradeSettlement/ram:SpecifiedTradeAllowanceCharge/ram:Reason</t>
  </si>
  <si>
    <t>/rsm:SupplyChainTradeTransaction/ram:IncludedSupplyChainTradeLineItem/ram:SpecifiedLineTradeSettlement/ram:SpecifiedTradeSettlementLineMonetarySummation/ram:LineTotalAmount</t>
  </si>
  <si>
    <t>/rsm:SupplyChainTradeTransaction/ram:IncludedSupplyChainTradeLineItem/ram:SpecifiedLineTradeSettlement/ram:SpecifiedTradeSettlementLineMonetarySummation/ram:TaxTotalAmount</t>
  </si>
  <si>
    <t>/rsm:SupplyChainTradeTransaction/ram:ApplicableHeaderTradeAgreement</t>
  </si>
  <si>
    <t>/rsm:SupplyChainTradeTransaction/ram:ApplicableHeaderTradeAgreement/ram:BuyerReference</t>
  </si>
  <si>
    <t>/rsm:SupplyChainTradeTransaction/ram:ApplicableHeaderTradeAgreement/ram:SellerTradeParty/ram:GlobalID</t>
  </si>
  <si>
    <t>/rsm:SupplyChainTradeTransaction/ram:ApplicableHeaderTradeAgreement/ram:SellerTradeParty/ram:GlobalID/@schemeID</t>
  </si>
  <si>
    <t>/rsm:SupplyChainTradeTransaction/ram:ApplicableHeaderTradeAgreement/ram:SellerTradeParty/ram:Name</t>
  </si>
  <si>
    <t>/rsm:SupplyChainTradeTransaction/ram:ApplicableHeaderTradeAgreement/ram:SellerTradeParty/ram:SpecifiedLegalOrganization/ram:ID</t>
  </si>
  <si>
    <t>/rsm:SupplyChainTradeTransaction/ram:ApplicableHeaderTradeAgreement/ram:SellerTradeParty/ram:SpecifiedLegalOrganization/ram:ID/@schemeID</t>
  </si>
  <si>
    <t>/rsm:SupplyChainTradeTransaction/ram:ApplicableHeaderTradeAgreement/ram:SellerTradeParty/ram:PostalTradeAddress</t>
  </si>
  <si>
    <t>/rsm:SupplyChainTradeTransaction/ram:ApplicableHeaderTradeAgreement/ram:SellerTradeParty/ram:PostalTradeAddress/ram:PostcodeCode</t>
  </si>
  <si>
    <t>/rsm:SupplyChainTradeTransaction/ram:ApplicableHeaderTradeAgreement/ram:SellerTradeParty/ram:PostalTradeAddress/ram:LineOne</t>
  </si>
  <si>
    <t>/rsm:SupplyChainTradeTransaction/ram:ApplicableHeaderTradeAgreement/ram:SellerTradeParty/ram:PostalTradeAddress/ram:LineTwo</t>
  </si>
  <si>
    <t>/rsm:SupplyChainTradeTransaction/ram:ApplicableHeaderTradeAgreement/ram:SellerTradeParty/ram:PostalTradeAddress/ram:LineThree</t>
  </si>
  <si>
    <t>/rsm:SupplyChainTradeTransaction/ram:ApplicableHeaderTradeAgreement/ram:SellerTradeParty/ram:PostalTradeAddress/ram:CityName</t>
  </si>
  <si>
    <t>/rsm:SupplyChainTradeTransaction/ram:ApplicableHeaderTradeAgreement/ram:SellerTradeParty/ram:PostalTradeAddress/ram:CountryID</t>
  </si>
  <si>
    <t>/rsm:SupplyChainTradeTransaction/ram:ApplicableHeaderTradeAgreement/ram:SellerTradeParty/ram:SpecifiedTaxRegistration/ram:ID</t>
  </si>
  <si>
    <t>/rsm:SupplyChainTradeTransaction/ram:ApplicableHeaderTradeAgreement/ram:SellerTradeParty/ram:SpecifiedTaxRegistration/ram:ID/@schemeID</t>
  </si>
  <si>
    <t>/rsm:SupplyChainTradeTransaction/ram:ApplicableHeaderTradeAgreement/ram:BuyerTradeParty</t>
  </si>
  <si>
    <t>/rsm:SupplyChainTradeTransaction/ram:ApplicableHeaderTradeAgreement/ram:BuyerTradeParty/ram:GlobalID</t>
  </si>
  <si>
    <t>/rsm:SupplyChainTradeTransaction/ram:ApplicableHeaderTradeAgreement/ram:BuyerTradeParty/ram:GlobalID/@schemeID</t>
  </si>
  <si>
    <t>/rsm:SupplyChainTradeTransaction/ram:ApplicableHeaderTradeAgreement/ram:BuyerTradeParty/ram:Name</t>
  </si>
  <si>
    <t>/rsm:SupplyChainTradeTransaction/ram:ApplicableHeaderTradeAgreement/ram:BuyerTradeParty/ram:SpecifiedLegalOrganization</t>
  </si>
  <si>
    <t>/rsm:SupplyChainTradeTransaction/ram:ApplicableHeaderTradeAgreement/ram:BuyerTradeParty/ram:SpecifiedLegalOrganization/ram:ID</t>
  </si>
  <si>
    <t>/rsm:SupplyChainTradeTransaction/ram:ApplicableHeaderTradeAgreement/ram:BuyerTradeParty/ram:SpecifiedLegalOrganization/ram:ID/@schemeID</t>
  </si>
  <si>
    <t>/rsm:SupplyChainTradeTransaction/ram:ApplicableHeaderTradeAgreement/ram:BuyerTradeParty/ram:PostalTradeAddress/ram:PostcodeCode</t>
  </si>
  <si>
    <t>/rsm:SupplyChainTradeTransaction/ram:ApplicableHeaderTradeAgreement/ram:BuyerTradeParty/ram:PostalTradeAddress/ram:LineOne</t>
  </si>
  <si>
    <t>/rsm:SupplyChainTradeTransaction/ram:ApplicableHeaderTradeAgreement/ram:BuyerTradeParty/ram:PostalTradeAddress/ram:LineTwo</t>
  </si>
  <si>
    <t>/rsm:SupplyChainTradeTransaction/ram:ApplicableHeaderTradeAgreement/ram:BuyerTradeParty/ram:PostalTradeAddress/ram:LineThree</t>
  </si>
  <si>
    <t>/rsm:SupplyChainTradeTransaction/ram:ApplicableHeaderTradeAgreement/ram:BuyerTradeParty/ram:PostalTradeAddress/ram:CityName</t>
  </si>
  <si>
    <t>/rsm:SupplyChainTradeTransaction/ram:ApplicableHeaderTradeAgreement/ram:BuyerTradeParty/ram:PostalTradeAddress/ram:CountryID</t>
  </si>
  <si>
    <t>/rsm:SupplyChainTradeTransaction/ram:ApplicableHeaderTradeAgreement/ram:BuyerTradeParty/ram:URIUniversalCommunication</t>
  </si>
  <si>
    <t>/rsm:SupplyChainTradeTransaction/ram:ApplicableHeaderTradeAgreement/ram:BuyerTradeParty/ram:URIUniversalCommunication/ram:URIID</t>
  </si>
  <si>
    <t>/rsm:SupplyChainTradeTransaction/ram:ApplicableHeaderTradeAgreement/ram:BuyerTradeParty/ram:SpecifiedTaxRegistration/ram:ID</t>
  </si>
  <si>
    <t>/rsm:SupplyChainTradeTransaction/ram:ApplicableHeaderTradeAgreement/ram:BuyerTradeParty/ram:SpecifiedTaxRegistration/ram:ID/@schemeID</t>
  </si>
  <si>
    <t>/rsm:SupplyChainTradeTransaction/ram:ApplicableHeaderTradeAgreement/ram:QuotationReferencedDocument</t>
  </si>
  <si>
    <t>/rsm:SupplyChainTradeTransaction/ram:ApplicableHeaderTradeAgreement/ram:QuotationReferencedDocument/ram:IssuerAssignedID</t>
  </si>
  <si>
    <t>/rsm:SupplyChainTradeTransaction/ram:ApplicableHeaderTradeAgreement/ram:ContractReferencedDocument</t>
  </si>
  <si>
    <t>/rsm:SupplyChainTradeTransaction/ram:ApplicableHeaderTradeAgreement/ram:ContractReferencedDocument/ram:IssuerAssignedID</t>
  </si>
  <si>
    <t>/rsm:SupplyChainTradeTransaction/ram:ApplicableHeaderTradeAgreement/ram:ApplicableTradeDeliveryTerms/ram:FunctionCode</t>
  </si>
  <si>
    <t>/rsm:SupplyChainTradeTransaction/ram:ApplicableHeaderTradeAgreement/ram:AdditionalReferencedDocument</t>
  </si>
  <si>
    <t>/rsm:SupplyChainTradeTransaction/ram:ApplicableHeaderTradeAgreement/ram:AdditionalReferencedDocument/ram:IssuerAssignedID</t>
  </si>
  <si>
    <t>/rsm:SupplyChainTradeTransaction/ram:ApplicableHeaderTradeAgreement/ram:BlanketOrderReferencedDocument</t>
  </si>
  <si>
    <t>/rsm:SupplyChainTradeTransaction/ram:ApplicableHeaderTradeAgreement/ram:BlanketOrderReferencedDocument/ram:IssuerAssignedID</t>
  </si>
  <si>
    <t>/rsm:SupplyChainTradeTransaction/ram:ApplicableHeaderTradeAgreement/ram:BuyerRequisitionerTradeParty</t>
  </si>
  <si>
    <t>/rsm:SupplyChainTradeTransaction/ram:ApplicableHeaderTradeAgreement/ram:CatalogueReferencedDocument</t>
  </si>
  <si>
    <t>/rsm:SupplyChainTradeTransaction/ram:ApplicableHeaderTradeDelivery/ram:ShipToTradeParty</t>
  </si>
  <si>
    <t>/rsm:SupplyChainTradeTransaction/ram:ApplicableHeaderTradeDelivery/ram:ShipToTradeParty/ram:GlobalID</t>
  </si>
  <si>
    <t>/rsm:SupplyChainTradeTransaction/ram:ApplicableHeaderTradeDelivery/ram:ShipToTradeParty/ram:GlobalID/@schemeID</t>
  </si>
  <si>
    <t>/rsm:SupplyChainTradeTransaction/ram:ApplicableHeaderTradeDelivery/ram:ShipToTradeParty/ram:Name</t>
  </si>
  <si>
    <t>/rsm:SupplyChainTradeTransaction/ram:ApplicableHeaderTradeDelivery/ram:ShipToTradeParty/ram:SpecifiedLegalOrganization/ram:ID</t>
  </si>
  <si>
    <t>/rsm:SupplyChainTradeTransaction/ram:ApplicableHeaderTradeDelivery/ram:ShipToTradeParty/ram:PostalTradeAddress/ram:PostcodeCode</t>
  </si>
  <si>
    <t>/rsm:SupplyChainTradeTransaction/ram:ApplicableHeaderTradeDelivery/ram:ShipToTradeParty/ram:PostalTradeAddress/ram:LineOne</t>
  </si>
  <si>
    <t>/rsm:SupplyChainTradeTransaction/ram:ApplicableHeaderTradeDelivery/ram:ShipToTradeParty/ram:PostalTradeAddress/ram:LineTwo</t>
  </si>
  <si>
    <t>/rsm:SupplyChainTradeTransaction/ram:ApplicableHeaderTradeDelivery/ram:ShipToTradeParty/ram:PostalTradeAddress/ram:LineThree</t>
  </si>
  <si>
    <t>/rsm:SupplyChainTradeTransaction/ram:ApplicableHeaderTradeDelivery/ram:ShipToTradeParty/ram:PostalTradeAddress/ram:CityName</t>
  </si>
  <si>
    <t>/rsm:SupplyChainTradeTransaction/ram:ApplicableHeaderTradeDelivery/ram:ShipToTradeParty/ram:PostalTradeAddress/ram:CountryID</t>
  </si>
  <si>
    <t>/rsm:SupplyChainTradeTransaction/ram:ApplicableHeaderTradeDelivery/ram:ShipFromTradeParty</t>
  </si>
  <si>
    <t>/rsm:SupplyChainTradeTransaction/ram:ApplicableHeaderTradeDelivery/ram:ShipFromTradeParty/ram:Name</t>
  </si>
  <si>
    <t>/rsm:SupplyChainTradeTransaction/ram:ApplicableHeaderTradeDelivery/ram:ShipFromTradeParty/ram:SpecifiedLegalOrganization/ram:ID</t>
  </si>
  <si>
    <t>/rsm:SupplyChainTradeTransaction/ram:ApplicableHeaderTradeDelivery/ram:ShipFromTradeParty/ram:PostalTradeAddress/ram:PostcodeCode</t>
  </si>
  <si>
    <t>/rsm:SupplyChainTradeTransaction/ram:ApplicableHeaderTradeDelivery/ram:ShipFromTradeParty/ram:PostalTradeAddress/ram:LineOne</t>
  </si>
  <si>
    <t>/rsm:SupplyChainTradeTransaction/ram:ApplicableHeaderTradeDelivery/ram:ShipFromTradeParty/ram:PostalTradeAddress/ram:LineTwo</t>
  </si>
  <si>
    <t>/rsm:SupplyChainTradeTransaction/ram:ApplicableHeaderTradeDelivery/ram:ShipFromTradeParty/ram:PostalTradeAddress/ram:LineThree</t>
  </si>
  <si>
    <t>/rsm:SupplyChainTradeTransaction/ram:ApplicableHeaderTradeDelivery/ram:ShipFromTradeParty/ram:PostalTradeAddress/ram:CityName</t>
  </si>
  <si>
    <t>/rsm:SupplyChainTradeTransaction/ram:ApplicableHeaderTradeDelivery/ram:ShipFromTradeParty/ram:PostalTradeAddress/ram:CountryID</t>
  </si>
  <si>
    <t>/rsm:SupplyChainTradeTransaction/ram:ApplicableHeaderTradeDelivery/ram:RequestedDeliverySupplyChainEvent</t>
  </si>
  <si>
    <t>/rsm:SupplyChainTradeTransaction/ram:ApplicableHeaderTradeDelivery/ram:RequestedDeliverySupplyChainEvent/ram:OccurrenceDateTime</t>
  </si>
  <si>
    <t>/rsm:SupplyChainTradeTransaction/ram:ApplicableHeaderTradeDelivery/ram:RequestedDeliverySupplyChainEvent/ram:OccurrenceSpecifiedPeriod</t>
  </si>
  <si>
    <t>/rsm:SupplyChainTradeTransaction/ram:ApplicableHeaderTradeDelivery/ram:RequestedDeliverySupplyChainEvent/ram:OccurrenceSpecifiedPeriod/ram:StartDateTime</t>
  </si>
  <si>
    <t>/rsm:SupplyChainTradeTransaction/ram:ApplicableHeaderTradeDelivery/ram:RequestedDeliverySupplyChainEvent/ram:OccurrenceSpecifiedPeriod/ram:EndDateTime</t>
  </si>
  <si>
    <t>/rsm:SupplyChainTradeTransaction/ram:ApplicableHeaderTradeDelivery/ram:RequestedDespatchSupplyChainEvent</t>
  </si>
  <si>
    <t>/rsm:SupplyChainTradeTransaction/ram:ApplicableHeaderTradeDelivery/ram:RequestedDespatchSupplyChainEvent/ram:OccurrenceDateTime</t>
  </si>
  <si>
    <t>/rsm:SupplyChainTradeTransaction/ram:ApplicableHeaderTradeDelivery/ram:RequestedDespatchSupplyChainEvent/ram:OccurrenceSpecifiedPeriod</t>
  </si>
  <si>
    <t>/rsm:SupplyChainTradeTransaction/ram:ApplicableHeaderTradeDelivery/ram:RequestedDespatchSupplyChainEvent/ram:OccurrenceSpecifiedPeriod/ram:StartDateTime</t>
  </si>
  <si>
    <t>/rsm:SupplyChainTradeTransaction/ram:ApplicableHeaderTradeDelivery/ram:RequestedDespatchSupplyChainEvent/ram:OccurrenceSpecifiedPeriod/ram:EndDateTime</t>
  </si>
  <si>
    <t>/rsm:SupplyChainTradeTransaction/ram:ApplicableHeaderTradeSettlement/ram:OrderCurrencyCode</t>
  </si>
  <si>
    <t>/rsm:SupplyChainTradeTransaction/ram:ApplicableHeaderTradeSettlement/ram:InvoiceCurrencyCode</t>
  </si>
  <si>
    <t>/rsm:SupplyChainTradeTransaction/ram:ApplicableHeaderTradeSettlement/ram:InvoiceeTradeParty</t>
  </si>
  <si>
    <t>/rsm:SupplyChainTradeTransaction/ram:ApplicableHeaderTradeSettlement/ram:InvoiceeTradeParty/ram:GlobalID</t>
  </si>
  <si>
    <t>/rsm:SupplyChainTradeTransaction/ram:ApplicableHeaderTradeSettlement/ram:InvoiceeTradeParty/ram:GlobalID/@schemeID</t>
  </si>
  <si>
    <t>/rsm:SupplyChainTradeTransaction/ram:ApplicableHeaderTradeSettlement/ram:InvoiceeTradeParty/ram:Name</t>
  </si>
  <si>
    <t>/rsm:SupplyChainTradeTransaction/ram:ApplicableHeaderTradeSettlement/ram:InvoiceeTradeParty/ram:PostalTradeAddress/ram:PostcodeCode</t>
  </si>
  <si>
    <t>/rsm:SupplyChainTradeTransaction/ram:ApplicableHeaderTradeSettlement/ram:InvoiceeTradeParty/ram:PostalTradeAddress/ram:LineOne</t>
  </si>
  <si>
    <t>/rsm:SupplyChainTradeTransaction/ram:ApplicableHeaderTradeSettlement/ram:InvoiceeTradeParty/ram:PostalTradeAddress/ram:LineTwo</t>
  </si>
  <si>
    <t>/rsm:SupplyChainTradeTransaction/ram:ApplicableHeaderTradeSettlement/ram:InvoiceeTradeParty/ram:PostalTradeAddress/ram:LineThree</t>
  </si>
  <si>
    <t>/rsm:SupplyChainTradeTransaction/ram:ApplicableHeaderTradeSettlement/ram:InvoiceeTradeParty/ram:PostalTradeAddress/ram:CityName</t>
  </si>
  <si>
    <t>/rsm:SupplyChainTradeTransaction/ram:ApplicableHeaderTradeSettlement/ram:InvoiceeTradeParty/ram:PostalTradeAddress/ram:CountryID</t>
  </si>
  <si>
    <t>/rsm:SupplyChainTradeTransaction/ram:ApplicableHeaderTradeSettlement/ram:SpecifiedTradeAllowanceCharge</t>
  </si>
  <si>
    <t>/rsm:SupplyChainTradeTransaction/ram:ApplicableHeaderTradeSettlement/ram:SpecifiedTradeAllowanceCharge/ram:ChargeIndicator</t>
  </si>
  <si>
    <t>/rsm:SupplyChainTradeTransaction/ram:ApplicableHeaderTradeSettlement/ram:SpecifiedTradeAllowanceCharge/ram:ChargeIndicator/udt:Indicator</t>
  </si>
  <si>
    <t>/rsm:SupplyChainTradeTransaction/ram:ApplicableHeaderTradeSettlement/ram:SpecifiedTradeAllowanceCharge/ram:CalculationPercent</t>
  </si>
  <si>
    <t>/rsm:SupplyChainTradeTransaction/ram:ApplicableHeaderTradeSettlement/ram:SpecifiedTradeAllowanceCharge/ram:BasisAmount</t>
  </si>
  <si>
    <t>/rsm:SupplyChainTradeTransaction/ram:ApplicableHeaderTradeSettlement/ram:SpecifiedTradeAllowanceCharge/ram:ActualAmount</t>
  </si>
  <si>
    <t>/rsm:SupplyChainTradeTransaction/ram:ApplicableHeaderTradeSettlement/ram:SpecifiedTradeAllowanceCharge/ram:ReasonCode</t>
  </si>
  <si>
    <t>/rsm:SupplyChainTradeTransaction/ram:ApplicableHeaderTradeSettlement/ram:SpecifiedTradeAllowanceCharge/ram:Reason</t>
  </si>
  <si>
    <t>/rsm:SupplyChainTradeTransaction/ram:ApplicableHeaderTradeSettlement/ram:SpecifiedTradeAllowanceCharge/ram:CategoryTradeTax</t>
  </si>
  <si>
    <t>/rsm:SupplyChainTradeTransaction/ram:ApplicableHeaderTradeSettlement/ram:SpecifiedTradeAllowanceCharge/ram:CategoryTradeTax/ram:TypeCode</t>
  </si>
  <si>
    <t>/rsm:SupplyChainTradeTransaction/ram:ApplicableHeaderTradeSettlement/ram:SpecifiedTradeAllowanceCharge/ram:CategoryTradeTax/ram:CategoryCode</t>
  </si>
  <si>
    <t>/rsm:SupplyChainTradeTransaction/ram:ApplicableHeaderTradeSettlement/ram:SpecifiedTradeAllowanceCharge/ram:CategoryTradeTax/ram:RateApplicablePercent</t>
  </si>
  <si>
    <t>/rsm:SupplyChainTradeTransaction/ram:ApplicableHeaderTradeSettlement/ram:SpecifiedTradePaymentTerms</t>
  </si>
  <si>
    <t>/rsm:SupplyChainTradeTransaction/ram:ApplicableHeaderTradeSettlement/ram:SpecifiedTradePaymentTerms/ram:Description</t>
  </si>
  <si>
    <t>/rsm:SupplyChainTradeTransaction/ram:ApplicableHeaderTradeSettlement/ram:SpecifiedTradeSettlementHeaderMonetarySummation</t>
  </si>
  <si>
    <t>/rsm:SupplyChainTradeTransaction/ram:ApplicableHeaderTradeSettlement/ram:SpecifiedTradeSettlementHeaderMonetarySummation/ram:LineTotalAmount</t>
  </si>
  <si>
    <t>/rsm:SupplyChainTradeTransaction/ram:ApplicableHeaderTradeSettlement/ram:SpecifiedTradeSettlementHeaderMonetarySummation/ram:ChargeTotalAmount</t>
  </si>
  <si>
    <t>/rsm:SupplyChainTradeTransaction/ram:ApplicableHeaderTradeSettlement/ram:SpecifiedTradeSettlementHeaderMonetarySummation/ram:AllowanceTotalAmount</t>
  </si>
  <si>
    <t>/rsm:SupplyChainTradeTransaction/ram:ApplicableHeaderTradeSettlement/ram:SpecifiedTradeSettlementHeaderMonetarySummation/ram:TaxBasisTotalAmount</t>
  </si>
  <si>
    <t>/rsm:SupplyChainTradeTransaction/ram:ApplicableHeaderTradeSettlement/ram:SpecifiedTradeSettlementHeaderMonetarySummation/ram:TaxTotalAmount</t>
  </si>
  <si>
    <t>/rsm:SupplyChainTradeTransaction/ram:ApplicableHeaderTradeSettlement/ram:SpecifiedTradeSettlementHeaderMonetarySummation/ram:RoundingAmount</t>
  </si>
  <si>
    <t>/rsm:SupplyChainTradeTransaction/ram:ApplicableHeaderTradeSettlement/ram:SpecifiedTradeSettlementHeaderMonetarySummation/ram:GrandTotalAmount</t>
  </si>
  <si>
    <t>/rsm:SupplyChainTradeTransaction/ram:ApplicableHeaderTradeAgreement/ram:AdditionalReferencedDocument/ram:URIID</t>
  </si>
  <si>
    <t>/rsm:SupplyChainTradeTransaction/ram:ApplicableHeaderTradeAgreement/ram:AdditionalReferencedDocument/ram:TypeCode</t>
  </si>
  <si>
    <t>/rsm:SupplyChainTradeTransaction/ram:ApplicableHeaderTradeAgreement/ram:AdditionalReferencedDocument/ram:Name</t>
  </si>
  <si>
    <t>/rsm:SupplyChainTradeTransaction/ram:ApplicableHeaderTradeAgreement/ram:AdditionalReferencedDocument/ram:AttachmentBinaryObject</t>
  </si>
  <si>
    <t>/rsm:SupplyChainTradeTransaction/ram:ApplicableHeaderTradeAgreement/ram:AdditionalReferencedDocument/ram:AttachmentBinaryObject/@mimeCode</t>
  </si>
  <si>
    <t>/rsm:SupplyChainTradeTransaction/ram:ApplicableHeaderTradeAgreement/ram:AdditionalReferencedDocument/ram:AttachmentBinaryObject/@filename</t>
  </si>
  <si>
    <t>Card BASIC</t>
  </si>
  <si>
    <t>EN16931 BT REF</t>
  </si>
  <si>
    <t xml:space="preserve">/rsm:SupplyChainTradeTransaction/ram:IncludedSupplyChainTradeLineItem/ram:SpecifiedTradeProduct/ram:AdditionalReferenceReferencedDocument/ram:AttachmentBinaryObject
</t>
  </si>
  <si>
    <t>/rsm:SupplyChainTradeTransaction/ram:IncludedSupplyChainTradeLineItem/ram:SpecifiedLineTradeDelivery/ram:AgreedQuantity</t>
  </si>
  <si>
    <t>/rsm:SupplyChainTradeTransaction/ram:ApplicableHeaderTradeAgreement/ram:BuyerRequisitionerTradeParty/ram:DefinedTradeContact</t>
  </si>
  <si>
    <t>/rsm:SupplyChainTradeTransaction/ram:ApplicableHeaderTradeAgreement/ram:BuyerRequisitionerTradeParty/ram:DefinedTradeContact/ram:DepartmentName</t>
  </si>
  <si>
    <t>/rsm:SupplyChainTradeTransaction/ram:ApplicableHeaderTradeAgreement/ram:BuyerRequisitionerTradeParty/ram:DefinedTradeContact/ram:TelephoneUniversalCommunication</t>
  </si>
  <si>
    <t>/rsm:SupplyChainTradeTransaction/ram:ApplicableHeaderTradeAgreement/ram:BuyerRequisitionerTradeParty/ram:DefinedTradeContact/ram:EmailURIUniversalCommunication</t>
  </si>
  <si>
    <t>/rsm:SupplyChainTradeTransaction/ram:ApplicableHeaderTradeAgreement/ram:BuyerRequisitionerTradeParty/ram:DefinedTradeContact/ram:EmailURIUniversalCommunication/ram:URIID</t>
  </si>
  <si>
    <t>Header Buyer Requisitioner (originator) - Person Name</t>
  </si>
  <si>
    <t>Header Buyer Requisitioner (originator) - Department Name</t>
  </si>
  <si>
    <t>Header Buyer Requisitioner (originator) - telephone number</t>
  </si>
  <si>
    <t>Header Buyer Requisitioner (originator) - email address</t>
  </si>
  <si>
    <t>/rsm:SupplyChainTradeTransaction/ram:ApplicableHeaderTradeAgreement/ram:CatalogueReferencedDocument/ram:IssuerAssignedID</t>
  </si>
  <si>
    <t>Additional Referenced Document - ID</t>
  </si>
  <si>
    <t>Additional Referenced Document - External document location</t>
  </si>
  <si>
    <t>Additional Referenced Document - Type Code</t>
  </si>
  <si>
    <t>Additional Referenced Document - Description</t>
  </si>
  <si>
    <t>Additional Referenced Document - Attached document</t>
  </si>
  <si>
    <t>Additional Referenced Document - Attached document Mime code</t>
  </si>
  <si>
    <t>Additional Referenced Document- Attached document Filename</t>
  </si>
  <si>
    <t>Catalogue Referenced Doc ID</t>
  </si>
  <si>
    <t>Delivery Terms Location ID</t>
  </si>
  <si>
    <t>Delivery Terms Location Name</t>
  </si>
  <si>
    <t>IF ID = EXW, then we need a Name</t>
  </si>
  <si>
    <t>Line Note Content</t>
  </si>
  <si>
    <t>Line Note Subject Code</t>
  </si>
  <si>
    <t>Line Note Content Code</t>
  </si>
  <si>
    <t>Buyer ID</t>
  </si>
  <si>
    <t>/rsm:SupplyChainTradeTransaction/ram:ApplicableHeaderTradeAgreement/ram:BuyerTradeParty/ram:ID</t>
  </si>
  <si>
    <t>/rsm:SupplyChainTradeTransaction/ram:ApplicableHeaderTradeAgreement/ram:SellerTradeParty/ram:ID</t>
  </si>
  <si>
    <t>/rsm:SupplyChainTradeTransaction/ram:ApplicableHeaderTradeDelivery/ram:ShipToTradeParty/ram:ID</t>
  </si>
  <si>
    <t>Ship From Party ID</t>
  </si>
  <si>
    <t>Ship From Party Global ID</t>
  </si>
  <si>
    <t>Ship From Party Global ID Scheme</t>
  </si>
  <si>
    <t>/rsm:SupplyChainTradeTransaction/ram:ApplicableHeaderTradeDelivery/ram:ShipFromTradeParty/ram:ID</t>
  </si>
  <si>
    <t>/rsm:SupplyChainTradeTransaction/ram:ApplicableHeaderTradeDelivery/ram:ShipFromTradeParty/ram:GlobalID</t>
  </si>
  <si>
    <t>/rsm:SupplyChainTradeTransaction/ram:ApplicableHeaderTradeDelivery/ram:ShipFromTradeParty/ram:GlobalID/@schemeID</t>
  </si>
  <si>
    <t>Ship From Legal Identifier ID</t>
  </si>
  <si>
    <t>/rsm:SupplyChainTradeTransaction/ram:ApplicableHeaderTradeDelivery/ram:ShipFromTradeParty/ram:SpecifiedLegalOrganization</t>
  </si>
  <si>
    <t>/rsm:SupplyChainTradeTransaction/ram:ApplicableHeaderTradeAgreement/ram:SellerTradeParty/ram:SpecifiedLegalOrganization</t>
  </si>
  <si>
    <t>Buyer Legal Identifier scheme ID</t>
  </si>
  <si>
    <t>/rsm:SupplyChainTradeTransaction/ram:ApplicableHeaderTradeAgreement/ram:BuyerTradeParty/ram:PostalTradeAddress</t>
  </si>
  <si>
    <t>/rsm:SupplyChainTradeTransaction/ram:ApplicableHeaderTradeAgreement/ram:BuyerTradeParty/ram:DefinedTradeContact</t>
  </si>
  <si>
    <t>/rsm:SupplyChainTradeTransaction/ram:ApplicableHeaderTradeAgreement/ram:BuyerTradeParty/ram:DefinedTradeContact/ram:PersonName</t>
  </si>
  <si>
    <t>/rsm:SupplyChainTradeTransaction/ram:ApplicableHeaderTradeAgreement/ram:BuyerTradeParty/ram:DefinedTradeContact/ram:DepartmentName</t>
  </si>
  <si>
    <t>/rsm:SupplyChainTradeTransaction/ram:ApplicableHeaderTradeAgreement/ram:BuyerTradeParty/ram:DefinedTradeContact/ram:TelephoneUniversalCommunication</t>
  </si>
  <si>
    <t>/rsm:SupplyChainTradeTransaction/ram:ApplicableHeaderTradeAgreement/ram:BuyerTradeParty/ram:DefinedTradeContact/ram:TelephoneUniversalCommunication/ram:CompleteNumber</t>
  </si>
  <si>
    <t>/rsm:SupplyChainTradeTransaction/ram:ApplicableHeaderTradeAgreement/ram:BuyerTradeParty/ram:DefinedTradeContact/ram:EmailURIUniversalCommunication</t>
  </si>
  <si>
    <t>/rsm:SupplyChainTradeTransaction/ram:ApplicableHeaderTradeAgreement/ram:BuyerTradeParty/ram:DefinedTradeContact/ram:EmailURIUniversalCommunication/ram:URIID</t>
  </si>
  <si>
    <t>Buyer Contact - Person Name</t>
  </si>
  <si>
    <t>Buyer Contact - Department Name</t>
  </si>
  <si>
    <t>Buyer Contact - telephone number</t>
  </si>
  <si>
    <t>Buyer Contact - email address</t>
  </si>
  <si>
    <t>/rsm:SupplyChainTradeTransaction/ram:ApplicableHeaderTradeAgreement/ram:BuyerTradeParty/ram:URIUniversalCommunication/ram:URIID/@schemeID</t>
  </si>
  <si>
    <t>EAS List</t>
  </si>
  <si>
    <t>/rsm:SupplyChainTradeTransaction/ram:ApplicableHeaderTradeAgreement/ram:SellerTradeParty/ram:DefinedTradeContact</t>
  </si>
  <si>
    <t>Seller Contact - Person Name</t>
  </si>
  <si>
    <t>/rsm:SupplyChainTradeTransaction/ram:ApplicableHeaderTradeAgreement/ram:SellerTradeParty/ram:DefinedTradeContact/ram:PersonName</t>
  </si>
  <si>
    <t>Seller Contact - Department Name</t>
  </si>
  <si>
    <t>/rsm:SupplyChainTradeTransaction/ram:ApplicableHeaderTradeAgreement/ram:SellerTradeParty/ram:DefinedTradeContact/ram:DepartmentName</t>
  </si>
  <si>
    <t>/rsm:SupplyChainTradeTransaction/ram:ApplicableHeaderTradeAgreement/ram:SellerTradeParty/ram:DefinedTradeContact/ram:TelephoneUniversalCommunication</t>
  </si>
  <si>
    <t>Seller Contact - telephone number</t>
  </si>
  <si>
    <t>/rsm:SupplyChainTradeTransaction/ram:ApplicableHeaderTradeAgreement/ram:SellerTradeParty/ram:DefinedTradeContact/ram:TelephoneUniversalCommunication/ram:CompleteNumber</t>
  </si>
  <si>
    <t>/rsm:SupplyChainTradeTransaction/ram:ApplicableHeaderTradeAgreement/ram:SellerTradeParty/ram:DefinedTradeContact/ram:EmailURIUniversalCommunication</t>
  </si>
  <si>
    <t>Seller Contact - email address</t>
  </si>
  <si>
    <t>/rsm:SupplyChainTradeTransaction/ram:ApplicableHeaderTradeAgreement/ram:SellerTradeParty/ram:DefinedTradeContact/ram:EmailURIUniversalCommunication/ram:URIID</t>
  </si>
  <si>
    <t>/rsm:SupplyChainTradeTransaction/ram:ApplicableHeaderTradeAgreement/ram:SellerTradeParty/ram:URIUniversalCommunication</t>
  </si>
  <si>
    <t>/rsm:SupplyChainTradeTransaction/ram:ApplicableHeaderTradeAgreement/ram:SellerTradeParty/ram:URIUniversalCommunication/ram:URIID</t>
  </si>
  <si>
    <t>/rsm:SupplyChainTradeTransaction/ram:ApplicableHeaderTradeAgreement/ram:SellerTradeParty/ram:URIUniversalCommunication/ram:URIID/@schemeID</t>
  </si>
  <si>
    <t>Seller Electronic Address</t>
  </si>
  <si>
    <t>Seller Electronic Address - SchemeID</t>
  </si>
  <si>
    <t>Buyer Electronic Address Scheme ID</t>
  </si>
  <si>
    <t>Ship to Legal ID scheme ID</t>
  </si>
  <si>
    <t>/rsm:SupplyChainTradeTransaction/ram:ApplicableHeaderTradeDelivery/ram:ShipToTradeParty/ram:SpecifiedLegalOrganization</t>
  </si>
  <si>
    <t>/rsm:SupplyChainTradeTransaction/ram:ApplicableHeaderTradeDelivery/ram:ShipToTradeParty/ram:SpecifiedLegalOrganization/ram:ID/@schemeID</t>
  </si>
  <si>
    <t>/rsm:SupplyChainTradeTransaction/ram:ApplicableHeaderTradeDelivery/ram:ShipFromTradeParty/ram:SpecifiedLegalOrganization/ram:ID/@schemeID</t>
  </si>
  <si>
    <t>Ship From Legal Identifier ID Scheme ID</t>
  </si>
  <si>
    <t>Invoicee ID</t>
  </si>
  <si>
    <t>/rsm:SupplyChainTradeTransaction/ram:ApplicableHeaderTradeSettlement/ram:InvoiceeTradeParty/ram:ID</t>
  </si>
  <si>
    <t>Invoicee Contact - Person Name</t>
  </si>
  <si>
    <t>Invoicee Contact - Department Name</t>
  </si>
  <si>
    <t>Invoicee Contact - telephone number</t>
  </si>
  <si>
    <t>Invoicee Contact - email address</t>
  </si>
  <si>
    <t>/rsm:SupplyChainTradeTransaction/ram:ApplicableHeaderTradeSettlement/ram:InvoiceeTradeParty/ram:PostalTradeAddress</t>
  </si>
  <si>
    <t>Invoicee Electronic Address Scheme ID</t>
  </si>
  <si>
    <t>Invoicee Legal Identifier</t>
  </si>
  <si>
    <t>Invoicee Legal Identifier scheme ID</t>
  </si>
  <si>
    <t>/rsm:SupplyChainTradeTransaction/ram:ApplicableHeaderTradeAgreement/ram:BuyerTradeParty/ram:SpecifiedTaxRegistration</t>
  </si>
  <si>
    <t>/rsm:SupplyChainTradeTransaction/ram:ApplicableHeaderTradeAgreement/ram:SellerTradeParty/ram:SpecifiedTaxRegistration</t>
  </si>
  <si>
    <t>Invoicee VAT Identifier</t>
  </si>
  <si>
    <t>/rsm:SupplyChainTradeTransaction/ram:ApplicableHeaderTradeSettlement/ram:InvoiceeTradeParty/ram:SpecifiedLegalOrganization</t>
  </si>
  <si>
    <t>/rsm:SupplyChainTradeTransaction/ram:ApplicableHeaderTradeSettlement/ram:InvoiceeTradeParty/ram:SpecifiedLegalOrganization/ram:ID</t>
  </si>
  <si>
    <t>/rsm:SupplyChainTradeTransaction/ram:ApplicableHeaderTradeSettlement/ram:InvoiceeTradeParty/ram:SpecifiedLegalOrganization/ram:ID/@schemeID</t>
  </si>
  <si>
    <t>/rsm:SupplyChainTradeTransaction/ram:ApplicableHeaderTradeSettlement/ram:InvoiceeTradeParty/ram:DefinedTradeContact</t>
  </si>
  <si>
    <t>/rsm:SupplyChainTradeTransaction/ram:ApplicableHeaderTradeSettlement/ram:InvoiceeTradeParty/ram:DefinedTradeContact/ram:PersonName</t>
  </si>
  <si>
    <t>/rsm:SupplyChainTradeTransaction/ram:ApplicableHeaderTradeSettlement/ram:InvoiceeTradeParty/ram:DefinedTradeContact/ram:DepartmentName</t>
  </si>
  <si>
    <t>/rsm:SupplyChainTradeTransaction/ram:ApplicableHeaderTradeSettlement/ram:InvoiceeTradeParty/ram:DefinedTradeContact/ram:TelephoneUniversalCommunication</t>
  </si>
  <si>
    <t>/rsm:SupplyChainTradeTransaction/ram:ApplicableHeaderTradeSettlement/ram:InvoiceeTradeParty/ram:DefinedTradeContact/ram:TelephoneUniversalCommunication/ram:CompleteNumber</t>
  </si>
  <si>
    <t>/rsm:SupplyChainTradeTransaction/ram:ApplicableHeaderTradeSettlement/ram:InvoiceeTradeParty/ram:DefinedTradeContact/ram:EmailURIUniversalCommunication</t>
  </si>
  <si>
    <t>/rsm:SupplyChainTradeTransaction/ram:ApplicableHeaderTradeSettlement/ram:InvoiceeTradeParty/ram:DefinedTradeContact/ram:EmailURIUniversalCommunication/ram:URIID</t>
  </si>
  <si>
    <t>/rsm:SupplyChainTradeTransaction/ram:ApplicableHeaderTradeSettlement/ram:InvoiceeTradeParty/ram:URIUniversalCommunication</t>
  </si>
  <si>
    <t>/rsm:SupplyChainTradeTransaction/ram:ApplicableHeaderTradeSettlement/ram:InvoiceeTradeParty/ram:URIUniversalCommunication/ram:URIID</t>
  </si>
  <si>
    <t>/rsm:SupplyChainTradeTransaction/ram:ApplicableHeaderTradeSettlement/ram:InvoiceeTradeParty/ram:URIUniversalCommunication/ram:URIID/@schemeID</t>
  </si>
  <si>
    <t>/rsm:SupplyChainTradeTransaction/ram:ApplicableHeaderTradeSettlement/ram:InvoiceeTradeParty/ram:SpecifiedTaxRegistration</t>
  </si>
  <si>
    <t>/rsm:SupplyChainTradeTransaction/ram:ApplicableHeaderTradeSettlement/ram:InvoiceeTradeParty/ram:SpecifiedTaxRegistration/ram:ID</t>
  </si>
  <si>
    <t>/rsm:SupplyChainTradeTransaction/ram:ApplicableHeaderTradeSettlement/ram:InvoiceeTradeParty/ram:SpecifiedTaxRegistration/ram:ID/@schemeID</t>
  </si>
  <si>
    <t>Invoicee Electronic Address</t>
  </si>
  <si>
    <t>/rsm:SupplyChainTradeTransaction/ram:ApplicableHeaderTradeSettlement/ram:SpecifiedTradeSettlementPaymentMeans/ram:TypeCode</t>
  </si>
  <si>
    <t>Payment Means Code</t>
  </si>
  <si>
    <t>/rsm:SupplyChainTradeTransaction/ram:ApplicableHeaderTradeSettlement/ram:SpecifiedTradeSettlementPaymentMeans/ram:Information</t>
  </si>
  <si>
    <t>Business Rules</t>
  </si>
  <si>
    <t>/rsm:ExchangedDocument</t>
  </si>
  <si>
    <t>EDIFACT
BGM+220:::V01P05+01861727+9+AC'</t>
  </si>
  <si>
    <t>EXCHANGE DOC CONTEXT</t>
  </si>
  <si>
    <t>Order note can be used for delivery note or more (see example)</t>
  </si>
  <si>
    <t>Check Code list</t>
  </si>
  <si>
    <t>LINE NOTE</t>
  </si>
  <si>
    <t>ADDITIONAL REFERENCED DOCUMENT</t>
  </si>
  <si>
    <t>6 : for Prod Specification</t>
  </si>
  <si>
    <t>EDIFACT:
PRI+AAA:18.74:::1:PCE</t>
  </si>
  <si>
    <t>Net Price Base quantity</t>
  </si>
  <si>
    <t>/rsm:SupplyChainTradeTransaction/ram:IncludedSupplyChainTradeLineItem/ram:SpecifiedLineTradeDelivery/ram:AgreedQuantity/@unitCode</t>
  </si>
  <si>
    <t>LINE REQUESTED DELIVERY DATE - PERIOD</t>
  </si>
  <si>
    <t>LINE REQUESTED PICK UP DATE - PERIOD</t>
  </si>
  <si>
    <t>/rsm:SupplyChainTradeTransaction/ram:IncludedSupplyChainTradeLineItem/ram:SpecifiedLineTradeSettlement/ram:SpecifiedTradeSettlementLineMonetarySummation</t>
  </si>
  <si>
    <t>LINE TOTAL AMOUNTS</t>
  </si>
  <si>
    <t>Line Total Amount (without VAT)</t>
  </si>
  <si>
    <t>/rsm:SupplyChainTradeTransaction/ram:ApplicableHeaderTradeAgreement/ram:SellerTradeParty</t>
  </si>
  <si>
    <t>SELLER PARTY</t>
  </si>
  <si>
    <t>SELLER ELECTRONIC ADDRESS</t>
  </si>
  <si>
    <t>BUYER PARTY</t>
  </si>
  <si>
    <t>EDIFACT: RFF+VA:FR91394665640</t>
  </si>
  <si>
    <t>SELLER TAX REGISTRATION</t>
  </si>
  <si>
    <t>Put regulatory info in Document Note</t>
  </si>
  <si>
    <t>BUYER ELECTRONIC ADDRESS</t>
  </si>
  <si>
    <t>BUYER TAX REGISTRATION</t>
  </si>
  <si>
    <t>EDIFACT: RFF+VA:FR85403104250</t>
  </si>
  <si>
    <t>DELIVERY MODE</t>
  </si>
  <si>
    <t>ADDITIONNAL REFERENCED DOCUMENT</t>
  </si>
  <si>
    <t>/rsm:SupplyChainTradeTransaction/ram:ApplicableHeaderTradeAgreement/ram:ApplicableTradeDeliveryTerms</t>
  </si>
  <si>
    <t>in UBL</t>
  </si>
  <si>
    <t>Quotation Reference ID</t>
  </si>
  <si>
    <t>QUOTATION REFERENCE</t>
  </si>
  <si>
    <t>CONTRACT REFERENCE</t>
  </si>
  <si>
    <t>Contract Reference ID</t>
  </si>
  <si>
    <t>Blanket Order number ID</t>
  </si>
  <si>
    <t>HEADER BUYER REQUISITIONER (ORIGINATOR)</t>
  </si>
  <si>
    <t>/rsm:SupplyChainTradeTransaction/ram:ApplicableHeaderTradeAgreement/ram:BuyerRequisitionerTradeParty/ram:DefinedTradeContact/ram:TelephoneUniversalCommunication/ram:CompleteNumber</t>
  </si>
  <si>
    <t>CATALOG REFERENCED DOCUMENT</t>
  </si>
  <si>
    <t>EDIFACT:
NAD+DP+3020819944132::9++PLATEFORME DU BATIMENT NANTES+5 RUE DU SEIL+REZE++44400</t>
  </si>
  <si>
    <t>/rsm:SupplyChainTradeTransaction/ram:ApplicableHeaderTradeDelivery</t>
  </si>
  <si>
    <t>/rsm:SupplyChainTradeTransaction</t>
  </si>
  <si>
    <t>SUPPLY CHAIN TRANSACTION</t>
  </si>
  <si>
    <t>SCT</t>
  </si>
  <si>
    <t>SCT_LINE</t>
  </si>
  <si>
    <t>SCT_LINE_TA</t>
  </si>
  <si>
    <t>SCT_LINE_TD</t>
  </si>
  <si>
    <t>SCT_LINE_TS</t>
  </si>
  <si>
    <t>SCT_HTA</t>
  </si>
  <si>
    <t>SCT_HTD</t>
  </si>
  <si>
    <t>SCT_HTS</t>
  </si>
  <si>
    <t>SHIP TO PARTY</t>
  </si>
  <si>
    <t>REQUESTED DELIVERY DATE / PERIOD</t>
  </si>
  <si>
    <t>/rsm:SupplyChainTradeTransaction/ram:ApplicableHeaderTradeDelivery/ram:ShipToTradeParty/ram:PostalTradeAddress</t>
  </si>
  <si>
    <t>SHIP TO POSTAL ADDRESS</t>
  </si>
  <si>
    <t>SHIP FROM PARTY</t>
  </si>
  <si>
    <t>SHIP FROM POSTAL ADDRESS</t>
  </si>
  <si>
    <t>/rsm:SupplyChainTradeTransaction/ram:ApplicableHeaderTradeDelivery/ram:ShipFromTradeParty/ram:PostalTradeAddress</t>
  </si>
  <si>
    <t>DELIVERY TERMS LOCATION</t>
  </si>
  <si>
    <t>DELIVERY TERMS</t>
  </si>
  <si>
    <t>ORDER CURRENCY</t>
  </si>
  <si>
    <t>/rsm:SupplyChainTradeTransaction/ram:ApplicableHeaderTradeSettlement</t>
  </si>
  <si>
    <t>INVOICEE PARTY</t>
  </si>
  <si>
    <t>The "BILL TO"</t>
  </si>
  <si>
    <t>INVOICEE CONTACT</t>
  </si>
  <si>
    <t>INVOICEE POSTAL ADDRESS</t>
  </si>
  <si>
    <t>INVOICEE ELECTRONIC ADDRESS</t>
  </si>
  <si>
    <t>INVOICEE TAX REGISTRATION</t>
  </si>
  <si>
    <t>/rsm:SupplyChainTradeTransaction/ram:ApplicableHeaderTradeSettlement/ram:SpecifiedTradeSettlementPaymentMeans</t>
  </si>
  <si>
    <t>PAYMENT MEANS</t>
  </si>
  <si>
    <t>PAYMENT TERMS</t>
  </si>
  <si>
    <t>Payment Terms Description</t>
  </si>
  <si>
    <t>TOTAL AMOUNTS</t>
  </si>
  <si>
    <t>EDIFACT: MOA+79:398.51</t>
  </si>
  <si>
    <t>BUYER ACCOUNTING REFERENCE</t>
  </si>
  <si>
    <t>Buyer accounting reference ID</t>
  </si>
  <si>
    <t>/rsm:SupplyChainTradeTransaction/ram:ApplicableHeaderTradeSettlement/ram:ReceivableSpecifiedTradeAccountingAccount</t>
  </si>
  <si>
    <t>/rsm:SupplyChainTradeTransaction/ram:ApplicableHeaderTradeSettlement/ram:ReceivableSpecifiedTradeAccountingAccount/ram:ID</t>
  </si>
  <si>
    <t>CDE</t>
  </si>
  <si>
    <t>Identifies the business process context in which the transaction appears, to enable the Buyer to process the Order in an appropriate way.</t>
  </si>
  <si>
    <t>A code specifying the functional type of the Order</t>
  </si>
  <si>
    <t>A group of business terms providing textual notes that are relevant for the order, together with an indication of the note subject.</t>
  </si>
  <si>
    <t>A group of business terms providing information on the business process and rules applicable to the order document.</t>
  </si>
  <si>
    <t>A textual note that gives unstructured information that is relevant to the order as a whole.</t>
  </si>
  <si>
    <t>A group of business terms providing information on individual order lines.</t>
  </si>
  <si>
    <t>A unique identifier for the individual line within the order.</t>
  </si>
  <si>
    <t>A textual note that gives unstructured information that is relevant to the order line.</t>
  </si>
  <si>
    <t>A group of business terms providing information about allowances applicable to the individual order line.</t>
  </si>
  <si>
    <t>The percentage that may be used, in conjunction with the order line allowance base amount, to calculate the order line allowance amount.</t>
  </si>
  <si>
    <t>The base amount that may be used, in conjunction with the order line allowance percentage, to calculate the order line allowance amount.</t>
  </si>
  <si>
    <t>The reason for the order line allowance, expressed as a code.</t>
  </si>
  <si>
    <t>The reason for the order line allowance, expressed as text.</t>
  </si>
  <si>
    <t>The total amount of the order line.</t>
  </si>
  <si>
    <t>Identifies the Seller's electronic address to which the application level response to the order may be delivered.
The identification scheme identifier of the Seller electronic address.</t>
  </si>
  <si>
    <t>Identifies the Buyer's electronic address to which the order is delivered.
The identification scheme identifier of the Buyer electronic address.</t>
  </si>
  <si>
    <t>A group of business terms providing information about additional supporting documents substantiating the claims made in the order.</t>
  </si>
  <si>
    <t>An attached document embedded as binary object or sent together with the order.</t>
  </si>
  <si>
    <t>A group of business terms providing information about allowances applicable to the order as a whole.</t>
  </si>
  <si>
    <t>A group of business terms providing information about charges and taxes other than VAT, applicable to the order as a whole.</t>
  </si>
  <si>
    <t>A group of business terms providing the monetary totals for the order.</t>
  </si>
  <si>
    <t>Sum of all order line net amounts in the order.</t>
  </si>
  <si>
    <t>Sum of all charges on document level in the order.</t>
  </si>
  <si>
    <t>Sum of all allowances on document level in the order.</t>
  </si>
  <si>
    <t>The total amount of the order without VAT.</t>
  </si>
  <si>
    <t>The total VAT amount for the order.</t>
  </si>
  <si>
    <t>The amount to be added to the order total to round the amount to be paid.</t>
  </si>
  <si>
    <t>The total amount of the order with VAT.</t>
  </si>
  <si>
    <t>A group of business terms providing information about properties of the goods and services ordered.</t>
  </si>
  <si>
    <t>The percentage that may be used, in conjunction with the Order line charge base amount, to calculate the Invoice line charge amount.</t>
  </si>
  <si>
    <t>The base amount that may be used, in conjunction with the Invoice line charge percentage, to calculate the Order line charge amount.</t>
  </si>
  <si>
    <t>The reason for the Ordere line charge, expressed as a code.</t>
  </si>
  <si>
    <t>The reason for the Order line charge, expressed as text.</t>
  </si>
  <si>
    <t>A group of business terms providing information about the goods and services ordered.</t>
  </si>
  <si>
    <t>A group of business terms providing information about the price applied for the goods and services ordered on the order line.</t>
  </si>
  <si>
    <t>A group of business terms providing information about the VAT applicable for the goods and services ordered on the order line.</t>
  </si>
  <si>
    <t>The VAT category code for the ordered item.</t>
  </si>
  <si>
    <t>The VAT rate, represented as percentage that applies to the ordered item.</t>
  </si>
  <si>
    <t>A group of business terms providing information about where and when the goods and services ordered are delivered.</t>
  </si>
  <si>
    <t>A group of business terms providing information about the address to which goods and services ordered are delivered.</t>
  </si>
  <si>
    <t>The currency in which all order amounts are given</t>
  </si>
  <si>
    <t>The currency in which all invoice amounts must be given, except for the Total VAT amount in accounting currency.</t>
  </si>
  <si>
    <t>REQUESTED INVOICE CURRENCY</t>
  </si>
  <si>
    <t>All charges and taxes are assumed to be liable to the same VAT rate as the order line.</t>
  </si>
  <si>
    <t>Contact details can be given by the Buyer at the time of the ordering or as master data exchanged prior to ordering. Contact details should not be used for the purpose of routing the received order internally by the recipient; the Buyer reference identifier should be used for this purpose.</t>
  </si>
  <si>
    <t>The additional supporting documents can be used for both referencing a document number which is expected to be known by the receiver, an external document (referenced by a URL) or as an embedded document (such as a time report in pdf). The option to link to an external document will be needed, for example in the case of large attachments and/or when sensitive information, e.g. person-related services, has to be separated from the order itself.</t>
  </si>
  <si>
    <t>A means of locating the resource including its primary access mechanism, e.g. http:// or ftp://.
External document location shall be used if the Buyer requires additional information to support the order.
External documents do not form part of the order. Risks can be involved when accessing external documents.</t>
  </si>
  <si>
    <t>Attached document is used when documentation shall be stored with the order for future reference or audit purposes.</t>
  </si>
  <si>
    <t>Charges on line level are included in the order line net amount which is summed up into the Sum of order line net amount.</t>
  </si>
  <si>
    <t>Allowances on line level are included in the order line net amount which is summed up into the Sum of order line net amount.</t>
  </si>
  <si>
    <t>The order total amount without VAT is the Sum of order line net amount minus Sum of allowances on document level plus Sum of charges on document level.</t>
  </si>
  <si>
    <t>The order total VAT amount is the sum of all VAT category tax amounts.</t>
  </si>
  <si>
    <t>The order total amount with VAT is the order total amount without VAT plus the order total VAT amount.</t>
  </si>
  <si>
    <t>This identifies compliance or conformance to this document.
No identification scheme is to be used.</t>
  </si>
  <si>
    <t>To be chosen from the entries in UNTDID 4451 .</t>
  </si>
  <si>
    <t>Classification codes are used to allow grouping of similar items for a various purposes e.g. public procurement (CPV), e- Commerce (UNSPSC) etc.
The identification scheme shall be chosen from the entries in UNTDID 7143 .</t>
  </si>
  <si>
    <t>Identification scheme must be chosen among the values available in UNTDID 7143 .</t>
  </si>
  <si>
    <t>The following entries of UNTDID 5305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</si>
  <si>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Use entries of the UNTDID 5189 code list . The order line level allowance reason code and the order line level allowance reason shall indicate the same allowance reason.</t>
  </si>
  <si>
    <t>Use entries of the UNTDID 7161 code list . The order line charge reason code and the order line charge reason shall indicate the same charge reason.</t>
  </si>
  <si>
    <t>Entries from the UNTDID 4461 code list  shall be used. Distinction should be made between SEPA and non-SEPA payments, and between credit payments, direct debits, card payments and other instruments.</t>
  </si>
  <si>
    <t>Use entries of the UNTDID 5189 code list . The Document level allowance reason code and the Document level allowance reason shall indicate the same allowance reason.</t>
  </si>
  <si>
    <t>Use entries of the UNTDID 7161 code list . The Document level charge reason code and the Document level charge reason shall indicate the same charge reason.</t>
  </si>
  <si>
    <t>To be chosen from the entries in UNTDID xxx</t>
  </si>
  <si>
    <t>The Item price base quantity unit of measure shall be the same as the requested quantity unit of measure.</t>
  </si>
  <si>
    <t>Only one currency shall be used in the order</t>
  </si>
  <si>
    <t>EDIFACT:
BGM+220:::V01P05+01861727+9+AC'</t>
  </si>
  <si>
    <t>EDIFACT: 
DTM+137:20200109:102</t>
  </si>
  <si>
    <t>EDIFACT: 
FTX+DEL+++ARC0142038529:LIVRAISON SUR RDV AU 02.40.32.40.12:RECEPTION DE 8H30 A 12H'</t>
  </si>
  <si>
    <t>EDIFACT:
LIN+1++3583474092322:EN'</t>
  </si>
  <si>
    <t>EDIFACT:
PIA+5+409232:SA::92
IMD+F++:::TREPIED POUR PROJECT LED PORTATIFS</t>
  </si>
  <si>
    <t>EDIFACT: MOA+203:74.96</t>
  </si>
  <si>
    <t>EDIFACT: 
NAD+SU+3015834700108::9++STARLIGHT+255 BD DE LA MADELEINE+NICE++06000</t>
  </si>
  <si>
    <t>EDIFACT: RFF+GN:40310425000253</t>
  </si>
  <si>
    <t>EDIFACT: 
NAD+BY+3020817500156::9++LA PLATEFORME DU BATIMENT+7 RUE BENJAMIN CONSTANT+PARIS CEDEX 19++75927</t>
  </si>
  <si>
    <t>EDIFACT: CUX+2:EUR
EUR</t>
  </si>
  <si>
    <t>EDIFACT: NAD+IV+3020817500156::9++LA PLATEFORME DU BATIMENT+7 RUE BENJAMIN CONSTANT:IMMEUBLE LE MAGELLAN+PARIS CEDEX 19++75927</t>
  </si>
  <si>
    <t>ORDER-X</t>
  </si>
  <si>
    <t>EN16931 XML CII Card</t>
  </si>
  <si>
    <t>Cardinality different because Order message must have a date</t>
  </si>
  <si>
    <t>Code list  to be confirmed</t>
  </si>
  <si>
    <t>Unit of measure Code for Requested quantity</t>
  </si>
  <si>
    <t>Invoicee Global ID Scheme ID</t>
  </si>
  <si>
    <t>Gerhard : Yes, in UBL they use a StandardItemID which in fact means the “basic” not alternative ID. And not what I thought an Industry “Standard” ID, therefore we could consider it not to use</t>
  </si>
  <si>
    <t>DELIVERY CODE</t>
  </si>
  <si>
    <t>/rsm:SupplyChainTradeTransaction/ram:ApplicableHeaderTradeAgreement/ram:ApplicableTradeDeliveryTerms/ram:RelevantTradeLocation</t>
  </si>
  <si>
    <t>/rsm:SupplyChainTradeTransaction/ram:ApplicableHeaderTradeAgreement/ram:ApplicableTradeDeliveryTerms/ram:RelevantTradeLocation/ram:ID</t>
  </si>
  <si>
    <t>/rsm:SupplyChainTradeTransaction/ram:ApplicableHeaderTradeAgreement/ram:ApplicableTradeDeliveryTerms/ram:RelevantTradeLocation/ram:Name</t>
  </si>
  <si>
    <t>/rsm:SupplyChainTradeTransaction/ram:IncludedSupplyChainTradeLineItem/ram:SpecifiedTradeProduct/ram:ApplicableProductCharacteristic/ram:Description</t>
  </si>
  <si>
    <t>/rsm:SupplyChainTradeTransaction/ram:IncludedSupplyChainTradeLineItem/ram:SpecifiedTradeProduct/ram:ApplicableProductCharacteristic/ram:Value</t>
  </si>
  <si>
    <t>A code specifying a type of product characteristic.</t>
  </si>
  <si>
    <t>A measure of a value for this product characteristic.</t>
  </si>
  <si>
    <t>/rsm:SupplyChainTradeTransaction/ram:IncludedSupplyChainTradeLineItem/ram:SpecifiedTradeProduct/ram:IndividualTradeProductInstance/ram:BatchID</t>
  </si>
  <si>
    <t>/rsm:SupplyChainTradeTransaction/ram:IncludedSupplyChainTradeLineItem/ram:SpecifiedTradeProduct/ram:IndividualTradeProductInstance/ram:SupplierAssignedSerialID</t>
  </si>
  <si>
    <t>The unique batch identifier for this trade product instance</t>
  </si>
  <si>
    <t>The unique supplier assigned serial identifier for this trade product instance.</t>
  </si>
  <si>
    <t>Packaging</t>
  </si>
  <si>
    <t>/rsm:SupplyChainTradeTransaction/ram:IncludedSupplyChainTradeLineItem/ram:SpecifiedTradeProduct/ram:ApplicableSupplychainPackaging</t>
  </si>
  <si>
    <t>/rsm:SupplyChainTradeTransaction/ram:IncludedSupplyChainTradeLineItem/ram:SpecifiedTradeProduct/ram:ApplicableSupplychainPackaging/ram:LinearSpatialDimension</t>
  </si>
  <si>
    <t>/rsm:SupplyChainTradeTransaction/ram:IncludedSupplyChainTradeLineItem/ram:SpecifiedTradeProduct/ram:ApplicableSupplychainPackaging/ram:LinearSpatialDimension/ram:WidthMeasure</t>
  </si>
  <si>
    <t>/rsm:SupplyChainTradeTransaction/ram:IncludedSupplyChainTradeLineItem/ram:SpecifiedTradeProduct/ram:ApplicableSupplychainPackaging/ram:LinearSpatialDimension/ram:LengthMeasure</t>
  </si>
  <si>
    <t>/rsm:SupplyChainTradeTransaction/ram:IncludedSupplyChainTradeLineItem/ram:SpecifiedTradeProduct/ram:ApplicableSupplychainPackaging/ram:LinearSpatialDimension/ram:HeightMeasure</t>
  </si>
  <si>
    <t>The measure of the width component of this spatial dimension.</t>
  </si>
  <si>
    <t>The measure of the length component of this spatial dimension.</t>
  </si>
  <si>
    <t>The measure of the height component of this spatial dimension.</t>
  </si>
  <si>
    <t>Packaging Dimension</t>
  </si>
  <si>
    <t>Packaging Dimension Width</t>
  </si>
  <si>
    <t>Packaging Dimension Length</t>
  </si>
  <si>
    <t>Packaging Dimension Height</t>
  </si>
  <si>
    <t>/rsm:SupplyChainTradeTransaction/ram:IncludedSupplyChainTradeLineItem/ram:SpecifiedTradeProduct/ram:ApplicableProductCharacteristic/ram:TypeCode</t>
  </si>
  <si>
    <t>/rsm:SupplyChainTradeTransaction/ram:IncludedSupplyChainTradeLineItem/ram:SpecifiedTradeProduct/ram:ApplicableProductCharacteristic/ram:ValueMeasure</t>
  </si>
  <si>
    <t>/rsm:SupplyChainTradeTransaction/ram:IncludedSupplyChainTradeLineItem/ram:SpecifiedTradeProduct/ram:OriginTradeCountry</t>
  </si>
  <si>
    <t>/rsm:SupplyChainTradeTransaction/ram:IncludedSupplyChainTradeLineItem/ram:SpecifiedLineTradeAgreement/ram:QuotationReferencedDocument/ram:IssuerAssignedID</t>
  </si>
  <si>
    <t>/rsm:SupplyChainTradeTransaction/ram:IncludedSupplyChainTradeLineItem/ram:SpecifiedLineTradeAgreement/ram:QuotationReferencedDocument</t>
  </si>
  <si>
    <t>The quotation document referenced in this line trade agreement</t>
  </si>
  <si>
    <t>ADDITIONAL REFERENCED PRODUCT DOCUMENT</t>
  </si>
  <si>
    <t>Additional Referenced Product Document - ID</t>
  </si>
  <si>
    <t>Additional Referenced Product Document - External document location</t>
  </si>
  <si>
    <t>Additional Referenced Product Document - Type Code</t>
  </si>
  <si>
    <t>Additional Referenced Product Document - Description</t>
  </si>
  <si>
    <t>Additional Referenced Product Document - Attached document</t>
  </si>
  <si>
    <t>Additional Referenced Product Document - Attached document Mime code</t>
  </si>
  <si>
    <t>Additional Referenced Product Document- Attached document Filename</t>
  </si>
  <si>
    <t>/rsm:SupplyChainTradeTransaction/ram:IncludedSupplyChainTradeLineItem/ram:SpecifiedLineTradeAgreement/ram:CatalogueReferencedDocument/ram:IssuerAssignedID</t>
  </si>
  <si>
    <t>/rsm:SupplyChainTradeTransaction/ram:IncludedSupplyChainTradeLineItem/ram:SpecifiedLineTradeDelivery/ram:PackageQuantity</t>
  </si>
  <si>
    <t>/rsm:SupplyChainTradeTransaction/ram:IncludedSupplyChainTradeLineItem/ram:SpecifiedLineTradeDelivery/ram:PackageQuantity/@unitCode</t>
  </si>
  <si>
    <t xml:space="preserve"> The specified period within which this exchanged document is effective</t>
  </si>
  <si>
    <t>/rsm:SupplyChainTradeTransaction/ram:IncludedSupplyChainTradeLineItem/ram:SpecifiedLineTradeDelivery/ram:RequestedDeliverySupplyChainEvent/ram:OccurrenceDateTime/udt:DateTimeString</t>
  </si>
  <si>
    <t>/rsm:SupplyChainTradeTransaction/ram:IncludedSupplyChainTradeLineItem/ram:SpecifiedLineTradeDelivery/ram:RequestedDeliverySupplyChainEvent/ram:OccurrenceDateTime/udt:DateTimeString/@format</t>
  </si>
  <si>
    <t>/rsm:SupplyChainTradeTransaction/ram:IncludedSupplyChainTradeLineItem/ram:SpecifiedLineTradeDelivery/ram:RequestedDeliverySupplyChainEvent/ram:OccurrenceSpecifiedPeriod/ram:StartDateTime/udt:DateTimeString</t>
  </si>
  <si>
    <t>/rsm:SupplyChainTradeTransaction/ram:IncludedSupplyChainTradeLineItem/ram:SpecifiedLineTradeDelivery/ram:RequestedDeliverySupplyChainEvent/ram:OccurrenceSpecifiedPeriod/ram:StartDateTime/udt:DateTimeString/@format</t>
  </si>
  <si>
    <t>/rsm:SupplyChainTradeTransaction/ram:IncludedSupplyChainTradeLineItem/ram:SpecifiedLineTradeDelivery/ram:RequestedDeliverySupplyChainEvent/ram:OccurrenceSpecifiedPeriod/ram:EndDateTime/udt:DateTimeString</t>
  </si>
  <si>
    <t>/rsm:SupplyChainTradeTransaction/ram:IncludedSupplyChainTradeLineItem/ram:SpecifiedLineTradeDelivery/ram:RequestedDeliverySupplyChainEvent/ram:OccurrenceSpecifiedPeriod/ram:EndDateTime/udt:DateTimeString/@format</t>
  </si>
  <si>
    <t>/rsm:SupplyChainTradeTransaction/ram:IncludedSupplyChainTradeLineItem/ram:SpecifiedLineTradeDelivery/ram:RequestedDespatchSupplyChainEvent/ram:OccurrenceDateTime/udt:DateTimeString</t>
  </si>
  <si>
    <t>/rsm:SupplyChainTradeTransaction/ram:IncludedSupplyChainTradeLineItem/ram:SpecifiedLineTradeDelivery/ram:RequestedDespatchSupplyChainEvent/ram:OccurrenceDateTime/udt:DateTimeString/@format</t>
  </si>
  <si>
    <t>/rsm:SupplyChainTradeTransaction/ram:IncludedSupplyChainTradeLineItem/ram:SpecifiedLineTradeDelivery/ram:RequestedDespatchSupplyChainEvent/ram:OccurrenceSpecifiedPeriod/ram:StartDateTime/udt:DateTimeString</t>
  </si>
  <si>
    <t>/rsm:SupplyChainTradeTransaction/ram:IncludedSupplyChainTradeLineItem/ram:SpecifiedLineTradeDelivery/ram:RequestedDespatchSupplyChainEvent/ram:OccurrenceSpecifiedPeriod/ram:StartDateTime/udt:DateTimeString/@format</t>
  </si>
  <si>
    <t>/rsm:SupplyChainTradeTransaction/ram:IncludedSupplyChainTradeLineItem/ram:SpecifiedLineTradeDelivery/ram:RequestedDespatchSupplyChainEvent/ram:OccurrenceSpecifiedPeriod/ram:EndDateTime/udt:DateTimeString</t>
  </si>
  <si>
    <t>/rsm:SupplyChainTradeTransaction/ram:IncludedSupplyChainTradeLineItem/ram:SpecifiedLineTradeDelivery/ram:RequestedDespatchSupplyChainEvent/ram:OccurrenceSpecifiedPeriod/ram:EndDateTime/udt:DateTimeString/@format</t>
  </si>
  <si>
    <t>/rsm:SupplyChainTradeTransaction/ram:ApplicableHeaderTradeDelivery/ram:RequestedDeliverySupplyChainEvent/ram:OccurrenceDateTime/udt:DateTimeString</t>
  </si>
  <si>
    <t>/rsm:SupplyChainTradeTransaction/ram:ApplicableHeaderTradeDelivery/ram:RequestedDeliverySupplyChainEvent/ram:OccurrenceDateTime/udt:DateTimeString/@format</t>
  </si>
  <si>
    <t>/rsm:SupplyChainTradeTransaction/ram:ApplicableHeaderTradeDelivery/ram:RequestedDeliverySupplyChainEvent/ram:OccurrenceSpecifiedPeriod/ram:StartDateTime/udt:DateTimeString</t>
  </si>
  <si>
    <t>/rsm:SupplyChainTradeTransaction/ram:ApplicableHeaderTradeDelivery/ram:RequestedDeliverySupplyChainEvent/ram:OccurrenceSpecifiedPeriod/ram:StartDateTime/udt:DateTimeString/@format</t>
  </si>
  <si>
    <t>/rsm:SupplyChainTradeTransaction/ram:ApplicableHeaderTradeDelivery/ram:RequestedDeliverySupplyChainEvent/ram:OccurrenceSpecifiedPeriod/ram:EndDateTime/udt:DateTimeString</t>
  </si>
  <si>
    <t>/rsm:SupplyChainTradeTransaction/ram:ApplicableHeaderTradeDelivery/ram:RequestedDeliverySupplyChainEvent/ram:OccurrenceSpecifiedPeriod/ram:EndDateTime/udt:DateTimeString/@format</t>
  </si>
  <si>
    <t>/rsm:SupplyChainTradeTransaction/ram:ApplicableHeaderTradeDelivery/ram:RequestedDespatchSupplyChainEvent/ram:OccurrenceDateTime/udt:DateTimeString</t>
  </si>
  <si>
    <t>/rsm:SupplyChainTradeTransaction/ram:ApplicableHeaderTradeDelivery/ram:RequestedDespatchSupplyChainEvent/ram:OccurrenceDateTime/udt:DateTimeString/@format</t>
  </si>
  <si>
    <t>/rsm:SupplyChainTradeTransaction/ram:ApplicableHeaderTradeDelivery/ram:RequestedDespatchSupplyChainEvent/ram:OccurrenceSpecifiedPeriod/ram:StartDateTime/udt:DateTimeString</t>
  </si>
  <si>
    <t>/rsm:SupplyChainTradeTransaction/ram:ApplicableHeaderTradeDelivery/ram:RequestedDespatchSupplyChainEvent/ram:OccurrenceSpecifiedPeriod/ram:StartDateTime/udt:DateTimeString/@format</t>
  </si>
  <si>
    <t>/rsm:SupplyChainTradeTransaction/ram:ApplicableHeaderTradeDelivery/ram:RequestedDespatchSupplyChainEvent/ram:OccurrenceSpecifiedPeriod/ram:EndDateTime/udt:DateTimeString</t>
  </si>
  <si>
    <t>/rsm:SupplyChainTradeTransaction/ram:ApplicableHeaderTradeDelivery/ram:RequestedDespatchSupplyChainEvent/ram:OccurrenceSpecifiedPeriod/ram:EndDateTime/udt:DateTimeString/@format</t>
  </si>
  <si>
    <t>A code specifying a type of response requested for this exchanged document.</t>
  </si>
  <si>
    <t>Requested Response Code</t>
  </si>
  <si>
    <t>The code specifying the type of delivery for these trade delivery terms.</t>
  </si>
  <si>
    <t>/rsm:SupplyChainTradeTransaction/ram:ApplicableHeaderTradeAgreement/ram:ApplicableTradeDeliveryTerms/ram:DeliveryTypeCode</t>
  </si>
  <si>
    <t>PREVIOUS ORDER CHANGE REFERENCED DOCUMENT</t>
  </si>
  <si>
    <t>Previous Order CHANGE Referenced Document ID</t>
  </si>
  <si>
    <t>PREVIOUS ORDER RESPONSE REFERENCED DOCUMENT</t>
  </si>
  <si>
    <t>Previous Order RESPONSE Referenced Document ID</t>
  </si>
  <si>
    <t>/rsm:SupplyChainTradeTransaction/ram:ApplicableHeaderTradeAgreement/ram:PreviousOrderChangeReferencedDocument</t>
  </si>
  <si>
    <t>/rsm:SupplyChainTradeTransaction/ram:ApplicableHeaderTradeAgreement/ram:PreviousOrderReferencedChangeDocument/ram:IssuerAssignedID</t>
  </si>
  <si>
    <t>/rsm:SupplyChainTradeTransaction/ram:ApplicableHeaderTradeAgreement/ram:PreviousOrderResponseReferencedDocument/ram:IssuerAssignedID</t>
  </si>
  <si>
    <t>/rsm:SupplyChainTradeTransaction/ram:ApplicableHeaderTradeAgreement/ram:PreviousOrderResponseReferencedDocument</t>
  </si>
  <si>
    <t xml:space="preserve">SUBSTITUTED PRODUCT </t>
  </si>
  <si>
    <t>/rsm:SupplyChainTradeTransaction/ram:IncludedSupplyChainTradeLineItem/ram:SubstitutedReferencedProduct</t>
  </si>
  <si>
    <t>/rsm:SupplyChainTradeTransaction/ram:IncludedSupplyChainTradeLineItem/ram:SubstitutedReferencedProduct/ram:GlobalID</t>
  </si>
  <si>
    <t>/rsm:SupplyChainTradeTransaction/ram:IncludedSupplyChainTradeLineItem/ram:SubstitutedReferencedProduct/ram:GlobalID/@schemeID</t>
  </si>
  <si>
    <t>/rsm:SupplyChainTradeTransaction/ram:IncludedSupplyChainTradeLineItem/ram:SubstitutedReferencedProduct/ram:SellerAssignedID</t>
  </si>
  <si>
    <t>/rsm:SupplyChainTradeTransaction/ram:IncludedSupplyChainTradeLineItem/ram:SubstitutedReferencedProduct/ram:BuyerAssignedID</t>
  </si>
  <si>
    <t>/rsm:SupplyChainTradeTransaction/ram:IncludedSupplyChainTradeLineItem/ram:SubstitutedReferencedProduct/ram:IndustryAssignedID</t>
  </si>
  <si>
    <t>/rsm:SupplyChainTradeTransaction/ram:IncludedSupplyChainTradeLineItem/ram:SubstitutedReferencedProduct/ram:Name</t>
  </si>
  <si>
    <t>CSCMUS
Core SupplyChain Message Usage Specification</t>
  </si>
  <si>
    <t>CSCMUS GS1 : an Order must contain a GlobalID for the Product on line level</t>
  </si>
  <si>
    <t>/rsm:SupplyChainTradeTransaction/ram:IncludedSupplyChainTradeLineItem/ram:AssociatedDocumentLineDocument</t>
  </si>
  <si>
    <t>(CATALOGUE REFERENCED DOC)</t>
  </si>
  <si>
    <t>/rsm:SupplyChainTradeTransaction/ram:IncludedSupplyChainTradeLineItem/ram:SpecifiedLineTradeSettlement/ram:ApplicableTradeTax/ram:TypeCode</t>
  </si>
  <si>
    <t>/rsm:SupplyChainTradeTransaction/ram:IncludedSupplyChainTradeLineItem/ram:SubstitutedReferencedProduct/ram:ID</t>
  </si>
  <si>
    <t>An item identifier for a substituted product</t>
  </si>
  <si>
    <t>Packaging TypeCode</t>
  </si>
  <si>
    <t>/rsm:SupplyChainTradeTransaction/ram:IncludedSupplyChainTradeLineItem/ram:SpecifiedTradeProduct/ram:ApplicableSupplychainPackaging/ram:TypeCode</t>
  </si>
  <si>
    <t>The code specifying the type of supply chain packaging.</t>
  </si>
  <si>
    <t>Substituted Product ID</t>
  </si>
  <si>
    <t>Substituted Product Global ID</t>
  </si>
  <si>
    <t>Substituted Product Global ID Scheme IDScheme</t>
  </si>
  <si>
    <t>Substituted Product Seller Assigned ID</t>
  </si>
  <si>
    <t>Substituted Product Buyer Assigned ID</t>
  </si>
  <si>
    <t>Substituted Product Industry Assigned ID</t>
  </si>
  <si>
    <t>Substituted Product Name</t>
  </si>
  <si>
    <t>/rsm:SupplyChainTradeTransaction/ram:IncludedSupplyChainTradeLineItem/ram:SpecifiedTradeProduct/ram:ID</t>
  </si>
  <si>
    <t>The minimum quantity in a range for which this trade price applies.</t>
  </si>
  <si>
    <t>The maximum quantity in a range for which the trade price applies.</t>
  </si>
  <si>
    <t>The code specifying the type of trade contact.</t>
  </si>
  <si>
    <t>/rsm:SupplyChainTradeTransaction/ram:ApplicableHeaderTradeAgreement/ram:BuyerTradeParty/ram:DefinedTradeContact/ram:TypeCode</t>
  </si>
  <si>
    <t>The code specifying the status of this exchanged document.</t>
  </si>
  <si>
    <t>A unique identifier for this trade product.</t>
  </si>
  <si>
    <t>Buyer Contact - Type</t>
  </si>
  <si>
    <t>Seller Contact - Type</t>
  </si>
  <si>
    <t>/rsm:SupplyChainTradeTransaction/ram:ApplicableHeaderTradeAgreement/ram:SellerTradeParty/ram:DefinedTradeContact/ram:TypeCode</t>
  </si>
  <si>
    <t>Packaging Dimension Width UnitCode</t>
  </si>
  <si>
    <t>/rsm:SupplyChainTradeTransaction/ram:IncludedSupplyChainTradeLineItem/ram:SpecifiedTradeProduct/ram:ApplicableSupplychainPackaging/ram:LinearSpatialDimension/ram:WidthMeasure/@unitCode</t>
  </si>
  <si>
    <t>Unit Code of the measure of the width component of this spatial dimension.</t>
  </si>
  <si>
    <t>Packaging Dimension Length UnitCode</t>
  </si>
  <si>
    <t>/rsm:SupplyChainTradeTransaction/ram:IncludedSupplyChainTradeLineItem/ram:SpecifiedTradeProduct/ram:ApplicableSupplychainPackaging/ram:LinearSpatialDimension/ram:LengthMeasure/@unitCode</t>
  </si>
  <si>
    <t>Unit Code of the measure of the Length component of this spatial dimension.</t>
  </si>
  <si>
    <t>Packaging Dimension Height UnitCode</t>
  </si>
  <si>
    <t>Unit Code of the measure of the Height component of this spatial dimension.</t>
  </si>
  <si>
    <t>/rsm:SupplyChainTradeTransaction/ram:IncludedSupplyChainTradeLineItem/ram:SpecifiedTradeProduct/ram:ApplicableSupplychainPackaging/ram:LinearSpatialDimension/ram:HeightMeasure/@unitCode</t>
  </si>
  <si>
    <t>ITEM ATTRIBUTES / PRODUCT CHARACTERISTICS</t>
  </si>
  <si>
    <t>/rsm:SupplyChainTradeTransaction/ram:IncludedSupplyChainTradeLineItem/ram:SpecifiedTradeProduct/ram:ApplicableProductCharacteristic/ram:ValueMeasure/@unitCode</t>
  </si>
  <si>
    <t>Minimum Quantity for this Unit Price</t>
  </si>
  <si>
    <t>Maximum Quantity for this Unit Price</t>
  </si>
  <si>
    <t>UnitCode for  Minimum Quantity</t>
  </si>
  <si>
    <t>/rsm:SupplyChainTradeTransaction/ram:IncludedSupplyChainTradeLineItem/ram:SpecifiedLineTradeAgreement/ram:NetPriceProductTradePrice/ram:MinimumQuantity/@unitCode</t>
  </si>
  <si>
    <t>UnitCode for  Maximum Quantity</t>
  </si>
  <si>
    <t>/rsm:SupplyChainTradeTransaction/ram:IncludedSupplyChainTradeLineItem/ram:SpecifiedLineTradeAgreement/ram:NetPriceProductTradePrice/ram:MaximumQuantity/@unitCode</t>
  </si>
  <si>
    <t>The number of packages, at line level, in this trade delivery.</t>
  </si>
  <si>
    <t>/rsm:SupplyChainTradeTransaction/ram:IncludedSupplyChainTradeLineItem/ram:SpecifiedLineTradeDelivery/ram:PerPackageUnitQuantity</t>
  </si>
  <si>
    <t>/rsm:SupplyChainTradeTransaction/ram:IncludedSupplyChainTradeLineItem/ram:SpecifiedLineTradeDelivery/ram:PerPackageUnitQuantity/@unitCode</t>
  </si>
  <si>
    <t>The number of units per package, at line level, in this trade delivery.</t>
  </si>
  <si>
    <t>Per Package Quantity</t>
  </si>
  <si>
    <t>Blanket Order Referenced Line ID</t>
  </si>
  <si>
    <t>(BLANKET ORDER REFERENCED LINE ID)</t>
  </si>
  <si>
    <t>/rsm:SupplyChainTradeTransaction/ram:IncludedSupplyChainTradeLineItem/ram:SpecifiedLineTradeAgreement/ram:BlanketOrderReferencedDocument</t>
  </si>
  <si>
    <t>/rsm:SupplyChainTradeTransaction/ram:IncludedSupplyChainTradeLineItem/ram:SpecifiedLineTradeAgreement/ram:BlanketOrderReferencedDocument/ram:LineID</t>
  </si>
  <si>
    <t>The unique identifier of a line in the Blanketl Order referenced document</t>
  </si>
  <si>
    <t>220 for Order
230 for Order Change
231 for Order Response</t>
  </si>
  <si>
    <t>A number of units for this supply chain event.</t>
  </si>
  <si>
    <t>/rsm:SupplyChainTradeTransaction/ram:IncludedSupplyChainTradeLineItem/ram:SpecifiedLineTradeDelivery/ram:RequestedDeliverySupplyChainEvent/ram:UnitQuantity</t>
  </si>
  <si>
    <t>/rsm:SupplyChainTradeTransaction/ram:IncludedSupplyChainTradeLineItem/ram:SpecifiedLineTradeDelivery/ram:RequestedDeliverySupplyChainEvent/ram:UnitQuantity/@unitCode</t>
  </si>
  <si>
    <t>/rsm:SupplyChainTradeTransaction/ram:IncludedSupplyChainTradeLineItem/ram:SpecifiedLineTradeDelivery/ram:RequestedDespatchSupplyChainEvent/ram:UnitQuantity</t>
  </si>
  <si>
    <t>/rsm:SupplyChainTradeTransaction/ram:IncludedSupplyChainTradeLineItem/ram:SpecifiedLineTradeDelivery/ram:RequestedDespatchSupplyChainEvent/ram:UnitQuantity/@unitCode</t>
  </si>
  <si>
    <t>Quotation Reference LineID</t>
  </si>
  <si>
    <t>/rsm:SupplyChainTradeTransaction/ram:IncludedSupplyChainTradeLineItem/ram:SpecifiedLineTradeAgreement/ram:QuotationReferencedDocument/ram:LineID</t>
  </si>
  <si>
    <t>The unique identifier of a line in this Quotation referenced document.</t>
  </si>
  <si>
    <t>In case an Order refers to different quotation</t>
  </si>
  <si>
    <t>It is BT-13 in an Invoice</t>
  </si>
  <si>
    <t>Commercial orders and credit notes are defined according the entries in UNTDID 1001 .
Other entries of UNTDID 1001  with specific orders may be used if applicable.
220 for Order
230 for Order Change
231 for Order Response</t>
  </si>
  <si>
    <t>Unit of measure Code for Unit Quantity to be delivered</t>
  </si>
  <si>
    <t>Unit Quantity to be delivered in this event</t>
  </si>
  <si>
    <t>Unit Quantity to be pick up in this event</t>
  </si>
  <si>
    <t>Unit of measure Code for Unit Quantity to be pick up in this event</t>
  </si>
  <si>
    <t>To be used in case of multiple delivery date or period</t>
  </si>
  <si>
    <t>BUYER ORDER REFERENCED DOCUMENT</t>
  </si>
  <si>
    <t>Buyer Order Referenced Document ID</t>
  </si>
  <si>
    <t>/rsm:SupplyChainTradeTransaction/ram:ApplicableHeaderTradeAgreement/ram:BuyerOrderReferencedDocument/ram:IssuerAssignedID</t>
  </si>
  <si>
    <t>/rsm:SupplyChainTradeTransaction/ram:ApplicableHeaderTradeAgreement/ram:BuyerOrderReferencedDocument</t>
  </si>
  <si>
    <t>/rsm:SupplyChainTradeTransaction/ram:IncludedSupplyChainTradeLineItem/ram:SpecifiedLineTradeAgreement/ram:BuyerOrderReferencedDocument/ram:LineID</t>
  </si>
  <si>
    <t>The unique identifier of a line in the Buyer Order referenced document (initial order document ID)</t>
  </si>
  <si>
    <t>Catalogue Referenced Doc LineID</t>
  </si>
  <si>
    <t>/rsm:SupplyChainTradeTransaction/ram:IncludedSupplyChainTradeLineItem/ram:SpecifiedLineTradeAgreement/ram:CatalogueReferencedDocument/ram:LineID</t>
  </si>
  <si>
    <t>/rsm:ExchangedDocument/ram:EffectiveSpecifiedPeriod</t>
  </si>
  <si>
    <t>/rsm:ExchangedDocument/ram:EffectiveSpecifiedPeriod/ram:StartDateTime</t>
  </si>
  <si>
    <t>/rsm:ExchangedDocument/ram:EffectiveSpecifiedPeriod/ram:StartDateTime/udt:DateTimeString</t>
  </si>
  <si>
    <t>/rsm:ExchangedDocument/ram:EffectiveSpecifiedPeriod/ram:StartDateTime/udt:DateTimeString/@format</t>
  </si>
  <si>
    <t>/rsm:ExchangedDocument/ram:EffectiveSpecifiedPeriod/ram:EndDateTime</t>
  </si>
  <si>
    <t>/rsm:ExchangedDocument/ram:EffectiveSpecifiedPeriod/ram:EndDateTime/udt:DateTimeString</t>
  </si>
  <si>
    <t>/rsm:ExchangedDocument/ram:EffectiveSpecifiedPeriod/ram:EndDateTime/udt:DateTimeString/@format</t>
  </si>
  <si>
    <t>The code specifying the status of this document line.</t>
  </si>
  <si>
    <t>/rsm:SupplyChainTradeTransaction/ram:IncludedSupplyChainTradeLineItem/ram:SpecifiedLineTradeAgreement/ram:AdditionalReferencedDocument</t>
  </si>
  <si>
    <t>/rsm:SupplyChainTradeTransaction/ram:IncludedSupplyChainTradeLineItem/ram:SpecifiedLineTradeAgreement/ram:AdditionalReferencedDocument/ram:IssuerAssignedID</t>
  </si>
  <si>
    <t>/rsm:SupplyChainTradeTransaction/ram:IncludedSupplyChainTradeLineItem/ram:SpecifiedLineTradeAgreement/ram:AdditionalReferencedDocument/ram:URIID</t>
  </si>
  <si>
    <t>/rsm:SupplyChainTradeTransaction/ram:IncludedSupplyChainTradeLineItem/ram:SpecifiedLineTradeAgreement/ram:AdditionalReferencedDocument/ram:TypeCode</t>
  </si>
  <si>
    <t>/rsm:SupplyChainTradeTransaction/ram:IncludedSupplyChainTradeLineItem/ram:SpecifiedLineTradeAgreement/ram:AdditionalReferencedDocument/ram:Name</t>
  </si>
  <si>
    <t>/rsm:SupplyChainTradeTransaction/ram:IncludedSupplyChainTradeLineItem/ram:SpecifiedLineTradeAgreement/ram:AdditionalReferencedDocument/ram:AttachmentBinaryObject/@mimeCode</t>
  </si>
  <si>
    <t>/rsm:SupplyChainTradeTransaction/ram:IncludedSupplyChainTradeLineItem/ram:SpecifiedLineTradeAgreement/ram:AdditionalReferencedDocument/ram:AttachmentBinaryObject/@filename</t>
  </si>
  <si>
    <t>/rsm:SupplyChainTradeTransaction/ram:IncludedSupplyChainTradeLineItem/ram:SpecifiedLineTradeAgreement/ram:AdditionalReferencedDocument/ram:AttachmentBinaryObject</t>
  </si>
  <si>
    <t>The code specifying the type of trade accounting account, such as general (main), secondary, cost accounting or budget account.</t>
  </si>
  <si>
    <t>The sequence number for applying this trade allowance charge.</t>
  </si>
  <si>
    <t>The quantity on which this trade allowance charge is based.</t>
  </si>
  <si>
    <t>/rsm:SupplyChainTradeTransaction/ram:IncludedSupplyChainTradeLineItem/ram:SpecifiedLineTradeAgreement/ram:BuyerOrderReferencedDocument</t>
  </si>
  <si>
    <t>Referenced Buyer Order line reference</t>
  </si>
  <si>
    <t>(REFERENCED BUYER ORDER LINE REFERENCE)</t>
  </si>
  <si>
    <t>/rsm:SupplyChainTradeTransaction/ram:IncludedSupplyChainTradeLineItem/ram:SpecifiedLineTradeAgreement/ram:MinimumProductOrderableQuantity/@unitCode</t>
  </si>
  <si>
    <t>/rsm:SupplyChainTradeTransaction/ram:IncludedSupplyChainTradeLineItem/ram:SpecifiedLineTradeAgreement/ram:MaximumProductOrderableQuantity/@unitCode</t>
  </si>
  <si>
    <t>Unit of Measure of Minimum Orderable Quantity</t>
  </si>
  <si>
    <t>Unit of Measure of Maximum Orderable Quantity</t>
  </si>
  <si>
    <t>EXCHANGE DOCUMENT CONTEXT</t>
  </si>
  <si>
    <t>EXCHANGE DOCUMENT</t>
  </si>
  <si>
    <t>(INVOICE ISSUE DATE)</t>
  </si>
  <si>
    <t>COPY INDICATOR</t>
  </si>
  <si>
    <t>SUPPLY CHAIN TRADE TRANSACTION</t>
  </si>
  <si>
    <t>ASSOCIATED LINE DOCUMENT</t>
  </si>
  <si>
    <t>Codelist UNTDID 1229</t>
  </si>
  <si>
    <t>The code specifying the line status reason for this document line.</t>
  </si>
  <si>
    <t>INVOICE LINE NOTE</t>
  </si>
  <si>
    <t>unitCode of Value Measure</t>
  </si>
  <si>
    <t>(ITEM CLASSIFICATION IDENTIFIER)</t>
  </si>
  <si>
    <t xml:space="preserve">	
An included product referenced from this trade product.</t>
  </si>
  <si>
    <r>
      <t xml:space="preserve">GlobalID 
</t>
    </r>
    <r>
      <rPr>
        <i/>
        <sz val="11"/>
        <color theme="1"/>
        <rFont val="Calibri (Corps)"/>
      </rPr>
      <t>of Included Referenced Product</t>
    </r>
  </si>
  <si>
    <r>
      <t xml:space="preserve">SellerAssignedID 
</t>
    </r>
    <r>
      <rPr>
        <i/>
        <sz val="11"/>
        <color theme="1"/>
        <rFont val="Calibri (Corps)"/>
      </rPr>
      <t>of Included Referenced Product</t>
    </r>
  </si>
  <si>
    <r>
      <t xml:space="preserve">BuyerAssignedID 
</t>
    </r>
    <r>
      <rPr>
        <i/>
        <sz val="11"/>
        <color theme="1"/>
        <rFont val="Calibri (Corps)"/>
      </rPr>
      <t>of Included Referenced Product</t>
    </r>
  </si>
  <si>
    <r>
      <t xml:space="preserve">Name 
</t>
    </r>
    <r>
      <rPr>
        <i/>
        <sz val="11"/>
        <color theme="1"/>
        <rFont val="Calibri (Corps)"/>
      </rPr>
      <t>of Included Referenced Product</t>
    </r>
  </si>
  <si>
    <r>
      <t xml:space="preserve">Description 
</t>
    </r>
    <r>
      <rPr>
        <i/>
        <sz val="11"/>
        <color theme="1"/>
        <rFont val="Calibri (Corps)"/>
      </rPr>
      <t>of Included Referenced Product</t>
    </r>
  </si>
  <si>
    <r>
      <t xml:space="preserve">UnitQuantity 
</t>
    </r>
    <r>
      <rPr>
        <i/>
        <sz val="11"/>
        <color theme="1"/>
        <rFont val="Calibri (Corps)"/>
      </rPr>
      <t>of Included Referenced Product</t>
    </r>
  </si>
  <si>
    <t>LINE TRADE AGREEMENT 
(PRICE DETAILS)</t>
  </si>
  <si>
    <t>IssuerAssignedID 
Of Referenced Purchased Order</t>
  </si>
  <si>
    <t>Referenced Purchase Order ID for this line</t>
  </si>
  <si>
    <t>To be used only in case of multiple Purchase Order. Otherwise, it is stated on Document level</t>
  </si>
  <si>
    <r>
      <t xml:space="preserve">FormattedIssueDateTime
</t>
    </r>
    <r>
      <rPr>
        <i/>
        <sz val="11"/>
        <color theme="1"/>
        <rFont val="Calibri (Corps)"/>
      </rPr>
      <t>of the Referenced Purchase Order</t>
    </r>
  </si>
  <si>
    <t>Date of the Referenced Purchase Order for this line</t>
  </si>
  <si>
    <t>CONTRACT REFERENCE DOC ON LINE LEVEL</t>
  </si>
  <si>
    <t>Referenced Contract document for this line</t>
  </si>
  <si>
    <t>To be used only in case of multiple Contract document referenced. Otherwise, it is stated on Document level</t>
  </si>
  <si>
    <t>Referenced Contract ID applied to this line</t>
  </si>
  <si>
    <t>Referenced Contract LineID applied to this line</t>
  </si>
  <si>
    <t>Date of the Referenced Contract for this line</t>
  </si>
  <si>
    <t>ADDITIONAL REFERENCED DOCUMENT ON LINE LEVEL</t>
  </si>
  <si>
    <t>Referenced Additional document for this line</t>
  </si>
  <si>
    <t>PRICE DETAIL - ITEM GROSS PRICE</t>
  </si>
  <si>
    <t>The percentage applied to calculate this trade allowance</t>
  </si>
  <si>
    <t>The monetary value that is the basis on which this trade allowance is calculated.</t>
  </si>
  <si>
    <t>The code specifying the reason for this trade allowance.</t>
  </si>
  <si>
    <t>PRICE DETAIL - ITEM NET PRICE</t>
  </si>
  <si>
    <t>A monetary value resulting from the calculation of this trade related tax, levy or duty.</t>
  </si>
  <si>
    <t>The code specifying the type of trade related tax, levy or duty, such as a code for a Value Added Tax (VAT) [Reference United Nations Code List (UNCL) 5153].</t>
  </si>
  <si>
    <t>ULTIMATE CUSTOMER ORDER REFERENCED DOCUMENT</t>
  </si>
  <si>
    <t>An ultimate customer order document referenced for this line trade agreement.</t>
  </si>
  <si>
    <t>(Ultimate Customer Order Date)</t>
  </si>
  <si>
    <t>Ultimate Customer Order Date</t>
  </si>
  <si>
    <t>The quantity, at line level, free of charge, in this trade delivery.</t>
  </si>
  <si>
    <t>SHIP TO PARTY FOR THIS LINE</t>
  </si>
  <si>
    <t>SHIP TO PARTY APPLIED FOR THIS LINE</t>
  </si>
  <si>
    <t>To be used in case of multiple Delivery. Otherwise, it is stated on Document level.</t>
  </si>
  <si>
    <t>SHIP TO ID</t>
  </si>
  <si>
    <t>SHIP TO GlobalID</t>
  </si>
  <si>
    <t>SHIP TO Name</t>
  </si>
  <si>
    <t>(SHIP TO Legal ID)</t>
  </si>
  <si>
    <t>SHIP TO Legal ID</t>
  </si>
  <si>
    <t>SHIP TO Trading Business Name</t>
  </si>
  <si>
    <t>SHIP TO Contact</t>
  </si>
  <si>
    <t>SHIP TO Contact PersonName</t>
  </si>
  <si>
    <t>SHIP TO Contact DepartmentName</t>
  </si>
  <si>
    <t xml:space="preserve">SHIP TO Contact Telephone </t>
  </si>
  <si>
    <t>SHIP TO Contact Telephone number</t>
  </si>
  <si>
    <t>SHIP TO Contact Fax</t>
  </si>
  <si>
    <t>SHIP TO Contact Fax Number</t>
  </si>
  <si>
    <t>SHIP TO Electronic Address</t>
  </si>
  <si>
    <t>SHIP TO TAX ID</t>
  </si>
  <si>
    <t>ULTIMATE SHIP TO PARTY FOR THIS LINE</t>
  </si>
  <si>
    <t xml:space="preserve">  
The ultimate ship to party, at line level, for this trade delivery.</t>
  </si>
  <si>
    <t>ULTIMATE SHIP TO Legal ID</t>
  </si>
  <si>
    <t>ULTIMATE SHIP TO Trading Business Name</t>
  </si>
  <si>
    <t>ULTIMATE SHIP TO Contact</t>
  </si>
  <si>
    <t>ULTIMATE SHIP TO Contact PersonName</t>
  </si>
  <si>
    <t>ULTIMATE SHIP TO Contact DepartmentName</t>
  </si>
  <si>
    <t>ULTIMATE SHIP TO Contact Phone</t>
  </si>
  <si>
    <t>ULTIMATE SHIP TO Contact Phone Number</t>
  </si>
  <si>
    <t>ULTIMATE SHIP TO Contact Fax</t>
  </si>
  <si>
    <t>ULTIMATE SHIP TO Contact Fax Number</t>
  </si>
  <si>
    <t>ULTIMATE SHIP TO Contact email</t>
  </si>
  <si>
    <t>ULTIMATE SHIP TO PostalTradeAddress</t>
  </si>
  <si>
    <t>ULTIMATE SHIP TO Electronic Address</t>
  </si>
  <si>
    <t>ULTIMATE SHIP TO  Tax ID</t>
  </si>
  <si>
    <t>DELIVERY DATE ON LINE</t>
  </si>
  <si>
    <t>(Delivery Date for this line)</t>
  </si>
  <si>
    <t>Delivery Date for this line</t>
  </si>
  <si>
    <t>DESPATCH ADVICE REFERENCED DOCUMENT FOR THIS LINE</t>
  </si>
  <si>
    <t>(Date of Referenced Document)</t>
  </si>
  <si>
    <t>Date of Referenced Document</t>
  </si>
  <si>
    <t>RECIVING ADVICE REFERENCED DOCUMENT FOR THIS LINE</t>
  </si>
  <si>
    <t>DELIVERY NOTE REFERENCED DOCUMENT FOR THIS LINE</t>
  </si>
  <si>
    <t>VAT Calculated Amount</t>
  </si>
  <si>
    <t>VAT Exemption Reason</t>
  </si>
  <si>
    <t>The reason, expressed as text, for exemption from this trade related tax</t>
  </si>
  <si>
    <t>VAT Exemption Reason Code</t>
  </si>
  <si>
    <t>A code specifying a reason for exemption from this trade related tax</t>
  </si>
  <si>
    <t>INVOICE LINE TOTALS</t>
  </si>
  <si>
    <t>Total Allowance AND Charge Amount for this line</t>
  </si>
  <si>
    <t>Seller identifier</t>
  </si>
  <si>
    <t>An identification of the Seller.</t>
  </si>
  <si>
    <t>SELLER LEGAL ORGANIZATION</t>
  </si>
  <si>
    <t>SELLER LEGAL POSTAL ADDRESS</t>
  </si>
  <si>
    <t>Legal address of the seller in case the seller address is different</t>
  </si>
  <si>
    <t>Postcode Code</t>
  </si>
  <si>
    <t>Line One</t>
  </si>
  <si>
    <t>Line Two</t>
  </si>
  <si>
    <t>Line Three</t>
  </si>
  <si>
    <t>City Name</t>
  </si>
  <si>
    <t>Country ID</t>
  </si>
  <si>
    <t>Country Subdivision Name</t>
  </si>
  <si>
    <t>(Seller Fax Number)</t>
  </si>
  <si>
    <t>Seller Fax Number</t>
  </si>
  <si>
    <t>(SELLER ELECTRONIC ADDRESS)</t>
  </si>
  <si>
    <t>Seller electronic address</t>
  </si>
  <si>
    <t>(SELLER VAT IDENTIFIER)</t>
  </si>
  <si>
    <t>0..2</t>
  </si>
  <si>
    <t>BT-32-00</t>
  </si>
  <si>
    <t>(SELLER TAX REGISTRATION IDENTIFIER)</t>
  </si>
  <si>
    <t>(BUYER LEGAL REGISTRATION IDENTIFIER)</t>
  </si>
  <si>
    <t>BUYER LEGAL POSTAL ADDRESS</t>
  </si>
  <si>
    <t>Legal address of the buyerr in case the Buyer address is different</t>
  </si>
  <si>
    <t>(Buyer Fax Number)</t>
  </si>
  <si>
    <t>Buyer Fax Number</t>
  </si>
  <si>
    <t>(BUYER ELECTRONIC ADDRESS)</t>
  </si>
  <si>
    <t>Buyer electronic address</t>
  </si>
  <si>
    <t>Identifies the Buyer's electronic address to which the invoice is delivered.</t>
  </si>
  <si>
    <t>(BUYER VAT IDENTIFIER)</t>
  </si>
  <si>
    <t>SELLER TAX REPRESENTATIVE LEGAL ORGANIZATION</t>
  </si>
  <si>
    <t>Scheme identifier for Seller Tax Representative legal identifier</t>
  </si>
  <si>
    <t>SELLER TAX REPRESENTATIVE  CONTACT</t>
  </si>
  <si>
    <t>Person Name</t>
  </si>
  <si>
    <t>Department Name</t>
  </si>
  <si>
    <t>(Phone Number)</t>
  </si>
  <si>
    <t>Phone Number</t>
  </si>
  <si>
    <t>(Fax Number)</t>
  </si>
  <si>
    <t>Fax Number</t>
  </si>
  <si>
    <t>(Email)</t>
  </si>
  <si>
    <t>Email</t>
  </si>
  <si>
    <t>(TAX REPRESENTATIVE ELECTRONIC ADDRESS)</t>
  </si>
  <si>
    <t>Tax Representative Electronic Address</t>
  </si>
  <si>
    <t>(SELLER TAX REPRESENTATIVE VAT IDENTIFIER)</t>
  </si>
  <si>
    <t>PRODUCT END USER PARTY</t>
  </si>
  <si>
    <t>The party acting as the end user for the products in this header trade agreement.</t>
  </si>
  <si>
    <t>PRODUCT END USER LEGAL ORGANIZATION</t>
  </si>
  <si>
    <t>PRODUCT END USER CONTACT</t>
  </si>
  <si>
    <t>PRODUCT END USER POSTAL ADDRESS</t>
  </si>
  <si>
    <t>PRODUCT END USER ELECTRONIC ADDRESS</t>
  </si>
  <si>
    <t>PRODUCT END USER TAX REGISTRATION ID</t>
  </si>
  <si>
    <t>APPLICABLE TRADE DELIVERY TERMS</t>
  </si>
  <si>
    <t>(SALES ORDER REFERENCE)</t>
  </si>
  <si>
    <t>(ISSUE DATE)</t>
  </si>
  <si>
    <t>Issue Date</t>
  </si>
  <si>
    <t>(PURCHASE ORDER REFERENCE)</t>
  </si>
  <si>
    <t>(CONTRACT REFERENCE)</t>
  </si>
  <si>
    <t xml:space="preserve">CHORUS PRO : Chorus Pro n'autorise que deux types de PJ : pièces-jointe principale et pièce-jointe complémentaire._x000D_
Dans le cas d'un PDF/A-3, seul le type pièce-jointe complémentaire est autorisé. </t>
  </si>
  <si>
    <t>(TENDER OR LOT REFERENCE)</t>
  </si>
  <si>
    <t>(INVOICED OBJECT IDENTIFIER)</t>
  </si>
  <si>
    <t>(PROJECT REFERENCE)</t>
  </si>
  <si>
    <t>Issuer Assigned ID</t>
  </si>
  <si>
    <t>Related SupplyChain Consignment</t>
  </si>
  <si>
    <t xml:space="preserve">	
A consignment, at header level, related to this trade delivery.</t>
  </si>
  <si>
    <t>Specified Logistics Transport Movement</t>
  </si>
  <si>
    <t xml:space="preserve">	
A logistics transport movement specified for this supply chain consignment.</t>
  </si>
  <si>
    <t>The code specifying the mode, such as by air, sea, rail, road or inland waterway, for this logistics transport movement.</t>
  </si>
  <si>
    <t>DELIVER TO LEGAL ORGANIZATION</t>
  </si>
  <si>
    <t>Trading Business Name</t>
  </si>
  <si>
    <t>DELIVER TO CONTACT</t>
  </si>
  <si>
    <t>DELIVER TO POSTAL ADDRESS</t>
  </si>
  <si>
    <t>DELIVER TO ELECTRONIC ADDRESS</t>
  </si>
  <si>
    <t>DELIVER TO VAT ID</t>
  </si>
  <si>
    <t>ULTIMATE SHIP TO PARTY</t>
  </si>
  <si>
    <t>ULTIMATE SHIP TO LEGAL ORGANIZATION</t>
  </si>
  <si>
    <t>ULTIMATE SHIP TO CONTACT</t>
  </si>
  <si>
    <t>ULTIMATE SHIP TO POSTAL ADDRESS</t>
  </si>
  <si>
    <t>ULTIMATE SHIP TO PARTY ELECTRONIC ADDRESS</t>
  </si>
  <si>
    <t>ULTIMATE SHIP TO PARTY VAT ID</t>
  </si>
  <si>
    <t>SHIP FROM LEGAL ORGANIZATION</t>
  </si>
  <si>
    <t>SHIP FROM CONTACT</t>
  </si>
  <si>
    <t>SHIP FROM ELECTRONIC ADDRESS</t>
  </si>
  <si>
    <t>SHIP FROM VAT ID</t>
  </si>
  <si>
    <t>((ACTUAL DELIVERY DATE))</t>
  </si>
  <si>
    <t>(DESPATCH ADVICE REFERENCE)</t>
  </si>
  <si>
    <t>(RECEIVING ADVICE REFERENCE)</t>
  </si>
  <si>
    <t>(DELIVERY NOTE REFERENCE)</t>
  </si>
  <si>
    <t>Delivery Note Reference</t>
  </si>
  <si>
    <t xml:space="preserve">(HEADER TRADE SETTLEMENT)
DIRECT DEBIT </t>
  </si>
  <si>
    <t>Invoice Issuer Reference</t>
  </si>
  <si>
    <t>The invoice issuer reference, expressed as text, for this header trade settlement.</t>
  </si>
  <si>
    <t>INVOICER TRADE PARTY</t>
  </si>
  <si>
    <t>INVOICER TRADE LEGAL ORGANIZATION</t>
  </si>
  <si>
    <t>INVOICER TRADE CONTACT</t>
  </si>
  <si>
    <t>INVOICER TRADE POSTAL ADDRESS</t>
  </si>
  <si>
    <t>INVOICER TRADE ELECTRONIC ADDRESS</t>
  </si>
  <si>
    <t>INVOICER TRADE VAT ID</t>
  </si>
  <si>
    <t>INVOICEE TRADE PARTY</t>
  </si>
  <si>
    <t>INVOICEE TRADE LEGAL ORGANIZATION</t>
  </si>
  <si>
    <t>INVOICEE TRADE CONTACT</t>
  </si>
  <si>
    <t>INVOICEE TRADE POSTAL ADDRESS</t>
  </si>
  <si>
    <t>INVOICEE TRADE ELECTRONIC ADDRESS</t>
  </si>
  <si>
    <t>INVOICEE TRADE VAT ID</t>
  </si>
  <si>
    <t>PAYEE LEGAL REGISTRATION</t>
  </si>
  <si>
    <t>PAYEE CONTACT</t>
  </si>
  <si>
    <t>PAYEE POSTAL ADDRESS</t>
  </si>
  <si>
    <t>PAYEE ELECTRONIC ADDRESS</t>
  </si>
  <si>
    <t>PAYEE VAT ID</t>
  </si>
  <si>
    <t>TAX CURRENCY EXCHANGE</t>
  </si>
  <si>
    <t>A currency exchange applicable to a tax in this header trade settlement.</t>
  </si>
  <si>
    <t>Source Currency Code</t>
  </si>
  <si>
    <t>The code specifying the source currency of a trade related currency conversion.</t>
  </si>
  <si>
    <t>Target Currency Code</t>
  </si>
  <si>
    <t>The code specifying the target currency of a trade related currency conversion.</t>
  </si>
  <si>
    <t>Conversion Rate</t>
  </si>
  <si>
    <t>The rate factor used for conversion from the source currency to the target currency for trade purposes.</t>
  </si>
  <si>
    <t>Conversion Rate Date Time</t>
  </si>
  <si>
    <t>The date, time, date time or other date time value of the conversion rate for this trade related currency exchange</t>
  </si>
  <si>
    <t>(DEBITED ACCOUNT IDENTIFIER)</t>
  </si>
  <si>
    <t>(PAYMENT SERVICE PROVIDER IDENTIFIER)</t>
  </si>
  <si>
    <t>Line Total Basis Amount</t>
  </si>
  <si>
    <t>A monetary value used as the line total basis on which this trade related tax, levy or duty is calculated.</t>
  </si>
  <si>
    <t>Allowance Charge Basis Amount</t>
  </si>
  <si>
    <t>A monetary value used as the allowance and charge basis on which this trade related tax, levy or duty is calculated.</t>
  </si>
  <si>
    <t>(INVOICING PERIOD START DATE)</t>
  </si>
  <si>
    <t>(INVOICING PERIOD END DATE)</t>
  </si>
  <si>
    <t>Sequence Numeric</t>
  </si>
  <si>
    <t>(DOCUMENT LEVEL ALLOWANCE VAT CATEGORY CODE)</t>
  </si>
  <si>
    <t>(DOCUMENT LEVEL CHARGE VAT CATEGORY CODE)</t>
  </si>
  <si>
    <t>LOGISTICS SERVICE CHARGE</t>
  </si>
  <si>
    <t>A logistics service charge specified for this header trade settlement.</t>
  </si>
  <si>
    <t>Applied Amount</t>
  </si>
  <si>
    <t>APPLIED TRADE TAX</t>
  </si>
  <si>
    <t>(PAYMENT TERMS)</t>
  </si>
  <si>
    <t>APPLICABLE TRADE PAYMENT PENALTIES</t>
  </si>
  <si>
    <t>Basis Period Measure</t>
  </si>
  <si>
    <t>Basis Amount</t>
  </si>
  <si>
    <t>Calculation Percent</t>
  </si>
  <si>
    <t>APPLICABLE TRADE PAYMENTS DISCOUNT TERMS</t>
  </si>
  <si>
    <t>Basis Date Time</t>
  </si>
  <si>
    <t>(BUYER ACCOUNTING REFERENCE)</t>
  </si>
  <si>
    <t>ADVANCE PAYMENT</t>
  </si>
  <si>
    <t>The formatted date or date time value when an advance payment has been received.</t>
  </si>
  <si>
    <t>INCLUDED TAX</t>
  </si>
  <si>
    <t>OK - PERIOD in OX</t>
  </si>
  <si>
    <t>NOT APPRPRIATE, Investigate</t>
  </si>
  <si>
    <t>OK, NOT RELEVANT</t>
  </si>
  <si>
    <t>MIGHT BE ADDED IN EXTENDED</t>
  </si>
  <si>
    <t>OK</t>
  </si>
  <si>
    <t>ADD IN CII EXT ?</t>
  </si>
  <si>
    <t>The trade location relevant for these trade delivery terms.</t>
  </si>
  <si>
    <t>The unique identifier of a country location used or referenced in trade.</t>
  </si>
  <si>
    <t>The name, expressed as text, of this location used or referenced in trade.</t>
  </si>
  <si>
    <t xml:space="preserve">OK, OX BAS - FX EXT </t>
  </si>
  <si>
    <t>OK, OX BAS - FX EN16931</t>
  </si>
  <si>
    <t>OK, OX BAS - FX EXT</t>
  </si>
  <si>
    <t>COMPARE CII CIO</t>
  </si>
  <si>
    <t>Use ram:IncludedSupplyChainTradeLineItem/Description for this type line</t>
  </si>
  <si>
    <t>Line Buyer Requisitioner (originator) - email address</t>
  </si>
  <si>
    <t>/rsm:SupplyChainTradeTransaction/ram:ApplicableHeaderTradeAgreement/ram:BuyerRequisitionerTradeParty/ram:DefinedTradeContact/ram:PersonName</t>
  </si>
  <si>
    <t>4 Collected by Customer
7 Delivered by the supplier</t>
  </si>
  <si>
    <t>To be chosen from the entries in UNTDID 4053 + INCOTERMS List 
1 : Delivery arranged by the supplier (Indicates that the supplier will arrange delivery of the goods).
2 : Delivery arranged by logistic service provider (Code indicating that the logistic service provider has arranged the delivery of goods).
CFR : Cost and Freight (insert named port of destination)
CIF : Cost, Insurance and Freight (insert named port of destination)
CIP : Carriage and Insurance Paid to (insert named place of destination)   
CPT : Carriage Paid To (insert named place of destination)
DAP : Delivered At Place (insert named place of destination)
DAT : Delivered At Terminal (insert named terminal at port or place of destination)
DDP : Delivered Duty Paid (insert named place of destination)
EXW : Ex Works (insert named place of delivery)
FAS : Free Alongside Ship (insert named port of shipment)
FCA : Free Carrier (insert named place of delivery)
FOB : Free On Board (insert named port of shipment)</t>
  </si>
  <si>
    <t>A code specifying a function of these trade delivery terms (Pick up,or delivered)</t>
  </si>
  <si>
    <t>Purpose Code</t>
  </si>
  <si>
    <t>/rsm:ExchangedDocument/ram:PurposeCode</t>
  </si>
  <si>
    <t>The purpose, expressed as text, of this exchanged document.</t>
  </si>
  <si>
    <t>/rsm:SupplyChainTradeTransaction/ram:ApplicableHeaderTradeDelivery/ram:ShipToTradeParty/ram:DefinedTradeContact/ram:TypeCode</t>
  </si>
  <si>
    <t>/rsm:SupplyChainTradeTransaction/ram:ApplicableHeaderTradeDelivery/ram:ShipToTradeParty/ram:DefinedTradeContact/ram:PersonName</t>
  </si>
  <si>
    <t>/rsm:SupplyChainTradeTransaction/ram:ApplicableHeaderTradeDelivery/ram:ShipToTradeParty/ram:DefinedTradeContact/ram:DepartmentName</t>
  </si>
  <si>
    <t>/rsm:SupplyChainTradeTransaction/ram:ApplicableHeaderTradeDelivery/ram:ShipToTradeParty/ram:DefinedTradeContact/ram:TelephoneUniversalCommunication</t>
  </si>
  <si>
    <t>/rsm:SupplyChainTradeTransaction/ram:ApplicableHeaderTradeDelivery/ram:ShipToTradeParty/ram:DefinedTradeContact/ram:TelephoneUniversalCommunication/ram:CompleteNumber</t>
  </si>
  <si>
    <t>/rsm:SupplyChainTradeTransaction/ram:ApplicableHeaderTradeDelivery/ram:ShipToTradeParty/ram:DefinedTradeContact/ram:EmailURIUniversalCommunication</t>
  </si>
  <si>
    <t>/rsm:SupplyChainTradeTransaction/ram:ApplicableHeaderTradeDelivery/ram:ShipToTradeParty/ram:DefinedTradeContact/ram:EmailURIUniversalCommunication/ram:URIID</t>
  </si>
  <si>
    <t>SHIP TO CONTACT</t>
  </si>
  <si>
    <t>SHIP TO Contact - Type</t>
  </si>
  <si>
    <t>SHIP TO Contact - Person Name</t>
  </si>
  <si>
    <t>SHIP TO Contact - Department Name</t>
  </si>
  <si>
    <t>SHIP TO Contact - telephone number</t>
  </si>
  <si>
    <t>SHIP TO Contact - email address</t>
  </si>
  <si>
    <t>SHIP FROM Contact - Type</t>
  </si>
  <si>
    <t>SHIP FROM Contact - Person Name</t>
  </si>
  <si>
    <t>SHIP FROM Contact - Department Name</t>
  </si>
  <si>
    <t>SHIP FROM Contact - telephone number</t>
  </si>
  <si>
    <t>SHIP FROM Contact - email address</t>
  </si>
  <si>
    <t>/rsm:SupplyChainTradeTransaction/ram:ApplicableHeaderTradeDelivery/ram:ShipFromTradeParty/ram:DefinedTradeContact/ram:TypeCode</t>
  </si>
  <si>
    <t>/rsm:SupplyChainTradeTransaction/ram:ApplicableHeaderTradeDelivery/ram:ShipFromTradeParty/ram:DefinedTradeContact/ram:PersonName</t>
  </si>
  <si>
    <t>/rsm:SupplyChainTradeTransaction/ram:ApplicableHeaderTradeDelivery/ram:ShipFromTradeParty/ram:DefinedTradeContact/ram:DepartmentName</t>
  </si>
  <si>
    <t>/rsm:SupplyChainTradeTransaction/ram:ApplicableHeaderTradeDelivery/ram:ShipFromTradeParty/ram:DefinedTradeContact/ram:TelephoneUniversalCommunication</t>
  </si>
  <si>
    <t>/rsm:SupplyChainTradeTransaction/ram:ApplicableHeaderTradeDelivery/ram:ShipFromTradeParty/ram:DefinedTradeContact/ram:TelephoneUniversalCommunication/ram:CompleteNumber</t>
  </si>
  <si>
    <t>/rsm:SupplyChainTradeTransaction/ram:ApplicableHeaderTradeDelivery/ram:ShipFromTradeParty/ram:DefinedTradeContact/ram:EmailURIUniversalCommunication</t>
  </si>
  <si>
    <t>/rsm:SupplyChainTradeTransaction/ram:ApplicableHeaderTradeDelivery/ram:ShipFromTradeParty/ram:DefinedTradeContact/ram:EmailURIUniversalCommunication/ram:URIID</t>
  </si>
  <si>
    <t>SHIP TO ELECTRONIC ADDRESS</t>
  </si>
  <si>
    <t>SHIP TO TAX REGISTRATION</t>
  </si>
  <si>
    <t>SHIP TO Electronic Address Scheme ID</t>
  </si>
  <si>
    <t>SHIP TO VAT Identifier</t>
  </si>
  <si>
    <t>/rsm:SupplyChainTradeTransaction/ram:ApplicableHeaderTradeDelivery/ram:ShipToTradeParty/ram:URIUniversalCommunication/ram:URIID</t>
  </si>
  <si>
    <t>/rsm:SupplyChainTradeTransaction/ram:ApplicableHeaderTradeDelivery/ram:ShipToTradeParty/ram:URIUniversalCommunication/ram:URIID/@schemeID</t>
  </si>
  <si>
    <t>/rsm:SupplyChainTradeTransaction/ram:ApplicableHeaderTradeDelivery/ram:ShipToTradeParty/ram:URIUniversalCommunication</t>
  </si>
  <si>
    <t>/rsm:SupplyChainTradeTransaction/ram:ApplicableHeaderTradeDelivery/ram:ShipToTradeParty/ram:SpecifiedTaxRegistration</t>
  </si>
  <si>
    <t>/rsm:SupplyChainTradeTransaction/ram:ApplicableHeaderTradeDelivery/ram:ShipToTradeParty/ram:SpecifiedTaxRegistration/ram:ID</t>
  </si>
  <si>
    <t>/rsm:SupplyChainTradeTransaction/ram:ApplicableHeaderTradeDelivery/ram:ShipToTradeParty/ram:SpecifiedTaxRegistration/ram:ID/@schemeID</t>
  </si>
  <si>
    <t>SHIP FROM Electronic Address Scheme ID</t>
  </si>
  <si>
    <t>SHIP FROM VAT Identifier</t>
  </si>
  <si>
    <t>Identifies the SHIP FROM's electronic address to which the order is delivered.
The identification scheme identifier of the Buyer electronic address.</t>
  </si>
  <si>
    <t>Scheme identifier for SHIP FROM electronic address</t>
  </si>
  <si>
    <t>The SHIP FROM's VAT identifier (also known as Buyer VAT identification number).</t>
  </si>
  <si>
    <t>/rsm:SupplyChainTradeTransaction/ram:ApplicableHeaderTradeDelivery/ram:ShipFromTradeParty/ram:URIUniversalCommunication</t>
  </si>
  <si>
    <t>/rsm:SupplyChainTradeTransaction/ram:ApplicableHeaderTradeDelivery/ram:ShipFromTradeParty/ram:URIUniversalCommunication/ram:URIID</t>
  </si>
  <si>
    <t>/rsm:SupplyChainTradeTransaction/ram:ApplicableHeaderTradeDelivery/ram:ShipFromTradeParty/ram:URIUniversalCommunication/ram:URIID/@schemeID</t>
  </si>
  <si>
    <t>/rsm:SupplyChainTradeTransaction/ram:ApplicableHeaderTradeDelivery/ram:ShipFromTradeParty/ram:SpecifiedTaxRegistration</t>
  </si>
  <si>
    <t>/rsm:SupplyChainTradeTransaction/ram:ApplicableHeaderTradeDelivery/ram:ShipFromTradeParty/ram:SpecifiedTaxRegistration/ram:ID</t>
  </si>
  <si>
    <t>/rsm:SupplyChainTradeTransaction/ram:ApplicableHeaderTradeDelivery/ram:ShipFromTradeParty/ram:SpecifiedTaxRegistration/ram:ID/@schemeID</t>
  </si>
  <si>
    <t>Scheme identifier for SHIP FROM VAT Identifier</t>
  </si>
  <si>
    <t>Scheme identifier for SHIP TO VAT Identifier</t>
  </si>
  <si>
    <t>The SHIP TO's VAT identifier (also known as Buyer VAT identification number).</t>
  </si>
  <si>
    <t>Scheme identifier for SHIP TO electronic address</t>
  </si>
  <si>
    <t>Identifies theSHIP TO's electronic address to which the order is delivered.
The identification scheme identifier of the Buyer electronic address.</t>
  </si>
  <si>
    <t>/rsm:SupplyChainTradeTransaction/ram:IncludedSupplyChainTradeLineItem/ram:SpecifiedTradeProduct/ram:Description</t>
  </si>
  <si>
    <t>/rsm:SupplyChainTradeTransaction/ram:IncludedSupplyChainTradeLineItem/ram:SpecifiedTradeProduct/ram:DesignatedProductClassification/ram:ClassName</t>
  </si>
  <si>
    <t>A class name, expressed as text, for this product classification.</t>
  </si>
  <si>
    <t>/rsm:SupplyChainTradeTransaction/ram:IncludedSupplyChainTradeLineItem/ram:SpecifiedLineTradeSettlement/ram:ReceivableSpecifiedTradeAccountingAccount</t>
  </si>
  <si>
    <t>/rsm:SupplyChainTradeTransaction/ram:IncludedSupplyChainTradeLineItem/ram:SpecifiedLineTradeSettlement/ram:ReceivableSpecifiedTradeAccountingAccount/ram:ID</t>
  </si>
  <si>
    <t>/rsm:SupplyChainTradeTransaction/ram:IncludedSupplyChainTradeLineItem/ram:SpecifiedLineTradeSettlement/ram:ReceivableSpecifiedTradeAccountingAccount/ram:TypeCode</t>
  </si>
  <si>
    <t>A receivable accounting account specified for this line trade settlement</t>
  </si>
  <si>
    <t>The unique identifier for this trade accounting account.</t>
  </si>
  <si>
    <t>/rsm:SupplyChainTradeTransaction/ram:ApplicableHeaderTradeAgreement/ram:BuyerTradeParty/ram:SpecifiedLegalOrganization/ram:TradingBusinessName</t>
  </si>
  <si>
    <t>/rsm:SupplyChainTradeTransaction/ram:ApplicableHeaderTradeAgreement/ram:BuyerTradeParty/ram:SpecifiedLegalOrganization/ram:PostalTradeAddress</t>
  </si>
  <si>
    <t>/rsm:SupplyChainTradeTransaction/ram:ApplicableHeaderTradeAgreement/ram:BuyerTradeParty/ram:SpecifiedLegalOrganization/ram:PostalTradeAddress/ram:PostcodeCode</t>
  </si>
  <si>
    <t>/rsm:SupplyChainTradeTransaction/ram:ApplicableHeaderTradeAgreement/ram:BuyerTradeParty/ram:SpecifiedLegalOrganization/ram:PostalTradeAddress/ram:LineOne</t>
  </si>
  <si>
    <t>/rsm:SupplyChainTradeTransaction/ram:ApplicableHeaderTradeAgreement/ram:BuyerTradeParty/ram:SpecifiedLegalOrganization/ram:PostalTradeAddress/ram:LineTwo</t>
  </si>
  <si>
    <t>/rsm:SupplyChainTradeTransaction/ram:ApplicableHeaderTradeAgreement/ram:BuyerTradeParty/ram:SpecifiedLegalOrganization/ram:PostalTradeAddress/ram:LineThree</t>
  </si>
  <si>
    <t>/rsm:SupplyChainTradeTransaction/ram:ApplicableHeaderTradeAgreement/ram:BuyerTradeParty/ram:SpecifiedLegalOrganization/ram:PostalTradeAddress/ram:CityName</t>
  </si>
  <si>
    <t>/rsm:SupplyChainTradeTransaction/ram:ApplicableHeaderTradeAgreement/ram:BuyerTradeParty/ram:SpecifiedLegalOrganization/ram:PostalTradeAddress/ram:CountryID</t>
  </si>
  <si>
    <t>Seller Trading Name</t>
  </si>
  <si>
    <t>/rsm:SupplyChainTradeTransaction/ram:ApplicableHeaderTradeAgreement/ram:SellerTradeParty/ram:SpecifiedLegalOrganization/ram:TradingBusinessName</t>
  </si>
  <si>
    <t>Ship to Trading Name</t>
  </si>
  <si>
    <t>/rsm:SupplyChainTradeTransaction/ram:ApplicableHeaderTradeDelivery/ram:ShipToTradeParty/ram:SpecifiedLegalOrganization/ram:TradingBusinessName</t>
  </si>
  <si>
    <t>Ship From Trading Name</t>
  </si>
  <si>
    <t>/rsm:SupplyChainTradeTransaction/ram:ApplicableHeaderTradeDelivery/ram:ShipFromTradeParty/ram:SpecifiedLegalOrganization/ram:TradingBusinessName</t>
  </si>
  <si>
    <t>Invoicee Trading Name</t>
  </si>
  <si>
    <t>/rsm:SupplyChainTradeTransaction/ram:ApplicableHeaderTradeSettlement/ram:InvoiceeTradeParty/ram:SpecifiedLegalOrganization/ram:TradingBusinessName</t>
  </si>
  <si>
    <t>Seller Country Subdivision</t>
  </si>
  <si>
    <t>/rsm:SupplyChainTradeTransaction/ram:ApplicableHeaderTradeAgreement/ram:SellerTradeParty/ram:PostalTradeAddress/ram:CountrySubDivisionName</t>
  </si>
  <si>
    <t>Buyer Country Code</t>
  </si>
  <si>
    <t>Buyer Country Subdivision</t>
  </si>
  <si>
    <t>Buyer Legal Address / Postal Code</t>
  </si>
  <si>
    <t>Buyer Legal Address / Line One</t>
  </si>
  <si>
    <t>Buyer Legal Address / Line Two</t>
  </si>
  <si>
    <t>Buyer Legal Address / Line Three</t>
  </si>
  <si>
    <t>Buyer Legal Address / City Name</t>
  </si>
  <si>
    <t>Buyer Legal Country Code</t>
  </si>
  <si>
    <t>Buyer Legal Country Subdivision</t>
  </si>
  <si>
    <t>/rsm:SupplyChainTradeTransaction/ram:ApplicableHeaderTradeAgreement/ram:BuyerTradeParty/ram:SpecifiedLegalOrganization/ram:PostalTradeAddress/ram:CountrySubDivisionName</t>
  </si>
  <si>
    <t>/rsm:SupplyChainTradeTransaction/ram:ApplicableHeaderTradeAgreement/ram:BuyerTradeParty/ram:PostalTradeAddress/ram:CountrySubDivisionName</t>
  </si>
  <si>
    <t>Ship To Country Code</t>
  </si>
  <si>
    <t>Ship To Country Subdivision</t>
  </si>
  <si>
    <t>/rsm:SupplyChainTradeTransaction/ram:ApplicableHeaderTradeDelivery/ram:ShipToTradeParty/ram:PostalTradeAddress/ram:CountrySubDivisionName</t>
  </si>
  <si>
    <t>Ship From Country Subdivision</t>
  </si>
  <si>
    <t>Ship From Country Code</t>
  </si>
  <si>
    <t>/rsm:SupplyChainTradeTransaction/ram:ApplicableHeaderTradeDelivery/ram:ShipFromTradeParty/ram:PostalTradeAddress/ram:CountrySubDivisionName</t>
  </si>
  <si>
    <t>/rsm:SupplyChainTradeTransaction/ram:ApplicableHeaderTradeSettlement/ram:InvoiceeTradeParty/ram:PostalTradeAddress/ram:CountrySubDivisionName</t>
  </si>
  <si>
    <t>Invoicee Country Code</t>
  </si>
  <si>
    <t>Invoicee Country Subdivision</t>
  </si>
  <si>
    <t>OK, NOT RELEVANT, Card 0..1</t>
  </si>
  <si>
    <t>SALES ORDER REFERENCED DOCUMENT</t>
  </si>
  <si>
    <t>Sales Order Referenced Document ID</t>
  </si>
  <si>
    <t>/rsm:SupplyChainTradeTransaction/ram:ApplicableHeaderTradeAgreement/ram:SellerOrderReferencedDocument</t>
  </si>
  <si>
    <t>/rsm:SupplyChainTradeTransaction/ram:ApplicableHeaderTradeAgreement/ram:SellerOrderReferencedDocument/ram:IssuerAssignedID</t>
  </si>
  <si>
    <t>Additional Referenced Document - Reference Type Code</t>
  </si>
  <si>
    <t>/rsm:SupplyChainTradeTransaction/ram:ApplicableHeaderTradeAgreement/ram:AdditionalReferencedDocument/ram:ReferenceTypeCode</t>
  </si>
  <si>
    <t>The code specifying the reference type of this referenced document.</t>
  </si>
  <si>
    <t>Use for "ADDITIONAL SUPPORTING DOCUMENTS" with TypeCode Value = 916, or for "OBJECT IDENTIFIER with Type Code Value = 130, or for "TENDER OR LOT REFERENCE" with Type Code Value = 50</t>
  </si>
  <si>
    <t>To be used for Object identifier (TypeCode value = 130)
If it may be not clear for the receiver what scheme is used for the identifier, a conditional scheme identifier should be used that shall be chosen from the UNTDID 1153 code list [6] entries.</t>
  </si>
  <si>
    <t>The identification of the call for tender or lot the order relates to.</t>
  </si>
  <si>
    <t>/rsm:SupplyChainTradeTransaction/ram:ApplicableHeaderTradeAgreement/ram:SpecifiedProcuringProject</t>
  </si>
  <si>
    <t>/rsm:SupplyChainTradeTransaction/ram:ApplicableHeaderTradeAgreement/ram:SpecifiedProcuringProject/ram:ID</t>
  </si>
  <si>
    <t xml:space="preserve">	
The procuring project specified for this header trade agreement.</t>
  </si>
  <si>
    <t>The unique identifier of this procuring project.</t>
  </si>
  <si>
    <t>/rsm:SupplyChainTradeTransaction/ram:ApplicableHeaderTradeAgreement/ram:SpecifiedProcuringProject/ram:Name</t>
  </si>
  <si>
    <t>/rsm:SupplyChainTradeTransaction/ram:ApplicableHeaderTradeDelivery/ram:ShipFromTradeParty/ram:DefinedTradeContact</t>
  </si>
  <si>
    <t>OK, 0..n EXT CII</t>
  </si>
  <si>
    <t>OK, should be 1..1 in CII</t>
  </si>
  <si>
    <t>/rsm:SupplyChainTradeTransaction/ram:ApplicableHeaderTradeSettlement/ram:ApplicableTradeTax</t>
  </si>
  <si>
    <t>/rsm:SupplyChainTradeTransaction/ram:ApplicableHeaderTradeSettlement/ram:ApplicableTradeTax/ram:CalculatedAmount</t>
  </si>
  <si>
    <t>/rsm:SupplyChainTradeTransaction/ram:ApplicableHeaderTradeSettlement/ram:ApplicableTradeTax/ram:TypeCode</t>
  </si>
  <si>
    <t>/rsm:SupplyChainTradeTransaction/ram:ApplicableHeaderTradeSettlement/ram:ApplicableTradeTax/ram:ExemptionReason</t>
  </si>
  <si>
    <t>/rsm:SupplyChainTradeTransaction/ram:ApplicableHeaderTradeSettlement/ram:ApplicableTradeTax/ram:BasisAmount</t>
  </si>
  <si>
    <t>/rsm:SupplyChainTradeTransaction/ram:ApplicableHeaderTradeSettlement/ram:ApplicableTradeTax/ram:LineTotalBasisAmount</t>
  </si>
  <si>
    <t>/rsm:SupplyChainTradeTransaction/ram:ApplicableHeaderTradeSettlement/ram:ApplicableTradeTax/ram:AllowanceChargeBasisAmount</t>
  </si>
  <si>
    <t>/rsm:SupplyChainTradeTransaction/ram:ApplicableHeaderTradeSettlement/ram:ApplicableTradeTax/ram:CategoryCode</t>
  </si>
  <si>
    <t>/rsm:SupplyChainTradeTransaction/ram:ApplicableHeaderTradeSettlement/ram:ApplicableTradeTax/ram:ExemptionReasonCode</t>
  </si>
  <si>
    <t>/rsm:SupplyChainTradeTransaction/ram:ApplicableHeaderTradeSettlement/ram:ApplicableTradeTax/ram:DueDateTypeCode</t>
  </si>
  <si>
    <t>/rsm:SupplyChainTradeTransaction/ram:ApplicableHeaderTradeSettlement/ram:ApplicableTradeTax/ram:RateApplicablePercent</t>
  </si>
  <si>
    <t>The code shall distinguish between the following entries of UNTDID 2005 [6]:
- Invoice document issue date
- Delivery date, actual
- Paid to dateThe Value added tax point date code is used if the Value added tax point date is not known when the invoice is issued.</t>
  </si>
  <si>
    <t>/rsm:SupplyChainTradeTransaction/ram:IncludedSupplyChainTradeLineItem/ram:SpecifiedLineTradeAgreement/ram:GrossPriceProductTradePrice/ram:AppliedTradeAllowanceCharge</t>
  </si>
  <si>
    <t>/rsm:SupplyChainTradeTransaction/ram:IncludedSupplyChainTradeLineItem/ram:SpecifiedLineTradeAgreement/ram:GrossPriceProductTradePrice/ram:AppliedTradeAllowanceCharge/ram:ChargeIndicator</t>
  </si>
  <si>
    <t>/rsm:SupplyChainTradeTransaction/ram:IncludedSupplyChainTradeLineItem/ram:SpecifiedLineTradeAgreement/ram:GrossPriceProductTradePrice/ram:AppliedTradeAllowanceCharge/ram:ChargeIndicator/udt:Indicator</t>
  </si>
  <si>
    <t>/rsm:SupplyChainTradeTransaction/ram:IncludedSupplyChainTradeLineItem/ram:SpecifiedLineTradeAgreement/ram:GrossPriceProductTradePrice/ram:AppliedTradeAllowanceCharge/ram:CalculationPercent</t>
  </si>
  <si>
    <t>/rsm:SupplyChainTradeTransaction/ram:IncludedSupplyChainTradeLineItem/ram:SpecifiedLineTradeAgreement/ram:GrossPriceProductTradePrice/ram:AppliedTradeAllowanceCharge/ram:BasisAmount</t>
  </si>
  <si>
    <t>/rsm:SupplyChainTradeTransaction/ram:IncludedSupplyChainTradeLineItem/ram:SpecifiedLineTradeAgreement/ram:GrossPriceProductTradePrice/ram:AppliedTradeAllowanceCharge/ram:ActualAmount</t>
  </si>
  <si>
    <t>/rsm:SupplyChainTradeTransaction/ram:IncludedSupplyChainTradeLineItem/ram:SpecifiedLineTradeAgreement/ram:GrossPriceProductTradePrice/ram:AppliedTradeAllowanceCharge/ram:Reason</t>
  </si>
  <si>
    <t>The monetary value that is the basis on which this trade price discount is calculated.</t>
  </si>
  <si>
    <t>The percentage applied to calculate this trade price discount</t>
  </si>
  <si>
    <t>Item price discount CalculationPercent</t>
  </si>
  <si>
    <t>Item price discount BasisAmount</t>
  </si>
  <si>
    <t>Item price discount Reason Code</t>
  </si>
  <si>
    <t>Item price discount Reason</t>
  </si>
  <si>
    <t>/rsm:SupplyChainTradeTransaction/ram:IncludedSupplyChainTradeLineItem/ram:SpecifiedLineTradeAgreement/ram:GrossPriceProductTradePrice/ram:AppliedTradeAllowanceCharge/ram:ReasonCode</t>
  </si>
  <si>
    <t>The reason for the order line item trade price discount, expressed as a code.</t>
  </si>
  <si>
    <t>The reason for the order line item trade price discount expressed as text.</t>
  </si>
  <si>
    <t>SELLER VAT REGISTRATION</t>
  </si>
  <si>
    <t>FC</t>
  </si>
  <si>
    <t>BLANKET ORDER REFERENCE</t>
  </si>
  <si>
    <t>PREVIOUS ORDER REFERENCE</t>
  </si>
  <si>
    <t>Previous Order Reference ID</t>
  </si>
  <si>
    <t>/rsm:SupplyChainTradeTransaction/ram:ApplicableHeaderTradeAgreement/ram:PreviousOrderReferencedDocument</t>
  </si>
  <si>
    <t>/rsm:SupplyChainTradeTransaction/ram:ApplicableHeaderTradeAgreement/ram:PreviousOrderReferencedDocument/ram:IssuerAssignedID</t>
  </si>
  <si>
    <t>Previous Order Reference in case the Buyer decides to raise a new ORDER to replace a prvious one</t>
  </si>
  <si>
    <t>Invoiced object - Type Code</t>
  </si>
  <si>
    <t>Invoiced object -  Reference Type Code</t>
  </si>
  <si>
    <t>Tender or lot reference - Type Code</t>
  </si>
  <si>
    <t>Seller Legal Address / Postal Code</t>
  </si>
  <si>
    <t>Seller Legal Address / Line One</t>
  </si>
  <si>
    <t>Seller Legal Address / Line Two</t>
  </si>
  <si>
    <t>Seller Legal Address / Line Three</t>
  </si>
  <si>
    <t>Seller Legal Address / City Name</t>
  </si>
  <si>
    <t>Seller Legal Country Code</t>
  </si>
  <si>
    <t>Seller Legal Country Subdivision</t>
  </si>
  <si>
    <t>/rsm:SupplyChainTradeTransaction/ram:ApplicableHeaderTradeAgreement/ram:SellerTradeParty/ram:SpecifiedLegalOrganization/ram:PostalTradeAddress</t>
  </si>
  <si>
    <t>/rsm:SupplyChainTradeTransaction/ram:ApplicableHeaderTradeAgreement/ram:SellerTradeParty/ram:SpecifiedLegalOrganization/ram:PostalTradeAddress/ram:PostcodeCode</t>
  </si>
  <si>
    <t>/rsm:SupplyChainTradeTransaction/ram:ApplicableHeaderTradeAgreement/ram:SellerTradeParty/ram:SpecifiedLegalOrganization/ram:PostalTradeAddress/ram:LineOne</t>
  </si>
  <si>
    <t>/rsm:SupplyChainTradeTransaction/ram:ApplicableHeaderTradeAgreement/ram:SellerTradeParty/ram:SpecifiedLegalOrganization/ram:PostalTradeAddress/ram:LineTwo</t>
  </si>
  <si>
    <t>/rsm:SupplyChainTradeTransaction/ram:ApplicableHeaderTradeAgreement/ram:SellerTradeParty/ram:SpecifiedLegalOrganization/ram:PostalTradeAddress/ram:LineThree</t>
  </si>
  <si>
    <t>/rsm:SupplyChainTradeTransaction/ram:ApplicableHeaderTradeAgreement/ram:SellerTradeParty/ram:SpecifiedLegalOrganization/ram:PostalTradeAddress/ram:CityName</t>
  </si>
  <si>
    <t>/rsm:SupplyChainTradeTransaction/ram:ApplicableHeaderTradeAgreement/ram:SellerTradeParty/ram:SpecifiedLegalOrganization/ram:PostalTradeAddress/ram:CountryID</t>
  </si>
  <si>
    <t>/rsm:SupplyChainTradeTransaction/ram:ApplicableHeaderTradeAgreement/ram:SellerTradeParty/ram:SpecifiedLegalOrganization/ram:PostalTradeAddress/ram:CountrySubDivisionName</t>
  </si>
  <si>
    <t>/rsm:SupplyChainTradeTransaction/ram:ApplicableHeaderTradeAgreement/ram:SellerTradeParty/ram:Description</t>
  </si>
  <si>
    <t>Buyer additional legal information</t>
  </si>
  <si>
    <t>/rsm:SupplyChainTradeTransaction/ram:ApplicableHeaderTradeAgreement/ram:BuyerTradeParty/ram:Description</t>
  </si>
  <si>
    <t>Additional legal information relevant for the Buyer.</t>
  </si>
  <si>
    <t>/rsm:SupplyChainTradeTransaction/ram:ApplicableHeaderTradeSettlement/ram:SpecifiedTradeSettlementHeaderMonetarySummation/ram:TaxTotalAmount/@currencyID</t>
  </si>
  <si>
    <t>/rsm:SupplyChainTradeTransaction/ram:ApplicableHeaderTradeDelivery/ram:ShipToTradeParty/ram:DefinedTradeContact</t>
  </si>
  <si>
    <t>OK, Card 1..1 like Address</t>
  </si>
  <si>
    <t xml:space="preserve">OK, CII for BT89 RUM </t>
  </si>
  <si>
    <t>REQUESTED TAX CURRENCY IN INVOICE</t>
  </si>
  <si>
    <t>/rsm:SupplyChainTradeTransaction/ram:ApplicableHeaderTradeSettlement/ram:TaxCurrencyCode</t>
  </si>
  <si>
    <t>REQUISITION REFERENCE</t>
  </si>
  <si>
    <t>Requisition Reference ID</t>
  </si>
  <si>
    <t>/rsm:SupplyChainTradeTransaction/ram:ApplicableHeaderTradeAgreement/ram:RequisitionReferencedDocument</t>
  </si>
  <si>
    <t>/rsm:SupplyChainTradeTransaction/ram:ApplicableHeaderTradeAgreement/ram:RequisitionReferencedDocument/ram:IssuerAssignedID</t>
  </si>
  <si>
    <t>Originator Document. To be able to give a reference to the internal requisition on the buyer site on which the order is based.</t>
  </si>
  <si>
    <t>UBL PEPPOLBIS 3</t>
  </si>
  <si>
    <t>UBL PEPPOLBIS 3, Buyer internal Purchase Request Reference</t>
  </si>
  <si>
    <t>An identifier of the Buyer Requisitioner.
The identification scheme identifier of the Buyer Requisitioner identifier.</t>
  </si>
  <si>
    <t>Scheme identifier for Buyer Requisitioner identifier</t>
  </si>
  <si>
    <t>The full name of the Buyer Requisitioner.</t>
  </si>
  <si>
    <t>/rsm:SupplyChainTradeTransaction/ram:ApplicableHeaderTradeAgreement/ram:BuyerRequisitionerTradeParty/ram:ID</t>
  </si>
  <si>
    <t>/rsm:SupplyChainTradeTransaction/ram:ApplicableHeaderTradeAgreement/ram:BuyerRequisitionerTradeParty/ram:GlobalID</t>
  </si>
  <si>
    <t>/rsm:SupplyChainTradeTransaction/ram:ApplicableHeaderTradeAgreement/ram:BuyerRequisitionerTradeParty/ram:GlobalID/@schemeID</t>
  </si>
  <si>
    <t>/rsm:SupplyChainTradeTransaction/ram:ApplicableHeaderTradeAgreement/ram:BuyerRequisitionerTradeParty/ram:Name</t>
  </si>
  <si>
    <t>To be used if the Buyer Address is different from the Buyer Registration Address</t>
  </si>
  <si>
    <t>To be used if the Seller Address is different from the Seller Registration Address</t>
  </si>
  <si>
    <t>INVOICEE LEGAL POSTAL ADDRESS</t>
  </si>
  <si>
    <t>Invoicee Legal Address / Postal Code</t>
  </si>
  <si>
    <t>Invoicee Legal Address / Line One</t>
  </si>
  <si>
    <t>Invoicee Legal Address / Line Two</t>
  </si>
  <si>
    <t>Invoicee Legal Address / Line Three</t>
  </si>
  <si>
    <t>Invoicee Legal Address / City Name</t>
  </si>
  <si>
    <t>Invoicee Legal Country Code</t>
  </si>
  <si>
    <t>Invoicee Legal Country Subdivision</t>
  </si>
  <si>
    <t>/rsm:SupplyChainTradeTransaction/ram:ApplicableHeaderTradeSettlement/ram:InvoiceeTradeParty/ram:SpecifiedLegalOrganization/ram:PostalTradeAddress</t>
  </si>
  <si>
    <t>/rsm:SupplyChainTradeTransaction/ram:ApplicableHeaderTradeSettlement/ram:InvoiceeTradeParty/ram:SpecifiedLegalOrganization/ram:PostalTradeAddress/ram:PostcodeCode</t>
  </si>
  <si>
    <t>/rsm:SupplyChainTradeTransaction/ram:ApplicableHeaderTradeSettlement/ram:InvoiceeTradeParty/ram:SpecifiedLegalOrganization/ram:PostalTradeAddress/ram:LineOne</t>
  </si>
  <si>
    <t>/rsm:SupplyChainTradeTransaction/ram:ApplicableHeaderTradeSettlement/ram:InvoiceeTradeParty/ram:SpecifiedLegalOrganization/ram:PostalTradeAddress/ram:LineTwo</t>
  </si>
  <si>
    <t>/rsm:SupplyChainTradeTransaction/ram:ApplicableHeaderTradeSettlement/ram:InvoiceeTradeParty/ram:SpecifiedLegalOrganization/ram:PostalTradeAddress/ram:LineThree</t>
  </si>
  <si>
    <t>/rsm:SupplyChainTradeTransaction/ram:ApplicableHeaderTradeSettlement/ram:InvoiceeTradeParty/ram:SpecifiedLegalOrganization/ram:PostalTradeAddress/ram:CityName</t>
  </si>
  <si>
    <t>/rsm:SupplyChainTradeTransaction/ram:ApplicableHeaderTradeSettlement/ram:InvoiceeTradeParty/ram:SpecifiedLegalOrganization/ram:PostalTradeAddress/ram:CountryID</t>
  </si>
  <si>
    <t>/rsm:SupplyChainTradeTransaction/ram:ApplicableHeaderTradeSettlement/ram:InvoiceeTradeParty/ram:SpecifiedLegalOrganization/ram:PostalTradeAddress/ram:CountrySubDivisionName</t>
  </si>
  <si>
    <t>To be used if the Invoicee Address is different from the Invoicee Registration Address</t>
  </si>
  <si>
    <t>/rsm:SupplyChainTradeTransaction/ram:ApplicableHeaderTradeSettlement/ram:SpecifiedTradeSettlementHeaderMonetarySummation/ram:TotalPrepaidAmount</t>
  </si>
  <si>
    <t>/rsm:SupplyChainTradeTransaction/ram:ApplicableHeaderTradeSettlement/ram:SpecifiedTradeSettlementHeaderMonetarySummation/ram:DuePayableAmount</t>
  </si>
  <si>
    <t>This amount is subtracted from the total amount with VAT to calculate the amount due for payment.</t>
  </si>
  <si>
    <t>This amount is the total amount with VAT minus the paid amount that has been paid in advance. The amount is zero in case of a fully paid Invoice. The amount may be negative; in that case the Seller owes the amount to the Buyer.</t>
  </si>
  <si>
    <t>Line Buyer Requisitioner ID</t>
  </si>
  <si>
    <t>Line Buyer Requisitioner Global ID</t>
  </si>
  <si>
    <t>Line Buyer Requisitioner Global ID Shceme ID</t>
  </si>
  <si>
    <t>Line Buyer Requisitioner Name</t>
  </si>
  <si>
    <t>/rsm:SupplyChainTradeTransaction/ram:IncludedSupplyChainTradeLineItem/ram:SpecifiedLineTradeAgreement/ram:BuyerRequisitionerTradeParty/ram:ID</t>
  </si>
  <si>
    <t>/rsm:SupplyChainTradeTransaction/ram:IncludedSupplyChainTradeLineItem/ram:SpecifiedLineTradeAgreement/ram:BuyerRequisitionerTradeParty/ram:GlobalID</t>
  </si>
  <si>
    <t>/rsm:SupplyChainTradeTransaction/ram:IncludedSupplyChainTradeLineItem/ram:SpecifiedLineTradeAgreement/ram:BuyerRequisitionerTradeParty/ram:GlobalID/@schemeID</t>
  </si>
  <si>
    <t>/rsm:SupplyChainTradeTransaction/ram:IncludedSupplyChainTradeLineItem/ram:SpecifiedLineTradeAgreement/ram:BuyerRequisitionerTradeParty/ram:Name</t>
  </si>
  <si>
    <t>PEPPOLBIS 3.0</t>
  </si>
  <si>
    <t>PEPPOLBIS has also Time</t>
  </si>
  <si>
    <t>(OBJECT IDENTIFIER FOR INVOICE)</t>
  </si>
  <si>
    <t>object identifier for Invoice</t>
  </si>
  <si>
    <t>Card to be corrected in EN16931 CII</t>
  </si>
  <si>
    <t>PEPPOL BIS 3.0 has a specific DELIVERY ADDRESS in addition</t>
  </si>
  <si>
    <t>DELIVERY TERMS Description</t>
  </si>
  <si>
    <t>/rsm:SupplyChainTradeTransaction/ram:ApplicableHeaderTradeAgreement/ram:ApplicableTradeDeliveryTerms/ram:Description</t>
  </si>
  <si>
    <t>A textual description of these trade delivery terms.</t>
  </si>
  <si>
    <t>(ASSOCIATED DOCUMENT LINE)</t>
  </si>
  <si>
    <t>PEPPOLBIS 3.0, Delivery information</t>
  </si>
  <si>
    <t>(IORDER LINE BUYER ACCOUNTING REFERENCE)</t>
  </si>
  <si>
    <t>Order line Buyer accounting reference</t>
  </si>
  <si>
    <t>Additional Referenced Document - Line ID</t>
  </si>
  <si>
    <t>/rsm:SupplyChainTradeTransaction/ram:IncludedSupplyChainTradeLineItem/ram:SpecifiedLineTradeAgreement/ram:AdditionalReferencedDocument/ram:LineID</t>
  </si>
  <si>
    <t>/rsm:SupplyChainTradeTransaction/ram:IncludedSupplyChainTradeLineItem/ram:SpecifiedLineTradeAgreement/ram:AdditionalReferencedDocument/ram:ReferenceTypeCode</t>
  </si>
  <si>
    <t>/rsm:SupplyChainTradeTransaction/ram:IncludedSupplyChainTradeLineItem/ram:SpecifiedLineTradeSettlement/ram:ApplicableTradeTax/ram:CalculatedAmount</t>
  </si>
  <si>
    <t>/rsm:SupplyChainTradeTransaction/ram:IncludedSupplyChainTradeLineItem/ram:SpecifiedLineTradeSettlement/ram:ApplicableTradeTax/ram:ExemptionReason</t>
  </si>
  <si>
    <t>/rsm:SupplyChainTradeTransaction/ram:IncludedSupplyChainTradeLineItem/ram:SpecifiedLineTradeSettlement/ram:ApplicableTradeTax/ram:ExemptionReasonCode</t>
  </si>
  <si>
    <t>(OBJECT IDENTIFIER FOR INVOICE LINE)</t>
  </si>
  <si>
    <t>Order line object identifier</t>
  </si>
  <si>
    <t>OK, NOT RELEVANT ?</t>
  </si>
  <si>
    <t>Buyer accounting reference  TypeCode</t>
  </si>
  <si>
    <t>/rsm:SupplyChainTradeTransaction/ram:ApplicableHeaderTradeSettlement/ram:ReceivableSpecifiedTradeAccountingAccount/ram:TypeCode</t>
  </si>
  <si>
    <t>Code to specify if it is a date or date time</t>
  </si>
  <si>
    <t>Use  for "OBJECT IDENTIFIER with Type Code Value = 130</t>
  </si>
  <si>
    <t>For Object Identifier</t>
  </si>
  <si>
    <t>Value = "VA" for VAT ID
Value = "FC" for local Tax ID</t>
  </si>
  <si>
    <t>Use for  "TENDER OR LOT REFERENCE" with Type Code Value = 50</t>
  </si>
  <si>
    <t>Use for "OBJECT IDENTIFIER with Type Code Value = 130</t>
  </si>
  <si>
    <t>The Party who raise th Order originally on behalf of the Buyer</t>
  </si>
  <si>
    <t>An Identifier of a Quotation, issued by the Seller.</t>
  </si>
  <si>
    <t>The identification of a Requisition Document, issued by the Buyer or the Buyer Requisitioner.</t>
  </si>
  <si>
    <t>Header Buyer Requisitioner Legal Identifier</t>
  </si>
  <si>
    <t>Header Buyer Requisitioner Legal Identifier scheme ID</t>
  </si>
  <si>
    <t>Header Buyer Requisitioner trading name</t>
  </si>
  <si>
    <t>Header Buyer Requisitioner Legal Address / Postal Code</t>
  </si>
  <si>
    <t>Header Buyer Requisitioner Legal Address / Line One</t>
  </si>
  <si>
    <t>Header Buyer Requisitioner Legal Address / Line Two</t>
  </si>
  <si>
    <t>Header Buyer Requisitioner Legal Address / Line Three</t>
  </si>
  <si>
    <t>Header Buyer Requisitioner Legal Address / City Name</t>
  </si>
  <si>
    <t>Header Buyer Requisitioner Legal Country Code</t>
  </si>
  <si>
    <t>Header Buyer Requisitioner Legal Country Subdivision</t>
  </si>
  <si>
    <t>Header Buyer Requisitioner Address / Postal Code</t>
  </si>
  <si>
    <t>Header Buyer Requisitioner Address / Line One</t>
  </si>
  <si>
    <t>Header Buyer Requisitioner Address / Line Two</t>
  </si>
  <si>
    <t>Header Buyer Requisitioner Address / Line Three</t>
  </si>
  <si>
    <t>Header Buyer Requisitioner Address / City Name</t>
  </si>
  <si>
    <t>Header Buyer Requisitioner Country Code</t>
  </si>
  <si>
    <t>Header Buyer Requisitioner Country Subdivision</t>
  </si>
  <si>
    <t>Header Buyer Requisitioner Electronic Address Scheme ID</t>
  </si>
  <si>
    <t>Header Buyer Requisitioner VAT Identifier</t>
  </si>
  <si>
    <t>HEADER BUYER REQUISITIONER LEGAL POSTAL ADDRESS</t>
  </si>
  <si>
    <t>HEADER BUYER REQUISITIONER (originator) - Contact</t>
  </si>
  <si>
    <t>HEADER BUYER REQUISITIONER POSTAL ADDRESS</t>
  </si>
  <si>
    <t>HEADER BUYER REQUISITIONER ELECTRONIC ADDRESS</t>
  </si>
  <si>
    <t>HEADER BUYER REQUISITIONER TAX REGISTRATION</t>
  </si>
  <si>
    <t>/rsm:SupplyChainTradeTransaction/ram:ApplicableHeaderTradeAgreement/ram:BuyerRequisitionerTradeParty/ram:SpecifiedLegalOrganization</t>
  </si>
  <si>
    <t>/rsm:SupplyChainTradeTransaction/ram:ApplicableHeaderTradeAgreement/ram:BuyerRequisitionerTradeParty/ram:SpecifiedLegalOrganization/ram:ID</t>
  </si>
  <si>
    <t>/rsm:SupplyChainTradeTransaction/ram:ApplicableHeaderTradeAgreement/ram:BuyerRequisitionerTradeParty/ram:SpecifiedLegalOrganization/ram:ID/@schemeID</t>
  </si>
  <si>
    <t>/rsm:SupplyChainTradeTransaction/ram:ApplicableHeaderTradeAgreement/ram:BuyerRequisitionerTradeParty/ram:SpecifiedLegalOrganization/ram:TradingBusinessName</t>
  </si>
  <si>
    <t>/rsm:SupplyChainTradeTransaction/ram:ApplicableHeaderTradeAgreement/ram:BuyerRequisitionerTradeParty/ram:SpecifiedLegalOrganization/ram:PostalTradeAddress</t>
  </si>
  <si>
    <t>/rsm:SupplyChainTradeTransaction/ram:ApplicableHeaderTradeAgreement/ram:BuyerRequisitionerTradeParty/ram:SpecifiedLegalOrganization/ram:PostalTradeAddress/ram:PostcodeCode</t>
  </si>
  <si>
    <t>/rsm:SupplyChainTradeTransaction/ram:ApplicableHeaderTradeAgreement/ram:BuyerRequisitionerTradeParty/ram:SpecifiedLegalOrganization/ram:PostalTradeAddress/ram:LineOne</t>
  </si>
  <si>
    <t>/rsm:SupplyChainTradeTransaction/ram:ApplicableHeaderTradeAgreement/ram:BuyerRequisitionerTradeParty/ram:SpecifiedLegalOrganization/ram:PostalTradeAddress/ram:LineTwo</t>
  </si>
  <si>
    <t>/rsm:SupplyChainTradeTransaction/ram:ApplicableHeaderTradeAgreement/ram:BuyerRequisitionerTradeParty/ram:SpecifiedLegalOrganization/ram:PostalTradeAddress/ram:LineThree</t>
  </si>
  <si>
    <t>/rsm:SupplyChainTradeTransaction/ram:ApplicableHeaderTradeAgreement/ram:BuyerRequisitionerTradeParty/ram:SpecifiedLegalOrganization/ram:PostalTradeAddress/ram:CityName</t>
  </si>
  <si>
    <t>/rsm:SupplyChainTradeTransaction/ram:ApplicableHeaderTradeAgreement/ram:BuyerRequisitionerTradeParty/ram:SpecifiedLegalOrganization/ram:PostalTradeAddress/ram:CountryID</t>
  </si>
  <si>
    <t>/rsm:SupplyChainTradeTransaction/ram:ApplicableHeaderTradeAgreement/ram:BuyerRequisitionerTradeParty/ram:SpecifiedLegalOrganization/ram:PostalTradeAddress/ram:CountrySubDivisionName</t>
  </si>
  <si>
    <t>/rsm:SupplyChainTradeTransaction/ram:ApplicableHeaderTradeAgreement/ram:BuyerRequisitionerTradeParty/ram:PostalTradeAddress</t>
  </si>
  <si>
    <t>/rsm:SupplyChainTradeTransaction/ram:ApplicableHeaderTradeAgreement/ram:BuyerRequisitionerTradeParty/ram:PostalTradeAddress/ram:PostcodeCode</t>
  </si>
  <si>
    <t>/rsm:SupplyChainTradeTransaction/ram:ApplicableHeaderTradeAgreement/ram:BuyerRequisitionerTradeParty/ram:PostalTradeAddress/ram:LineOne</t>
  </si>
  <si>
    <t>/rsm:SupplyChainTradeTransaction/ram:ApplicableHeaderTradeAgreement/ram:BuyerRequisitionerTradeParty/ram:PostalTradeAddress/ram:LineTwo</t>
  </si>
  <si>
    <t>/rsm:SupplyChainTradeTransaction/ram:ApplicableHeaderTradeAgreement/ram:BuyerRequisitionerTradeParty/ram:PostalTradeAddress/ram:LineThree</t>
  </si>
  <si>
    <t>/rsm:SupplyChainTradeTransaction/ram:ApplicableHeaderTradeAgreement/ram:BuyerRequisitionerTradeParty/ram:PostalTradeAddress/ram:CityName</t>
  </si>
  <si>
    <t>/rsm:SupplyChainTradeTransaction/ram:ApplicableHeaderTradeAgreement/ram:BuyerRequisitionerTradeParty/ram:PostalTradeAddress/ram:CountryID</t>
  </si>
  <si>
    <t>/rsm:SupplyChainTradeTransaction/ram:ApplicableHeaderTradeAgreement/ram:BuyerRequisitionerTradeParty/ram:PostalTradeAddress/ram:CountrySubDivisionName</t>
  </si>
  <si>
    <t>/rsm:SupplyChainTradeTransaction/ram:ApplicableHeaderTradeAgreement/ram:BuyerRequisitionerTradeParty/ram:URIUniversalCommunication</t>
  </si>
  <si>
    <t>/rsm:SupplyChainTradeTransaction/ram:ApplicableHeaderTradeAgreement/ram:BuyerRequisitionerTradeParty/ram:URIUniversalCommunication/ram:URIID</t>
  </si>
  <si>
    <t>/rsm:SupplyChainTradeTransaction/ram:ApplicableHeaderTradeAgreement/ram:BuyerRequisitionerTradeParty/ram:URIUniversalCommunication/ram:URIID/@schemeID</t>
  </si>
  <si>
    <t>/rsm:SupplyChainTradeTransaction/ram:ApplicableHeaderTradeAgreement/ram:BuyerRequisitionerTradeParty/ram:SpecifiedTaxRegistration</t>
  </si>
  <si>
    <t>/rsm:SupplyChainTradeTransaction/ram:ApplicableHeaderTradeAgreement/ram:BuyerRequisitionerTradeParty/ram:SpecifiedTaxRegistration/ram:ID</t>
  </si>
  <si>
    <t>/rsm:SupplyChainTradeTransaction/ram:ApplicableHeaderTradeAgreement/ram:BuyerRequisitionerTradeParty/ram:SpecifiedTaxRegistration/ram:ID/@schemeID</t>
  </si>
  <si>
    <t>A unique identifier for a language used in this exchanged document.</t>
  </si>
  <si>
    <t>/rsm:ExchangedDocument/ram:LanguageID</t>
  </si>
  <si>
    <t>REFERENCED PRODUCT</t>
  </si>
  <si>
    <t>An included product referenced from this trade product.</t>
  </si>
  <si>
    <t>/rsm:SupplyChainTradeTransaction/ram:IncludedSupplyChainTradeLineItem/ram:SpecifiedTradeProduct/ram:IncludedReferencedProduct</t>
  </si>
  <si>
    <t>/rsm:SupplyChainTradeTransaction/ram:IncludedSupplyChainTradeLineItem/ram:SpecifiedTradeProduct/ram:IncludedReferencedProduct/ram:ID</t>
  </si>
  <si>
    <t>/rsm:SupplyChainTradeTransaction/ram:IncludedSupplyChainTradeLineItem/ram:SpecifiedTradeProduct/ram:IncludedReferencedProduct/ram:GlobalID</t>
  </si>
  <si>
    <t>/rsm:SupplyChainTradeTransaction/ram:IncludedSupplyChainTradeLineItem/ram:SpecifiedTradeProduct/ram:IncludedReferencedProduct/ram:GlobalID/@schemeID</t>
  </si>
  <si>
    <t>/rsm:SupplyChainTradeTransaction/ram:IncludedSupplyChainTradeLineItem/ram:SpecifiedTradeProduct/ram:IncludedReferencedProduct/ram:SellerAssignedID</t>
  </si>
  <si>
    <t>/rsm:SupplyChainTradeTransaction/ram:IncludedSupplyChainTradeLineItem/ram:SpecifiedTradeProduct/ram:IncludedReferencedProduct/ram:BuyerAssignedID</t>
  </si>
  <si>
    <t>/rsm:SupplyChainTradeTransaction/ram:IncludedSupplyChainTradeLineItem/ram:SpecifiedTradeProduct/ram:IncludedReferencedProduct/ram:IndustryAssignedID</t>
  </si>
  <si>
    <t>/rsm:SupplyChainTradeTransaction/ram:IncludedSupplyChainTradeLineItem/ram:SpecifiedTradeProduct/ram:IncludedReferencedProduct/ram:Name</t>
  </si>
  <si>
    <t>/rsm:SupplyChainTradeTransaction/ram:IncludedSupplyChainTradeLineItem/ram:SpecifiedTradeProduct/ram:IncludedReferencedProduct/ram:Description</t>
  </si>
  <si>
    <t>Referenced Product ID</t>
  </si>
  <si>
    <t>Referenced Product Seller Assigned ID</t>
  </si>
  <si>
    <t>Referenced Product Global ID</t>
  </si>
  <si>
    <t>Referenced Product Global ID Scheme IDScheme</t>
  </si>
  <si>
    <t>Referenced Product Buyer Assigned ID</t>
  </si>
  <si>
    <t>Referenced Product Industry Assigned ID</t>
  </si>
  <si>
    <t>Referenced Product Name</t>
  </si>
  <si>
    <t>Referenced Product Description</t>
  </si>
  <si>
    <t>Referenced Product Unit Quantity</t>
  </si>
  <si>
    <t>Referenced Product UnitCode for Unit Quantity</t>
  </si>
  <si>
    <t>/rsm:SupplyChainTradeTransaction/ram:IncludedSupplyChainTradeLineItem/ram:SpecifiedTradeProduct/ram:IncludedReferencedProduct/ram:UnitQuantity</t>
  </si>
  <si>
    <t>/rsm:SupplyChainTradeTransaction/ram:IncludedSupplyChainTradeLineItem/ram:SpecifiedTradeProduct/ram:IncludedReferencedProduct/ram:UnitQuantity/@unitCode</t>
  </si>
  <si>
    <t>A unique identifier for this referenced trade product.</t>
  </si>
  <si>
    <t>An identifier, assigned by the Seller, for the Referenced Product.</t>
  </si>
  <si>
    <t>An identifier, assigned by the Buyer, for the Referenced Product.</t>
  </si>
  <si>
    <t>A name for an Referenced Product.</t>
  </si>
  <si>
    <t>A textual description of a use of this referenced product.</t>
  </si>
  <si>
    <t>An identifier, assigned by the Industry, for the Referenced Product.</t>
  </si>
  <si>
    <t>An identifier, assigned by the Industry, for the item.</t>
  </si>
  <si>
    <t>A unique model identifier for this item.</t>
  </si>
  <si>
    <t>A textual description of a use of this item.</t>
  </si>
  <si>
    <t>A batch identifier for this item.</t>
  </si>
  <si>
    <t>The brand name, expressed as text, for this item.</t>
  </si>
  <si>
    <t>Contract Reference LineID</t>
  </si>
  <si>
    <t>/rsm:SupplyChainTradeTransaction/ram:IncludedSupplyChainTradeLineItem/ram:SpecifiedLineTradeAgreement/ram:ContractReferencedDocument</t>
  </si>
  <si>
    <t>/rsm:SupplyChainTradeTransaction/ram:IncludedSupplyChainTradeLineItem/ram:SpecifiedLineTradeAgreement/ram:ContractReferencedDocument/ram:IssuerAssignedID</t>
  </si>
  <si>
    <t>/rsm:SupplyChainTradeTransaction/ram:IncludedSupplyChainTradeLineItem/ram:SpecifiedLineTradeAgreement/ram:ContractReferencedDocument/ram:LineID</t>
  </si>
  <si>
    <t>In case an Order refers to different contracts</t>
  </si>
  <si>
    <t>/rsm:SupplyChainTradeTransaction/ram:IncludedSupplyChainTradeLineItem/ram:SpecifiedLineTradeAgreement/ram:NetPriceProductTradePrice/ram:IncludedTradeTax</t>
  </si>
  <si>
    <t>/rsm:SupplyChainTradeTransaction/ram:IncludedSupplyChainTradeLineItem/ram:SpecifiedLineTradeAgreement/ram:NetPriceProductTradePrice/ram:IncludedTradeTax/ram:CalculatedAmount</t>
  </si>
  <si>
    <t>/rsm:SupplyChainTradeTransaction/ram:IncludedSupplyChainTradeLineItem/ram:SpecifiedLineTradeAgreement/ram:NetPriceProductTradePrice/ram:IncludedTradeTax/ram:TypeCode</t>
  </si>
  <si>
    <t>/rsm:SupplyChainTradeTransaction/ram:IncludedSupplyChainTradeLineItem/ram:SpecifiedLineTradeAgreement/ram:NetPriceProductTradePrice/ram:IncludedTradeTax/ram:ExemptionReason</t>
  </si>
  <si>
    <t>/rsm:SupplyChainTradeTransaction/ram:IncludedSupplyChainTradeLineItem/ram:SpecifiedLineTradeAgreement/ram:NetPriceProductTradePrice/ram:IncludedTradeTax/ram:CategoryCode</t>
  </si>
  <si>
    <t>/rsm:SupplyChainTradeTransaction/ram:IncludedSupplyChainTradeLineItem/ram:SpecifiedLineTradeAgreement/ram:NetPriceProductTradePrice/ram:IncludedTradeTax/ram:ExemptionReasonCode</t>
  </si>
  <si>
    <t>/rsm:SupplyChainTradeTransaction/ram:IncludedSupplyChainTradeLineItem/ram:SpecifiedLineTradeAgreement/ram:NetPriceProductTradePrice/ram:IncludedTradeTax/ram:RateApplicablePercent</t>
  </si>
  <si>
    <t>INCLUDED TRADE TAX</t>
  </si>
  <si>
    <t>Included Tade Tax Calculated Amount</t>
  </si>
  <si>
    <t>Included Tade Tax type code on line level</t>
  </si>
  <si>
    <t>Included Tade Tax Exemption Reason</t>
  </si>
  <si>
    <t>Included Tade Tax Type (category) Code</t>
  </si>
  <si>
    <t>Included Tade Tax Exemption Reason Code</t>
  </si>
  <si>
    <t>Included Tade Tax Type rate</t>
  </si>
  <si>
    <t>The code specifying the type of trade related tax, levy or duty, such as a code for a Value Added Tax (VAT) [Reference United Nations Code List (UNCL) 5153]</t>
  </si>
  <si>
    <t xml:space="preserve"> A tax included in this trade price (for instance in case of  other Tax, or B2C Order with VAT)</t>
  </si>
  <si>
    <t>The code specifying the category to which this trade related tax, levy or duty applies, such as codes for "Exempt from Tax", "Standard Rate", "Free Export Item - Tax Not Charged" [Reference United Nations Code List (UNCL) 5305].</t>
  </si>
  <si>
    <t>The following entries of UNTDID 5305  are used (further clarification between brackets):
- Standard rate (Liable for  TAX in a standard way)
- Zero rated goods (Liable for TAX with a percentage rate of zero)
- Exempt from tax
- VAT Reverse Charge (Reverse charge VAT/IGIC/IPSI rules apply)
- VAT exempt for intra community supply of goods (VAT/IGIC/IPSI not levied due to Intra-community supply rules)
- Free export item, tax not charged
- Services outside scope of tax (Sale is not subject to TAX)
- Canary Islands General Indirect Tax (Liable for IGIC tax)
- Liable for IPSI (Ceuta/Melilla tax)</t>
  </si>
  <si>
    <t>Change Card in CII EXT</t>
  </si>
  <si>
    <t>/rsm:SupplyChainTradeTransaction/ram:IncludedSupplyChainTradeLineItem/ram:SpecifiedLineTradeAgreement/ram:UltimateCustomerOrderReferencedDocument</t>
  </si>
  <si>
    <t>/rsm:SupplyChainTradeTransaction/ram:IncludedSupplyChainTradeLineItem/ram:SpecifiedLineTradeAgreement/ram:UltimateCustomerOrderReferencedDocument/ram:IssuerAssignedID</t>
  </si>
  <si>
    <t>/rsm:SupplyChainTradeTransaction/ram:IncludedSupplyChainTradeLineItem/ram:SpecifiedLineTradeAgreement/ram:UltimateCustomerOrderReferencedDocument/ram:LineID</t>
  </si>
  <si>
    <t>/rsm:SupplyChainTradeTransaction/ram:IncludedSupplyChainTradeLineItem/ram:SpecifiedLineTradeAgreement/ram:UltimateCustomerOrderReferencedDocument/ram:FormattedIssueDateTime</t>
  </si>
  <si>
    <t>/rsm:SupplyChainTradeTransaction/ram:IncludedSupplyChainTradeLineItem/ram:SpecifiedLineTradeAgreement/ram:UltimateCustomerOrderReferencedDocument/ram:FormattedIssueDateTime/qdt:DateTimeString</t>
  </si>
  <si>
    <t>/rsm:SupplyChainTradeTransaction/ram:IncludedSupplyChainTradeLineItem/ram:SpecifiedLineTradeAgreement/ram:UltimateCustomerOrderReferencedDocument/ram:FormattedIssueDateTime/qdt:DateTimeString/@format</t>
  </si>
  <si>
    <t>Ultimate Customer Order Referenced Doc ID</t>
  </si>
  <si>
    <t>Ultimate Customer Order Referenced Doc LineID</t>
  </si>
  <si>
    <t>Additional Referenced Document -  Date</t>
  </si>
  <si>
    <t>/rsm:SupplyChainTradeTransaction/ram:IncludedSupplyChainTradeLineItem/ram:SpecifiedLineTradeAgreement/ram:AdditionalReferencedDocument/ram:FormattedIssueDateTime</t>
  </si>
  <si>
    <t>/rsm:SupplyChainTradeTransaction/ram:IncludedSupplyChainTradeLineItem/ram:SpecifiedLineTradeAgreement/ram:AdditionalReferencedDocument/ram:FormattedIssueDateTime/qdt:DateTimeString</t>
  </si>
  <si>
    <t>/rsm:SupplyChainTradeTransaction/ram:IncludedSupplyChainTradeLineItem/ram:SpecifiedLineTradeAgreement/ram:AdditionalReferencedDocument/ram:FormattedIssueDateTime/qdt:DateTimeString/@format</t>
  </si>
  <si>
    <t>Contract Reference Date</t>
  </si>
  <si>
    <t>/rsm:SupplyChainTradeTransaction/ram:IncludedSupplyChainTradeLineItem/ram:SpecifiedLineTradeAgreement/ram:ContractReferencedDocument/ram:FormattedIssueDateTime</t>
  </si>
  <si>
    <t>/rsm:SupplyChainTradeTransaction/ram:IncludedSupplyChainTradeLineItem/ram:SpecifiedLineTradeAgreement/ram:ContractReferencedDocument/ram:FormattedIssueDateTime/qdt:DateTimeString</t>
  </si>
  <si>
    <t>/rsm:SupplyChainTradeTransaction/ram:IncludedSupplyChainTradeLineItem/ram:SpecifiedLineTradeAgreement/ram:ContractReferencedDocument/ram:FormattedIssueDateTime/qdt:DateTimeString/@format</t>
  </si>
  <si>
    <t>/rsm:SupplyChainTradeTransaction/ram:IncludedSupplyChainTradeLineItem/ram:SpecifiedLineTradeDelivery/ram:ShipToTradeParty/ram:ID</t>
  </si>
  <si>
    <t>/rsm:SupplyChainTradeTransaction/ram:IncludedSupplyChainTradeLineItem/ram:SpecifiedLineTradeDelivery/ram:ShipToTradeParty</t>
  </si>
  <si>
    <t>/rsm:SupplyChainTradeTransaction/ram:IncludedSupplyChainTradeLineItem/ram:SpecifiedLineTradeDelivery/ram:ShipToTradeParty/ram:GlobalID</t>
  </si>
  <si>
    <t>/rsm:SupplyChainTradeTransaction/ram:IncludedSupplyChainTradeLineItem/ram:SpecifiedLineTradeDelivery/ram:ShipToTradeParty/ram:GlobalID/@schemeID</t>
  </si>
  <si>
    <t>/rsm:SupplyChainTradeTransaction/ram:IncludedSupplyChainTradeLineItem/ram:SpecifiedLineTradeDelivery/ram:ShipToTradeParty/ram:Name</t>
  </si>
  <si>
    <t>/rsm:SupplyChainTradeTransaction/ram:IncludedSupplyChainTradeLineItem/ram:SpecifiedLineTradeDelivery/ram:ShipToTradeParty/ram:SpecifiedLegalOrganization</t>
  </si>
  <si>
    <t>/rsm:SupplyChainTradeTransaction/ram:IncludedSupplyChainTradeLineItem/ram:SpecifiedLineTradeDelivery/ram:ShipToTradeParty/ram:SpecifiedLegalOrganization/ram:ID</t>
  </si>
  <si>
    <t>/rsm:SupplyChainTradeTransaction/ram:IncludedSupplyChainTradeLineItem/ram:SpecifiedLineTradeDelivery/ram:ShipToTradeParty/ram:SpecifiedLegalOrganization/ram:ID/@schemeID</t>
  </si>
  <si>
    <t>/rsm:SupplyChainTradeTransaction/ram:IncludedSupplyChainTradeLineItem/ram:SpecifiedLineTradeDelivery/ram:ShipToTradeParty/ram:SpecifiedLegalOrganization/ram:TradingBusinessName</t>
  </si>
  <si>
    <t>/rsm:SupplyChainTradeTransaction/ram:IncludedSupplyChainTradeLineItem/ram:SpecifiedLineTradeDelivery/ram:ShipToTradeParty/ram:DefinedTradeContact</t>
  </si>
  <si>
    <t>/rsm:SupplyChainTradeTransaction/ram:IncludedSupplyChainTradeLineItem/ram:SpecifiedLineTradeDelivery/ram:ShipToTradeParty/ram:DefinedTradeContact/ram:TypeCode</t>
  </si>
  <si>
    <t>/rsm:SupplyChainTradeTransaction/ram:IncludedSupplyChainTradeLineItem/ram:SpecifiedLineTradeDelivery/ram:ShipToTradeParty/ram:DefinedTradeContact/ram:PersonName</t>
  </si>
  <si>
    <t>/rsm:SupplyChainTradeTransaction/ram:IncludedSupplyChainTradeLineItem/ram:SpecifiedLineTradeDelivery/ram:ShipToTradeParty/ram:DefinedTradeContact/ram:DepartmentName</t>
  </si>
  <si>
    <t>/rsm:SupplyChainTradeTransaction/ram:IncludedSupplyChainTradeLineItem/ram:SpecifiedLineTradeDelivery/ram:ShipToTradeParty/ram:DefinedTradeContact/ram:TelephoneUniversalCommunication</t>
  </si>
  <si>
    <t>/rsm:SupplyChainTradeTransaction/ram:IncludedSupplyChainTradeLineItem/ram:SpecifiedLineTradeDelivery/ram:ShipToTradeParty/ram:DefinedTradeContact/ram:TelephoneUniversalCommunication/ram:CompleteNumber</t>
  </si>
  <si>
    <t>/rsm:SupplyChainTradeTransaction/ram:IncludedSupplyChainTradeLineItem/ram:SpecifiedLineTradeDelivery/ram:ShipToTradeParty/ram:DefinedTradeContact/ram:EmailURIUniversalCommunication</t>
  </si>
  <si>
    <t>/rsm:SupplyChainTradeTransaction/ram:IncludedSupplyChainTradeLineItem/ram:SpecifiedLineTradeDelivery/ram:ShipToTradeParty/ram:DefinedTradeContact/ram:EmailURIUniversalCommunication/ram:URIID</t>
  </si>
  <si>
    <t>/rsm:SupplyChainTradeTransaction/ram:IncludedSupplyChainTradeLineItem/ram:SpecifiedLineTradeDelivery/ram:ShipToTradeParty/ram:PostalTradeAddress</t>
  </si>
  <si>
    <t>/rsm:SupplyChainTradeTransaction/ram:IncludedSupplyChainTradeLineItem/ram:SpecifiedLineTradeDelivery/ram:ShipToTradeParty/ram:PostalTradeAddress/ram:PostcodeCode</t>
  </si>
  <si>
    <t>/rsm:SupplyChainTradeTransaction/ram:IncludedSupplyChainTradeLineItem/ram:SpecifiedLineTradeDelivery/ram:ShipToTradeParty/ram:PostalTradeAddress/ram:LineOne</t>
  </si>
  <si>
    <t>/rsm:SupplyChainTradeTransaction/ram:IncludedSupplyChainTradeLineItem/ram:SpecifiedLineTradeDelivery/ram:ShipToTradeParty/ram:PostalTradeAddress/ram:LineTwo</t>
  </si>
  <si>
    <t>/rsm:SupplyChainTradeTransaction/ram:IncludedSupplyChainTradeLineItem/ram:SpecifiedLineTradeDelivery/ram:ShipToTradeParty/ram:PostalTradeAddress/ram:LineThree</t>
  </si>
  <si>
    <t>/rsm:SupplyChainTradeTransaction/ram:IncludedSupplyChainTradeLineItem/ram:SpecifiedLineTradeDelivery/ram:ShipToTradeParty/ram:PostalTradeAddress/ram:CityName</t>
  </si>
  <si>
    <t>/rsm:SupplyChainTradeTransaction/ram:IncludedSupplyChainTradeLineItem/ram:SpecifiedLineTradeDelivery/ram:ShipToTradeParty/ram:PostalTradeAddress/ram:CountryID</t>
  </si>
  <si>
    <t>/rsm:SupplyChainTradeTransaction/ram:IncludedSupplyChainTradeLineItem/ram:SpecifiedLineTradeDelivery/ram:ShipToTradeParty/ram:PostalTradeAddress/ram:CountrySubDivisionName</t>
  </si>
  <si>
    <t>/rsm:SupplyChainTradeTransaction/ram:IncludedSupplyChainTradeLineItem/ram:SpecifiedLineTradeDelivery/ram:ShipToTradeParty/ram:URIUniversalCommunication</t>
  </si>
  <si>
    <t>/rsm:SupplyChainTradeTransaction/ram:IncludedSupplyChainTradeLineItem/ram:SpecifiedLineTradeDelivery/ram:ShipToTradeParty/ram:URIUniversalCommunication/ram:URIID</t>
  </si>
  <si>
    <t>/rsm:SupplyChainTradeTransaction/ram:IncludedSupplyChainTradeLineItem/ram:SpecifiedLineTradeDelivery/ram:ShipToTradeParty/ram:URIUniversalCommunication/ram:URIID/@schemeID</t>
  </si>
  <si>
    <t>/rsm:SupplyChainTradeTransaction/ram:IncludedSupplyChainTradeLineItem/ram:SpecifiedLineTradeDelivery/ram:ShipToTradeParty/ram:SpecifiedTaxRegistration</t>
  </si>
  <si>
    <t>/rsm:SupplyChainTradeTransaction/ram:IncludedSupplyChainTradeLineItem/ram:SpecifiedLineTradeDelivery/ram:ShipToTradeParty/ram:SpecifiedTaxRegistration/ram:ID</t>
  </si>
  <si>
    <t>/rsm:SupplyChainTradeTransaction/ram:IncludedSupplyChainTradeLineItem/ram:SpecifiedLineTradeDelivery/ram:ShipToTradeParty/ram:SpecifiedTaxRegistration/ram:ID/@schemeID</t>
  </si>
  <si>
    <t>SHIP TO Contact -Fax number</t>
  </si>
  <si>
    <t>/rsm:SupplyChainTradeTransaction/ram:IncludedSupplyChainTradeLineItem/ram:SpecifiedLineTradeDelivery/ram:ShipToTradeParty/ram:DefinedTradeContact/ram:FaxUniversalCommunication</t>
  </si>
  <si>
    <t>/rsm:SupplyChainTradeTransaction/ram:IncludedSupplyChainTradeLineItem/ram:SpecifiedLineTradeDelivery/ram:ShipToTradeParty/ram:DefinedTradeContact/ram:FaxUniversalCommunication/ram:CompleteNumber</t>
  </si>
  <si>
    <t>A Fax number for the contact point.</t>
  </si>
  <si>
    <t>Line Buyer Requisitioner (originator) Contact -Fax number</t>
  </si>
  <si>
    <t>/rsm:SupplyChainTradeTransaction/ram:IncludedSupplyChainTradeLineItem/ram:SpecifiedLineTradeAgreement/ram:BuyerRequisitionerTradeParty/ram:DefinedTradeContact/ram:FaxUniversalCommunication</t>
  </si>
  <si>
    <t>/rsm:SupplyChainTradeTransaction/ram:IncludedSupplyChainTradeLineItem/ram:SpecifiedLineTradeAgreement/ram:BuyerRequisitionerTradeParty/ram:DefinedTradeContact/ram:FaxUniversalCommunication/ram:CompleteNumber</t>
  </si>
  <si>
    <t>Line Buyer Requisitioner (originator) Contact - Type</t>
  </si>
  <si>
    <t>/rsm:SupplyChainTradeTransaction/ram:IncludedSupplyChainTradeLineItem/ram:SpecifiedLineTradeAgreement/ram:BuyerRequisitionerTradeParty/ram:DefinedTradeContact/ram:TypeCode</t>
  </si>
  <si>
    <t>Ultimate Ship To ID</t>
  </si>
  <si>
    <t>Ultimate Ship To Global ID</t>
  </si>
  <si>
    <t>Ultimate Ship To Name</t>
  </si>
  <si>
    <t>Ultimate Ship to Legal ID</t>
  </si>
  <si>
    <t>Ultimate Ship to Legal ID scheme ID</t>
  </si>
  <si>
    <t>Ultimate Ship to Trading Name</t>
  </si>
  <si>
    <t>Ultimate Ship TO Contact - Type</t>
  </si>
  <si>
    <t>Ultimate Ship TO Contact - Person Name</t>
  </si>
  <si>
    <t>Ultimate Ship TO Contact - Department Name</t>
  </si>
  <si>
    <t>Ultimate Ship TO Contact - telephone number</t>
  </si>
  <si>
    <t>Ultimate Ship TO Contact -Fax number</t>
  </si>
  <si>
    <t>Ultimate Ship TO Contact - email address</t>
  </si>
  <si>
    <t>Ultimate Ship To Address / Postal Code</t>
  </si>
  <si>
    <t>Ultimate Ship To Address / Line One</t>
  </si>
  <si>
    <t>Ultimate Ship To Address / Line Two</t>
  </si>
  <si>
    <t>Ultimate Ship To Address / Line Three</t>
  </si>
  <si>
    <t>Ultimate Ship To Address / City Name</t>
  </si>
  <si>
    <t>Ultimate Ship To Country Code</t>
  </si>
  <si>
    <t>Ultimate Ship To Country Subdivision</t>
  </si>
  <si>
    <t>Ultimate Ship TO Electronic Address Scheme ID</t>
  </si>
  <si>
    <t>Ultimate Ship TO VAT Identifier</t>
  </si>
  <si>
    <t>ULTIMATE SHIP TO ELECTRONIC ADDRESS</t>
  </si>
  <si>
    <t>ULTIMATE SHIP TO TAX REGISTRATION</t>
  </si>
  <si>
    <t>(ULTIMATE SHIP TO LEGAL)</t>
  </si>
  <si>
    <t>/rsm:SupplyChainTradeTransaction/ram:IncludedSupplyChainTradeLineItem/ram:SpecifiedLineTradeDelivery/ram:UltimateShipToTradeParty</t>
  </si>
  <si>
    <t>/rsm:SupplyChainTradeTransaction/ram:IncludedSupplyChainTradeLineItem/ram:SpecifiedLineTradeDelivery/ram:UltimateShipToTradeParty/ram:ID</t>
  </si>
  <si>
    <t>/rsm:SupplyChainTradeTransaction/ram:IncludedSupplyChainTradeLineItem/ram:SpecifiedLineTradeDelivery/ram:UltimateShipToTradeParty/ram:GlobalID</t>
  </si>
  <si>
    <t>/rsm:SupplyChainTradeTransaction/ram:IncludedSupplyChainTradeLineItem/ram:SpecifiedLineTradeDelivery/ram:UltimateShipToTradeParty/ram:GlobalID/@schemeID</t>
  </si>
  <si>
    <t>/rsm:SupplyChainTradeTransaction/ram:IncludedSupplyChainTradeLineItem/ram:SpecifiedLineTradeDelivery/ram:UltimateShipToTradeParty/ram:Name</t>
  </si>
  <si>
    <t>/rsm:SupplyChainTradeTransaction/ram:IncludedSupplyChainTradeLineItem/ram:SpecifiedLineTradeDelivery/ram:UltimateShipToTradeParty/ram:SpecifiedLegalOrganization</t>
  </si>
  <si>
    <t>/rsm:SupplyChainTradeTransaction/ram:IncludedSupplyChainTradeLineItem/ram:SpecifiedLineTradeDelivery/ram:UltimateShipToTradeParty/ram:SpecifiedLegalOrganization/ram:ID</t>
  </si>
  <si>
    <t>/rsm:SupplyChainTradeTransaction/ram:IncludedSupplyChainTradeLineItem/ram:SpecifiedLineTradeDelivery/ram:UltimateShipToTradeParty/ram:SpecifiedLegalOrganization/ram:ID/@schemeID</t>
  </si>
  <si>
    <t>/rsm:SupplyChainTradeTransaction/ram:IncludedSupplyChainTradeLineItem/ram:SpecifiedLineTradeDelivery/ram:UltimateShipToTradeParty/ram:SpecifiedLegalOrganization/ram:TradingBusinessName</t>
  </si>
  <si>
    <t>/rsm:SupplyChainTradeTransaction/ram:IncludedSupplyChainTradeLineItem/ram:SpecifiedLineTradeDelivery/ram:UltimateShipToTradeParty/ram:DefinedTradeContact</t>
  </si>
  <si>
    <t>/rsm:SupplyChainTradeTransaction/ram:IncludedSupplyChainTradeLineItem/ram:SpecifiedLineTradeDelivery/ram:UltimateShipToTradeParty/ram:DefinedTradeContact/ram:TypeCode</t>
  </si>
  <si>
    <t>/rsm:SupplyChainTradeTransaction/ram:IncludedSupplyChainTradeLineItem/ram:SpecifiedLineTradeDelivery/ram:UltimateShipToTradeParty/ram:DefinedTradeContact/ram:PersonName</t>
  </si>
  <si>
    <t>/rsm:SupplyChainTradeTransaction/ram:IncludedSupplyChainTradeLineItem/ram:SpecifiedLineTradeDelivery/ram:UltimateShipToTradeParty/ram:DefinedTradeContact/ram:DepartmentName</t>
  </si>
  <si>
    <t>/rsm:SupplyChainTradeTransaction/ram:IncludedSupplyChainTradeLineItem/ram:SpecifiedLineTradeDelivery/ram:UltimateShipToTradeParty/ram:DefinedTradeContact/ram:TelephoneUniversalCommunication</t>
  </si>
  <si>
    <t>/rsm:SupplyChainTradeTransaction/ram:IncludedSupplyChainTradeLineItem/ram:SpecifiedLineTradeDelivery/ram:UltimateShipToTradeParty/ram:DefinedTradeContact/ram:TelephoneUniversalCommunication/ram:CompleteNumber</t>
  </si>
  <si>
    <t>/rsm:SupplyChainTradeTransaction/ram:IncludedSupplyChainTradeLineItem/ram:SpecifiedLineTradeDelivery/ram:UltimateShipToTradeParty/ram:DefinedTradeContact/ram:FaxUniversalCommunication</t>
  </si>
  <si>
    <t>/rsm:SupplyChainTradeTransaction/ram:IncludedSupplyChainTradeLineItem/ram:SpecifiedLineTradeDelivery/ram:UltimateShipToTradeParty/ram:DefinedTradeContact/ram:FaxUniversalCommunication/ram:CompleteNumber</t>
  </si>
  <si>
    <t>/rsm:SupplyChainTradeTransaction/ram:IncludedSupplyChainTradeLineItem/ram:SpecifiedLineTradeDelivery/ram:UltimateShipToTradeParty/ram:DefinedTradeContact/ram:EmailURIUniversalCommunication</t>
  </si>
  <si>
    <t>/rsm:SupplyChainTradeTransaction/ram:IncludedSupplyChainTradeLineItem/ram:SpecifiedLineTradeDelivery/ram:UltimateShipToTradeParty/ram:DefinedTradeContact/ram:EmailURIUniversalCommunication/ram:URIID</t>
  </si>
  <si>
    <t>/rsm:SupplyChainTradeTransaction/ram:IncludedSupplyChainTradeLineItem/ram:SpecifiedLineTradeDelivery/ram:UltimateShipToTradeParty/ram:PostalTradeAddress</t>
  </si>
  <si>
    <t>/rsm:SupplyChainTradeTransaction/ram:IncludedSupplyChainTradeLineItem/ram:SpecifiedLineTradeDelivery/ram:UltimateShipToTradeParty/ram:PostalTradeAddress/ram:PostcodeCode</t>
  </si>
  <si>
    <t>/rsm:SupplyChainTradeTransaction/ram:IncludedSupplyChainTradeLineItem/ram:SpecifiedLineTradeDelivery/ram:UltimateShipToTradeParty/ram:PostalTradeAddress/ram:LineOne</t>
  </si>
  <si>
    <t>/rsm:SupplyChainTradeTransaction/ram:IncludedSupplyChainTradeLineItem/ram:SpecifiedLineTradeDelivery/ram:UltimateShipToTradeParty/ram:PostalTradeAddress/ram:LineTwo</t>
  </si>
  <si>
    <t>/rsm:SupplyChainTradeTransaction/ram:IncludedSupplyChainTradeLineItem/ram:SpecifiedLineTradeDelivery/ram:UltimateShipToTradeParty/ram:PostalTradeAddress/ram:LineThree</t>
  </si>
  <si>
    <t>/rsm:SupplyChainTradeTransaction/ram:IncludedSupplyChainTradeLineItem/ram:SpecifiedLineTradeDelivery/ram:UltimateShipToTradeParty/ram:PostalTradeAddress/ram:CityName</t>
  </si>
  <si>
    <t>/rsm:SupplyChainTradeTransaction/ram:IncludedSupplyChainTradeLineItem/ram:SpecifiedLineTradeDelivery/ram:UltimateShipToTradeParty/ram:PostalTradeAddress/ram:CountryID</t>
  </si>
  <si>
    <t>/rsm:SupplyChainTradeTransaction/ram:IncludedSupplyChainTradeLineItem/ram:SpecifiedLineTradeDelivery/ram:UltimateShipToTradeParty/ram:PostalTradeAddress/ram:CountrySubDivisionName</t>
  </si>
  <si>
    <t>/rsm:SupplyChainTradeTransaction/ram:IncludedSupplyChainTradeLineItem/ram:SpecifiedLineTradeDelivery/ram:UltimateShipToTradeParty/ram:URIUniversalCommunication</t>
  </si>
  <si>
    <t>/rsm:SupplyChainTradeTransaction/ram:IncludedSupplyChainTradeLineItem/ram:SpecifiedLineTradeDelivery/ram:UltimateShipToTradeParty/ram:URIUniversalCommunication/ram:URIID</t>
  </si>
  <si>
    <t>/rsm:SupplyChainTradeTransaction/ram:IncludedSupplyChainTradeLineItem/ram:SpecifiedLineTradeDelivery/ram:UltimateShipToTradeParty/ram:URIUniversalCommunication/ram:URIID/@schemeID</t>
  </si>
  <si>
    <t>/rsm:SupplyChainTradeTransaction/ram:IncludedSupplyChainTradeLineItem/ram:SpecifiedLineTradeDelivery/ram:UltimateShipToTradeParty/ram:SpecifiedTaxRegistration</t>
  </si>
  <si>
    <t>/rsm:SupplyChainTradeTransaction/ram:IncludedSupplyChainTradeLineItem/ram:SpecifiedLineTradeDelivery/ram:UltimateShipToTradeParty/ram:SpecifiedTaxRegistration/ram:ID</t>
  </si>
  <si>
    <t>/rsm:SupplyChainTradeTransaction/ram:IncludedSupplyChainTradeLineItem/ram:SpecifiedLineTradeDelivery/ram:UltimateShipToTradeParty/ram:SpecifiedTaxRegistration/ram:ID/@schemeID</t>
  </si>
  <si>
    <t>CHANGE CARD CII EXT</t>
  </si>
  <si>
    <t>Line Total Charges (without VAT)</t>
  </si>
  <si>
    <t>Line Total Allowance Amount (without VAT)</t>
  </si>
  <si>
    <t>Line Total Charges and Allowances Amount (without VAT)</t>
  </si>
  <si>
    <t>/rsm:SupplyChainTradeTransaction/ram:IncludedSupplyChainTradeLineItem/ram:SpecifiedLineTradeSettlement/ram:SpecifiedTradeSettlementLineMonetarySummation/ram:TotalAllowanceChargeAmount</t>
  </si>
  <si>
    <t>A monetary value of a total allowance and charge reported in this trade settlement line monetary summation.</t>
  </si>
  <si>
    <t>The total amount of Charges of the order line.</t>
  </si>
  <si>
    <t>The total amount of Allowances of the order line.</t>
  </si>
  <si>
    <t>/rsm:SupplyChainTradeTransaction/ram:IncludedSupplyChainTradeLineItem/ram:SpecifiedLineTradeSettlement/ram:SpecifiedTradeSettlementLineMonetarySummation/ram:ChargeTotalAmount</t>
  </si>
  <si>
    <t>/rsm:SupplyChainTradeTransaction/ram:IncludedSupplyChainTradeLineItem/ram:SpecifiedLineTradeSettlement/ram:SpecifiedTradeSettlementLineMonetarySummation/ram:AllowanceTotalAmount</t>
  </si>
  <si>
    <t>Seller Contact - fax number</t>
  </si>
  <si>
    <t>/rsm:SupplyChainTradeTransaction/ram:ApplicableHeaderTradeAgreement/ram:SellerTradeParty/ram:DefinedTradeContact/ram:FaxUniversalCommunication/ram:CompleteNumber</t>
  </si>
  <si>
    <t>/rsm:SupplyChainTradeTransaction/ram:ApplicableHeaderTradeAgreement/ram:SellerTradeParty/ram:DefinedTradeContact/ram:FaxUniversalCommunication</t>
  </si>
  <si>
    <t>A fax number for the contact point.</t>
  </si>
  <si>
    <t>Buyer Contact - fax number</t>
  </si>
  <si>
    <t>Header Buyer Requisitioner (originator) - fax number</t>
  </si>
  <si>
    <t>/rsm:SupplyChainTradeTransaction/ram:ApplicableHeaderTradeAgreement/ram:BuyerRequisitionerTradeParty/ram:DefinedTradeContact/ram:FaxUniversalCommunication</t>
  </si>
  <si>
    <t>/rsm:SupplyChainTradeTransaction/ram:ApplicableHeaderTradeAgreement/ram:BuyerRequisitionerTradeParty/ram:DefinedTradeContact/ram:FaxUniversalCommunication/ram:CompleteNumber</t>
  </si>
  <si>
    <t>/rsm:SupplyChainTradeTransaction/ram:ApplicableHeaderTradeAgreement/ram:BuyerTradeParty/ram:DefinedTradeContact/ram:FaxUniversalCommunication/ram:CompleteNumber</t>
  </si>
  <si>
    <t>/rsm:SupplyChainTradeTransaction/ram:ApplicableHeaderTradeAgreement/ram:BuyerTradeParty/ram:DefinedTradeContact/ram:FaxUniversalCommunication</t>
  </si>
  <si>
    <t>Header Buyer Requisitioner (originator) Contact - Type</t>
  </si>
  <si>
    <t>/rsm:SupplyChainTradeTransaction/ram:ApplicableHeaderTradeAgreement/ram:BuyerRequisitionerTradeParty/ram:DefinedTradeContact/ram:TypeCode</t>
  </si>
  <si>
    <t>PRODUCT END USER</t>
  </si>
  <si>
    <t>PRODUCT END USER LEGAL</t>
  </si>
  <si>
    <t>PRODUCT END USER LEGAL POSTAL ADDRESS</t>
  </si>
  <si>
    <t>PRODUCT END USER -CONTACT</t>
  </si>
  <si>
    <t>PRODUCT END USER TAX REGISTRATION</t>
  </si>
  <si>
    <t>Header Buyer Requisitioner ID</t>
  </si>
  <si>
    <t>Header Buyer Requisitioner Global ID</t>
  </si>
  <si>
    <t>Header Buyer Requisitioner Global ID Scheme ID</t>
  </si>
  <si>
    <t>Header Buyer Requisitioner Name</t>
  </si>
  <si>
    <t>Product End User ID</t>
  </si>
  <si>
    <t>Product End User Global ID</t>
  </si>
  <si>
    <t>Product End User Global ID Scheme ID</t>
  </si>
  <si>
    <t>Product End User Name</t>
  </si>
  <si>
    <t>Product End User Legal Identifier</t>
  </si>
  <si>
    <t>Product End User Legal Identifier scheme ID</t>
  </si>
  <si>
    <t>Product End User trading name</t>
  </si>
  <si>
    <t>Product End User Legal Address / Postal Code</t>
  </si>
  <si>
    <t>Product End User Legal Address / Line One</t>
  </si>
  <si>
    <t>Product End User Legal Address / Line Two</t>
  </si>
  <si>
    <t>Product End User Legal Address / Line Three</t>
  </si>
  <si>
    <t>Product End User Legal Address / City Name</t>
  </si>
  <si>
    <t>Product End User Legal Country Code</t>
  </si>
  <si>
    <t>Product End User Legal Country Subdivision</t>
  </si>
  <si>
    <t>Product End User (originator) Contact - Type</t>
  </si>
  <si>
    <t>Product End User (originator) - Person Name</t>
  </si>
  <si>
    <t>Product End User (originator) - Department Name</t>
  </si>
  <si>
    <t>Product End User (originator) - telephone number</t>
  </si>
  <si>
    <t>Product End User (originator) - fax number</t>
  </si>
  <si>
    <t>Product End User (originator) - email address</t>
  </si>
  <si>
    <t>Product End User Address / Postal Code</t>
  </si>
  <si>
    <t>Product End User Address / Line One</t>
  </si>
  <si>
    <t>Product End User Address / Line Two</t>
  </si>
  <si>
    <t>Product End User Address / Line Three</t>
  </si>
  <si>
    <t>Product End User Address / City Name</t>
  </si>
  <si>
    <t>Product End User Country Code</t>
  </si>
  <si>
    <t>Product End User Country Subdivision</t>
  </si>
  <si>
    <t>Product End User Electronic Address Scheme ID</t>
  </si>
  <si>
    <t>Product End User VAT Identifier</t>
  </si>
  <si>
    <t>To be used if the Address is different from the legal Registration Address</t>
  </si>
  <si>
    <t>/rsm:SupplyChainTradeTransaction/ram:ApplicableHeaderTradeAgreement/ram:ProductEndUserTradeParty</t>
  </si>
  <si>
    <t>/rsm:SupplyChainTradeTransaction/ram:ApplicableHeaderTradeAgreement/ram:ProductEndUserTradeParty/ram:ID</t>
  </si>
  <si>
    <t>/rsm:SupplyChainTradeTransaction/ram:ApplicableHeaderTradeAgreement/ram:ProductEndUserTradeParty/ram:GlobalID</t>
  </si>
  <si>
    <t>/rsm:SupplyChainTradeTransaction/ram:ApplicableHeaderTradeAgreement/ram:ProductEndUserTradeParty/ram:GlobalID/@schemeID</t>
  </si>
  <si>
    <t>/rsm:SupplyChainTradeTransaction/ram:ApplicableHeaderTradeAgreement/ram:ProductEndUserTradeParty/ram:Name</t>
  </si>
  <si>
    <t>/rsm:SupplyChainTradeTransaction/ram:ApplicableHeaderTradeAgreement/ram:ProductEndUserTradeParty/ram:SpecifiedLegalOrganization</t>
  </si>
  <si>
    <t>/rsm:SupplyChainTradeTransaction/ram:ApplicableHeaderTradeAgreement/ram:ProductEndUserTradeParty/ram:SpecifiedLegalOrganization/ram:ID</t>
  </si>
  <si>
    <t>/rsm:SupplyChainTradeTransaction/ram:ApplicableHeaderTradeAgreement/ram:ProductEndUserTradeParty/ram:SpecifiedLegalOrganization/ram:ID/@schemeID</t>
  </si>
  <si>
    <t>/rsm:SupplyChainTradeTransaction/ram:ApplicableHeaderTradeAgreement/ram:ProductEndUserTradeParty/ram:SpecifiedLegalOrganization/ram:TradingBusinessName</t>
  </si>
  <si>
    <t>/rsm:SupplyChainTradeTransaction/ram:ApplicableHeaderTradeAgreement/ram:ProductEndUserTradeParty/ram:SpecifiedLegalOrganization/ram:PostalTradeAddress</t>
  </si>
  <si>
    <t>/rsm:SupplyChainTradeTransaction/ram:ApplicableHeaderTradeAgreement/ram:ProductEndUserTradeParty/ram:SpecifiedLegalOrganization/ram:PostalTradeAddress/ram:PostcodeCode</t>
  </si>
  <si>
    <t>/rsm:SupplyChainTradeTransaction/ram:ApplicableHeaderTradeAgreement/ram:ProductEndUserTradeParty/ram:SpecifiedLegalOrganization/ram:PostalTradeAddress/ram:LineOne</t>
  </si>
  <si>
    <t>/rsm:SupplyChainTradeTransaction/ram:ApplicableHeaderTradeAgreement/ram:ProductEndUserTradeParty/ram:SpecifiedLegalOrganization/ram:PostalTradeAddress/ram:LineTwo</t>
  </si>
  <si>
    <t>/rsm:SupplyChainTradeTransaction/ram:ApplicableHeaderTradeAgreement/ram:ProductEndUserTradeParty/ram:SpecifiedLegalOrganization/ram:PostalTradeAddress/ram:LineThree</t>
  </si>
  <si>
    <t>/rsm:SupplyChainTradeTransaction/ram:ApplicableHeaderTradeAgreement/ram:ProductEndUserTradeParty/ram:SpecifiedLegalOrganization/ram:PostalTradeAddress/ram:CityName</t>
  </si>
  <si>
    <t>/rsm:SupplyChainTradeTransaction/ram:ApplicableHeaderTradeAgreement/ram:ProductEndUserTradeParty/ram:SpecifiedLegalOrganization/ram:PostalTradeAddress/ram:CountryID</t>
  </si>
  <si>
    <t>/rsm:SupplyChainTradeTransaction/ram:ApplicableHeaderTradeAgreement/ram:ProductEndUserTradeParty/ram:SpecifiedLegalOrganization/ram:PostalTradeAddress/ram:CountrySubDivisionName</t>
  </si>
  <si>
    <t>/rsm:SupplyChainTradeTransaction/ram:ApplicableHeaderTradeAgreement/ram:ProductEndUserTradeParty/ram:DefinedTradeContact</t>
  </si>
  <si>
    <t>/rsm:SupplyChainTradeTransaction/ram:ApplicableHeaderTradeAgreement/ram:ProductEndUserTradeParty/ram:DefinedTradeContact/ram:TypeCode</t>
  </si>
  <si>
    <t>/rsm:SupplyChainTradeTransaction/ram:ApplicableHeaderTradeAgreement/ram:ProductEndUserTradeParty/ram:DefinedTradeContact/ram:PersonName</t>
  </si>
  <si>
    <t>/rsm:SupplyChainTradeTransaction/ram:ApplicableHeaderTradeAgreement/ram:ProductEndUserTradeParty/ram:DefinedTradeContact/ram:DepartmentName</t>
  </si>
  <si>
    <t>/rsm:SupplyChainTradeTransaction/ram:ApplicableHeaderTradeAgreement/ram:ProductEndUserTradeParty/ram:DefinedTradeContact/ram:TelephoneUniversalCommunication</t>
  </si>
  <si>
    <t>/rsm:SupplyChainTradeTransaction/ram:ApplicableHeaderTradeAgreement/ram:ProductEndUserTradeParty/ram:DefinedTradeContact/ram:TelephoneUniversalCommunication/ram:CompleteNumber</t>
  </si>
  <si>
    <t>/rsm:SupplyChainTradeTransaction/ram:ApplicableHeaderTradeAgreement/ram:ProductEndUserTradeParty/ram:DefinedTradeContact/ram:FaxUniversalCommunication</t>
  </si>
  <si>
    <t>/rsm:SupplyChainTradeTransaction/ram:ApplicableHeaderTradeAgreement/ram:ProductEndUserTradeParty/ram:DefinedTradeContact/ram:FaxUniversalCommunication/ram:CompleteNumber</t>
  </si>
  <si>
    <t>/rsm:SupplyChainTradeTransaction/ram:ApplicableHeaderTradeAgreement/ram:ProductEndUserTradeParty/ram:DefinedTradeContact/ram:EmailURIUniversalCommunication</t>
  </si>
  <si>
    <t>/rsm:SupplyChainTradeTransaction/ram:ApplicableHeaderTradeAgreement/ram:ProductEndUserTradeParty/ram:DefinedTradeContact/ram:EmailURIUniversalCommunication/ram:URIID</t>
  </si>
  <si>
    <t>/rsm:SupplyChainTradeTransaction/ram:ApplicableHeaderTradeAgreement/ram:ProductEndUserTradeParty/ram:PostalTradeAddress</t>
  </si>
  <si>
    <t>/rsm:SupplyChainTradeTransaction/ram:ApplicableHeaderTradeAgreement/ram:ProductEndUserTradeParty/ram:PostalTradeAddress/ram:PostcodeCode</t>
  </si>
  <si>
    <t>/rsm:SupplyChainTradeTransaction/ram:ApplicableHeaderTradeAgreement/ram:ProductEndUserTradeParty/ram:PostalTradeAddress/ram:LineOne</t>
  </si>
  <si>
    <t>/rsm:SupplyChainTradeTransaction/ram:ApplicableHeaderTradeAgreement/ram:ProductEndUserTradeParty/ram:PostalTradeAddress/ram:LineTwo</t>
  </si>
  <si>
    <t>/rsm:SupplyChainTradeTransaction/ram:ApplicableHeaderTradeAgreement/ram:ProductEndUserTradeParty/ram:PostalTradeAddress/ram:LineThree</t>
  </si>
  <si>
    <t>/rsm:SupplyChainTradeTransaction/ram:ApplicableHeaderTradeAgreement/ram:ProductEndUserTradeParty/ram:PostalTradeAddress/ram:CityName</t>
  </si>
  <si>
    <t>/rsm:SupplyChainTradeTransaction/ram:ApplicableHeaderTradeAgreement/ram:ProductEndUserTradeParty/ram:PostalTradeAddress/ram:CountryID</t>
  </si>
  <si>
    <t>/rsm:SupplyChainTradeTransaction/ram:ApplicableHeaderTradeAgreement/ram:ProductEndUserTradeParty/ram:PostalTradeAddress/ram:CountrySubDivisionName</t>
  </si>
  <si>
    <t>/rsm:SupplyChainTradeTransaction/ram:ApplicableHeaderTradeAgreement/ram:ProductEndUserTradeParty/ram:URIUniversalCommunication</t>
  </si>
  <si>
    <t>/rsm:SupplyChainTradeTransaction/ram:ApplicableHeaderTradeAgreement/ram:ProductEndUserTradeParty/ram:URIUniversalCommunication/ram:URIID</t>
  </si>
  <si>
    <t>/rsm:SupplyChainTradeTransaction/ram:ApplicableHeaderTradeAgreement/ram:ProductEndUserTradeParty/ram:URIUniversalCommunication/ram:URIID/@schemeID</t>
  </si>
  <si>
    <t>/rsm:SupplyChainTradeTransaction/ram:ApplicableHeaderTradeAgreement/ram:ProductEndUserTradeParty/ram:SpecifiedTaxRegistration</t>
  </si>
  <si>
    <t>/rsm:SupplyChainTradeTransaction/ram:ApplicableHeaderTradeAgreement/ram:ProductEndUserTradeParty/ram:SpecifiedTaxRegistration/ram:ID</t>
  </si>
  <si>
    <t>/rsm:SupplyChainTradeTransaction/ram:ApplicableHeaderTradeAgreement/ram:ProductEndUserTradeParty/ram:SpecifiedTaxRegistration/ram:ID/@schemeID</t>
  </si>
  <si>
    <t>An identifier of the Product End User.
The identification scheme identifier of the Product End User identifier.</t>
  </si>
  <si>
    <t>Scheme identifier for Product End User identifier</t>
  </si>
  <si>
    <t>The full name of the Product End User.</t>
  </si>
  <si>
    <t>Scheme identifier for Product End User electronic address</t>
  </si>
  <si>
    <t>The Product End User's VAT identifier.</t>
  </si>
  <si>
    <t>Identifies the Product End User's electronic address to which the order is delivered.
The identification scheme identifier of the Product End User electronic address.</t>
  </si>
  <si>
    <t>The common name of the city, town or village, where the Product End User's address is located.</t>
  </si>
  <si>
    <t>A group of business terms providing information about the postal address for the Product End User.</t>
  </si>
  <si>
    <t>TENDER OR LOT REFERENCE</t>
  </si>
  <si>
    <t>Tender or lot reference ID</t>
  </si>
  <si>
    <t>SHIP TO Contact - fax number</t>
  </si>
  <si>
    <t>/rsm:SupplyChainTradeTransaction/ram:ApplicableHeaderTradeDelivery/ram:ShipToTradeParty/ram:DefinedTradeContact/ram:FaxUniversalCommunication</t>
  </si>
  <si>
    <t>/rsm:SupplyChainTradeTransaction/ram:ApplicableHeaderTradeDelivery/ram:ShipToTradeParty/ram:DefinedTradeContact/ram:FaxUniversalCommunication/ram:CompleteNumber</t>
  </si>
  <si>
    <t>SHIP FROM Contact - fax number</t>
  </si>
  <si>
    <t>/rsm:SupplyChainTradeTransaction/ram:ApplicableHeaderTradeDelivery/ram:ShipFromTradeParty/ram:DefinedTradeContact/ram:FaxUniversalCommunication</t>
  </si>
  <si>
    <t>/rsm:SupplyChainTradeTransaction/ram:ApplicableHeaderTradeDelivery/ram:ShipFromTradeParty/ram:DefinedTradeContact/ram:FaxUniversalCommunication/ram:CompleteNumber</t>
  </si>
  <si>
    <t>Invoicee Contact - fax number</t>
  </si>
  <si>
    <t>/rsm:SupplyChainTradeTransaction/ram:ApplicableHeaderTradeSettlement/ram:InvoiceeTradeParty/ram:DefinedTradeContact/ram:FaxUniversalCommunication/ram:CompleteNumber</t>
  </si>
  <si>
    <t>/rsm:SupplyChainTradeTransaction/ram:ApplicableHeaderTradeSettlement/ram:InvoiceeTradeParty/ram:DefinedTradeContact/ram:FaxUniversalCommunication</t>
  </si>
  <si>
    <t>SHIP TO LEGAL POSTAL ADDRESS</t>
  </si>
  <si>
    <t>Ship To Legal Address / Postal Code</t>
  </si>
  <si>
    <t>Ship To Legal Address / Line One</t>
  </si>
  <si>
    <t>Ship To Legal Address / Line Two</t>
  </si>
  <si>
    <t>Ship To Legal Address / Line Three</t>
  </si>
  <si>
    <t>Ship To Legal Address / City Name</t>
  </si>
  <si>
    <t>Ship To Legal Country Code</t>
  </si>
  <si>
    <t>Ship To Legal Country Subdivision</t>
  </si>
  <si>
    <t>/rsm:SupplyChainTradeTransaction/ram:ApplicableHeaderTradeDelivery/ram:ShipToTradeParty/ram:SpecifiedLegalOrganization/ram:PostalTradeAddress</t>
  </si>
  <si>
    <t>/rsm:SupplyChainTradeTransaction/ram:ApplicableHeaderTradeDelivery/ram:ShipToTradeParty/ram:SpecifiedLegalOrganization/ram:PostalTradeAddress/ram:PostcodeCode</t>
  </si>
  <si>
    <t>/rsm:SupplyChainTradeTransaction/ram:ApplicableHeaderTradeDelivery/ram:ShipToTradeParty/ram:SpecifiedLegalOrganization/ram:PostalTradeAddress/ram:LineOne</t>
  </si>
  <si>
    <t>/rsm:SupplyChainTradeTransaction/ram:ApplicableHeaderTradeDelivery/ram:ShipToTradeParty/ram:SpecifiedLegalOrganization/ram:PostalTradeAddress/ram:LineTwo</t>
  </si>
  <si>
    <t>/rsm:SupplyChainTradeTransaction/ram:ApplicableHeaderTradeDelivery/ram:ShipToTradeParty/ram:SpecifiedLegalOrganization/ram:PostalTradeAddress/ram:LineThree</t>
  </si>
  <si>
    <t>/rsm:SupplyChainTradeTransaction/ram:ApplicableHeaderTradeDelivery/ram:ShipToTradeParty/ram:SpecifiedLegalOrganizationn/ram:PostalTradeAddress/ram:CityName</t>
  </si>
  <si>
    <t>/rsm:SupplyChainTradeTransaction/ram:ApplicableHeaderTradeDelivery/ram:ShipToTradeParty/ram:SpecifiedLegalOrganization/ram:PostalTradeAddress/ram:CountryID</t>
  </si>
  <si>
    <t>/rsm:SupplyChainTradeTransaction/ram:ApplicableHeaderTradeDelivery/ram:ShipToTradeParty/ram:SpecifiedLegalOrganization/ram:PostalTradeAddress/ram:CountrySubDivisionName</t>
  </si>
  <si>
    <t>Ship From Legal Address / Postal Code</t>
  </si>
  <si>
    <t>Ship From Legal Address / Line One</t>
  </si>
  <si>
    <t>Ship From Legal Address / Line Two</t>
  </si>
  <si>
    <t>Ship From Legal Address / Line Three</t>
  </si>
  <si>
    <t>Ship From Legal Address / City Name</t>
  </si>
  <si>
    <t>Ship From Legal Country Code</t>
  </si>
  <si>
    <t>Ship From Legal Country Subdivision</t>
  </si>
  <si>
    <t>/rsm:SupplyChainTradeTransaction/ram:ApplicableHeaderTradeDelivery/ram:ShipFromTradeParty/ram:SpecifiedLegalOrganization/ram:PostalTradeAddress</t>
  </si>
  <si>
    <t>/rsm:SupplyChainTradeTransaction/ram:ApplicableHeaderTradeDelivery/ram:ShipFromTradeParty/ram:SpecifiedLegalOrganization/ram:PostalTradeAddress/ram:PostcodeCode</t>
  </si>
  <si>
    <t>/rsm:SupplyChainTradeTransaction/ram:ApplicableHeaderTradeDelivery/ram:ShipFromTradeParty/ram:SpecifiedLegalOrganization/ram:PostalTradeAddress/ram:LineOne</t>
  </si>
  <si>
    <t>/rsm:SupplyChainTradeTransaction/ram:ApplicableHeaderTradeDelivery/ram:ShipFromTradeParty/ram:SpecifiedLegalOrganization/ram:PostalTradeAddress/ram:LineTwo</t>
  </si>
  <si>
    <t>/rsm:SupplyChainTradeTransaction/ram:ApplicableHeaderTradeDelivery/ram:ShipFromTradeParty/ram:SpecifiedLegalOrganization/ram:PostalTradeAddress/ram:LineThree</t>
  </si>
  <si>
    <t>/rsm:SupplyChainTradeTransaction/ram:ApplicableHeaderTradeDelivery/ram:ShipFromTradeParty/ram:SpecifiedLegalOrganizationn/ram:PostalTradeAddress/ram:CityName</t>
  </si>
  <si>
    <t>/rsm:SupplyChainTradeTransaction/ram:ApplicableHeaderTradeDelivery/ram:ShipFromTradeParty/ram:SpecifiedLegalOrganization/ram:PostalTradeAddress/ram:CountryID</t>
  </si>
  <si>
    <t>/rsm:SupplyChainTradeTransaction/ram:ApplicableHeaderTradeDelivery/ram:ShipFromTradeParty/ram:SpecifiedLegalOrganization/ram:PostalTradeAddress/ram:CountrySubDivisionName</t>
  </si>
  <si>
    <t>SHIP TO LEGAL ORGANIZATION</t>
  </si>
  <si>
    <t>HEADER BUYER REQUISITIONER LEGAL ORGANIZATION</t>
  </si>
  <si>
    <t>BUYER LEGAL ORGANIZATION</t>
  </si>
  <si>
    <t>INVOICEE LEGAL ORGANIZATION</t>
  </si>
  <si>
    <t>Ultimate Ship To Legal ID</t>
  </si>
  <si>
    <t>Ultimate Ship To Legal ID scheme ID</t>
  </si>
  <si>
    <t>Ultimate Ship To Trading Name</t>
  </si>
  <si>
    <t>Ultimate Ship To Legal Address / Postal Code</t>
  </si>
  <si>
    <t>Ultimate Ship To Legal Address / Line One</t>
  </si>
  <si>
    <t>Ultimate Ship To Legal Address / Line Two</t>
  </si>
  <si>
    <t>Ultimate Ship To Legal Address / Line Three</t>
  </si>
  <si>
    <t>Ultimate Ship To Legal Address / City Name</t>
  </si>
  <si>
    <t>Ultimate Ship To Legal Country Code</t>
  </si>
  <si>
    <t>Ultimate Ship To Legal Country Subdivision</t>
  </si>
  <si>
    <t>Ultimate Ship To Contact - Type</t>
  </si>
  <si>
    <t>Ultimate Ship To Contact - Person Name</t>
  </si>
  <si>
    <t>Ultimate Ship To Contact - Department Name</t>
  </si>
  <si>
    <t>Ultimate Ship To Contact - telephone number</t>
  </si>
  <si>
    <t>Ultimate Ship To Contact - fax number</t>
  </si>
  <si>
    <t>Ultimate Ship To Contact - email address</t>
  </si>
  <si>
    <t>Ultimate Ship To Electronic Address Scheme ID</t>
  </si>
  <si>
    <t>Ultimate Ship To VAT Identifier</t>
  </si>
  <si>
    <t>ULTIMATE SHIP TO LEGAL POSTAL ADDRESS</t>
  </si>
  <si>
    <t>/rsm:SupplyChainTradeTransaction/ram:ApplicableHeaderTradeDelivery/ram:UltimateShipToTradeParty</t>
  </si>
  <si>
    <t>/rsm:SupplyChainTradeTransaction/ram:ApplicableHeaderTradeDelivery/ram:UltimateShipToTradeParty/ram:ID</t>
  </si>
  <si>
    <t>/rsm:SupplyChainTradeTransaction/ram:ApplicableHeaderTradeDelivery/ram:UltimateShipToTradeParty/ram:GlobalID</t>
  </si>
  <si>
    <t>/rsm:SupplyChainTradeTransaction/ram:ApplicableHeaderTradeDelivery/ram:UltimateShipToTradeParty/ram:GlobalID/@schemeID</t>
  </si>
  <si>
    <t>/rsm:SupplyChainTradeTransaction/ram:ApplicableHeaderTradeDelivery/ram:UltimateShipToTradeParty/ram:Name</t>
  </si>
  <si>
    <t>/rsm:SupplyChainTradeTransaction/ram:ApplicableHeaderTradeDelivery/ram:UltimateShipToTradeParty/ram:SpecifiedLegalOrganization</t>
  </si>
  <si>
    <t>/rsm:SupplyChainTradeTransaction/ram:ApplicableHeaderTradeDelivery/ram:UltimateShipToTradeParty/ram:SpecifiedLegalOrganization/ram:ID</t>
  </si>
  <si>
    <t>/rsm:SupplyChainTradeTransaction/ram:ApplicableHeaderTradeDelivery/ram:UltimateShipToTradeParty/ram:SpecifiedLegalOrganization/ram:ID/@schemeID</t>
  </si>
  <si>
    <t>/rsm:SupplyChainTradeTransaction/ram:ApplicableHeaderTradeDelivery/ram:UltimateShipToTradeParty/ram:SpecifiedLegalOrganization/ram:TradingBusinessName</t>
  </si>
  <si>
    <t>/rsm:SupplyChainTradeTransaction/ram:ApplicableHeaderTradeDelivery/ram:UltimateShipToTradeParty/ram:SpecifiedLegalOrganization/ram:PostalTradeAddress</t>
  </si>
  <si>
    <t>/rsm:SupplyChainTradeTransaction/ram:ApplicableHeaderTradeDelivery/ram:UltimateShipToTradeParty/ram:SpecifiedLegalOrganization/ram:PostalTradeAddress/ram:PostcodeCode</t>
  </si>
  <si>
    <t>/rsm:SupplyChainTradeTransaction/ram:ApplicableHeaderTradeDelivery/ram:UltimateShipToTradeParty/ram:SpecifiedLegalOrganization/ram:PostalTradeAddress/ram:LineOne</t>
  </si>
  <si>
    <t>/rsm:SupplyChainTradeTransaction/ram:ApplicableHeaderTradeDelivery/ram:UltimateShipToTradeParty/ram:SpecifiedLegalOrganization/ram:PostalTradeAddress/ram:LineTwo</t>
  </si>
  <si>
    <t>/rsm:SupplyChainTradeTransaction/ram:ApplicableHeaderTradeDelivery/ram:UltimateShipToTradeParty/ram:SpecifiedLegalOrganization/ram:PostalTradeAddress/ram:LineThree</t>
  </si>
  <si>
    <t>/rsm:SupplyChainTradeTransaction/ram:ApplicableHeaderTradeDelivery/ram:UltimateShipToTradeParty/ram:SpecifiedLegalOrganizationn/ram:PostalTradeAddress/ram:CityName</t>
  </si>
  <si>
    <t>/rsm:SupplyChainTradeTransaction/ram:ApplicableHeaderTradeDelivery/ram:UltimateShipToTradeParty/ram:SpecifiedLegalOrganization/ram:PostalTradeAddress/ram:CountryID</t>
  </si>
  <si>
    <t>/rsm:SupplyChainTradeTransaction/ram:ApplicableHeaderTradeDelivery/ram:UltimateShipToTradeParty/ram:SpecifiedLegalOrganization/ram:PostalTradeAddress/ram:CountrySubDivisionName</t>
  </si>
  <si>
    <t>/rsm:SupplyChainTradeTransaction/ram:ApplicableHeaderTradeDelivery/ram:UltimateShipToTradeParty/ram:DefinedTradeContact</t>
  </si>
  <si>
    <t>/rsm:SupplyChainTradeTransaction/ram:ApplicableHeaderTradeDelivery/ram:UltimateShipToTradeParty/ram:DefinedTradeContact/ram:TypeCode</t>
  </si>
  <si>
    <t>/rsm:SupplyChainTradeTransaction/ram:ApplicableHeaderTradeDelivery/ram:UltimateShipToTradeParty/ram:DefinedTradeContact/ram:PersonName</t>
  </si>
  <si>
    <t>/rsm:SupplyChainTradeTransaction/ram:ApplicableHeaderTradeDelivery/ram:UltimateShipToTradeParty/ram:DefinedTradeContact/ram:DepartmentName</t>
  </si>
  <si>
    <t>/rsm:SupplyChainTradeTransaction/ram:ApplicableHeaderTradeDelivery/ram:UltimateShipToTradeParty/ram:DefinedTradeContact/ram:TelephoneUniversalCommunication</t>
  </si>
  <si>
    <t>/rsm:SupplyChainTradeTransaction/ram:ApplicableHeaderTradeDelivery/ram:UltimateShipToTradeParty/ram:DefinedTradeContact/ram:TelephoneUniversalCommunication/ram:CompleteNumber</t>
  </si>
  <si>
    <t>/rsm:SupplyChainTradeTransaction/ram:ApplicableHeaderTradeDelivery/ram:UltimateShipToTradeParty/ram:DefinedTradeContact/ram:FaxUniversalCommunication</t>
  </si>
  <si>
    <t>/rsm:SupplyChainTradeTransaction/ram:ApplicableHeaderTradeDelivery/ram:UltimateShipToTradeParty/ram:DefinedTradeContact/ram:FaxUniversalCommunication/ram:CompleteNumber</t>
  </si>
  <si>
    <t>/rsm:SupplyChainTradeTransaction/ram:ApplicableHeaderTradeDelivery/ram:UltimateShipToTradeParty/ram:DefinedTradeContact/ram:EmailURIUniversalCommunication</t>
  </si>
  <si>
    <t>/rsm:SupplyChainTradeTransaction/ram:ApplicableHeaderTradeDelivery/ram:UltimateShipToTradeParty/ram:DefinedTradeContact/ram:EmailURIUniversalCommunication/ram:URIID</t>
  </si>
  <si>
    <t>/rsm:SupplyChainTradeTransaction/ram:ApplicableHeaderTradeDelivery/ram:UltimateShipToTradeParty/ram:PostalTradeAddress</t>
  </si>
  <si>
    <t>/rsm:SupplyChainTradeTransaction/ram:ApplicableHeaderTradeDelivery/ram:UltimateShipToTradeParty/ram:PostalTradeAddress/ram:PostcodeCode</t>
  </si>
  <si>
    <t>/rsm:SupplyChainTradeTransaction/ram:ApplicableHeaderTradeDelivery/ram:UltimateShipToTradeParty/ram:PostalTradeAddress/ram:LineOne</t>
  </si>
  <si>
    <t>/rsm:SupplyChainTradeTransaction/ram:ApplicableHeaderTradeDelivery/ram:UltimateShipToTradeParty/ram:PostalTradeAddress/ram:LineTwo</t>
  </si>
  <si>
    <t>/rsm:SupplyChainTradeTransaction/ram:ApplicableHeaderTradeDelivery/ram:UltimateShipToTradeParty/ram:PostalTradeAddress/ram:LineThree</t>
  </si>
  <si>
    <t>/rsm:SupplyChainTradeTransaction/ram:ApplicableHeaderTradeDelivery/ram:UltimateShipToTradeParty/ram:PostalTradeAddress/ram:CityName</t>
  </si>
  <si>
    <t>/rsm:SupplyChainTradeTransaction/ram:ApplicableHeaderTradeDelivery/ram:UltimateShipToTradeParty/ram:PostalTradeAddress/ram:CountryID</t>
  </si>
  <si>
    <t>/rsm:SupplyChainTradeTransaction/ram:ApplicableHeaderTradeDelivery/ram:UltimateShipToTradeParty/ram:PostalTradeAddress/ram:CountrySubDivisionName</t>
  </si>
  <si>
    <t>/rsm:SupplyChainTradeTransaction/ram:ApplicableHeaderTradeDelivery/ram:UltimateShipToTradeParty/ram:URIUniversalCommunication</t>
  </si>
  <si>
    <t>/rsm:SupplyChainTradeTransaction/ram:ApplicableHeaderTradeDelivery/ram:UltimateShipToTradeParty/ram:URIUniversalCommunication/ram:URIID</t>
  </si>
  <si>
    <t>/rsm:SupplyChainTradeTransaction/ram:ApplicableHeaderTradeDelivery/ram:UltimateShipToTradeParty/ram:URIUniversalCommunication/ram:URIID/@schemeID</t>
  </si>
  <si>
    <t>/rsm:SupplyChainTradeTransaction/ram:ApplicableHeaderTradeDelivery/ram:UltimateShipToTradeParty/ram:SpecifiedTaxRegistration</t>
  </si>
  <si>
    <t>/rsm:SupplyChainTradeTransaction/ram:ApplicableHeaderTradeDelivery/ram:UltimateShipToTradeParty/ram:SpecifiedTaxRegistration/ram:ID</t>
  </si>
  <si>
    <t>/rsm:SupplyChainTradeTransaction/ram:ApplicableHeaderTradeDelivery/ram:UltimateShipToTradeParty/ram:SpecifiedTaxRegistration/ram:ID/@schemeID</t>
  </si>
  <si>
    <t>Invoicer ID</t>
  </si>
  <si>
    <t>Invoicer Global ID</t>
  </si>
  <si>
    <t>Invoicer Global ID Scheme ID</t>
  </si>
  <si>
    <t>Invoicer Name</t>
  </si>
  <si>
    <t>Invoicer Legal Identifier</t>
  </si>
  <si>
    <t>Invoicer Legal Identifier scheme ID</t>
  </si>
  <si>
    <t>Invoicer Trading Name</t>
  </si>
  <si>
    <t>Invoicer Legal Address / Postal Code</t>
  </si>
  <si>
    <t>Invoicer Legal Address / Line One</t>
  </si>
  <si>
    <t>Invoicer Legal Address / Line Two</t>
  </si>
  <si>
    <t>Invoicer Legal Address / Line Three</t>
  </si>
  <si>
    <t>Invoicer Legal Address / City Name</t>
  </si>
  <si>
    <t>Invoicer Legal Country Code</t>
  </si>
  <si>
    <t>Invoicer Legal Country Subdivision</t>
  </si>
  <si>
    <t>Invoicer Contact - Person Name</t>
  </si>
  <si>
    <t>Invoicer Contact - Department Name</t>
  </si>
  <si>
    <t>Invoicer Contact - telephone number</t>
  </si>
  <si>
    <t>Invoicer Contact - fax number</t>
  </si>
  <si>
    <t>Invoicer Contact - email address</t>
  </si>
  <si>
    <t>Invoicer Address / Postal Code</t>
  </si>
  <si>
    <t>Invoicer Address / Line One</t>
  </si>
  <si>
    <t>Invoicer Address / Line Two</t>
  </si>
  <si>
    <t>Invoicer Address / Line Three</t>
  </si>
  <si>
    <t>Invoicer Address / City Name</t>
  </si>
  <si>
    <t>Invoicer Country Code</t>
  </si>
  <si>
    <t>Invoicer Country Subdivision</t>
  </si>
  <si>
    <t>Invoicer Electronic Address</t>
  </si>
  <si>
    <t>Invoicer Electronic Address Scheme ID</t>
  </si>
  <si>
    <t>Invoicer VAT Identifier</t>
  </si>
  <si>
    <t>/rsm:SupplyChainTradeTransaction/ram:ApplicableHeaderTradeSettlement/ram:InvoicerTradeParty</t>
  </si>
  <si>
    <t>/rsm:SupplyChainTradeTransaction/ram:ApplicableHeaderTradeSettlement/ram:InvoicerTradeParty/ram:ID</t>
  </si>
  <si>
    <t>/rsm:SupplyChainTradeTransaction/ram:ApplicableHeaderTradeSettlement/ram:InvoicerTradeParty/ram:GlobalID</t>
  </si>
  <si>
    <t>/rsm:SupplyChainTradeTransaction/ram:ApplicableHeaderTradeSettlement/ram:InvoicerTradeParty/ram:GlobalID/@schemeID</t>
  </si>
  <si>
    <t>/rsm:SupplyChainTradeTransaction/ram:ApplicableHeaderTradeSettlement/ram:InvoicerTradeParty/ram:Name</t>
  </si>
  <si>
    <t>/rsm:SupplyChainTradeTransaction/ram:ApplicableHeaderTradeSettlement/ram:InvoicerTradeParty/ram:SpecifiedLegalOrganization</t>
  </si>
  <si>
    <t>/rsm:SupplyChainTradeTransaction/ram:ApplicableHeaderTradeSettlement/ram:InvoicerTradeParty/ram:SpecifiedLegalOrganization/ram:ID</t>
  </si>
  <si>
    <t>/rsm:SupplyChainTradeTransaction/ram:ApplicableHeaderTradeSettlement/ram:InvoicerTradeParty/ram:SpecifiedLegalOrganization/ram:ID/@schemeID</t>
  </si>
  <si>
    <t>/rsm:SupplyChainTradeTransaction/ram:ApplicableHeaderTradeSettlement/ram:InvoicerTradeParty/ram:SpecifiedLegalOrganization/ram:TradingBusinessName</t>
  </si>
  <si>
    <t>/rsm:SupplyChainTradeTransaction/ram:ApplicableHeaderTradeSettlement/ram:InvoicerTradeParty/ram:SpecifiedLegalOrganization/ram:PostalTradeAddress</t>
  </si>
  <si>
    <t>/rsm:SupplyChainTradeTransaction/ram:ApplicableHeaderTradeSettlement/ram:InvoicerTradeParty/ram:SpecifiedLegalOrganization/ram:PostalTradeAddress/ram:PostcodeCode</t>
  </si>
  <si>
    <t>/rsm:SupplyChainTradeTransaction/ram:ApplicableHeaderTradeSettlement/ram:InvoicerTradeParty/ram:SpecifiedLegalOrganization/ram:PostalTradeAddress/ram:LineOne</t>
  </si>
  <si>
    <t>/rsm:SupplyChainTradeTransaction/ram:ApplicableHeaderTradeSettlement/ram:InvoicerTradeParty/ram:SpecifiedLegalOrganization/ram:PostalTradeAddress/ram:LineTwo</t>
  </si>
  <si>
    <t>/rsm:SupplyChainTradeTransaction/ram:ApplicableHeaderTradeSettlement/ram:InvoicerTradeParty/ram:SpecifiedLegalOrganization/ram:PostalTradeAddress/ram:LineThree</t>
  </si>
  <si>
    <t>/rsm:SupplyChainTradeTransaction/ram:ApplicableHeaderTradeSettlement/ram:InvoicerTradeParty/ram:SpecifiedLegalOrganization/ram:PostalTradeAddress/ram:CityName</t>
  </si>
  <si>
    <t>/rsm:SupplyChainTradeTransaction/ram:ApplicableHeaderTradeSettlement/ram:InvoicerTradeParty/ram:SpecifiedLegalOrganization/ram:PostalTradeAddress/ram:CountryID</t>
  </si>
  <si>
    <t>/rsm:SupplyChainTradeTransaction/ram:ApplicableHeaderTradeSettlement/ram:InvoicerTradeParty/ram:SpecifiedLegalOrganization/ram:PostalTradeAddress/ram:CountrySubDivisionName</t>
  </si>
  <si>
    <t>/rsm:SupplyChainTradeTransaction/ram:ApplicableHeaderTradeSettlement/ram:InvoicerTradeParty/ram:DefinedTradeContact</t>
  </si>
  <si>
    <t>/rsm:SupplyChainTradeTransaction/ram:ApplicableHeaderTradeSettlement/ram:InvoicerTradeParty/ram:DefinedTradeContact/ram:PersonName</t>
  </si>
  <si>
    <t>/rsm:SupplyChainTradeTransaction/ram:ApplicableHeaderTradeSettlement/ram:InvoicerTradeParty/ram:DefinedTradeContact/ram:DepartmentName</t>
  </si>
  <si>
    <t>/rsm:SupplyChainTradeTransaction/ram:ApplicableHeaderTradeSettlement/ram:InvoicerTradeParty/ram:DefinedTradeContact/ram:TelephoneUniversalCommunication</t>
  </si>
  <si>
    <t>/rsm:SupplyChainTradeTransaction/ram:ApplicableHeaderTradeSettlement/ram:InvoicerTradeParty/ram:DefinedTradeContact/ram:TelephoneUniversalCommunication/ram:CompleteNumber</t>
  </si>
  <si>
    <t>/rsm:SupplyChainTradeTransaction/ram:ApplicableHeaderTradeSettlement/ram:InvoicerTradeParty/ram:DefinedTradeContact/ram:FaxUniversalCommunication</t>
  </si>
  <si>
    <t>/rsm:SupplyChainTradeTransaction/ram:ApplicableHeaderTradeSettlement/ram:InvoicerTradeParty/ram:DefinedTradeContact/ram:FaxUniversalCommunication/ram:CompleteNumber</t>
  </si>
  <si>
    <t>/rsm:SupplyChainTradeTransaction/ram:ApplicableHeaderTradeSettlement/ram:InvoicerTradeParty/ram:DefinedTradeContact/ram:EmailURIUniversalCommunication</t>
  </si>
  <si>
    <t>/rsm:SupplyChainTradeTransaction/ram:ApplicableHeaderTradeSettlement/ram:InvoicerTradeParty/ram:DefinedTradeContact/ram:EmailURIUniversalCommunication/ram:URIID</t>
  </si>
  <si>
    <t>/rsm:SupplyChainTradeTransaction/ram:ApplicableHeaderTradeSettlement/ram:InvoicerTradeParty/ram:PostalTradeAddress</t>
  </si>
  <si>
    <t>/rsm:SupplyChainTradeTransaction/ram:ApplicableHeaderTradeSettlement/ram:InvoicerTradeParty/ram:PostalTradeAddress/ram:PostcodeCode</t>
  </si>
  <si>
    <t>/rsm:SupplyChainTradeTransaction/ram:ApplicableHeaderTradeSettlement/ram:InvoicerTradeParty/ram:PostalTradeAddress/ram:LineOne</t>
  </si>
  <si>
    <t>/rsm:SupplyChainTradeTransaction/ram:ApplicableHeaderTradeSettlement/ram:InvoicerTradeParty/ram:PostalTradeAddress/ram:LineTwo</t>
  </si>
  <si>
    <t>/rsm:SupplyChainTradeTransaction/ram:ApplicableHeaderTradeSettlement/ram:InvoicerTradeParty/ram:PostalTradeAddress/ram:LineThree</t>
  </si>
  <si>
    <t>/rsm:SupplyChainTradeTransaction/ram:ApplicableHeaderTradeSettlement/ram:InvoicerTradeParty/ram:PostalTradeAddress/ram:CityName</t>
  </si>
  <si>
    <t>/rsm:SupplyChainTradeTransaction/ram:ApplicableHeaderTradeSettlement/ram:InvoicerTradeParty/ram:PostalTradeAddress/ram:CountryID</t>
  </si>
  <si>
    <t>/rsm:SupplyChainTradeTransaction/ram:ApplicableHeaderTradeSettlement/ram:InvoicerTradeParty/ram:PostalTradeAddress/ram:CountrySubDivisionName</t>
  </si>
  <si>
    <t>/rsm:SupplyChainTradeTransaction/ram:ApplicableHeaderTradeSettlement/ram:InvoicerTradeParty/ram:URIUniversalCommunication</t>
  </si>
  <si>
    <t>/rsm:SupplyChainTradeTransaction/ram:ApplicableHeaderTradeSettlement/ram:InvoicerTradeParty/ram:URIUniversalCommunication/ram:URIID</t>
  </si>
  <si>
    <t>/rsm:SupplyChainTradeTransaction/ram:ApplicableHeaderTradeSettlement/ram:InvoicerTradeParty/ram:URIUniversalCommunication/ram:URIID/@schemeID</t>
  </si>
  <si>
    <t>/rsm:SupplyChainTradeTransaction/ram:ApplicableHeaderTradeSettlement/ram:InvoicerTradeParty/ram:SpecifiedTaxRegistration</t>
  </si>
  <si>
    <t>/rsm:SupplyChainTradeTransaction/ram:ApplicableHeaderTradeSettlement/ram:InvoicerTradeParty/ram:SpecifiedTaxRegistration/ram:ID</t>
  </si>
  <si>
    <t>/rsm:SupplyChainTradeTransaction/ram:ApplicableHeaderTradeSettlement/ram:InvoicerTradeParty/ram:SpecifiedTaxRegistration/ram:ID/@schemeID</t>
  </si>
  <si>
    <t>INVOICER PARTY</t>
  </si>
  <si>
    <t>INVOICER LEGAL ORGANIZATION</t>
  </si>
  <si>
    <t>INVOICER LEGAL POSTAL ADDRESS</t>
  </si>
  <si>
    <t>INVOICER CONTACT</t>
  </si>
  <si>
    <t>INVOICER POSTAL ADDRESS</t>
  </si>
  <si>
    <t>INVOICER ELECTRONIC ADDRESS</t>
  </si>
  <si>
    <t>INVOICER TAX REGISTRATION</t>
  </si>
  <si>
    <t>The Party who should issue or send the invoice on behalf of the supplier</t>
  </si>
  <si>
    <t>/rsm:SupplyChainTradeTransaction/ram:ApplicableHeaderTradeSettlement/ram:InvoicerTradeParty/ram:DefinedTradeContact/ram:TypeCode</t>
  </si>
  <si>
    <t>Invoicer Contact - Type</t>
  </si>
  <si>
    <t>Invoicee Contact - Type</t>
  </si>
  <si>
    <t>/rsm:SupplyChainTradeTransaction/ram:ApplicableHeaderTradeSettlement/ram:InvoiceeTradeParty/ram:DefinedTradeContact/ram:TypeCode</t>
  </si>
  <si>
    <t>Catalog Reference Date</t>
  </si>
  <si>
    <t>/rsm:SupplyChainTradeTransaction/ram:IncludedSupplyChainTradeLineItem/ram:SpecifiedLineTradeAgreement/ram:CatalogueReferencedDocument/ram:FormattedIssueDateTime</t>
  </si>
  <si>
    <t>/rsm:SupplyChainTradeTransaction/ram:IncludedSupplyChainTradeLineItem/ram:SpecifiedLineTradeAgreement/ram:CatalogueReferencedDocument/ram:FormattedIssueDateTime/qdt:DateTimeString</t>
  </si>
  <si>
    <t xml:space="preserve">* </t>
  </si>
  <si>
    <t>Sales Order Reference Date</t>
  </si>
  <si>
    <t>Buyer Order Reference Date</t>
  </si>
  <si>
    <t>Quotation Reference Date</t>
  </si>
  <si>
    <t>Requisition Reference Date</t>
  </si>
  <si>
    <t>Additional Referenced Document Date</t>
  </si>
  <si>
    <t>Catalogue Referenced Doc Date</t>
  </si>
  <si>
    <t>Blanket Order Date</t>
  </si>
  <si>
    <t>/rsm:SupplyChainTradeTransaction/ram:ApplicableHeaderTradeAgreement/ram:UltimateCustomerOrderReferencedDocument</t>
  </si>
  <si>
    <t>/rsm:SupplyChainTradeTransaction/ram:ApplicableHeaderTradeAgreement/ram:UltimateCustomerOrderReferencedDocument/ram:IssuerAssignedID</t>
  </si>
  <si>
    <t>Ultimate Customer Order Referenced Doc Date</t>
  </si>
  <si>
    <t>Document level allowance Sequence numeric</t>
  </si>
  <si>
    <t>The sequence number for applying this trade allowance.</t>
  </si>
  <si>
    <t>/rsm:SupplyChainTradeTransaction/ram:ApplicableHeaderTradeSettlement/ram:SpecifiedTradeAllowanceCharge/ram:SequenceNumeric</t>
  </si>
  <si>
    <t>Document level charge Sequence numeric</t>
  </si>
  <si>
    <t>The sequence number for applying this trade charge.</t>
  </si>
  <si>
    <t>/rsm:SupplyChainTradeTransaction/ram:ApplicableHeaderTradeSettlement/ram:SpecifiedTradeAllowanceCharge/ram:BasisQuantity</t>
  </si>
  <si>
    <t>/rsm:SupplyChainTradeTransaction/ram:ApplicableHeaderTradeSettlement/ram:SpecifiedTradeAllowanceCharge/ram:BasisQuantity/@unitCode</t>
  </si>
  <si>
    <t>Document level charge base Quantity</t>
  </si>
  <si>
    <t>Document level charge base Quantity UnitCode</t>
  </si>
  <si>
    <t>The monetary value of the unit basis on which the  charge is calculated.</t>
  </si>
  <si>
    <t>Document level allowance base Quantity</t>
  </si>
  <si>
    <t>Document level allowance base Quantity UnitCode</t>
  </si>
  <si>
    <t>The monetary value of the unit basis on which the  allowance is calculated.</t>
  </si>
  <si>
    <t>/rsm:SupplyChainTradeTransaction/ram:ApplicableHeaderTradeSettlement/ram:SpecifiedLogisticsServiceCharge</t>
  </si>
  <si>
    <t>/rsm:SupplyChainTradeTransaction/ram:ApplicableHeaderTradeSettlement/ram:SpecifiedLogisticsServiceCharge/ram:Description</t>
  </si>
  <si>
    <t>/rsm:SupplyChainTradeTransaction/ram:ApplicableHeaderTradeSettlement/ram:SpecifiedLogisticsServiceCharge/ram:AppliedAmount</t>
  </si>
  <si>
    <t>/rsm:SupplyChainTradeTransaction/ram:ApplicableHeaderTradeSettlement/ram:SpecifiedLogisticsServiceCharge/ram:AppliedTradeTax</t>
  </si>
  <si>
    <t>/rsm:SupplyChainTradeTransaction/ram:ApplicableHeaderTradeSettlement/ram:SpecifiedLogisticsServiceCharge/ram:AppliedTradeTax/ram:TypeCode</t>
  </si>
  <si>
    <t>/rsm:SupplyChainTradeTransaction/ram:ApplicableHeaderTradeSettlement/ram:SpecifiedLogisticsServiceCharge/ram:AppliedTradeTax/ram:CategoryCode</t>
  </si>
  <si>
    <t>/rsm:SupplyChainTradeTransaction/ram:ApplicableHeaderTradeSettlement/ram:SpecifiedLogisticsServiceCharge/ram:AppliedTradeTax/ram:RateApplicablePercent</t>
  </si>
  <si>
    <t>Logistices Service Charge Description</t>
  </si>
  <si>
    <t>Logistices Service Charge Applied Amount</t>
  </si>
  <si>
    <t>LOGISTICS SERVICE CHARGE APPLIED TRADE TAX</t>
  </si>
  <si>
    <t>Logistices Service Charge Applied Tax - TypeCode</t>
  </si>
  <si>
    <t>Logistices Service Charge Applied Tax - CategoryCode</t>
  </si>
  <si>
    <t>Logistices Service Charge Applied Tax - Applicable percentage rate</t>
  </si>
  <si>
    <t xml:space="preserve">	A logistics service charge specified for this header trade settlement.</t>
  </si>
  <si>
    <t>A tax that is applied to this logistics service charge.</t>
  </si>
  <si>
    <t>Value = VAT, for VAT</t>
  </si>
  <si>
    <t>/rsm:SupplyChainTradeTransaction/ram:ApplicableHeaderTradeSettlement/ram:SpecifiedTradeSettlementHeaderMonetarySummation/ram:TaxBasisTotalAmount/@currencyID</t>
  </si>
  <si>
    <t>/rsm:SupplyChainTradeTransaction/ram:ApplicableHeaderTradeSettlement/ram:SpecifiedTradeSettlementHeaderMonetarySummation/ram:GrandTotalAmount/@currencyID</t>
  </si>
  <si>
    <t>Card 0..1 in CII</t>
  </si>
  <si>
    <t>Card FX BAS ?</t>
  </si>
  <si>
    <t>/rsm:SupplyChainTradeTransaction/ram:ApplicableHeaderTradeAgreement/ram:SellerOrderReferencedDocument/ram:FormattedIssueDateTime</t>
  </si>
  <si>
    <t>/rsm:SupplyChainTradeTransaction/ram:ApplicableHeaderTradeAgreement/ram:SellerOrderReferencedDocument/ram:FormattedIssueDateTime/qdt:DateTimeString</t>
  </si>
  <si>
    <t>/rsm:SupplyChainTradeTransaction/ram:ApplicableHeaderTradeAgreement/ram:SellerOrderReferencedDocument/ram:FormattedIssueDateTime/qdt:DateTimeString/@format</t>
  </si>
  <si>
    <t>/rsm:SupplyChainTradeTransaction/ram:ApplicableHeaderTradeAgreement/ram:BuyerOrderReferencedDocument/ram:FormattedIssueDateTime</t>
  </si>
  <si>
    <t>/rsm:SupplyChainTradeTransaction/ram:ApplicableHeaderTradeAgreement/ram:BuyerOrderReferencedDocument/ram:FormattedIssueDateTime/qdt:DateTimeString</t>
  </si>
  <si>
    <t>/rsm:SupplyChainTradeTransaction/ram:ApplicableHeaderTradeAgreement/ram:BuyerOrderReferencedDocument/ram:FormattedIssueDateTime/qdt:DateTimeString/@format</t>
  </si>
  <si>
    <t>/rsm:SupplyChainTradeTransaction/ram:ApplicableHeaderTradeAgreement/ram:QuotationReferencedDocument/ram:FormattedIssueDateTime</t>
  </si>
  <si>
    <t>/rsm:SupplyChainTradeTransaction/ram:ApplicableHeaderTradeAgreement/ram:QuotationReferencedDocument/ram:FormattedIssueDateTime/qdt:DateTimeString</t>
  </si>
  <si>
    <t>/rsm:SupplyChainTradeTransaction/ram:ApplicableHeaderTradeAgreement/ram:QuotationReferencedDocument/ram:FormattedIssueDateTime/qdt:DateTimeString/@format</t>
  </si>
  <si>
    <t>/rsm:SupplyChainTradeTransaction/ram:ApplicableHeaderTradeAgreement/ram:ContractReferencedDocument/ram:FormattedIssueDateTime</t>
  </si>
  <si>
    <t>/rsm:SupplyChainTradeTransaction/ram:ApplicableHeaderTradeAgreement/ram:ContractReferencedDocument/ram:FormattedIssueDateTime/qdt:DateTimeString</t>
  </si>
  <si>
    <t>/rsm:SupplyChainTradeTransaction/ram:ApplicableHeaderTradeAgreement/ram:ContractReferencedDocument/ram:FormattedIssueDateTime/qdt:DateTimeString/@format</t>
  </si>
  <si>
    <t>/rsm:SupplyChainTradeTransaction/ram:ApplicableHeaderTradeAgreement/ram:RequisitionReferencedDocument/ram:FormattedIssueDateTime</t>
  </si>
  <si>
    <t>/rsm:SupplyChainTradeTransaction/ram:ApplicableHeaderTradeAgreement/ram:RequisitionReferencedDocument/ram:FormattedIssueDateTime/qdt:DateTimeString</t>
  </si>
  <si>
    <t>/rsm:SupplyChainTradeTransaction/ram:ApplicableHeaderTradeAgreement/ram:RequisitionReferencedDocument/ram:FormattedIssueDateTime/qdt:DateTimeString/@format</t>
  </si>
  <si>
    <t>/rsm:SupplyChainTradeTransaction/ram:ApplicableHeaderTradeAgreement/ram:AdditionalReferencedDocument/ram:FormattedIssueDateTime</t>
  </si>
  <si>
    <t>/rsm:SupplyChainTradeTransaction/ram:ApplicableHeaderTradeAgreement/ram:AdditionalReferencedDocument/ram:FormattedIssueDateTime/qdt:DateTimeString</t>
  </si>
  <si>
    <t>/rsm:SupplyChainTradeTransaction/ram:ApplicableHeaderTradeAgreement/ram:AdditionalReferencedDocument/ram:FormattedIssueDateTime/qdt:DateTimeString/@format</t>
  </si>
  <si>
    <t>/rsm:SupplyChainTradeTransaction/ram:ApplicableHeaderTradeAgreement/ram:CatalogueReferencedDocument/ram:FormattedIssueDateTime</t>
  </si>
  <si>
    <t>/rsm:SupplyChainTradeTransaction/ram:ApplicableHeaderTradeAgreement/ram:CatalogueReferencedDocument/ram:FormattedIssueDateTime/qdt:DateTimeString</t>
  </si>
  <si>
    <t>/rsm:SupplyChainTradeTransaction/ram:ApplicableHeaderTradeAgreement/ram:CatalogueReferencedDocument/ram:FormattedIssueDateTime/qdt:DateTimeString/@format</t>
  </si>
  <si>
    <t>/rsm:SupplyChainTradeTransaction/ram:ApplicableHeaderTradeAgreement/ram:BlanketOrderReferencedDocument/ram:FormattedIssueDateTime</t>
  </si>
  <si>
    <t>/rsm:SupplyChainTradeTransaction/ram:ApplicableHeaderTradeAgreement/ram:BlanketOrderReferencedDocument/ram:FormattedIssueDateTime/qdt:DateTimeString</t>
  </si>
  <si>
    <t>/rsm:SupplyChainTradeTransaction/ram:ApplicableHeaderTradeAgreement/ram:BlanketOrderReferencedDocument/ram:FormattedIssueDateTime/qdt:DateTimeString/@format</t>
  </si>
  <si>
    <t>/rsm:SupplyChainTradeTransaction/ram:ApplicableHeaderTradeAgreement/ram:UltimateCustomerOrderReferencedDocument/ram:FormattedIssueDateTime</t>
  </si>
  <si>
    <t>/rsm:SupplyChainTradeTransaction/ram:ApplicableHeaderTradeAgreement/ram:UltimateCustomerOrderReferencedDocument/ram:FormattedIssueDateTime/qdt:DateTimeString</t>
  </si>
  <si>
    <t>/rsm:SupplyChainTradeTransaction/ram:ApplicableHeaderTradeAgreement/ram:UltimateCustomerOrderReferencedDocument/ram:FormattedIssueDateTime/qdt:DateTimeString/@format</t>
  </si>
  <si>
    <t>In case the Buyer wants to raise a new PURCHASE ORDER with a new Puchase Order Reference ID, it can refer to the previous one with this ID</t>
  </si>
  <si>
    <t>Previous Order Refernce Date</t>
  </si>
  <si>
    <t>/rsm:SupplyChainTradeTransaction/ram:ApplicableHeaderTradeAgreement/ram:PreviousOrderReferencedDocument/ram:FormattedIssueDateTime</t>
  </si>
  <si>
    <t>/rsm:SupplyChainTradeTransaction/ram:ApplicableHeaderTradeAgreement/ram:PreviousOrderReferencedDocument/ram:FormattedIssueDateTime/qdt:DateTimeString</t>
  </si>
  <si>
    <t>/rsm:SupplyChainTradeTransaction/ram:ApplicableHeaderTradeAgreement/ram:PreviousOrderReferencedDocument/ram:FormattedIssueDateTime/qdt:DateTimeString/@format</t>
  </si>
  <si>
    <t>Previous Order Change Reference Doc Date</t>
  </si>
  <si>
    <t>/rsm:SupplyChainTradeTransaction/ram:ApplicableHeaderTradeAgreement/ram:PreviousOrderChangeReferencedDocument/ram:FormattedIssueDateTime</t>
  </si>
  <si>
    <t>/rsm:SupplyChainTradeTransaction/ram:ApplicableHeaderTradeAgreement/ram:PreviousOrderChangeReferencedDocument/ram:FormattedIssueDateTime/qdt:DateTimeString</t>
  </si>
  <si>
    <t>/rsm:SupplyChainTradeTransaction/ram:ApplicableHeaderTradeAgreement/ram:PreviousOrderChangeReferencedDocument/ram:FormattedIssueDateTime/qdt:DateTimeString/@format</t>
  </si>
  <si>
    <t>Previous Order RESPONSE Referenced Document Date</t>
  </si>
  <si>
    <t>/rsm:SupplyChainTradeTransaction/ram:ApplicableHeaderTradeAgreement/ram:PreviousOrderResponseReferencedDocument/ram:FormattedIssueDateTime</t>
  </si>
  <si>
    <t>/rsm:SupplyChainTradeTransaction/ram:ApplicableHeaderTradeAgreement/ram:PreviousOrderResponseReferencedDocument/ram:FormattedIssueDateTime/qdt:DateTimeString</t>
  </si>
  <si>
    <t>/rsm:SupplyChainTradeTransaction/ram:ApplicableHeaderTradeAgreement/ram:PreviousOrderResponseReferencedDocument/ram:FormattedIssueDateTime/qdt:DateTimeString/@format</t>
  </si>
  <si>
    <t>/rsm:SupplyChainTradeTransaction/ram:IncludedSupplyChainTradeLineItem/ram:SpecifiedLineTradeAgreement/ram:QuotationReferencedDocument/ram:FormattedIssueDateTime</t>
  </si>
  <si>
    <t>/rsm:SupplyChainTradeTransaction/ram:IncludedSupplyChainTradeLineItem/ram:SpecifiedLineTradeAgreement/ram:QuotationReferencedDocument/ram:FormattedIssueDateTime/qdt:DateTimeString</t>
  </si>
  <si>
    <t>/rsm:SupplyChainTradeTransaction/ram:IncludedSupplyChainTradeLineItem/ram:SpecifiedLineTradeAgreement/ram:QuotationReferencedDocument/ram:FormattedIssueDateTime/qdt:DateTimeString/@format</t>
  </si>
  <si>
    <t>FACTUR-X</t>
  </si>
  <si>
    <t>/rsm:SupplyChainTradeTransaction/ram:IncludedSupplyChainTradeLineItem/ram:SpecifiedLineTradeAgreement/ram:CatalogueReferencedDocument/ram:FormattedIssueDateTime/@format</t>
  </si>
  <si>
    <t>OK, OX COMFORT - FX EXT</t>
  </si>
  <si>
    <t>INVOICEE EXTENDED ?</t>
  </si>
  <si>
    <t>SHIP TO Electronic Address ID</t>
  </si>
  <si>
    <t>Value = "Project Reference"</t>
  </si>
  <si>
    <t>SHIP FROM LEGAL POSTAL ADDRESS</t>
  </si>
  <si>
    <t>Substituted Product Description</t>
  </si>
  <si>
    <t>/rsm:SupplyChainTradeTransaction/ram:IncludedSupplyChainTradeLineItem/ram:SubstitutedReferencedProduct/ram:Description</t>
  </si>
  <si>
    <t>For profile BASIC : urn:order-x.eu:1p0:basic
For Profile COMFORT : urn:order-x.eu:1p0:comfort
For Profile EXTENDED : urn:order-x.eu:1p0:extended</t>
  </si>
  <si>
    <t>A Object Identifier (BT-128) MUST have an ID</t>
  </si>
  <si>
    <t>The Typecode for an Object Identifier MUST be present and equal to 130</t>
  </si>
  <si>
    <t>OK, Correct FX</t>
  </si>
  <si>
    <t>OK, Correct FX EXT</t>
  </si>
  <si>
    <t>OK, Correct FX EN16931 &amp; EXT</t>
  </si>
  <si>
    <t>INVOICEE EXTENDED ? + Correct Card</t>
  </si>
  <si>
    <t>OK, 0..n because of additional doc and Object ID</t>
  </si>
  <si>
    <t>OK, correct FX EXT</t>
  </si>
  <si>
    <t>IN CIO (Y/N)</t>
  </si>
  <si>
    <t>IN CIOR (Y/N)</t>
  </si>
  <si>
    <t>IN CIOC (Y/N)</t>
  </si>
  <si>
    <t>Y</t>
  </si>
  <si>
    <t>N</t>
  </si>
  <si>
    <t>Data Type</t>
  </si>
  <si>
    <t>CODE</t>
  </si>
  <si>
    <t>ORDER-X Profile Description</t>
  </si>
  <si>
    <t>This excel sheet describes the 3 Profiles of Order-x dataset in UN/CEFACT SCRDM XML.</t>
  </si>
  <si>
    <t>To be chosen from the entries in UNTDID 3139</t>
  </si>
  <si>
    <t>To be chosen from the entries in UNTDID 4055</t>
  </si>
  <si>
    <t>To be chosen from the entries in UNTDID 3453 / ISO 639-1</t>
  </si>
  <si>
    <t>To be chosen from the entries in UNTDID 7065</t>
  </si>
  <si>
    <t>The column "Order-x Profile" gives the profile of each Xpath</t>
  </si>
  <si>
    <t>On each sheet, the columns "IN CIO", "IN CIOR", "IN CIOC", show the Order, Order Change and Order Response messages, when filtered with "Y"</t>
  </si>
  <si>
    <t>The Factur-x Colums gives the correspondance with the Business Term and Business Group of EN 16931 + Factur-x Extension, Cardinality and Profile of each Xpath. It shows the correspondance between Order-X and Factur-x.</t>
  </si>
  <si>
    <t>Correct CARD FX</t>
  </si>
  <si>
    <t>Sheet Factur-X Full gives the full profile (EXTENDED) for Factur-X / ZUGFeRD with profile of each Xpath to have the 4 other profiles with filtering</t>
  </si>
  <si>
    <t>In PEPPOLBIS 3.0 ?</t>
  </si>
  <si>
    <t>The unique issuer assigned identifier for this referenced document.</t>
  </si>
  <si>
    <t>The unique Uniform Resource Identifier (URI) for this referenced document.</t>
  </si>
  <si>
    <t>The code specifying the type of referenced document.</t>
  </si>
  <si>
    <t>To be chosen from the entries in UNTDID 1001</t>
  </si>
  <si>
    <t>A name, expressed as text, for this referenced document.</t>
  </si>
  <si>
    <t>A binary object that is attached or otherwise appended to this referenced document.</t>
  </si>
  <si>
    <t>A unit quantity of this referenced product.</t>
  </si>
  <si>
    <t>A unique industry assigned identifier for this referenced product.</t>
  </si>
  <si>
    <t>The minimum product orderable quantity for this line trade agreement.</t>
  </si>
  <si>
    <t>The maximum product orderable quantity for this line trade agreement.</t>
  </si>
  <si>
    <t>An identifier of the Buyer Requisitioner.</t>
  </si>
  <si>
    <t>The formatted date or date time for the issuance of this referenced Contract.</t>
  </si>
  <si>
    <t>The formatted date or date time for the issuance of this referenced Quotation.</t>
  </si>
  <si>
    <t>The formatted date or date time for the issuance of this referenced Additional Document.</t>
  </si>
  <si>
    <t xml:space="preserve">	
An additional document referenced in this line trade agreement.</t>
  </si>
  <si>
    <t>The unique identifier of a line in this referenced document.</t>
  </si>
  <si>
    <t>To be chosen from the entries in UNTDID 1001
Use for "ADDITIONAL SUPPORTING DOCUMENTS" with TypeCode Value = 916, or for "OBJECT IDENTIFIER with Type Code Value = 130, or for "TENDER OR LOT REFERENCE" with Type Code Value = 50</t>
  </si>
  <si>
    <t>Referenced Catalog ID applied to this line</t>
  </si>
  <si>
    <t>Referenced Catalog LineID applied to this line</t>
  </si>
  <si>
    <t>The formatted date or date time for the issuance of this referenced Catalog.</t>
  </si>
  <si>
    <t>Ultimate Customer Order Referenced Doc ID applied to this line</t>
  </si>
  <si>
    <t>Ultimate Customer Order Referenced Doc LineID applied to this line</t>
  </si>
  <si>
    <t>The formatted date or date time for the issuance of this Ultimate Customer Order Referenced Doc.</t>
  </si>
  <si>
    <t>The indication, at line level, of whether or not this trade delivery can be partially delivered.</t>
  </si>
  <si>
    <t>The quantity, at line level, requested for this trade delivery.</t>
  </si>
  <si>
    <t>The quantity, at line level, agreed for this trade delivery.</t>
  </si>
  <si>
    <t>The code specifying the legal classification of this organization, such as Incorporated (Inc), Limited Liability Corporation (LLC) or non-profit.</t>
  </si>
  <si>
    <t>Scheme identifier for Ship To legal identifier</t>
  </si>
  <si>
    <t>The name, expressed as text, of the department to which this trade contact belongs within an organization.</t>
  </si>
  <si>
    <t>Identifies the SHIP TO's electronic address to which the order is delivered.
The identification scheme identifier of the Buyer electronic address.</t>
  </si>
  <si>
    <t>The trading business name, expressed as text, of this legally set up organization.</t>
  </si>
  <si>
    <t>Identifies the Ultimate SHIP TO's electronic address to which the order is delivered.
The identification scheme identifier of the Buyer electronic address.</t>
  </si>
  <si>
    <t>Scheme identifier for Ultimate SHIP TO electronic address</t>
  </si>
  <si>
    <t>The Ultimate SHIP TO's VAT identifier (also known as Ultimate SHIP TO VAT identification number).</t>
  </si>
  <si>
    <t>The SHIP TO's VAT identifier (also known as SHIP TO VAT identification number).</t>
  </si>
  <si>
    <t>The Requested Date or Period on which Delivery is requested</t>
  </si>
  <si>
    <t>A Requested Date on which Delivery is requested</t>
  </si>
  <si>
    <t>A Requested Period on which Delivery is requested</t>
  </si>
  <si>
    <t>The Start Date of he Requested Period on which Delivery is requested</t>
  </si>
  <si>
    <t>The End Date of he Requested Period on which Delivery is requested</t>
  </si>
  <si>
    <t>The Requested Date or Period on which Pick up is requested</t>
  </si>
  <si>
    <t>A Requested Date on which Pick up is requested</t>
  </si>
  <si>
    <t>A Requested Period on which Pick up is requested</t>
  </si>
  <si>
    <t>The Start Date of he Requested Period on which Pick up is requested</t>
  </si>
  <si>
    <t>The End Date of he Requested Period on which Pick up is requested</t>
  </si>
  <si>
    <t>The reason, expressed as text, for exemption from this trade related tax, levy or duty.</t>
  </si>
  <si>
    <t>A code specifying a reason for exemption from this trade related tax, levy or duty.</t>
  </si>
  <si>
    <t>The total amount of Taxes (VAT) of the order line.</t>
  </si>
  <si>
    <t>An Global identifier of the Buyer Requisitioner.</t>
  </si>
  <si>
    <t>Type (E/A)</t>
  </si>
  <si>
    <t>The formatted date or date time for the issuance of this referenced Sales Order.</t>
  </si>
  <si>
    <t>An identifier of a referenced Sales order, issued by the Seller.</t>
  </si>
  <si>
    <t>The formatted date or date time for the issuance of this referenced Buyer Order.</t>
  </si>
  <si>
    <t>The formatted date or date time for the issuance of this referenced Requisition.</t>
  </si>
  <si>
    <t>The identification of a Catalog Document, agreed with Buyer and Seller.</t>
  </si>
  <si>
    <t>The identification of a Blanket Order, issued by the Buyer or the Buyer Requisitioner.</t>
  </si>
  <si>
    <t>The formatted date or date time for the issuance of this referenced Blanket Order.</t>
  </si>
  <si>
    <t>The identification of a the Previous Order Document, issued by the Buyer or the Buyer Requisitioner.</t>
  </si>
  <si>
    <t>The formatted date or date time for the issuance of this referenced Previous Order.</t>
  </si>
  <si>
    <t>The identification of a the Previous Order Change Document, issued by the Buyer or the Buyer Requisitioner.</t>
  </si>
  <si>
    <t>The formatted date or date time for the issuance of this referenced Previous Order Change.</t>
  </si>
  <si>
    <t>The identification of a the Previous Order Response Document, issued by the Seller.</t>
  </si>
  <si>
    <t>The formatted date or date time for the issuance of this referenced Previous Order Response.</t>
  </si>
  <si>
    <t>The identification of a the Ultimate Customer Order Document.</t>
  </si>
  <si>
    <t>The formatted date or date time for the issuance of this referenced Ultimate Customer Order.</t>
  </si>
  <si>
    <t>An identifier issued by an official registrar that identifies the Buyer Requisitioner as a legal entity or person.</t>
  </si>
  <si>
    <t>Scheme identifier for Buyer Requisitioner legal identifier</t>
  </si>
  <si>
    <t>An identifier issued by an official registrar that identifies the Ship To as a legal entity or person.</t>
  </si>
  <si>
    <t>Scheme identifier for Ship To  legal identifier</t>
  </si>
  <si>
    <t>An identifier issued by an official registrar that identifies the Ultimate Ship To as a legal entity or person.</t>
  </si>
  <si>
    <t>Scheme identifier for Ultimate Ship To  legal identifier</t>
  </si>
  <si>
    <t>An identifier for the location from which the goods and services are delivered or picked up</t>
  </si>
  <si>
    <t>The identification scheme identifier of the Ship from location identifier.</t>
  </si>
  <si>
    <t>The name of the party from which the goods and services are delivered or picked up</t>
  </si>
  <si>
    <t>The identification scheme identifier of the Invoicer identifier.</t>
  </si>
  <si>
    <t>An identification of the Invoicer.</t>
  </si>
  <si>
    <t>A Global Identifier of the Invoicer.</t>
  </si>
  <si>
    <t>For many systems, the Invoicer identifier is a key piece of information. Multiple Invoicer identifiers may be assigned or specified. They may be differentiated by using various identification schemes. If no scheme is specified, it should be known by Buyer and Seller, e.g. a previously exchanged Buyer assigned identifier of the Seller.
If used, the identification scheme identifier shall be chosen from the entries of the list published by the ISO/IEC 6523 maintenance agency.</t>
  </si>
  <si>
    <t>An identifier issued by an official registrar that identifies the Invoicer as a legal entity or person.</t>
  </si>
  <si>
    <t>The identification scheme identifier of the Invocer legal registration identifier.</t>
  </si>
  <si>
    <t>A name by which the Invoicer is known, other than Invoicer name (also known as Business name).</t>
  </si>
  <si>
    <t>Invoicer Legal Address</t>
  </si>
  <si>
    <t>Identifies the INVOICER's electronic address to which the order is delivered.</t>
  </si>
  <si>
    <t>Scheme identifier for INVOICER electronic address</t>
  </si>
  <si>
    <t>Scheme identifier for INVOICER VAT Identifier</t>
  </si>
  <si>
    <t>The INVOICER's VAT identifier (also known as Buyer VAT identification number).</t>
  </si>
  <si>
    <t>An identification of the Invoicee.</t>
  </si>
  <si>
    <t>A Global Identifier of the Invoicee.</t>
  </si>
  <si>
    <t>The identification scheme identifier of the Invoicee identifier.</t>
  </si>
  <si>
    <t>The full formal name by which the Invoicee  is registered in the national registry of legal entities or as a Taxable person or otherwise trades as a person or persons.</t>
  </si>
  <si>
    <t>The full formal name by which the Invoicer is registered in the national registry of legal entities or as a Taxable person or otherwise trades as a person or persons.</t>
  </si>
  <si>
    <t>The common name of the city, town or village, where the Invoicee's address is located.</t>
  </si>
  <si>
    <t>The common name of the city, town or village, where the ship to address is located.</t>
  </si>
  <si>
    <t>The common name of the city, town or village, where theUltimate Ship to address is located.</t>
  </si>
  <si>
    <t>The common name of the city, town or village, where the Seller's address is located.</t>
  </si>
  <si>
    <t>The common name of the city, town or village, where the Buyer requisitioner's address is located.</t>
  </si>
  <si>
    <t>The common name of the city, town or village, where the Ship To's address is located.</t>
  </si>
  <si>
    <t>The common name of the city, town or village, where the  Ultimate Ship To's address is located.</t>
  </si>
  <si>
    <t>The common name of the city, town or village, where the  Ship From's address is located.</t>
  </si>
  <si>
    <t>The common name of the city, town or village, where the Invoicer's address is located.</t>
  </si>
  <si>
    <t>Identifies the INVOICEE's electronic address to which the order is delivered.</t>
  </si>
  <si>
    <t>Scheme identifier for INVOICEE electronic address</t>
  </si>
  <si>
    <t>The INVOICEE's VAT identifier (also known as Buyer VAT identification number).</t>
  </si>
  <si>
    <t>Scheme identifier for INVOICEE VAT Identifier</t>
  </si>
  <si>
    <t>A textual description of this logistics service charge.</t>
  </si>
  <si>
    <t>A monetary value applied to this logistics service charge.</t>
  </si>
  <si>
    <t>A coded identification of what VAT category applies to the Logistices Service charge.</t>
  </si>
  <si>
    <t>The VAT rate, represented as percentage that applies to the Logistices Service charge.</t>
  </si>
  <si>
    <t>True / false</t>
  </si>
  <si>
    <t>Value = AC to request an Order_Response</t>
  </si>
  <si>
    <t xml:space="preserve">The Document TypeCode (BT-3) MUST be:
- 220 for an ORDER
- 230 for an ORDER CHANGE
- 231 for an ORDER RESPONSE
</t>
  </si>
  <si>
    <t>True = Test
False = Not Test</t>
  </si>
  <si>
    <t>Value = true or false</t>
  </si>
  <si>
    <t>/rsm:SupplyChainTradeTransaction/ram:IncludedSupplyChainTradeLineItem/ram:SpecifiedLineTradeDelivery/ram:PartialDeliveryAllowedIndicator/udt:Indicator</t>
  </si>
  <si>
    <t>Partial Delivery Allowed Indicator Value</t>
  </si>
  <si>
    <t>Sheet Order-X_COMFORT presents the COMFORT Profile, equivalent to EN16931Profile for Invoice</t>
  </si>
  <si>
    <t>Sheet Order-X_EXTENDED presents the EXTENDED Profile</t>
  </si>
  <si>
    <t>Cardinality 0..n for Order Response only, 1..n for order and order change</t>
  </si>
  <si>
    <t>UBL, for Order Response, Order Change</t>
  </si>
  <si>
    <t>One mandatory + Mutually exclusive</t>
  </si>
  <si>
    <t>Delivery type code (used for incoterms) and the relevant location. They might be needed. The Incoterms rules provide specific guidance to individuals participating in the import and export of global trade on a daily basis.</t>
  </si>
  <si>
    <t>UBL, In SCRDM, added in CIO</t>
  </si>
  <si>
    <t>Added in CIO</t>
  </si>
  <si>
    <t>Example EDIFACT</t>
  </si>
  <si>
    <t>An Order or a Change Order (Typecode BT-3 = 220 or 230) MUST contain at least 1 Product in each line. An order Response (BT-3 = 231) MUST contain a Product OR a Substituted Product</t>
  </si>
  <si>
    <t>Card CIO</t>
  </si>
  <si>
    <t>UNTDID 2379 : 
Value = 102 :CCYYMMDD
Value = 203 :CCYYMMDDHHMM</t>
  </si>
  <si>
    <t>Value = VAT for VAT, ENV for Environmental, EXC for excise duty</t>
  </si>
  <si>
    <t>(((Item price charge)))</t>
  </si>
  <si>
    <t>((Item price charge))</t>
  </si>
  <si>
    <t>(Item price charge)</t>
  </si>
  <si>
    <t>TO BE ADDED</t>
  </si>
  <si>
    <t>Item price charge CalculationPercent</t>
  </si>
  <si>
    <t>Item price charge Reason Code</t>
  </si>
  <si>
    <t>Item price charge Reason</t>
  </si>
  <si>
    <t>2020 12 - ADDED</t>
  </si>
  <si>
    <t>2020 12 - ADDED for WEEE</t>
  </si>
  <si>
    <t>The percentage applied to calculate this trade price charge</t>
  </si>
  <si>
    <t>The monetary value that is the basis on which this trade price charge is calculated.</t>
  </si>
  <si>
    <t>The total charge subtracted from the Item gross price to calculate the Item net price.</t>
  </si>
  <si>
    <t>Only applies if the charge is provided per unit and if it is not included in the Item gross price, for instance for WEEE tax.</t>
  </si>
  <si>
    <t>Use entries of the UNTDID 7161 code list . The order line level item trade price discount reason code and the order line level item trade price discount reason shall indicate the same item trade price charge reason. Example AEW for WEEE.</t>
  </si>
  <si>
    <t>The reason for the order line item trade price charge, expressed as a code.</t>
  </si>
  <si>
    <t>The reason for the order line item trade price charge expressed as text.</t>
  </si>
  <si>
    <t>For instance WEEE to specify a WEEE tax.</t>
  </si>
  <si>
    <t>BUYER AGENT</t>
  </si>
  <si>
    <t>BUYER AGENT ID</t>
  </si>
  <si>
    <t>BUYER AGENT Global ID</t>
  </si>
  <si>
    <t>BUYER AGENT Global ID Scheme ID</t>
  </si>
  <si>
    <t>BUYER AGENT Name</t>
  </si>
  <si>
    <t>BUYER AGENT LEGAL</t>
  </si>
  <si>
    <t>BUYER AGENT Legal Identifier</t>
  </si>
  <si>
    <t>BUYER AGENT Legal Identifier scheme ID</t>
  </si>
  <si>
    <t>BUYER AGENT trading name</t>
  </si>
  <si>
    <t>BUYER AGENT LEGAL POSTAL ADDRESS</t>
  </si>
  <si>
    <t>BUYER AGENT Legal Address / Postal Code</t>
  </si>
  <si>
    <t>BUYER AGENT Legal Address / Line One</t>
  </si>
  <si>
    <t>BUYER AGENT Legal Address / Line Two</t>
  </si>
  <si>
    <t>BUYER AGENT Legal Address / Line Three</t>
  </si>
  <si>
    <t>BUYER AGENT Legal Address / City Name</t>
  </si>
  <si>
    <t>BUYER AGENT Legal Country Code</t>
  </si>
  <si>
    <t>BUYER AGENT Legal Country Subdivision</t>
  </si>
  <si>
    <t>BUYER AGENT (originator) - Person Name</t>
  </si>
  <si>
    <t>BUYER AGENT (originator) - Department Name</t>
  </si>
  <si>
    <t>BUYER AGENT (originator) Contact - Type</t>
  </si>
  <si>
    <t>BUYER AGENT (originator) - telephone number</t>
  </si>
  <si>
    <t>BUYER AGENT (originator) - fax number</t>
  </si>
  <si>
    <t>BUYER AGENT (originator) - email address</t>
  </si>
  <si>
    <t>BUYER AGENT POSTAL ADDRESS</t>
  </si>
  <si>
    <t>BUYER AGENT Address / Postal Code</t>
  </si>
  <si>
    <t>BUYER AGENT Address / Line One</t>
  </si>
  <si>
    <t>BUYER AGENT Address / Line Two</t>
  </si>
  <si>
    <t>BUYER AGENT Address / Line Three</t>
  </si>
  <si>
    <t>BUYER AGENT Address / City Name</t>
  </si>
  <si>
    <t>BUYER AGENT Country Code</t>
  </si>
  <si>
    <t>BUYER AGENT Country Subdivision</t>
  </si>
  <si>
    <t>BUYER AGENT ELECTRONIC ADDRESS</t>
  </si>
  <si>
    <t>BUYER AGENT Electronic Address Scheme ID</t>
  </si>
  <si>
    <t>BUYER AGENT TAX REGISTRATION</t>
  </si>
  <si>
    <t>BUYER AGENT VAT Identifier</t>
  </si>
  <si>
    <t>An identifier of the Busyer Agent.
The identification scheme identifier of the Busyer Agent identifier.</t>
  </si>
  <si>
    <t>Scheme identifier for Busyer Agent identifier</t>
  </si>
  <si>
    <t>The full name of the Busyer Agent.</t>
  </si>
  <si>
    <t>A group of business terms providing information about the postal address for the Busyer Agent.</t>
  </si>
  <si>
    <t>The common name of the city, town or village, where the Busyer Agent's address is located.</t>
  </si>
  <si>
    <t>Identifies the Busyer Agent's electronic address to which the order is delivered.
The identification scheme identifier of the Busyer Agent electronic address.</t>
  </si>
  <si>
    <t>Scheme identifier for Busyer Agent electronic address</t>
  </si>
  <si>
    <t>The Busyer Agent's VAT identifier.</t>
  </si>
  <si>
    <t>/rsm:SupplyChainTradeTransaction/ram:ApplicableHeaderTradeAgreement/ram:BuyerAgentTradeParty</t>
  </si>
  <si>
    <t>/rsm:SupplyChainTradeTransaction/ram:ApplicableHeaderTradeAgreement/ram:BuyerAgentTradeParty/ram:ID</t>
  </si>
  <si>
    <t>/rsm:SupplyChainTradeTransaction/ram:ApplicableHeaderTradeAgreement/ram:BuyerAgentTradeParty/ram:GlobalID</t>
  </si>
  <si>
    <t>/rsm:SupplyChainTradeTransaction/ram:ApplicableHeaderTradeAgreement/ram:BuyerAgentTradeParty/ram:GlobalID/@schemeID</t>
  </si>
  <si>
    <t>/rsm:SupplyChainTradeTransaction/ram:ApplicableHeaderTradeAgreement/ram:BuyerAgentTradeParty/ram:Name</t>
  </si>
  <si>
    <t>/rsm:SupplyChainTradeTransaction/ram:ApplicableHeaderTradeAgreement/ram:BuyerAgentTradeParty/ram:SpecifiedLegalOrganization</t>
  </si>
  <si>
    <t>/rsm:SupplyChainTradeTransaction/ram:ApplicableHeaderTradeAgreement/ram:BuyerAgentTradeParty/ram:SpecifiedLegalOrganization/ram:ID</t>
  </si>
  <si>
    <t>/rsm:SupplyChainTradeTransaction/ram:ApplicableHeaderTradeAgreement/ram:BuyerAgentTradeParty/ram:SpecifiedLegalOrganization/ram:ID/@schemeID</t>
  </si>
  <si>
    <t>/rsm:SupplyChainTradeTransaction/ram:ApplicableHeaderTradeAgreement/ram:BuyerAgentTradeParty/ram:SpecifiedLegalOrganization/ram:TradingBusinessName</t>
  </si>
  <si>
    <t>/rsm:SupplyChainTradeTransaction/ram:ApplicableHeaderTradeAgreement/ram:BuyerAgentTradeParty/ram:SpecifiedLegalOrganization/ram:PostalTradeAddress</t>
  </si>
  <si>
    <t>/rsm:SupplyChainTradeTransaction/ram:ApplicableHeaderTradeAgreement/ram:BuyerAgentTradeParty/ram:SpecifiedLegalOrganization/ram:PostalTradeAddress/ram:PostcodeCode</t>
  </si>
  <si>
    <t>/rsm:SupplyChainTradeTransaction/ram:ApplicableHeaderTradeAgreement/ram:BuyerAgentTradeParty/ram:SpecifiedLegalOrganization/ram:PostalTradeAddress/ram:LineOne</t>
  </si>
  <si>
    <t>/rsm:SupplyChainTradeTransaction/ram:ApplicableHeaderTradeAgreement/ram:BuyerAgentTradeParty/ram:SpecifiedLegalOrganization/ram:PostalTradeAddress/ram:LineTwo</t>
  </si>
  <si>
    <t>/rsm:SupplyChainTradeTransaction/ram:ApplicableHeaderTradeAgreement/ram:BuyerAgentTradeParty/ram:SpecifiedLegalOrganization/ram:PostalTradeAddress/ram:LineThree</t>
  </si>
  <si>
    <t>/rsm:SupplyChainTradeTransaction/ram:ApplicableHeaderTradeAgreement/ram:BuyerAgentTradeParty/ram:SpecifiedLegalOrganization/ram:PostalTradeAddress/ram:CityName</t>
  </si>
  <si>
    <t>/rsm:SupplyChainTradeTransaction/ram:ApplicableHeaderTradeAgreement/ram:BuyerAgentTradeParty/ram:SpecifiedLegalOrganization/ram:PostalTradeAddress/ram:CountryID</t>
  </si>
  <si>
    <t>/rsm:SupplyChainTradeTransaction/ram:ApplicableHeaderTradeAgreement/ram:BuyerAgentTradeParty/ram:SpecifiedLegalOrganization/ram:PostalTradeAddress/ram:CountrySubDivisionName</t>
  </si>
  <si>
    <t>/rsm:SupplyChainTradeTransaction/ram:ApplicableHeaderTradeAgreement/ram:BuyerAgentTradeParty/ram:DefinedTradeContact</t>
  </si>
  <si>
    <t>/rsm:SupplyChainTradeTransaction/ram:ApplicableHeaderTradeAgreement/ram:BuyerAgentTradeParty/ram:DefinedTradeContact/ram:PersonName</t>
  </si>
  <si>
    <t>/rsm:SupplyChainTradeTransaction/ram:ApplicableHeaderTradeAgreement/ram:BuyerAgentTradeParty/ram:DefinedTradeContact/ram:DepartmentName</t>
  </si>
  <si>
    <t>/rsm:SupplyChainTradeTransaction/ram:ApplicableHeaderTradeAgreement/ram:BuyerAgentTradeParty/ram:DefinedTradeContact/ram:TypeCode</t>
  </si>
  <si>
    <t>/rsm:SupplyChainTradeTransaction/ram:ApplicableHeaderTradeAgreement/ram:BuyerAgentTradeParty/ram:DefinedTradeContact/ram:TelephoneUniversalCommunication</t>
  </si>
  <si>
    <t>/rsm:SupplyChainTradeTransaction/ram:ApplicableHeaderTradeAgreement/ram:BuyerAgentTradeParty/ram:DefinedTradeContact/ram:TelephoneUniversalCommunication/ram:CompleteNumber</t>
  </si>
  <si>
    <t>/rsm:SupplyChainTradeTransaction/ram:ApplicableHeaderTradeAgreement/ram:BuyerAgentTradeParty/ram:DefinedTradeContact/ram:FaxUniversalCommunication</t>
  </si>
  <si>
    <t>/rsm:SupplyChainTradeTransaction/ram:ApplicableHeaderTradeAgreement/ram:BuyerAgentTradeParty/ram:DefinedTradeContact/ram:FaxUniversalCommunication/ram:CompleteNumber</t>
  </si>
  <si>
    <t>/rsm:SupplyChainTradeTransaction/ram:ApplicableHeaderTradeAgreement/ram:BuyerAgentTradeParty/ram:DefinedTradeContact/ram:EmailURIUniversalCommunication</t>
  </si>
  <si>
    <t>/rsm:SupplyChainTradeTransaction/ram:ApplicableHeaderTradeAgreement/ram:BuyerAgentTradeParty/ram:DefinedTradeContact/ram:EmailURIUniversalCommunication/ram:URIID</t>
  </si>
  <si>
    <t>/rsm:SupplyChainTradeTransaction/ram:ApplicableHeaderTradeAgreement/ram:BuyerAgentTradeParty/ram:PostalTradeAddress</t>
  </si>
  <si>
    <t>/rsm:SupplyChainTradeTransaction/ram:ApplicableHeaderTradeAgreement/ram:BuyerAgentTradeParty/ram:PostalTradeAddress/ram:PostcodeCode</t>
  </si>
  <si>
    <t>/rsm:SupplyChainTradeTransaction/ram:ApplicableHeaderTradeAgreement/ram:BuyerAgentTradeParty/ram:PostalTradeAddress/ram:LineOne</t>
  </si>
  <si>
    <t>/rsm:SupplyChainTradeTransaction/ram:ApplicableHeaderTradeAgreement/ram:BuyerAgentTradeParty/ram:PostalTradeAddress/ram:LineTwo</t>
  </si>
  <si>
    <t>/rsm:SupplyChainTradeTransaction/ram:ApplicableHeaderTradeAgreement/ram:BuyerAgentTradeParty/ram:PostalTradeAddress/ram:LineThree</t>
  </si>
  <si>
    <t>/rsm:SupplyChainTradeTransaction/ram:ApplicableHeaderTradeAgreement/ram:BuyerAgentTradeParty/ram:PostalTradeAddress/ram:CityName</t>
  </si>
  <si>
    <t>/rsm:SupplyChainTradeTransaction/ram:ApplicableHeaderTradeAgreement/ram:BuyerAgentTradeParty/ram:PostalTradeAddress/ram:CountryID</t>
  </si>
  <si>
    <t>/rsm:SupplyChainTradeTransaction/ram:ApplicableHeaderTradeAgreement/ram:BuyerAgentTradeParty/ram:PostalTradeAddress/ram:CountrySubDivisionName</t>
  </si>
  <si>
    <t>/rsm:SupplyChainTradeTransaction/ram:ApplicableHeaderTradeAgreement/ram:BuyerAgentTradeParty/ram:URIUniversalCommunication</t>
  </si>
  <si>
    <t>/rsm:SupplyChainTradeTransaction/ram:ApplicableHeaderTradeAgreement/ram:BuyerAgentTradeParty/ram:URIUniversalCommunication/ram:URIID</t>
  </si>
  <si>
    <t>/rsm:SupplyChainTradeTransaction/ram:ApplicableHeaderTradeAgreement/ram:BuyerAgentTradeParty/ram:URIUniversalCommunication/ram:URIID/@schemeID</t>
  </si>
  <si>
    <t>/rsm:SupplyChainTradeTransaction/ram:ApplicableHeaderTradeAgreement/ram:BuyerAgentTradeParty/ram:SpecifiedTaxRegistration</t>
  </si>
  <si>
    <t>/rsm:SupplyChainTradeTransaction/ram:ApplicableHeaderTradeAgreement/ram:BuyerAgentTradeParty/ram:SpecifiedTaxRegistration/ram:ID</t>
  </si>
  <si>
    <t>/rsm:SupplyChainTradeTransaction/ram:ApplicableHeaderTradeAgreement/ram:BuyerAgentTradeParty/ram:SpecifiedTaxRegistration/ram:ID/@schemeID</t>
  </si>
  <si>
    <t>Scheme identifier for Buyer Agent VAT Identifier</t>
  </si>
  <si>
    <t>BUYER AGENT - CONTACT</t>
  </si>
  <si>
    <t xml:space="preserve">To be chosen from the entries in UNTDID 1373:
1 : Accepted
3 : Conditionnaly Accepted
8 : Rejected
38 : Final
39 : On hold
40 : Validity suspended
41 : Validity revoked
</t>
  </si>
  <si>
    <t>Potential values:
7 : Duplicate
9 : Original
35 : Retransmission</t>
  </si>
  <si>
    <t>Item price charge amount</t>
  </si>
  <si>
    <t>2020 12 - Cardinality changed for WEE</t>
  </si>
  <si>
    <t>Use entries of the UNTDID 5189 code list . The order line level item trade price discount reason code and the order line level item trade price discount reason shall indicate the same item trade price discount reason. For example 95 for Discount</t>
  </si>
  <si>
    <t>Value = 95 for a discount</t>
  </si>
  <si>
    <t>Value = AEW for WEEE</t>
  </si>
  <si>
    <t>2020 12 - ADDED for WEEE, Cardinality changed</t>
  </si>
  <si>
    <t>The Party who raises the Order originally on behalf of the Buyer</t>
  </si>
  <si>
    <t>To be chosen from the entries in UNTDID 1229, in particular:
1 : Order  line ADDED
3 : Order  line CHANGED
5 : Order line ACCEPTED WITHOUT AMENDMENT
6 : Order line ACCEPTED WITH AMENDMENT
7 : Order  line NOT ACCEPTED
42 : Order  line ALREADY DELIVERED</t>
  </si>
  <si>
    <t>Sheet Order-X_BASIC presents the BASIC Profile, equivalent to BASIC profile of Factur-x / ZUGFeRD 2.1 =&gt; for a simple Ordering process</t>
  </si>
  <si>
    <t>It describes the full structure of the XML model with all Xpath to be used, starting with the prefix corresponding to the ORDER message with Document TypeCode to determine the type (220 for CIO, 230 for CIOC and 231 for CIOR)</t>
  </si>
  <si>
    <t>Xpath : 
rsm:SCRDMCCBDACIOMessageStructure</t>
  </si>
  <si>
    <t>Document type Code</t>
  </si>
  <si>
    <t>The identifier is defined by the Buyer (e.g. contact ID, department, office id, project code).</t>
  </si>
  <si>
    <t>Seller Legal Registration Identifier</t>
  </si>
  <si>
    <t>Seller Legal Indentifier Scheme</t>
  </si>
  <si>
    <t>Unit of measure Code for Agreed quantity</t>
  </si>
  <si>
    <t>Unit of measure Code for Package quantity</t>
  </si>
  <si>
    <t>Unit of measure Code for Per Package quantity</t>
  </si>
  <si>
    <t>Buyer Global ID Scheme ID</t>
  </si>
  <si>
    <t>Seller Tax Registration Identifier</t>
  </si>
  <si>
    <t>SHIP FROM TAX REGISTRATION</t>
  </si>
  <si>
    <t>EXCHANGED DOCUMENT (FOR ORDER)</t>
  </si>
  <si>
    <t>Document ID (Here Order ID)</t>
  </si>
  <si>
    <t>Document Issue Date (here Order)</t>
  </si>
  <si>
    <t>DOCUMENT NOTE (here Order)</t>
  </si>
  <si>
    <t>EFFECTIVE DOCUMENT PERIOD (ORDER)</t>
  </si>
  <si>
    <t>Effective Document Period Start Date (Order)</t>
  </si>
  <si>
    <t>Effective Document Period End Date (Order)</t>
  </si>
  <si>
    <t>DOCUMENT LINE</t>
  </si>
  <si>
    <t>Document Line ID (here Order Line ID)</t>
  </si>
  <si>
    <t>ITEM (TRADE PRODUCT)</t>
  </si>
  <si>
    <t>Item (Trade Product) ID</t>
  </si>
  <si>
    <t>Item (Trade Product) Global ID</t>
  </si>
  <si>
    <t>Item (Trade Product) Global ID Scheme ID</t>
  </si>
  <si>
    <t>Item (Trade Product) Seller Assigned ID</t>
  </si>
  <si>
    <t>Item (Trade Product) Buyer Assigned ID</t>
  </si>
  <si>
    <t>Item (Trade Product) Industry Assigned ID</t>
  </si>
  <si>
    <t>Item (Trade Product) Model Name ID</t>
  </si>
  <si>
    <t>Item (Trade Product) Name</t>
  </si>
  <si>
    <t>Item (Trade Product) Description</t>
  </si>
  <si>
    <t>Item (Trade Product) Batch ID (lot ID)</t>
  </si>
  <si>
    <t>Item (Trade Product) Brand Name</t>
  </si>
  <si>
    <t>Item (Trade Product) Model Name</t>
  </si>
  <si>
    <t>Item (Trade Product) Characteristics Code</t>
  </si>
  <si>
    <t>Item (Trade Product) Characteristics Description</t>
  </si>
  <si>
    <t>Item (Trade Product) Characteristics Value as Measure</t>
  </si>
  <si>
    <t>Item (Trade Product) Characteristics Value as Measure, Unit of measure</t>
  </si>
  <si>
    <t>Item (Trade Product) Characteristics Value as Text</t>
  </si>
  <si>
    <t>Item (Trade Product) Classification Class Code</t>
  </si>
  <si>
    <t>Item (Trade Product) Classification Class Code scheme ID</t>
  </si>
  <si>
    <t>Item (Trade Product) Classification Class Code Scheme ID Version</t>
  </si>
  <si>
    <t>Item (Trade Product) Classification Class Name</t>
  </si>
  <si>
    <t>Item (Trade Product) Instances</t>
  </si>
  <si>
    <t>Item (Trade Product) Instances Batch ID</t>
  </si>
  <si>
    <t>Item (Trade Product) Instances Supplier Serial ID</t>
  </si>
  <si>
    <t>Item (Trade Product) Origin Country</t>
  </si>
  <si>
    <t>Item (Trade Product) Origin Country ID</t>
  </si>
  <si>
    <t>Order line object identifier - Typecode</t>
  </si>
  <si>
    <t>Order line object identifier - TypecodeAd BR (</t>
  </si>
  <si>
    <t>Document (here Order) Sum of lines Amount</t>
  </si>
  <si>
    <t>Document (here Order) Sum of Charges Amount</t>
  </si>
  <si>
    <t>Document (here Order) Sum of Allowances Amount</t>
  </si>
  <si>
    <t>Document (here Order) Total amount without VAT</t>
  </si>
  <si>
    <t>Document (here Order) Total amount without VAT Currency</t>
  </si>
  <si>
    <t>Document (here Order) Total VAT amount</t>
  </si>
  <si>
    <t>Document (here Order) VAT currency</t>
  </si>
  <si>
    <t>Document (here Order) Total VAT amount in accounting currency</t>
  </si>
  <si>
    <t>Document (here Order) Accounting VAT currency</t>
  </si>
  <si>
    <t>Document (here Order) Rounding Amount</t>
  </si>
  <si>
    <t>Document (here Order) Total Amount with VAT</t>
  </si>
  <si>
    <t>Document (here Order) Total amount with VAT Currency</t>
  </si>
  <si>
    <t>Document (here Order) Paid amount</t>
  </si>
  <si>
    <t>Document (here Order) Amount due for payment</t>
  </si>
  <si>
    <t>2021 03 19 : Correction Column E (wording)</t>
  </si>
  <si>
    <t>2021 03 19 - Changed column E</t>
  </si>
  <si>
    <t>2021 03 19 - New BR for BT-13</t>
  </si>
  <si>
    <t>2021 03 19 - BT name changed</t>
  </si>
  <si>
    <t>2021 03 19 - column E Corrected</t>
  </si>
  <si>
    <t>2021 03 19 - ID deleted end of E</t>
  </si>
  <si>
    <t>The Party to which the invoice must be sent</t>
  </si>
  <si>
    <t>BUYER VAT REGISTRATION</t>
  </si>
  <si>
    <t>Value = "VA" for VAT ID</t>
  </si>
  <si>
    <t>Value = "FC" for local Tax ID</t>
  </si>
  <si>
    <t>Buyer Tax Registration Identifier</t>
  </si>
  <si>
    <t>The local identification (defined by the Buyer’s address) of the Buyer for tax purposes or a reference that enables the Seller to state his registered tax status.</t>
  </si>
  <si>
    <t>2021 03 19 - Changed column E,  Profile EXTENDED</t>
  </si>
  <si>
    <t>2021 03 19 - Changed column E + Cardinality BASIC and COMFORT</t>
  </si>
  <si>
    <t>BR : an ORDER or an ORDER CHANGE MUST contain a delivery event or a pick up event</t>
  </si>
  <si>
    <t>BR: In order to automatically identify a supplier, the Seller identifier (BT-29), the Seller legal registration identifier (BT-30) and/or the Seller VAT identifier (BT-31) shall be present.</t>
  </si>
  <si>
    <t>BR: In order to automatically identify the Buyer,  the Buyer identifier (BT-46), the Buyer legal registration identifier (BT-47) and/or the Buyer VAT identifier (BT-48) shall be present.</t>
  </si>
  <si>
    <t>BR: In an Order type message ( BT-3 = 220), if the Buyer Order Referenced Document ID (BT-13) is present, it MUST be equal to Document ID (BT-1)</t>
  </si>
  <si>
    <t>BR: ON profiles BASIC OR COMFORT, the Order MUST NOT HAVE more than 1 Tender or Lot Reference on Header Level</t>
  </si>
  <si>
    <t>BR: ON profiles BASIC OR COMFORT, the Order MUST NOT HAVE more than 1 Object Identifier on Header Level</t>
  </si>
  <si>
    <t>BR: An Order (Document Type Code BT-3 = 220) MUST NOT contain a Previous Order Change Referenced Document</t>
  </si>
  <si>
    <t>BR: An Order (Document Type Code BT-3 = 220) MUST NOT contain a Previous Order Response Referenced Doc ument</t>
  </si>
  <si>
    <t>BR: An Order or an Order Change (Document TypeCode BT-3 = 220 or 230) MUST contain at least 1 Line</t>
  </si>
  <si>
    <t>BR: An Order Response (Document Typecode BT-3 = 231) MUST contain a Line Status Code on each line, if it has lines.
An Order  (Document Typecode BT-3 = 220) MUST NOT contain a Line Status Code</t>
  </si>
  <si>
    <t xml:space="preserve">BR: An Order or Order Change (Document Typecode BT-3 = 220 or 230) MUST not contain a Substituted Product </t>
  </si>
  <si>
    <t>BR: In an Order type message (BT-3 = 220), the Referenced Buyer Order Line Reference MUST be absent or equal to the Line ID (BT-126)</t>
  </si>
  <si>
    <t>BR: An Order or Order Change (Document Typecode BT-3 = 220 or 230) MUST not contain an Agreed Quantity</t>
  </si>
  <si>
    <t>BR : a delivery or a pick-up event MUST contain a date or a period</t>
  </si>
  <si>
    <t>/rsm:SupplyChainTradeTransaction/ram:IncludedSupplyChainTradeLineItem/ram:SpecifiedTradeProduct/ram:AdditionalReferenceReferencedDocument/ram:AttachmentBinaryObject</t>
  </si>
  <si>
    <t>For maintenance purpose</t>
  </si>
  <si>
    <t>Level in the XML message showed with "*"</t>
  </si>
  <si>
    <t xml:space="preserve">Level in XML messsage structure </t>
  </si>
  <si>
    <t>Is the XPATH present in ORDER Message</t>
  </si>
  <si>
    <t>Is the XPATH present in ORDER RESPONSE Message</t>
  </si>
  <si>
    <t>Is the XPATH present in ORDER CHANGE Message</t>
  </si>
  <si>
    <t>In which lowest profile this Xpath  is present (BASIC means ALL profiles, COMFORT is also for EXTENDED)</t>
  </si>
  <si>
    <t>Cardinality of this XPATH in the BASIC Profile</t>
  </si>
  <si>
    <t>Cardinality of this XPATH in the COMFORT Profile</t>
  </si>
  <si>
    <t>Cardinality of this XPATH in the EXTENDED Profile</t>
  </si>
  <si>
    <t>For memory, Cardinality of this XPATH in the full CIO message</t>
  </si>
  <si>
    <t>XPATH of the line</t>
  </si>
  <si>
    <t>Business Term Name, related to an XPATH. When it is between brackets, it means that a intermediairy XPATH is needed to respect the XML structure</t>
  </si>
  <si>
    <t>Description of the Business Term</t>
  </si>
  <si>
    <t>Usage Note of the Business Term</t>
  </si>
  <si>
    <t>Equivalent to CIUS for Factur-x / EN16931, it is possible to have specific Business rules more strict than the profiles.</t>
  </si>
  <si>
    <t>Business rules which apply to this Xpath</t>
  </si>
  <si>
    <t>Data Type : Amount, Binary, Code, Date, Idenifier, Measure, Percentage, Quantity, Scheme, Texte, Unit Price</t>
  </si>
  <si>
    <t>Element or Attribute</t>
  </si>
  <si>
    <t>Example of corresponding EDIFACT sample</t>
  </si>
  <si>
    <t>present in PEPPOLBIS 3.0 Order ?</t>
  </si>
  <si>
    <t xml:space="preserve">Cardinality of the Xpath in the SCRDM CII XML implementation of EN16931 </t>
  </si>
  <si>
    <t>What profile in Factur-x for the corresponding XPATH</t>
  </si>
  <si>
    <t>The EN16931 BT reference corresponding to the same XPath and semantics. For Document level BT, it has to be seen as Document correspondace, for instance BT-1 is Invoice ID in the INVOICE and Order ID in an ORDER.</t>
  </si>
  <si>
    <t>The Cardinality is the same for all 3 messages (ORDER, ORDER CHANGE and ORDER RESPONSE), but specific business rules can apply depending on the message (see Column "Business Rules")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</si>
</sst>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x14ac:knownFonts="1">
    <font>
      <sz val="11"/>
      <color theme="1"/>
      <name val="Arial"/>
    </font>
    <font>
      <sz val="12"/>
      <color theme="1"/>
      <name val="Calibri"/>
      <family val="2"/>
      <scheme val="minor"/>
    </font>
    <font>
      <sz val="11"/>
      <color theme="1"/>
      <name val="Calibri"/>
      <family val="2"/>
    </font>
    <font>
      <sz val="11"/>
      <name val="Arial"/>
      <family val="2"/>
    </font>
    <font>
      <sz val="11"/>
      <color theme="1"/>
      <name val="Arial"/>
      <family val="2"/>
    </font>
    <font>
      <sz val="8"/>
      <name val="Arial"/>
      <family val="2"/>
    </font>
    <font>
      <sz val="11"/>
      <color theme="1"/>
      <name val="Calibri"/>
      <family val="2"/>
      <scheme val="major"/>
    </font>
    <font>
      <b/>
      <sz val="11"/>
      <color theme="1"/>
      <name val="Calibri"/>
      <family val="2"/>
      <scheme val="major"/>
    </font>
    <font>
      <i/>
      <sz val="11"/>
      <color theme="1"/>
      <name val="Calibri"/>
      <family val="2"/>
      <scheme val="major"/>
    </font>
    <font>
      <b/>
      <sz val="11"/>
      <color theme="0"/>
      <name val="Calibri"/>
      <family val="2"/>
      <scheme val="major"/>
    </font>
    <font>
      <sz val="11"/>
      <color theme="0"/>
      <name val="Calibri"/>
      <family val="2"/>
      <scheme val="major"/>
    </font>
    <font>
      <b/>
      <i/>
      <sz val="11"/>
      <color theme="0"/>
      <name val="Calibri"/>
      <family val="2"/>
      <scheme val="major"/>
    </font>
    <font>
      <b/>
      <i/>
      <sz val="11"/>
      <color theme="1"/>
      <name val="Calibri"/>
      <family val="2"/>
      <scheme val="major"/>
    </font>
    <font>
      <sz val="11"/>
      <name val="Calibri"/>
      <family val="2"/>
      <scheme val="major"/>
    </font>
    <font>
      <b/>
      <sz val="11"/>
      <name val="Calibri"/>
      <family val="2"/>
      <scheme val="major"/>
    </font>
    <font>
      <sz val="18"/>
      <color theme="1"/>
      <name val="Calibri"/>
      <family val="2"/>
      <scheme val="major"/>
    </font>
    <font>
      <b/>
      <sz val="18"/>
      <color theme="1"/>
      <name val="Calibri"/>
      <family val="2"/>
      <scheme val="major"/>
    </font>
    <font>
      <i/>
      <sz val="18"/>
      <color theme="1"/>
      <name val="Calibri"/>
      <family val="2"/>
      <scheme val="major"/>
    </font>
    <font>
      <b/>
      <sz val="11"/>
      <color theme="0"/>
      <name val="Calibri"/>
      <family val="2"/>
    </font>
    <font>
      <b/>
      <sz val="11"/>
      <color theme="1"/>
      <name val="Calibri"/>
      <family val="2"/>
    </font>
    <font>
      <b/>
      <sz val="12"/>
      <color theme="0"/>
      <name val="Calibri"/>
      <family val="2"/>
      <scheme val="minor"/>
    </font>
    <font>
      <sz val="12"/>
      <color theme="0"/>
      <name val="Calibri"/>
      <family val="2"/>
      <scheme val="minor"/>
    </font>
    <font>
      <b/>
      <sz val="10"/>
      <color theme="1"/>
      <name val="Calibri"/>
      <family val="2"/>
      <scheme val="minor"/>
    </font>
    <font>
      <b/>
      <sz val="12"/>
      <color rgb="FF000000"/>
      <name val="Calibri"/>
      <family val="2"/>
      <scheme val="minor"/>
    </font>
    <font>
      <b/>
      <sz val="10"/>
      <color theme="1"/>
      <name val="Calibri (Corps)"/>
    </font>
    <font>
      <sz val="11"/>
      <color theme="0"/>
      <name val="Calibri (Corps)"/>
    </font>
    <font>
      <b/>
      <sz val="11"/>
      <color theme="0"/>
      <name val="Calibri (Corps)"/>
    </font>
    <font>
      <b/>
      <sz val="10"/>
      <color theme="0"/>
      <name val="Calibri (Corps)"/>
    </font>
    <font>
      <sz val="10"/>
      <color theme="0"/>
      <name val="Calibri (Corps)"/>
    </font>
    <font>
      <sz val="11"/>
      <color theme="1"/>
      <name val="Calibri (Corps)"/>
    </font>
    <font>
      <sz val="11"/>
      <color theme="0"/>
      <name val="Calibri"/>
      <family val="2"/>
      <scheme val="minor"/>
    </font>
    <font>
      <sz val="10"/>
      <color theme="1"/>
      <name val="Calibri (Corps)"/>
    </font>
    <font>
      <i/>
      <sz val="11"/>
      <color theme="1"/>
      <name val="Calibri (Corps)"/>
    </font>
    <font>
      <b/>
      <sz val="11"/>
      <color theme="1"/>
      <name val="Calibri (Corps)"/>
    </font>
    <font>
      <b/>
      <i/>
      <sz val="11"/>
      <color theme="1"/>
      <name val="Calibri (Corps)"/>
    </font>
    <font>
      <sz val="10"/>
      <color theme="1"/>
      <name val="Calibri"/>
      <family val="2"/>
      <scheme val="minor"/>
    </font>
    <font>
      <sz val="11"/>
      <name val="Calibri (Corps)"/>
    </font>
    <font>
      <sz val="9"/>
      <color theme="1"/>
      <name val="Calibri"/>
      <family val="2"/>
      <scheme val="minor"/>
    </font>
    <font>
      <b/>
      <sz val="11"/>
      <color rgb="FF000000"/>
      <name val="Calibri (Corps)"/>
    </font>
    <font>
      <b/>
      <sz val="11"/>
      <name val="Calibri (Corps)"/>
    </font>
    <font>
      <b/>
      <sz val="10"/>
      <name val="Calibri (Corps)"/>
    </font>
    <font>
      <sz val="11"/>
      <color rgb="FF000000"/>
      <name val="Calibri (Corps)"/>
    </font>
    <font>
      <b/>
      <i/>
      <sz val="11"/>
      <name val="Calibri (Corps)"/>
    </font>
    <font>
      <sz val="11"/>
      <color rgb="FF000000"/>
      <name val="Calibri"/>
      <family val="2"/>
    </font>
    <font>
      <b/>
      <sz val="14"/>
      <color theme="0"/>
      <name val="Calibri"/>
      <family val="2"/>
      <scheme val="major"/>
    </font>
    <font>
      <sz val="14"/>
      <color theme="1"/>
      <name val="Calibri"/>
      <family val="2"/>
      <scheme val="major"/>
    </font>
    <font>
      <b/>
      <sz val="14"/>
      <color theme="1"/>
      <name val="Calibri"/>
      <family val="2"/>
      <scheme val="major"/>
    </font>
    <font>
      <b/>
      <sz val="14"/>
      <name val="Calibri"/>
      <family val="2"/>
      <scheme val="major"/>
    </font>
    <font>
      <sz val="12"/>
      <color theme="1"/>
      <name val="Calibri"/>
      <family val="2"/>
      <scheme val="major"/>
    </font>
    <font>
      <sz val="12"/>
      <color rgb="FF000000"/>
      <name val="Arial"/>
      <family val="2"/>
    </font>
  </fonts>
  <fills count="81">
    <fill>
      <patternFill patternType="none"/>
    </fill>
    <fill>
      <patternFill patternType="gray125"/>
    </fill>
    <fill>
      <patternFill patternType="solid">
        <fgColor rgb="FF1E4E79"/>
        <bgColor rgb="FF1E4E79"/>
      </patternFill>
    </fill>
    <fill>
      <patternFill patternType="solid">
        <fgColor rgb="FFD8D8D8"/>
        <bgColor rgb="FFD8D8D8"/>
      </patternFill>
    </fill>
    <fill>
      <patternFill patternType="solid">
        <fgColor rgb="FFFFFF00"/>
        <bgColor rgb="FFFFFF00"/>
      </patternFill>
    </fill>
    <fill>
      <patternFill patternType="solid">
        <fgColor rgb="FFFBE4D5"/>
        <bgColor rgb="FFFBE4D5"/>
      </patternFill>
    </fill>
    <fill>
      <patternFill patternType="solid">
        <fgColor rgb="FFAEABAB"/>
        <bgColor rgb="FFAEABAB"/>
      </patternFill>
    </fill>
    <fill>
      <patternFill patternType="solid">
        <fgColor rgb="FFECECEC"/>
        <bgColor rgb="FFECECEC"/>
      </patternFill>
    </fill>
    <fill>
      <patternFill patternType="solid">
        <fgColor rgb="FFE2EFD9"/>
        <bgColor rgb="FFE2EFD9"/>
      </patternFill>
    </fill>
    <fill>
      <patternFill patternType="solid">
        <fgColor rgb="FFC5E0B3"/>
        <bgColor rgb="FFC5E0B3"/>
      </patternFill>
    </fill>
    <fill>
      <patternFill patternType="solid">
        <fgColor rgb="FF2E75B5"/>
        <bgColor rgb="FF2E75B5"/>
      </patternFill>
    </fill>
    <fill>
      <patternFill patternType="solid">
        <fgColor rgb="FFDCC5ED"/>
        <bgColor rgb="FFDCC5ED"/>
      </patternFill>
    </fill>
    <fill>
      <patternFill patternType="solid">
        <fgColor rgb="FFBDD6EE"/>
        <bgColor rgb="FFBDD6EE"/>
      </patternFill>
    </fill>
    <fill>
      <patternFill patternType="solid">
        <fgColor theme="9" tint="-0.49998474074526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tint="-0.14999847407452621"/>
        <bgColor rgb="FFFFE598"/>
      </patternFill>
    </fill>
    <fill>
      <patternFill patternType="solid">
        <fgColor theme="0" tint="-0.14999847407452621"/>
        <bgColor rgb="FFFFFF00"/>
      </patternFill>
    </fill>
    <fill>
      <patternFill patternType="solid">
        <fgColor theme="0" tint="-0.14999847407452621"/>
        <bgColor rgb="FFECECEC"/>
      </patternFill>
    </fill>
    <fill>
      <patternFill patternType="solid">
        <fgColor theme="0" tint="-0.249977111117893"/>
        <bgColor rgb="FFFFE598"/>
      </patternFill>
    </fill>
    <fill>
      <patternFill patternType="solid">
        <fgColor theme="0" tint="-0.249977111117893"/>
        <bgColor rgb="FFECECEC"/>
      </patternFill>
    </fill>
    <fill>
      <patternFill patternType="solid">
        <fgColor theme="0" tint="-0.34998626667073579"/>
        <bgColor indexed="64"/>
      </patternFill>
    </fill>
    <fill>
      <patternFill patternType="solid">
        <fgColor theme="0" tint="-0.34998626667073579"/>
        <bgColor rgb="FFFFE598"/>
      </patternFill>
    </fill>
    <fill>
      <patternFill patternType="solid">
        <fgColor theme="5" tint="0.79998168889431442"/>
        <bgColor rgb="FFFFE598"/>
      </patternFill>
    </fill>
    <fill>
      <patternFill patternType="solid">
        <fgColor theme="4" tint="0.59999389629810485"/>
        <bgColor rgb="FFDEEAF6"/>
      </patternFill>
    </fill>
    <fill>
      <patternFill patternType="solid">
        <fgColor theme="9" tint="0.59999389629810485"/>
        <bgColor rgb="FFE2EFD9"/>
      </patternFill>
    </fill>
    <fill>
      <patternFill patternType="solid">
        <fgColor theme="9" tint="0.39997558519241921"/>
        <bgColor rgb="FFE2EFD9"/>
      </patternFill>
    </fill>
    <fill>
      <patternFill patternType="solid">
        <fgColor theme="9"/>
        <bgColor rgb="FFE2EFD9"/>
      </patternFill>
    </fill>
    <fill>
      <patternFill patternType="solid">
        <fgColor theme="9" tint="-0.249977111117893"/>
        <bgColor rgb="FFE2EFD9"/>
      </patternFill>
    </fill>
    <fill>
      <patternFill patternType="solid">
        <fgColor rgb="FFFFC000"/>
        <bgColor indexed="64"/>
      </patternFill>
    </fill>
    <fill>
      <patternFill patternType="solid">
        <fgColor theme="0" tint="-0.14999847407452621"/>
        <bgColor indexed="64"/>
      </patternFill>
    </fill>
    <fill>
      <patternFill patternType="solid">
        <fgColor theme="0" tint="-0.14999847407452621"/>
        <bgColor rgb="FF92D050"/>
      </patternFill>
    </fill>
    <fill>
      <patternFill patternType="solid">
        <fgColor theme="5" tint="-0.499984740745262"/>
        <bgColor rgb="FF1E4E79"/>
      </patternFill>
    </fill>
    <fill>
      <patternFill patternType="solid">
        <fgColor theme="0" tint="-0.499984740745262"/>
        <bgColor indexed="64"/>
      </patternFill>
    </fill>
    <fill>
      <patternFill patternType="solid">
        <fgColor theme="5" tint="0.79998168889431442"/>
        <bgColor indexed="64"/>
      </patternFill>
    </fill>
    <fill>
      <patternFill patternType="solid">
        <fgColor theme="9" tint="0.79998168889431442"/>
        <bgColor rgb="FFE2EFD9"/>
      </patternFill>
    </fill>
    <fill>
      <patternFill patternType="solid">
        <fgColor rgb="FFFFFF00"/>
        <bgColor indexed="64"/>
      </patternFill>
    </fill>
    <fill>
      <patternFill patternType="solid">
        <fgColor theme="0" tint="-0.34998626667073579"/>
        <bgColor rgb="FFFFFF00"/>
      </patternFill>
    </fill>
    <fill>
      <patternFill patternType="solid">
        <fgColor theme="0" tint="-0.249977111117893"/>
        <bgColor indexed="64"/>
      </patternFill>
    </fill>
    <fill>
      <patternFill patternType="solid">
        <fgColor theme="0" tint="-0.249977111117893"/>
        <bgColor rgb="FFFFFF00"/>
      </patternFill>
    </fill>
    <fill>
      <patternFill patternType="solid">
        <fgColor theme="9" tint="0.79998168889431442"/>
        <bgColor rgb="FFFBE4D5"/>
      </patternFill>
    </fill>
    <fill>
      <patternFill patternType="solid">
        <fgColor theme="0" tint="-0.499984740745262"/>
        <bgColor rgb="FFFFE598"/>
      </patternFill>
    </fill>
    <fill>
      <patternFill patternType="solid">
        <fgColor theme="0" tint="-0.499984740745262"/>
        <bgColor rgb="FFFFFF00"/>
      </patternFill>
    </fill>
    <fill>
      <patternFill patternType="solid">
        <fgColor theme="5" tint="0.59999389629810485"/>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rgb="FFFB85A1"/>
        <bgColor indexed="64"/>
      </patternFill>
    </fill>
    <fill>
      <patternFill patternType="solid">
        <fgColor theme="0" tint="-4.9989318521683403E-2"/>
        <bgColor indexed="64"/>
      </patternFill>
    </fill>
    <fill>
      <patternFill patternType="solid">
        <fgColor theme="2" tint="-0.49998474074526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8" tint="0.79998168889431442"/>
        <bgColor indexed="64"/>
      </patternFill>
    </fill>
    <fill>
      <patternFill patternType="solid">
        <fgColor rgb="FFAF5D72"/>
        <bgColor indexed="64"/>
      </patternFill>
    </fill>
    <fill>
      <patternFill patternType="solid">
        <fgColor theme="6" tint="-0.249977111117893"/>
        <bgColor indexed="64"/>
      </patternFill>
    </fill>
    <fill>
      <patternFill patternType="solid">
        <fgColor theme="6"/>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rgb="FFCC6C85"/>
        <bgColor indexed="64"/>
      </patternFill>
    </fill>
    <fill>
      <patternFill patternType="solid">
        <fgColor rgb="FFE37893"/>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7"/>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8"/>
        <bgColor indexed="64"/>
      </patternFill>
    </fill>
    <fill>
      <patternFill patternType="solid">
        <fgColor theme="4" tint="0.39997558519241921"/>
        <bgColor indexed="64"/>
      </patternFill>
    </fill>
    <fill>
      <patternFill patternType="solid">
        <fgColor theme="4"/>
        <bgColor indexed="64"/>
      </patternFill>
    </fill>
    <fill>
      <patternFill patternType="solid">
        <fgColor theme="4" tint="0.59999389629810485"/>
        <bgColor indexed="64"/>
      </patternFill>
    </fill>
    <fill>
      <patternFill patternType="solid">
        <fgColor rgb="FFD9D9D9"/>
        <bgColor rgb="FF000000"/>
      </patternFill>
    </fill>
    <fill>
      <patternFill patternType="solid">
        <fgColor theme="0" tint="-0.34998626667073579"/>
        <bgColor rgb="FF000000"/>
      </patternFill>
    </fill>
    <fill>
      <patternFill patternType="solid">
        <fgColor theme="0" tint="-4.9989318521683403E-2"/>
        <bgColor rgb="FF92D050"/>
      </patternFill>
    </fill>
    <fill>
      <patternFill patternType="solid">
        <fgColor theme="0" tint="-4.9989318521683403E-2"/>
        <bgColor rgb="FFFFE598"/>
      </patternFill>
    </fill>
    <fill>
      <patternFill patternType="solid">
        <fgColor theme="8" tint="-0.249977111117893"/>
        <bgColor rgb="FFFFFF00"/>
      </patternFill>
    </fill>
    <fill>
      <patternFill patternType="solid">
        <fgColor theme="8" tint="0.59999389629810485"/>
        <bgColor indexed="64"/>
      </patternFill>
    </fill>
    <fill>
      <patternFill patternType="solid">
        <fgColor theme="7" tint="0.59999389629810485"/>
        <bgColor indexed="64"/>
      </patternFill>
    </fill>
    <fill>
      <patternFill patternType="solid">
        <fgColor theme="7" tint="0.79998168889431442"/>
        <bgColor rgb="FF92D050"/>
      </patternFill>
    </fill>
    <fill>
      <patternFill patternType="solid">
        <fgColor theme="9" tint="0.39997558519241921"/>
        <bgColor indexed="64"/>
      </patternFill>
    </fill>
    <fill>
      <patternFill patternType="solid">
        <fgColor theme="9"/>
        <bgColor indexed="64"/>
      </patternFill>
    </fill>
    <fill>
      <patternFill patternType="solid">
        <fgColor theme="9" tint="-0.249977111117893"/>
        <bgColor indexed="64"/>
      </patternFill>
    </fill>
    <fill>
      <patternFill patternType="solid">
        <fgColor rgb="FFDCC5ED"/>
        <bgColor indexed="64"/>
      </patternFill>
    </fill>
    <fill>
      <patternFill patternType="solid">
        <fgColor rgb="FFBDD6EE"/>
        <bgColor indexed="64"/>
      </patternFill>
    </fill>
  </fills>
  <borders count="38">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top/>
      <bottom style="thin">
        <color rgb="FF000000"/>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rgb="FF000000"/>
      </left>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double">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style="thin">
        <color rgb="FF000000"/>
      </top>
      <bottom style="thin">
        <color auto="1"/>
      </bottom>
      <diagonal/>
    </border>
    <border>
      <left style="thin">
        <color auto="1"/>
      </left>
      <right/>
      <top/>
      <bottom/>
      <diagonal/>
    </border>
    <border>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000000"/>
      </left>
      <right style="thin">
        <color rgb="FF000000"/>
      </right>
      <top style="thin">
        <color rgb="FF000000"/>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rgb="FF000000"/>
      </left>
      <right/>
      <top style="medium">
        <color rgb="FF000000"/>
      </top>
      <bottom style="thin">
        <color rgb="FF000000"/>
      </bottom>
      <diagonal/>
    </border>
  </borders>
  <cellStyleXfs count="1">
    <xf numFmtId="0" fontId="0" fillId="0" borderId="0"/>
  </cellStyleXfs>
  <cellXfs count="563">
    <xf numFmtId="0" fontId="0" fillId="0" borderId="0" xfId="0" applyFont="1" applyAlignment="1"/>
    <xf numFmtId="0" fontId="2" fillId="0" borderId="0" xfId="0" applyFont="1"/>
    <xf numFmtId="0" fontId="6" fillId="0" borderId="0" xfId="0" applyFont="1" applyAlignment="1">
      <alignment vertical="center"/>
    </xf>
    <xf numFmtId="0" fontId="7" fillId="0" borderId="0" xfId="0" applyFont="1" applyAlignment="1">
      <alignment horizontal="center" vertical="center"/>
    </xf>
    <xf numFmtId="0" fontId="6" fillId="0" borderId="0" xfId="0" applyFont="1" applyAlignment="1">
      <alignment vertical="center" wrapText="1"/>
    </xf>
    <xf numFmtId="0" fontId="6" fillId="0" borderId="0" xfId="0" applyFont="1" applyAlignment="1">
      <alignment horizontal="left" vertical="center" wrapText="1"/>
    </xf>
    <xf numFmtId="0" fontId="6" fillId="0" borderId="0" xfId="0" applyFont="1"/>
    <xf numFmtId="0" fontId="8" fillId="0" borderId="0" xfId="0" applyFont="1" applyAlignment="1">
      <alignment horizontal="center" vertical="center"/>
    </xf>
    <xf numFmtId="0" fontId="6" fillId="0" borderId="0" xfId="0" applyFont="1" applyAlignment="1">
      <alignment horizontal="center" vertical="center"/>
    </xf>
    <xf numFmtId="0" fontId="6" fillId="0" borderId="0" xfId="0" applyFont="1" applyAlignment="1"/>
    <xf numFmtId="0" fontId="6" fillId="0" borderId="0" xfId="0" applyFont="1" applyAlignment="1">
      <alignment wrapText="1"/>
    </xf>
    <xf numFmtId="0" fontId="11" fillId="2" borderId="14" xfId="0" applyFont="1" applyFill="1" applyBorder="1" applyAlignment="1">
      <alignment horizontal="center" vertical="center" wrapText="1"/>
    </xf>
    <xf numFmtId="0" fontId="6" fillId="3" borderId="2" xfId="0" applyFont="1" applyFill="1" applyBorder="1" applyAlignment="1">
      <alignment horizontal="center" vertical="center"/>
    </xf>
    <xf numFmtId="0" fontId="9" fillId="33" borderId="1" xfId="0" applyFont="1" applyFill="1" applyBorder="1" applyAlignment="1">
      <alignment vertical="center" wrapText="1"/>
    </xf>
    <xf numFmtId="0" fontId="9" fillId="33" borderId="1" xfId="0" applyFont="1" applyFill="1" applyBorder="1" applyAlignment="1">
      <alignment horizontal="left" vertical="center" wrapText="1"/>
    </xf>
    <xf numFmtId="0" fontId="9" fillId="33" borderId="1" xfId="0" applyFont="1" applyFill="1" applyBorder="1" applyAlignment="1">
      <alignment horizontal="center" vertical="center"/>
    </xf>
    <xf numFmtId="0" fontId="9" fillId="33" borderId="1" xfId="0" applyFont="1" applyFill="1" applyBorder="1" applyAlignment="1">
      <alignment horizontal="center" vertical="center" wrapText="1"/>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6" fillId="6" borderId="2" xfId="0" applyFont="1" applyFill="1" applyBorder="1" applyAlignment="1">
      <alignment horizontal="center" vertical="center"/>
    </xf>
    <xf numFmtId="0" fontId="6" fillId="6" borderId="2" xfId="0" applyFont="1" applyFill="1" applyBorder="1" applyAlignment="1">
      <alignment horizontal="center" vertical="center" wrapText="1"/>
    </xf>
    <xf numFmtId="0" fontId="6" fillId="0" borderId="1" xfId="0" applyFont="1" applyFill="1" applyBorder="1" applyAlignment="1">
      <alignment horizontal="left" vertical="center" wrapText="1"/>
    </xf>
    <xf numFmtId="0" fontId="6" fillId="0" borderId="1" xfId="0" applyFont="1" applyFill="1" applyBorder="1" applyAlignment="1">
      <alignment vertical="center" wrapText="1"/>
    </xf>
    <xf numFmtId="0" fontId="6" fillId="0" borderId="1" xfId="0" applyFont="1" applyFill="1" applyBorder="1" applyAlignment="1">
      <alignment horizontal="center" vertical="center"/>
    </xf>
    <xf numFmtId="0" fontId="12" fillId="21" borderId="1" xfId="0" applyFont="1" applyFill="1" applyBorder="1" applyAlignment="1">
      <alignment horizontal="left" vertical="center" wrapText="1"/>
    </xf>
    <xf numFmtId="0" fontId="7" fillId="21" borderId="1" xfId="0" applyFont="1" applyFill="1" applyBorder="1" applyAlignment="1">
      <alignment horizontal="center" vertical="center"/>
    </xf>
    <xf numFmtId="0" fontId="7" fillId="21" borderId="1" xfId="0" applyFont="1" applyFill="1" applyBorder="1" applyAlignment="1">
      <alignment horizontal="center" vertical="center" wrapText="1"/>
    </xf>
    <xf numFmtId="0" fontId="7" fillId="21" borderId="1" xfId="0" applyFont="1" applyFill="1" applyBorder="1" applyAlignment="1">
      <alignment vertical="center" wrapText="1"/>
    </xf>
    <xf numFmtId="0" fontId="6" fillId="8" borderId="1" xfId="0" applyFont="1" applyFill="1" applyBorder="1" applyAlignment="1">
      <alignment vertical="center" wrapText="1"/>
    </xf>
    <xf numFmtId="0" fontId="6" fillId="8" borderId="1" xfId="0" applyFont="1" applyFill="1" applyBorder="1" applyAlignment="1">
      <alignment horizontal="left" vertical="center" wrapText="1"/>
    </xf>
    <xf numFmtId="0" fontId="7" fillId="21" borderId="1" xfId="0" applyFont="1" applyFill="1" applyBorder="1" applyAlignment="1">
      <alignment horizontal="left" vertical="center" wrapText="1"/>
    </xf>
    <xf numFmtId="0" fontId="7" fillId="30" borderId="1" xfId="0" applyFont="1" applyFill="1" applyBorder="1" applyAlignment="1">
      <alignment horizontal="left" vertical="center" wrapText="1"/>
    </xf>
    <xf numFmtId="0" fontId="7" fillId="30" borderId="1" xfId="0" applyFont="1" applyFill="1" applyBorder="1" applyAlignment="1">
      <alignment horizontal="center" vertical="center"/>
    </xf>
    <xf numFmtId="0" fontId="7" fillId="30" borderId="1" xfId="0" applyFont="1" applyFill="1" applyBorder="1" applyAlignment="1">
      <alignment horizontal="center" vertical="center" wrapText="1"/>
    </xf>
    <xf numFmtId="0" fontId="7" fillId="30" borderId="1" xfId="0" applyFont="1" applyFill="1" applyBorder="1" applyAlignment="1">
      <alignment vertical="center" wrapText="1"/>
    </xf>
    <xf numFmtId="0" fontId="6" fillId="29" borderId="1" xfId="0" applyFont="1" applyFill="1" applyBorder="1" applyAlignment="1">
      <alignment horizontal="center" vertical="center" wrapText="1"/>
    </xf>
    <xf numFmtId="0" fontId="6" fillId="25" borderId="2" xfId="0" applyFont="1" applyFill="1" applyBorder="1" applyAlignment="1">
      <alignment horizontal="center" vertical="center"/>
    </xf>
    <xf numFmtId="0" fontId="7" fillId="38" borderId="1" xfId="0" applyFont="1" applyFill="1" applyBorder="1" applyAlignment="1">
      <alignment horizontal="left" vertical="center" wrapText="1"/>
    </xf>
    <xf numFmtId="0" fontId="7" fillId="38" borderId="1" xfId="0" applyFont="1" applyFill="1" applyBorder="1" applyAlignment="1">
      <alignment horizontal="center" vertical="center"/>
    </xf>
    <xf numFmtId="0" fontId="7" fillId="38" borderId="1" xfId="0" applyFont="1" applyFill="1" applyBorder="1" applyAlignment="1">
      <alignment horizontal="center" vertical="center" wrapText="1"/>
    </xf>
    <xf numFmtId="0" fontId="7" fillId="38" borderId="1" xfId="0" applyFont="1" applyFill="1" applyBorder="1" applyAlignment="1">
      <alignment vertical="center" wrapText="1"/>
    </xf>
    <xf numFmtId="0" fontId="6" fillId="7" borderId="1" xfId="0" applyFont="1" applyFill="1" applyBorder="1" applyAlignment="1">
      <alignment vertical="center" wrapText="1"/>
    </xf>
    <xf numFmtId="0" fontId="6" fillId="7" borderId="1" xfId="0" applyFont="1" applyFill="1" applyBorder="1" applyAlignment="1">
      <alignment horizontal="left" vertical="center" wrapText="1"/>
    </xf>
    <xf numFmtId="0" fontId="8" fillId="34" borderId="1" xfId="0" applyFont="1" applyFill="1" applyBorder="1" applyAlignment="1">
      <alignment horizontal="left" vertical="center" wrapText="1"/>
    </xf>
    <xf numFmtId="0" fontId="6" fillId="14" borderId="1" xfId="0" applyFont="1" applyFill="1" applyBorder="1" applyAlignment="1">
      <alignment horizontal="left" vertical="center" wrapText="1"/>
    </xf>
    <xf numFmtId="0" fontId="6" fillId="26" borderId="2" xfId="0" applyFont="1" applyFill="1" applyBorder="1" applyAlignment="1">
      <alignment horizontal="center" vertical="center"/>
    </xf>
    <xf numFmtId="0" fontId="7" fillId="31" borderId="1" xfId="0" applyFont="1" applyFill="1" applyBorder="1" applyAlignment="1">
      <alignment horizontal="left" vertical="center" wrapText="1"/>
    </xf>
    <xf numFmtId="0" fontId="12" fillId="30" borderId="1" xfId="0" applyFont="1" applyFill="1" applyBorder="1" applyAlignment="1">
      <alignment horizontal="left" vertical="center" wrapText="1"/>
    </xf>
    <xf numFmtId="0" fontId="6" fillId="27" borderId="2" xfId="0" applyFont="1" applyFill="1" applyBorder="1" applyAlignment="1">
      <alignment horizontal="center" vertical="center"/>
    </xf>
    <xf numFmtId="0" fontId="6" fillId="14" borderId="1" xfId="0" applyFont="1" applyFill="1" applyBorder="1" applyAlignment="1">
      <alignment vertical="center" wrapText="1"/>
    </xf>
    <xf numFmtId="0" fontId="6" fillId="28" borderId="2" xfId="0" applyFont="1" applyFill="1" applyBorder="1" applyAlignment="1">
      <alignment horizontal="center" vertical="center"/>
    </xf>
    <xf numFmtId="0" fontId="6" fillId="24" borderId="2" xfId="0" applyFont="1" applyFill="1" applyBorder="1" applyAlignment="1">
      <alignment horizontal="center" vertical="center"/>
    </xf>
    <xf numFmtId="0" fontId="14" fillId="21" borderId="1" xfId="0" applyFont="1" applyFill="1" applyBorder="1" applyAlignment="1">
      <alignment vertical="center" wrapText="1"/>
    </xf>
    <xf numFmtId="0" fontId="14" fillId="21" borderId="1" xfId="0" applyFont="1" applyFill="1" applyBorder="1" applyAlignment="1">
      <alignment horizontal="left" vertical="center" wrapText="1"/>
    </xf>
    <xf numFmtId="0" fontId="14" fillId="21" borderId="1" xfId="0" applyFont="1" applyFill="1" applyBorder="1" applyAlignment="1">
      <alignment horizontal="center" vertical="center"/>
    </xf>
    <xf numFmtId="0" fontId="14" fillId="21" borderId="1" xfId="0" applyFont="1" applyFill="1" applyBorder="1" applyAlignment="1">
      <alignment horizontal="center" vertical="center" wrapText="1"/>
    </xf>
    <xf numFmtId="0" fontId="6" fillId="0" borderId="1" xfId="0" quotePrefix="1" applyFont="1" applyFill="1" applyBorder="1" applyAlignment="1">
      <alignment horizontal="left" vertical="center" wrapText="1"/>
    </xf>
    <xf numFmtId="0" fontId="12" fillId="38" borderId="1" xfId="0" applyFont="1" applyFill="1" applyBorder="1" applyAlignment="1">
      <alignment horizontal="left" vertical="center" wrapText="1"/>
    </xf>
    <xf numFmtId="0" fontId="6" fillId="14" borderId="1" xfId="0" applyFont="1" applyFill="1" applyBorder="1" applyAlignment="1">
      <alignment horizontal="left" vertical="top" wrapText="1"/>
    </xf>
    <xf numFmtId="0" fontId="6" fillId="11" borderId="2" xfId="0" applyFont="1" applyFill="1" applyBorder="1" applyAlignment="1">
      <alignment horizontal="center" vertical="center"/>
    </xf>
    <xf numFmtId="0" fontId="7" fillId="37" borderId="1" xfId="0" applyFont="1" applyFill="1" applyBorder="1" applyAlignment="1">
      <alignment horizontal="left" vertical="center" wrapText="1"/>
    </xf>
    <xf numFmtId="0" fontId="7" fillId="37" borderId="1" xfId="0" applyFont="1" applyFill="1" applyBorder="1" applyAlignment="1">
      <alignment horizontal="center" vertical="center"/>
    </xf>
    <xf numFmtId="0" fontId="7" fillId="37" borderId="1" xfId="0" applyFont="1" applyFill="1" applyBorder="1" applyAlignment="1">
      <alignment horizontal="center" vertical="center" wrapText="1"/>
    </xf>
    <xf numFmtId="0" fontId="6" fillId="37" borderId="1" xfId="0" applyFont="1" applyFill="1" applyBorder="1" applyAlignment="1">
      <alignment vertical="center" wrapText="1"/>
    </xf>
    <xf numFmtId="0" fontId="6" fillId="37" borderId="1" xfId="0" applyFont="1" applyFill="1" applyBorder="1" applyAlignment="1">
      <alignment horizontal="left" vertical="center" wrapText="1"/>
    </xf>
    <xf numFmtId="0" fontId="6" fillId="12" borderId="2" xfId="0" applyFont="1" applyFill="1" applyBorder="1" applyAlignment="1">
      <alignment horizontal="center" vertical="center"/>
    </xf>
    <xf numFmtId="0" fontId="6" fillId="40" borderId="1" xfId="0" applyFont="1" applyFill="1" applyBorder="1" applyAlignment="1">
      <alignment vertical="center" wrapText="1"/>
    </xf>
    <xf numFmtId="0" fontId="6" fillId="0" borderId="0" xfId="0" applyFont="1" applyAlignment="1">
      <alignment horizontal="center" vertical="center" wrapText="1"/>
    </xf>
    <xf numFmtId="0" fontId="8" fillId="0" borderId="0" xfId="0" applyFont="1" applyAlignment="1"/>
    <xf numFmtId="0" fontId="6" fillId="0" borderId="10"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0" xfId="0" applyFont="1" applyAlignment="1">
      <alignment horizontal="left" wrapText="1"/>
    </xf>
    <xf numFmtId="0" fontId="6" fillId="0" borderId="0" xfId="0" applyFont="1" applyAlignment="1">
      <alignment horizontal="center"/>
    </xf>
    <xf numFmtId="0" fontId="15" fillId="0" borderId="0" xfId="0" applyFont="1" applyAlignment="1">
      <alignment vertical="center"/>
    </xf>
    <xf numFmtId="0" fontId="16" fillId="0" borderId="0" xfId="0" applyFont="1" applyAlignment="1">
      <alignment horizontal="left" vertical="center" wrapText="1"/>
    </xf>
    <xf numFmtId="0" fontId="16" fillId="0" borderId="0" xfId="0" applyFont="1" applyAlignment="1">
      <alignment horizontal="center" vertical="center"/>
    </xf>
    <xf numFmtId="0" fontId="16" fillId="0" borderId="0" xfId="0" applyFont="1" applyAlignment="1">
      <alignment horizontal="center" vertical="center" wrapText="1"/>
    </xf>
    <xf numFmtId="0" fontId="16" fillId="0" borderId="0" xfId="0" applyFont="1" applyFill="1" applyAlignment="1">
      <alignment vertical="center" wrapText="1"/>
    </xf>
    <xf numFmtId="0" fontId="16" fillId="0" borderId="0" xfId="0" applyFont="1" applyAlignment="1">
      <alignment vertical="center" wrapText="1"/>
    </xf>
    <xf numFmtId="0" fontId="15" fillId="0" borderId="0" xfId="0" applyFont="1" applyAlignment="1">
      <alignment vertical="center" wrapText="1"/>
    </xf>
    <xf numFmtId="0" fontId="15" fillId="0" borderId="0" xfId="0" applyFont="1" applyAlignment="1">
      <alignment horizontal="left" vertical="center" wrapText="1"/>
    </xf>
    <xf numFmtId="0" fontId="15" fillId="0" borderId="0" xfId="0" applyFont="1"/>
    <xf numFmtId="0" fontId="17" fillId="0" borderId="0" xfId="0" applyFont="1"/>
    <xf numFmtId="0" fontId="15" fillId="0" borderId="0" xfId="0" applyFont="1" applyAlignment="1">
      <alignment horizontal="center" vertical="center"/>
    </xf>
    <xf numFmtId="0" fontId="15" fillId="0" borderId="0" xfId="0" applyFont="1" applyAlignment="1"/>
    <xf numFmtId="0" fontId="6" fillId="0" borderId="18" xfId="0" applyFont="1" applyBorder="1" applyAlignment="1">
      <alignment horizontal="left" vertical="center" wrapText="1"/>
    </xf>
    <xf numFmtId="0" fontId="6" fillId="0" borderId="18" xfId="0" applyFont="1" applyFill="1" applyBorder="1" applyAlignment="1">
      <alignment horizontal="left" vertical="center" wrapText="1"/>
    </xf>
    <xf numFmtId="0" fontId="6" fillId="8" borderId="18" xfId="0" applyFont="1" applyFill="1" applyBorder="1" applyAlignment="1">
      <alignment horizontal="left" vertical="center" wrapText="1"/>
    </xf>
    <xf numFmtId="0" fontId="7" fillId="30" borderId="18" xfId="0" applyFont="1" applyFill="1" applyBorder="1" applyAlignment="1">
      <alignment horizontal="left" vertical="center" wrapText="1"/>
    </xf>
    <xf numFmtId="0" fontId="7" fillId="38" borderId="18" xfId="0" applyFont="1" applyFill="1" applyBorder="1" applyAlignment="1">
      <alignment horizontal="left" vertical="center" wrapText="1"/>
    </xf>
    <xf numFmtId="0" fontId="6" fillId="7" borderId="18" xfId="0" applyFont="1" applyFill="1" applyBorder="1" applyAlignment="1">
      <alignment horizontal="left" vertical="center" wrapText="1"/>
    </xf>
    <xf numFmtId="0" fontId="6" fillId="14" borderId="18" xfId="0" applyFont="1" applyFill="1" applyBorder="1" applyAlignment="1">
      <alignment horizontal="left" vertical="center" wrapText="1"/>
    </xf>
    <xf numFmtId="0" fontId="6" fillId="37" borderId="18" xfId="0" applyFont="1" applyFill="1" applyBorder="1" applyAlignment="1">
      <alignment horizontal="left" vertical="center" wrapText="1"/>
    </xf>
    <xf numFmtId="0" fontId="6" fillId="40" borderId="18" xfId="0" applyFont="1" applyFill="1" applyBorder="1" applyAlignment="1">
      <alignment horizontal="left" vertical="center" wrapText="1"/>
    </xf>
    <xf numFmtId="0" fontId="6" fillId="0" borderId="2" xfId="0" applyFont="1" applyBorder="1" applyAlignment="1">
      <alignment horizontal="left" vertical="center" wrapText="1"/>
    </xf>
    <xf numFmtId="0" fontId="6" fillId="0" borderId="0" xfId="0" applyFont="1" applyAlignment="1">
      <alignment horizontal="left"/>
    </xf>
    <xf numFmtId="0" fontId="10" fillId="33" borderId="18" xfId="0" applyFont="1" applyFill="1" applyBorder="1" applyAlignment="1">
      <alignment horizontal="left" vertical="center" wrapText="1"/>
    </xf>
    <xf numFmtId="0" fontId="13" fillId="21" borderId="18" xfId="0" applyFont="1" applyFill="1" applyBorder="1" applyAlignment="1">
      <alignment horizontal="left" vertical="center" wrapText="1"/>
    </xf>
    <xf numFmtId="0" fontId="6" fillId="0" borderId="0" xfId="0" applyFont="1" applyBorder="1" applyAlignment="1">
      <alignment horizontal="center" vertical="center" wrapText="1"/>
    </xf>
    <xf numFmtId="0" fontId="6" fillId="0" borderId="0" xfId="0" applyFont="1" applyBorder="1" applyAlignment="1">
      <alignment vertical="center" wrapText="1"/>
    </xf>
    <xf numFmtId="0" fontId="6" fillId="0" borderId="0" xfId="0" applyFont="1" applyBorder="1" applyAlignment="1">
      <alignment vertical="center"/>
    </xf>
    <xf numFmtId="0" fontId="6" fillId="0" borderId="0" xfId="0" applyFont="1" applyBorder="1" applyAlignment="1">
      <alignment horizontal="left" vertical="center" wrapText="1"/>
    </xf>
    <xf numFmtId="0" fontId="6" fillId="0" borderId="0" xfId="0" applyFont="1" applyBorder="1" applyAlignment="1">
      <alignment horizontal="center" vertical="center"/>
    </xf>
    <xf numFmtId="0" fontId="8" fillId="0" borderId="0" xfId="0" applyFont="1" applyBorder="1" applyAlignment="1">
      <alignment horizontal="center" vertical="center"/>
    </xf>
    <xf numFmtId="0" fontId="8" fillId="0" borderId="0" xfId="0" applyFont="1" applyBorder="1" applyAlignment="1"/>
    <xf numFmtId="0" fontId="6" fillId="0" borderId="0" xfId="0" applyFont="1" applyBorder="1"/>
    <xf numFmtId="0" fontId="8" fillId="0" borderId="17" xfId="0" applyFont="1" applyFill="1" applyBorder="1" applyAlignment="1">
      <alignment horizontal="center" vertical="center"/>
    </xf>
    <xf numFmtId="0" fontId="11" fillId="2" borderId="12" xfId="0" applyFont="1" applyFill="1" applyBorder="1" applyAlignment="1">
      <alignment horizontal="center" vertical="center" wrapText="1"/>
    </xf>
    <xf numFmtId="0" fontId="8" fillId="0" borderId="15" xfId="0" applyFont="1" applyFill="1" applyBorder="1" applyAlignment="1">
      <alignment horizontal="center" vertical="center"/>
    </xf>
    <xf numFmtId="0" fontId="8" fillId="0" borderId="17" xfId="0" applyFont="1" applyFill="1" applyBorder="1" applyAlignment="1">
      <alignment horizontal="center" vertical="center" wrapText="1"/>
    </xf>
    <xf numFmtId="0" fontId="8" fillId="16" borderId="17" xfId="0" applyFont="1" applyFill="1" applyBorder="1" applyAlignment="1">
      <alignment horizontal="center" vertical="center"/>
    </xf>
    <xf numFmtId="0" fontId="8" fillId="0" borderId="15" xfId="0" applyFont="1" applyBorder="1" applyAlignment="1">
      <alignment horizontal="center" vertical="center"/>
    </xf>
    <xf numFmtId="0" fontId="8" fillId="23" borderId="17" xfId="0" applyFont="1" applyFill="1" applyBorder="1" applyAlignment="1">
      <alignment horizontal="center" vertical="center"/>
    </xf>
    <xf numFmtId="0" fontId="9" fillId="2" borderId="8" xfId="0" applyFont="1" applyFill="1" applyBorder="1" applyAlignment="1">
      <alignment horizontal="left" vertical="center" wrapText="1"/>
    </xf>
    <xf numFmtId="0" fontId="9" fillId="2" borderId="8" xfId="0" applyFont="1" applyFill="1" applyBorder="1" applyAlignment="1">
      <alignment horizontal="center" vertical="center"/>
    </xf>
    <xf numFmtId="0" fontId="9" fillId="2" borderId="8" xfId="0" applyFont="1" applyFill="1" applyBorder="1" applyAlignment="1">
      <alignment horizontal="center" vertical="center" wrapText="1"/>
    </xf>
    <xf numFmtId="0" fontId="9" fillId="2" borderId="8" xfId="0" applyFont="1" applyFill="1" applyBorder="1" applyAlignment="1">
      <alignment vertical="center" wrapText="1"/>
    </xf>
    <xf numFmtId="0" fontId="9" fillId="33" borderId="21" xfId="0" applyFont="1" applyFill="1" applyBorder="1" applyAlignment="1">
      <alignment vertical="center" wrapText="1"/>
    </xf>
    <xf numFmtId="0" fontId="6" fillId="0" borderId="21" xfId="0" applyFont="1" applyFill="1" applyBorder="1" applyAlignment="1">
      <alignment vertical="center" wrapText="1"/>
    </xf>
    <xf numFmtId="0" fontId="6" fillId="8" borderId="1" xfId="0" applyFont="1" applyFill="1" applyBorder="1" applyAlignment="1">
      <alignment horizontal="center" vertical="center" wrapText="1"/>
    </xf>
    <xf numFmtId="0" fontId="6" fillId="0" borderId="21" xfId="0" applyFont="1" applyBorder="1" applyAlignment="1">
      <alignment vertical="center" wrapText="1"/>
    </xf>
    <xf numFmtId="0" fontId="6" fillId="7" borderId="1" xfId="0" applyFont="1" applyFill="1" applyBorder="1" applyAlignment="1">
      <alignment horizontal="center" vertical="center" wrapText="1"/>
    </xf>
    <xf numFmtId="0" fontId="6" fillId="14" borderId="1" xfId="0" applyFont="1" applyFill="1" applyBorder="1" applyAlignment="1">
      <alignment horizontal="center" vertical="center" wrapText="1"/>
    </xf>
    <xf numFmtId="0" fontId="7" fillId="30" borderId="21" xfId="0" applyFont="1" applyFill="1" applyBorder="1" applyAlignment="1">
      <alignment vertical="center" wrapText="1"/>
    </xf>
    <xf numFmtId="0" fontId="7" fillId="38" borderId="21" xfId="0" applyFont="1" applyFill="1" applyBorder="1" applyAlignment="1">
      <alignment vertical="center" wrapText="1"/>
    </xf>
    <xf numFmtId="0" fontId="7" fillId="31" borderId="21" xfId="0" applyFont="1" applyFill="1" applyBorder="1" applyAlignment="1">
      <alignment horizontal="left" vertical="center" wrapText="1"/>
    </xf>
    <xf numFmtId="0" fontId="14" fillId="21" borderId="21" xfId="0" applyFont="1" applyFill="1" applyBorder="1" applyAlignment="1">
      <alignment vertical="center" wrapText="1"/>
    </xf>
    <xf numFmtId="0" fontId="7" fillId="30" borderId="21" xfId="0" applyFont="1" applyFill="1" applyBorder="1" applyAlignment="1">
      <alignment horizontal="left" vertical="center" wrapText="1"/>
    </xf>
    <xf numFmtId="0" fontId="14" fillId="38" borderId="21" xfId="0" applyFont="1" applyFill="1" applyBorder="1" applyAlignment="1">
      <alignment vertical="center" wrapText="1"/>
    </xf>
    <xf numFmtId="0" fontId="6" fillId="37" borderId="1" xfId="0" applyFont="1" applyFill="1" applyBorder="1" applyAlignment="1">
      <alignment horizontal="center" vertical="center" wrapText="1"/>
    </xf>
    <xf numFmtId="0" fontId="7" fillId="31" borderId="21" xfId="0" applyFont="1" applyFill="1" applyBorder="1" applyAlignment="1">
      <alignment vertical="center" wrapText="1"/>
    </xf>
    <xf numFmtId="0" fontId="6" fillId="40" borderId="1" xfId="0" applyFont="1" applyFill="1" applyBorder="1" applyAlignment="1">
      <alignment horizontal="center" vertical="center" wrapText="1"/>
    </xf>
    <xf numFmtId="0" fontId="11" fillId="33" borderId="15" xfId="0" applyFont="1" applyFill="1" applyBorder="1" applyAlignment="1">
      <alignment horizontal="center" vertical="center"/>
    </xf>
    <xf numFmtId="0" fontId="11" fillId="41" borderId="17" xfId="0" applyFont="1" applyFill="1" applyBorder="1" applyAlignment="1">
      <alignment horizontal="center" vertical="center"/>
    </xf>
    <xf numFmtId="0" fontId="11" fillId="42" borderId="17" xfId="0" applyFont="1" applyFill="1" applyBorder="1" applyAlignment="1">
      <alignment horizontal="center" vertical="center"/>
    </xf>
    <xf numFmtId="0" fontId="12" fillId="21" borderId="15" xfId="0" applyFont="1" applyFill="1" applyBorder="1" applyAlignment="1">
      <alignment horizontal="center" vertical="center"/>
    </xf>
    <xf numFmtId="0" fontId="12" fillId="22" borderId="17" xfId="0" applyFont="1" applyFill="1" applyBorder="1" applyAlignment="1">
      <alignment horizontal="center" vertical="center"/>
    </xf>
    <xf numFmtId="0" fontId="12" fillId="37" borderId="17" xfId="0" applyFont="1" applyFill="1" applyBorder="1" applyAlignment="1">
      <alignment horizontal="center" vertical="center"/>
    </xf>
    <xf numFmtId="0" fontId="12" fillId="38" borderId="15" xfId="0" applyFont="1" applyFill="1" applyBorder="1" applyAlignment="1">
      <alignment horizontal="center" vertical="center"/>
    </xf>
    <xf numFmtId="0" fontId="12" fillId="39" borderId="17" xfId="0" applyFont="1" applyFill="1" applyBorder="1" applyAlignment="1">
      <alignment horizontal="center" vertical="center"/>
    </xf>
    <xf numFmtId="0" fontId="12" fillId="19" borderId="17" xfId="0" applyFont="1" applyFill="1" applyBorder="1" applyAlignment="1">
      <alignment horizontal="center" vertical="center"/>
    </xf>
    <xf numFmtId="0" fontId="12" fillId="20" borderId="17" xfId="0" applyFont="1" applyFill="1" applyBorder="1" applyAlignment="1">
      <alignment horizontal="center" vertical="center"/>
    </xf>
    <xf numFmtId="0" fontId="12" fillId="30" borderId="15" xfId="0" applyFont="1" applyFill="1" applyBorder="1" applyAlignment="1">
      <alignment horizontal="center" vertical="center"/>
    </xf>
    <xf numFmtId="0" fontId="12" fillId="16" borderId="17" xfId="0" applyFont="1" applyFill="1" applyBorder="1" applyAlignment="1">
      <alignment horizontal="center" vertical="center"/>
    </xf>
    <xf numFmtId="0" fontId="7" fillId="25" borderId="2" xfId="0" applyFont="1" applyFill="1" applyBorder="1" applyAlignment="1">
      <alignment horizontal="center" vertical="center"/>
    </xf>
    <xf numFmtId="0" fontId="7" fillId="0" borderId="0" xfId="0" applyFont="1" applyAlignment="1"/>
    <xf numFmtId="0" fontId="7" fillId="26" borderId="2" xfId="0" applyFont="1" applyFill="1" applyBorder="1" applyAlignment="1">
      <alignment horizontal="center" vertical="center"/>
    </xf>
    <xf numFmtId="0" fontId="7" fillId="27" borderId="2" xfId="0" applyFont="1" applyFill="1" applyBorder="1" applyAlignment="1">
      <alignment horizontal="center" vertical="center"/>
    </xf>
    <xf numFmtId="0" fontId="12" fillId="18" borderId="17" xfId="0" applyFont="1" applyFill="1" applyBorder="1" applyAlignment="1">
      <alignment horizontal="center" vertical="center"/>
    </xf>
    <xf numFmtId="0" fontId="7" fillId="28" borderId="2" xfId="0" applyFont="1" applyFill="1" applyBorder="1" applyAlignment="1">
      <alignment horizontal="center" vertical="center"/>
    </xf>
    <xf numFmtId="0" fontId="7" fillId="24" borderId="2" xfId="0" applyFont="1" applyFill="1" applyBorder="1" applyAlignment="1">
      <alignment horizontal="center" vertical="center"/>
    </xf>
    <xf numFmtId="0" fontId="12" fillId="30" borderId="17" xfId="0" applyFont="1" applyFill="1" applyBorder="1" applyAlignment="1">
      <alignment horizontal="center" vertical="center"/>
    </xf>
    <xf numFmtId="0" fontId="7" fillId="11" borderId="2" xfId="0" applyFont="1" applyFill="1" applyBorder="1" applyAlignment="1">
      <alignment horizontal="center" vertical="center"/>
    </xf>
    <xf numFmtId="0" fontId="7" fillId="12" borderId="2" xfId="0" applyFont="1" applyFill="1" applyBorder="1" applyAlignment="1">
      <alignment horizontal="center" vertical="center"/>
    </xf>
    <xf numFmtId="0" fontId="6" fillId="0" borderId="0" xfId="0" applyFont="1" applyFill="1" applyAlignment="1">
      <alignment horizontal="left" vertical="center" wrapText="1"/>
    </xf>
    <xf numFmtId="0" fontId="6" fillId="14" borderId="1" xfId="0" quotePrefix="1" applyFont="1" applyFill="1" applyBorder="1" applyAlignment="1">
      <alignment horizontal="left" vertical="center" wrapText="1"/>
    </xf>
    <xf numFmtId="0" fontId="6" fillId="35" borderId="1" xfId="0" applyFont="1" applyFill="1" applyBorder="1" applyAlignment="1">
      <alignment horizontal="left" vertical="center" wrapText="1"/>
    </xf>
    <xf numFmtId="0" fontId="6" fillId="0" borderId="1" xfId="0" applyFont="1" applyFill="1" applyBorder="1" applyAlignment="1">
      <alignment horizontal="left" vertical="top" wrapText="1"/>
    </xf>
    <xf numFmtId="0" fontId="6" fillId="15" borderId="1" xfId="0" applyFont="1" applyFill="1" applyBorder="1" applyAlignment="1">
      <alignment horizontal="left" vertical="center" wrapText="1"/>
    </xf>
    <xf numFmtId="0" fontId="10" fillId="33" borderId="22" xfId="0" applyFont="1" applyFill="1" applyBorder="1" applyAlignment="1">
      <alignment horizontal="left" vertical="center" wrapText="1"/>
    </xf>
    <xf numFmtId="0" fontId="6" fillId="0" borderId="22" xfId="0" applyFont="1" applyBorder="1" applyAlignment="1">
      <alignment horizontal="left" vertical="center" wrapText="1"/>
    </xf>
    <xf numFmtId="0" fontId="6" fillId="0" borderId="22" xfId="0" applyFont="1" applyFill="1" applyBorder="1" applyAlignment="1">
      <alignment horizontal="left" vertical="center" wrapText="1"/>
    </xf>
    <xf numFmtId="0" fontId="6" fillId="8" borderId="22" xfId="0" applyFont="1" applyFill="1" applyBorder="1" applyAlignment="1">
      <alignment horizontal="left" vertical="center" wrapText="1"/>
    </xf>
    <xf numFmtId="0" fontId="7" fillId="30" borderId="22" xfId="0" applyFont="1" applyFill="1" applyBorder="1" applyAlignment="1">
      <alignment horizontal="left" vertical="center" wrapText="1"/>
    </xf>
    <xf numFmtId="0" fontId="6" fillId="7" borderId="22" xfId="0" applyFont="1" applyFill="1" applyBorder="1" applyAlignment="1">
      <alignment horizontal="left" vertical="center" wrapText="1"/>
    </xf>
    <xf numFmtId="0" fontId="13" fillId="21" borderId="22" xfId="0" applyFont="1" applyFill="1" applyBorder="1" applyAlignment="1">
      <alignment horizontal="left" vertical="center" wrapText="1"/>
    </xf>
    <xf numFmtId="0" fontId="6" fillId="14" borderId="22" xfId="0" applyFont="1" applyFill="1" applyBorder="1" applyAlignment="1">
      <alignment horizontal="left" vertical="center" wrapText="1"/>
    </xf>
    <xf numFmtId="0" fontId="6" fillId="37" borderId="22" xfId="0" applyFont="1" applyFill="1" applyBorder="1" applyAlignment="1">
      <alignment horizontal="left" vertical="center" wrapText="1"/>
    </xf>
    <xf numFmtId="0" fontId="6" fillId="40" borderId="22" xfId="0" applyFont="1" applyFill="1" applyBorder="1" applyAlignment="1">
      <alignment horizontal="left" vertical="center" wrapText="1"/>
    </xf>
    <xf numFmtId="0" fontId="9" fillId="32" borderId="20" xfId="0" applyFont="1" applyFill="1" applyBorder="1" applyAlignment="1">
      <alignment vertical="center" wrapText="1"/>
    </xf>
    <xf numFmtId="0" fontId="6" fillId="21" borderId="22" xfId="0" applyFont="1" applyFill="1" applyBorder="1" applyAlignment="1">
      <alignment horizontal="left" vertical="center" wrapText="1"/>
    </xf>
    <xf numFmtId="0" fontId="9" fillId="2" borderId="24" xfId="0" applyFont="1" applyFill="1" applyBorder="1" applyAlignment="1">
      <alignment horizontal="left" vertical="center" wrapText="1"/>
    </xf>
    <xf numFmtId="0" fontId="6" fillId="4" borderId="18" xfId="0" applyFont="1" applyFill="1" applyBorder="1" applyAlignment="1">
      <alignment horizontal="left" vertical="center" wrapText="1"/>
    </xf>
    <xf numFmtId="0" fontId="6" fillId="0" borderId="18" xfId="0" quotePrefix="1" applyFont="1" applyBorder="1" applyAlignment="1">
      <alignment horizontal="left" vertical="center" wrapText="1"/>
    </xf>
    <xf numFmtId="0" fontId="7" fillId="36" borderId="18" xfId="0" applyFont="1" applyFill="1" applyBorder="1" applyAlignment="1">
      <alignment horizontal="left" vertical="center" wrapText="1"/>
    </xf>
    <xf numFmtId="0" fontId="6" fillId="0" borderId="18" xfId="0" quotePrefix="1" applyFont="1" applyFill="1" applyBorder="1" applyAlignment="1">
      <alignment horizontal="left" vertical="center" wrapText="1"/>
    </xf>
    <xf numFmtId="0" fontId="9" fillId="32" borderId="23" xfId="0" applyFont="1" applyFill="1" applyBorder="1" applyAlignment="1">
      <alignment vertical="center" wrapText="1"/>
    </xf>
    <xf numFmtId="0" fontId="10" fillId="33" borderId="25" xfId="0" applyFont="1" applyFill="1" applyBorder="1" applyAlignment="1">
      <alignment horizontal="left" vertical="center" wrapText="1"/>
    </xf>
    <xf numFmtId="0" fontId="6" fillId="0" borderId="25" xfId="0" applyFont="1" applyBorder="1" applyAlignment="1">
      <alignment horizontal="left" vertical="center" wrapText="1"/>
    </xf>
    <xf numFmtId="0" fontId="6" fillId="0" borderId="25" xfId="0" applyFont="1" applyFill="1" applyBorder="1" applyAlignment="1">
      <alignment horizontal="left" vertical="center" wrapText="1"/>
    </xf>
    <xf numFmtId="0" fontId="6" fillId="21" borderId="25" xfId="0" applyFont="1" applyFill="1" applyBorder="1" applyAlignment="1">
      <alignment horizontal="left" vertical="center" wrapText="1"/>
    </xf>
    <xf numFmtId="0" fontId="6" fillId="8" borderId="25" xfId="0" applyFont="1" applyFill="1" applyBorder="1" applyAlignment="1">
      <alignment horizontal="left" vertical="center" wrapText="1"/>
    </xf>
    <xf numFmtId="0" fontId="7" fillId="30" borderId="25" xfId="0" applyFont="1" applyFill="1" applyBorder="1" applyAlignment="1">
      <alignment horizontal="left" vertical="center" wrapText="1"/>
    </xf>
    <xf numFmtId="0" fontId="6" fillId="7" borderId="25" xfId="0" applyFont="1" applyFill="1" applyBorder="1" applyAlignment="1">
      <alignment horizontal="left" vertical="center" wrapText="1"/>
    </xf>
    <xf numFmtId="0" fontId="6" fillId="14" borderId="25" xfId="0" applyFont="1" applyFill="1" applyBorder="1" applyAlignment="1">
      <alignment horizontal="left" vertical="center" wrapText="1"/>
    </xf>
    <xf numFmtId="0" fontId="13" fillId="21" borderId="25" xfId="0" applyFont="1" applyFill="1" applyBorder="1" applyAlignment="1">
      <alignment horizontal="left" vertical="center" wrapText="1"/>
    </xf>
    <xf numFmtId="0" fontId="6" fillId="37" borderId="25" xfId="0" applyFont="1" applyFill="1" applyBorder="1" applyAlignment="1">
      <alignment horizontal="left" vertical="center" wrapText="1"/>
    </xf>
    <xf numFmtId="0" fontId="6" fillId="40" borderId="25" xfId="0" applyFont="1" applyFill="1" applyBorder="1" applyAlignment="1">
      <alignment horizontal="left" vertical="center" wrapText="1"/>
    </xf>
    <xf numFmtId="0" fontId="6" fillId="0" borderId="0" xfId="0" applyFont="1" applyFill="1" applyAlignment="1">
      <alignment horizontal="center" vertical="center" wrapText="1"/>
    </xf>
    <xf numFmtId="0" fontId="7" fillId="4" borderId="18" xfId="0" applyFont="1" applyFill="1" applyBorder="1" applyAlignment="1">
      <alignment horizontal="left" vertical="center" wrapText="1"/>
    </xf>
    <xf numFmtId="0" fontId="7" fillId="38" borderId="25" xfId="0" applyFont="1" applyFill="1" applyBorder="1" applyAlignment="1">
      <alignment horizontal="left" vertical="center" wrapText="1"/>
    </xf>
    <xf numFmtId="0" fontId="7" fillId="38" borderId="22" xfId="0" applyFont="1" applyFill="1" applyBorder="1" applyAlignment="1">
      <alignment horizontal="left" vertical="center" wrapText="1"/>
    </xf>
    <xf numFmtId="0" fontId="7" fillId="39" borderId="18" xfId="0" applyFont="1" applyFill="1" applyBorder="1" applyAlignment="1">
      <alignment horizontal="left" vertical="center" wrapText="1"/>
    </xf>
    <xf numFmtId="0" fontId="7" fillId="38" borderId="18" xfId="0" quotePrefix="1" applyFont="1" applyFill="1" applyBorder="1" applyAlignment="1">
      <alignment horizontal="left" vertical="center" wrapText="1"/>
    </xf>
    <xf numFmtId="0" fontId="11" fillId="2" borderId="13" xfId="0" applyFont="1" applyFill="1" applyBorder="1" applyAlignment="1">
      <alignment horizontal="center" vertical="center" wrapText="1"/>
    </xf>
    <xf numFmtId="0" fontId="11" fillId="33" borderId="16" xfId="0" applyFont="1" applyFill="1" applyBorder="1" applyAlignment="1">
      <alignment horizontal="center" vertical="center"/>
    </xf>
    <xf numFmtId="0" fontId="8" fillId="0" borderId="16" xfId="0" applyFont="1" applyFill="1" applyBorder="1" applyAlignment="1">
      <alignment horizontal="center" vertical="center"/>
    </xf>
    <xf numFmtId="0" fontId="12" fillId="21" borderId="16" xfId="0" applyFont="1" applyFill="1" applyBorder="1" applyAlignment="1">
      <alignment horizontal="center" vertical="center"/>
    </xf>
    <xf numFmtId="0" fontId="8" fillId="0" borderId="16" xfId="0" applyFont="1" applyBorder="1" applyAlignment="1">
      <alignment horizontal="center" vertical="center"/>
    </xf>
    <xf numFmtId="0" fontId="12" fillId="30" borderId="16" xfId="0" applyFont="1" applyFill="1" applyBorder="1" applyAlignment="1">
      <alignment horizontal="center" vertical="center"/>
    </xf>
    <xf numFmtId="0" fontId="12" fillId="38" borderId="16" xfId="0" applyFont="1" applyFill="1" applyBorder="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2" fillId="0" borderId="0" xfId="0" applyFont="1" applyAlignment="1">
      <alignment horizontal="center" vertical="center"/>
    </xf>
    <xf numFmtId="0" fontId="4" fillId="0" borderId="0" xfId="0" applyFont="1" applyAlignment="1"/>
    <xf numFmtId="0" fontId="2" fillId="9" borderId="2" xfId="0" applyFont="1" applyFill="1" applyBorder="1" applyAlignment="1">
      <alignment horizontal="center" vertical="center" wrapText="1"/>
    </xf>
    <xf numFmtId="0" fontId="2" fillId="5" borderId="2" xfId="0" applyFont="1" applyFill="1" applyBorder="1" applyAlignment="1">
      <alignment horizontal="left" vertical="center" wrapText="1"/>
    </xf>
    <xf numFmtId="0" fontId="2" fillId="5" borderId="2" xfId="0" applyFont="1" applyFill="1" applyBorder="1" applyAlignment="1">
      <alignment horizontal="center" vertical="center" wrapText="1"/>
    </xf>
    <xf numFmtId="0" fontId="2" fillId="0" borderId="0" xfId="0" applyFont="1" applyAlignment="1">
      <alignment wrapText="1"/>
    </xf>
    <xf numFmtId="0" fontId="18" fillId="10" borderId="6" xfId="0" applyFont="1" applyFill="1" applyBorder="1" applyAlignment="1">
      <alignment horizontal="center" vertical="center" wrapText="1"/>
    </xf>
    <xf numFmtId="0" fontId="2" fillId="0" borderId="4" xfId="0" applyFont="1" applyBorder="1" applyAlignment="1">
      <alignment horizontal="left" vertical="center" wrapText="1"/>
    </xf>
    <xf numFmtId="0" fontId="2" fillId="0" borderId="7" xfId="0" applyFont="1" applyBorder="1" applyAlignment="1">
      <alignment horizontal="left" vertical="center" wrapText="1"/>
    </xf>
    <xf numFmtId="0" fontId="19" fillId="0" borderId="0" xfId="0" applyFont="1" applyAlignment="1">
      <alignment horizontal="center" vertical="center" wrapText="1"/>
    </xf>
    <xf numFmtId="0" fontId="19" fillId="9" borderId="2" xfId="0" applyFont="1" applyFill="1" applyBorder="1" applyAlignment="1">
      <alignment horizontal="center" vertical="center" wrapText="1"/>
    </xf>
    <xf numFmtId="0" fontId="9" fillId="2" borderId="19" xfId="0" applyFont="1" applyFill="1" applyBorder="1" applyAlignment="1">
      <alignment vertical="center" wrapText="1"/>
    </xf>
    <xf numFmtId="0" fontId="6" fillId="21" borderId="21" xfId="0" applyFont="1" applyFill="1" applyBorder="1" applyAlignment="1">
      <alignment vertical="center" wrapText="1"/>
    </xf>
    <xf numFmtId="0" fontId="7" fillId="21" borderId="21" xfId="0" applyFont="1" applyFill="1" applyBorder="1" applyAlignment="1">
      <alignment vertical="center" wrapText="1"/>
    </xf>
    <xf numFmtId="0" fontId="6" fillId="38" borderId="21" xfId="0" applyFont="1" applyFill="1" applyBorder="1" applyAlignment="1">
      <alignment vertical="center" wrapText="1"/>
    </xf>
    <xf numFmtId="0" fontId="6" fillId="30" borderId="21" xfId="0" applyFont="1" applyFill="1" applyBorder="1" applyAlignment="1">
      <alignment vertical="center" wrapText="1"/>
    </xf>
    <xf numFmtId="0" fontId="13" fillId="0" borderId="21" xfId="0" applyFont="1" applyBorder="1" applyAlignment="1">
      <alignment vertical="center" wrapText="1"/>
    </xf>
    <xf numFmtId="0" fontId="13" fillId="0" borderId="21" xfId="0" applyFont="1" applyFill="1" applyBorder="1" applyAlignment="1">
      <alignment vertical="center" wrapText="1"/>
    </xf>
    <xf numFmtId="0" fontId="4" fillId="0" borderId="0" xfId="0" applyFont="1" applyAlignment="1">
      <alignment wrapText="1"/>
    </xf>
    <xf numFmtId="0" fontId="14" fillId="30" borderId="21" xfId="0" applyFont="1" applyFill="1" applyBorder="1" applyAlignment="1">
      <alignment vertical="center" wrapText="1"/>
    </xf>
    <xf numFmtId="0" fontId="7" fillId="0" borderId="21" xfId="0" applyFont="1" applyFill="1" applyBorder="1" applyAlignment="1">
      <alignment vertical="center" wrapText="1"/>
    </xf>
    <xf numFmtId="0" fontId="7" fillId="30" borderId="1" xfId="0" applyFont="1" applyFill="1" applyBorder="1" applyAlignment="1">
      <alignment horizontal="left"/>
    </xf>
    <xf numFmtId="0" fontId="9" fillId="2" borderId="26" xfId="0" applyFont="1" applyFill="1" applyBorder="1" applyAlignment="1">
      <alignment horizontal="center" vertical="center" wrapText="1"/>
    </xf>
    <xf numFmtId="0" fontId="9" fillId="42" borderId="1" xfId="0" applyFont="1" applyFill="1" applyBorder="1" applyAlignment="1">
      <alignment horizontal="center" vertical="center"/>
    </xf>
    <xf numFmtId="0" fontId="6" fillId="14" borderId="1" xfId="0" applyFont="1" applyFill="1" applyBorder="1" applyAlignment="1">
      <alignment horizontal="center" vertical="center"/>
    </xf>
    <xf numFmtId="0" fontId="7" fillId="22" borderId="1" xfId="0" applyFont="1" applyFill="1" applyBorder="1" applyAlignment="1">
      <alignment horizontal="center" vertical="center"/>
    </xf>
    <xf numFmtId="0" fontId="7" fillId="39" borderId="1" xfId="0" applyFont="1" applyFill="1" applyBorder="1" applyAlignment="1">
      <alignment horizontal="center" vertical="center"/>
    </xf>
    <xf numFmtId="0" fontId="6" fillId="30" borderId="1" xfId="0" applyFont="1" applyFill="1" applyBorder="1" applyAlignment="1">
      <alignment horizontal="center" vertical="center"/>
    </xf>
    <xf numFmtId="0" fontId="7" fillId="19" borderId="1" xfId="0" applyFont="1" applyFill="1" applyBorder="1" applyAlignment="1">
      <alignment horizontal="center" vertical="center"/>
    </xf>
    <xf numFmtId="0" fontId="7" fillId="14" borderId="1" xfId="0" applyFont="1" applyFill="1" applyBorder="1" applyAlignment="1">
      <alignment horizontal="center" vertical="center"/>
    </xf>
    <xf numFmtId="0" fontId="7" fillId="17" borderId="1" xfId="0" applyFont="1" applyFill="1" applyBorder="1" applyAlignment="1">
      <alignment horizontal="center" vertical="center"/>
    </xf>
    <xf numFmtId="0" fontId="7" fillId="20" borderId="1" xfId="0" applyFont="1" applyFill="1" applyBorder="1" applyAlignment="1">
      <alignment horizontal="center" vertical="center"/>
    </xf>
    <xf numFmtId="0" fontId="7" fillId="16" borderId="1" xfId="0" applyFont="1" applyFill="1" applyBorder="1" applyAlignment="1">
      <alignment horizontal="center" vertical="center"/>
    </xf>
    <xf numFmtId="0" fontId="6" fillId="0" borderId="27" xfId="0" applyFont="1" applyFill="1" applyBorder="1" applyAlignment="1">
      <alignment horizontal="center" vertical="center"/>
    </xf>
    <xf numFmtId="0" fontId="6" fillId="14" borderId="27" xfId="0" applyFont="1" applyFill="1" applyBorder="1" applyAlignment="1">
      <alignment horizontal="center" vertical="center"/>
    </xf>
    <xf numFmtId="0" fontId="9" fillId="33" borderId="1" xfId="0" applyFont="1" applyFill="1" applyBorder="1" applyAlignment="1">
      <alignment horizontal="left" vertical="center"/>
    </xf>
    <xf numFmtId="0" fontId="22" fillId="0" borderId="28" xfId="0" applyFont="1" applyBorder="1" applyAlignment="1">
      <alignment horizontal="center" vertical="center" wrapText="1"/>
    </xf>
    <xf numFmtId="0" fontId="20" fillId="44" borderId="12" xfId="0" applyFont="1" applyFill="1" applyBorder="1" applyAlignment="1">
      <alignment horizontal="center" vertical="center" wrapText="1"/>
    </xf>
    <xf numFmtId="0" fontId="20" fillId="44" borderId="13" xfId="0" applyFont="1" applyFill="1" applyBorder="1" applyAlignment="1">
      <alignment horizontal="center" vertical="center" textRotation="90" wrapText="1"/>
    </xf>
    <xf numFmtId="0" fontId="20" fillId="44" borderId="13" xfId="0" applyFont="1" applyFill="1" applyBorder="1" applyAlignment="1">
      <alignment horizontal="left" vertical="center" wrapText="1"/>
    </xf>
    <xf numFmtId="0" fontId="20" fillId="44" borderId="13" xfId="0" applyFont="1" applyFill="1" applyBorder="1" applyAlignment="1">
      <alignment horizontal="center" vertical="center" textRotation="90"/>
    </xf>
    <xf numFmtId="0" fontId="20" fillId="44" borderId="14" xfId="0" applyFont="1" applyFill="1" applyBorder="1" applyAlignment="1">
      <alignment horizontal="left" vertical="center" wrapText="1"/>
    </xf>
    <xf numFmtId="0" fontId="1" fillId="0" borderId="0" xfId="0" applyFont="1" applyAlignment="1">
      <alignment vertical="center" wrapText="1"/>
    </xf>
    <xf numFmtId="0" fontId="20" fillId="44" borderId="29" xfId="0" applyFont="1" applyFill="1" applyBorder="1" applyAlignment="1">
      <alignment horizontal="center" vertical="center" wrapText="1"/>
    </xf>
    <xf numFmtId="0" fontId="23" fillId="0" borderId="2" xfId="0" applyFont="1" applyBorder="1" applyAlignment="1">
      <alignment horizontal="center" vertical="center" wrapText="1"/>
    </xf>
    <xf numFmtId="0" fontId="21" fillId="45" borderId="0" xfId="0" applyFont="1" applyFill="1" applyAlignment="1">
      <alignment horizontal="center" vertical="center" wrapText="1"/>
    </xf>
    <xf numFmtId="0" fontId="1" fillId="0" borderId="0" xfId="0" applyFont="1" applyAlignment="1">
      <alignment horizontal="center" vertical="center" wrapText="1"/>
    </xf>
    <xf numFmtId="0" fontId="20" fillId="44" borderId="15" xfId="0" applyFont="1" applyFill="1" applyBorder="1" applyAlignment="1">
      <alignment horizontal="center" vertical="center" wrapText="1"/>
    </xf>
    <xf numFmtId="0" fontId="20" fillId="44" borderId="16" xfId="0" applyFont="1" applyFill="1" applyBorder="1" applyAlignment="1">
      <alignment horizontal="center" vertical="center" textRotation="90" wrapText="1"/>
    </xf>
    <xf numFmtId="0" fontId="20" fillId="44" borderId="16" xfId="0" applyFont="1" applyFill="1" applyBorder="1" applyAlignment="1">
      <alignment horizontal="left" vertical="center" wrapText="1"/>
    </xf>
    <xf numFmtId="0" fontId="20" fillId="44" borderId="16" xfId="0" applyFont="1" applyFill="1" applyBorder="1" applyAlignment="1">
      <alignment horizontal="center" vertical="center" textRotation="90"/>
    </xf>
    <xf numFmtId="0" fontId="20" fillId="44" borderId="17" xfId="0" applyFont="1" applyFill="1" applyBorder="1" applyAlignment="1">
      <alignment horizontal="left" vertical="center" wrapText="1"/>
    </xf>
    <xf numFmtId="0" fontId="25" fillId="33" borderId="15" xfId="0" applyFont="1" applyFill="1" applyBorder="1" applyAlignment="1">
      <alignment horizontal="justify" vertical="center" wrapText="1"/>
    </xf>
    <xf numFmtId="0" fontId="26" fillId="33" borderId="16" xfId="0" quotePrefix="1" applyFont="1" applyFill="1" applyBorder="1" applyAlignment="1">
      <alignment horizontal="center" vertical="center" wrapText="1"/>
    </xf>
    <xf numFmtId="0" fontId="26" fillId="33" borderId="16" xfId="0" applyFont="1" applyFill="1" applyBorder="1" applyAlignment="1">
      <alignment horizontal="center" vertical="center" wrapText="1"/>
    </xf>
    <xf numFmtId="0" fontId="26" fillId="33" borderId="16" xfId="0" applyFont="1" applyFill="1" applyBorder="1" applyAlignment="1">
      <alignment vertical="center" wrapText="1"/>
    </xf>
    <xf numFmtId="0" fontId="27" fillId="33" borderId="16" xfId="0" applyFont="1" applyFill="1" applyBorder="1" applyAlignment="1">
      <alignment vertical="center" wrapText="1"/>
    </xf>
    <xf numFmtId="0" fontId="25" fillId="33" borderId="16" xfId="0" applyFont="1" applyFill="1" applyBorder="1" applyAlignment="1">
      <alignment horizontal="center" vertical="center"/>
    </xf>
    <xf numFmtId="0" fontId="28" fillId="33" borderId="16" xfId="0" applyFont="1" applyFill="1" applyBorder="1" applyAlignment="1">
      <alignment horizontal="justify" vertical="center" wrapText="1"/>
    </xf>
    <xf numFmtId="0" fontId="25" fillId="33" borderId="16" xfId="0" applyFont="1" applyFill="1" applyBorder="1" applyAlignment="1">
      <alignment horizontal="justify" vertical="center" wrapText="1"/>
    </xf>
    <xf numFmtId="0" fontId="25" fillId="33" borderId="16" xfId="0" applyFont="1" applyFill="1" applyBorder="1" applyAlignment="1">
      <alignment horizontal="center" vertical="center" wrapText="1"/>
    </xf>
    <xf numFmtId="0" fontId="25" fillId="33" borderId="17" xfId="0" applyFont="1" applyFill="1" applyBorder="1" applyAlignment="1">
      <alignment horizontal="justify" vertical="center" wrapText="1"/>
    </xf>
    <xf numFmtId="0" fontId="29" fillId="0" borderId="0" xfId="0" applyFont="1" applyAlignment="1">
      <alignment horizontal="center" vertical="center"/>
    </xf>
    <xf numFmtId="0" fontId="30" fillId="33" borderId="16" xfId="0" applyFont="1" applyFill="1" applyBorder="1" applyAlignment="1">
      <alignment horizontal="center" vertical="center" wrapText="1"/>
    </xf>
    <xf numFmtId="0" fontId="29" fillId="0" borderId="2" xfId="0" applyFont="1" applyBorder="1" applyAlignment="1">
      <alignment horizontal="center" vertical="center" wrapText="1"/>
    </xf>
    <xf numFmtId="0" fontId="29" fillId="34" borderId="0" xfId="0" applyFont="1" applyFill="1" applyAlignment="1">
      <alignment horizontal="left" vertical="center" wrapText="1"/>
    </xf>
    <xf numFmtId="0" fontId="29" fillId="34" borderId="0" xfId="0" applyFont="1" applyFill="1" applyAlignment="1">
      <alignment horizontal="center" vertical="center" wrapText="1"/>
    </xf>
    <xf numFmtId="0" fontId="29" fillId="0" borderId="0" xfId="0" applyFont="1" applyAlignment="1">
      <alignment horizontal="center" vertical="center" wrapText="1"/>
    </xf>
    <xf numFmtId="0" fontId="29" fillId="46" borderId="15" xfId="0" applyFont="1" applyFill="1" applyBorder="1" applyAlignment="1">
      <alignment horizontal="justify" vertical="center" wrapText="1"/>
    </xf>
    <xf numFmtId="0" fontId="29" fillId="46" borderId="16" xfId="0" applyFont="1" applyFill="1" applyBorder="1" applyAlignment="1">
      <alignment horizontal="center" vertical="center"/>
    </xf>
    <xf numFmtId="0" fontId="29" fillId="46" borderId="16" xfId="0" applyFont="1" applyFill="1" applyBorder="1" applyAlignment="1">
      <alignment vertical="center" wrapText="1"/>
    </xf>
    <xf numFmtId="0" fontId="29" fillId="0" borderId="16" xfId="0" applyFont="1" applyBorder="1" applyAlignment="1">
      <alignment vertical="center" wrapText="1"/>
    </xf>
    <xf numFmtId="0" fontId="31" fillId="0" borderId="16" xfId="0" applyFont="1" applyBorder="1" applyAlignment="1">
      <alignment vertical="center" wrapText="1"/>
    </xf>
    <xf numFmtId="0" fontId="29" fillId="0" borderId="16" xfId="0" applyFont="1" applyBorder="1" applyAlignment="1">
      <alignment horizontal="center" vertical="center"/>
    </xf>
    <xf numFmtId="0" fontId="31" fillId="46" borderId="16" xfId="0" applyFont="1" applyFill="1" applyBorder="1" applyAlignment="1">
      <alignment horizontal="justify" vertical="center" wrapText="1"/>
    </xf>
    <xf numFmtId="0" fontId="29" fillId="46" borderId="16" xfId="0" applyFont="1" applyFill="1" applyBorder="1" applyAlignment="1">
      <alignment horizontal="justify" vertical="center" wrapText="1"/>
    </xf>
    <xf numFmtId="0" fontId="29" fillId="0" borderId="16" xfId="0" applyFont="1" applyBorder="1" applyAlignment="1">
      <alignment horizontal="center" vertical="center" wrapText="1"/>
    </xf>
    <xf numFmtId="0" fontId="29" fillId="0" borderId="17" xfId="0" applyFont="1" applyBorder="1" applyAlignment="1">
      <alignment horizontal="justify" vertical="center" wrapText="1"/>
    </xf>
    <xf numFmtId="0" fontId="29" fillId="46" borderId="16" xfId="0" applyFont="1" applyFill="1" applyBorder="1" applyAlignment="1">
      <alignment horizontal="center" vertical="center" wrapText="1"/>
    </xf>
    <xf numFmtId="0" fontId="29" fillId="47" borderId="15" xfId="0" applyFont="1" applyFill="1" applyBorder="1" applyAlignment="1">
      <alignment horizontal="justify" vertical="center" wrapText="1"/>
    </xf>
    <xf numFmtId="0" fontId="29" fillId="34" borderId="16" xfId="0" applyFont="1" applyFill="1" applyBorder="1" applyAlignment="1">
      <alignment horizontal="center" vertical="center"/>
    </xf>
    <xf numFmtId="0" fontId="32" fillId="34" borderId="16" xfId="0" applyFont="1" applyFill="1" applyBorder="1" applyAlignment="1">
      <alignment vertical="center" wrapText="1"/>
    </xf>
    <xf numFmtId="0" fontId="31" fillId="0" borderId="16" xfId="0" applyFont="1" applyBorder="1" applyAlignment="1">
      <alignment horizontal="justify" vertical="center" wrapText="1"/>
    </xf>
    <xf numFmtId="0" fontId="29" fillId="0" borderId="16" xfId="0" applyFont="1" applyBorder="1" applyAlignment="1">
      <alignment horizontal="justify" vertical="center" wrapText="1"/>
    </xf>
    <xf numFmtId="0" fontId="29" fillId="30" borderId="15" xfId="0" applyFont="1" applyFill="1" applyBorder="1" applyAlignment="1">
      <alignment horizontal="justify" vertical="center" wrapText="1"/>
    </xf>
    <xf numFmtId="0" fontId="26" fillId="33" borderId="15" xfId="0" applyFont="1" applyFill="1" applyBorder="1" applyAlignment="1">
      <alignment horizontal="justify" vertical="center" wrapText="1"/>
    </xf>
    <xf numFmtId="0" fontId="26" fillId="33" borderId="16" xfId="0" applyFont="1" applyFill="1" applyBorder="1" applyAlignment="1">
      <alignment horizontal="center" vertical="center"/>
    </xf>
    <xf numFmtId="0" fontId="27" fillId="33" borderId="16" xfId="0" applyFont="1" applyFill="1" applyBorder="1" applyAlignment="1">
      <alignment horizontal="justify" vertical="center" wrapText="1"/>
    </xf>
    <xf numFmtId="0" fontId="26" fillId="33" borderId="16" xfId="0" applyFont="1" applyFill="1" applyBorder="1" applyAlignment="1">
      <alignment horizontal="justify" vertical="center" wrapText="1"/>
    </xf>
    <xf numFmtId="0" fontId="26" fillId="33" borderId="17" xfId="0" applyFont="1" applyFill="1" applyBorder="1" applyAlignment="1">
      <alignment horizontal="justify" vertical="center" wrapText="1"/>
    </xf>
    <xf numFmtId="0" fontId="29" fillId="49" borderId="15" xfId="0" applyFont="1" applyFill="1" applyBorder="1" applyAlignment="1">
      <alignment horizontal="justify" vertical="center" wrapText="1"/>
    </xf>
    <xf numFmtId="0" fontId="33" fillId="48" borderId="15" xfId="0" applyFont="1" applyFill="1" applyBorder="1" applyAlignment="1">
      <alignment horizontal="justify" vertical="center" wrapText="1"/>
    </xf>
    <xf numFmtId="0" fontId="33" fillId="21" borderId="16" xfId="0" applyFont="1" applyFill="1" applyBorder="1" applyAlignment="1">
      <alignment horizontal="center" vertical="center"/>
    </xf>
    <xf numFmtId="0" fontId="34" fillId="21" borderId="16" xfId="0" applyFont="1" applyFill="1" applyBorder="1" applyAlignment="1">
      <alignment vertical="center" wrapText="1"/>
    </xf>
    <xf numFmtId="0" fontId="33" fillId="21" borderId="16" xfId="0" applyFont="1" applyFill="1" applyBorder="1" applyAlignment="1">
      <alignment vertical="center" wrapText="1"/>
    </xf>
    <xf numFmtId="0" fontId="24" fillId="21" borderId="16" xfId="0" applyFont="1" applyFill="1" applyBorder="1" applyAlignment="1">
      <alignment vertical="center" wrapText="1"/>
    </xf>
    <xf numFmtId="0" fontId="24" fillId="21" borderId="16" xfId="0" applyFont="1" applyFill="1" applyBorder="1" applyAlignment="1">
      <alignment horizontal="justify" vertical="center" wrapText="1"/>
    </xf>
    <xf numFmtId="0" fontId="33" fillId="21" borderId="16" xfId="0" applyFont="1" applyFill="1" applyBorder="1" applyAlignment="1">
      <alignment horizontal="justify" vertical="center" wrapText="1"/>
    </xf>
    <xf numFmtId="0" fontId="33" fillId="21" borderId="16" xfId="0" applyFont="1" applyFill="1" applyBorder="1" applyAlignment="1">
      <alignment horizontal="center" vertical="center" wrapText="1"/>
    </xf>
    <xf numFmtId="0" fontId="33" fillId="21" borderId="17" xfId="0" applyFont="1" applyFill="1" applyBorder="1" applyAlignment="1">
      <alignment horizontal="justify" vertical="center" wrapText="1"/>
    </xf>
    <xf numFmtId="0" fontId="29" fillId="50" borderId="15" xfId="0" applyFont="1" applyFill="1" applyBorder="1" applyAlignment="1">
      <alignment horizontal="justify" vertical="center" wrapText="1"/>
    </xf>
    <xf numFmtId="0" fontId="29" fillId="51" borderId="16" xfId="0" applyFont="1" applyFill="1" applyBorder="1" applyAlignment="1">
      <alignment vertical="center" wrapText="1"/>
    </xf>
    <xf numFmtId="0" fontId="33" fillId="52" borderId="15" xfId="0" applyFont="1" applyFill="1" applyBorder="1" applyAlignment="1">
      <alignment horizontal="justify" vertical="center" wrapText="1"/>
    </xf>
    <xf numFmtId="0" fontId="33" fillId="52" borderId="16" xfId="0" applyFont="1" applyFill="1" applyBorder="1" applyAlignment="1">
      <alignment horizontal="center" vertical="center"/>
    </xf>
    <xf numFmtId="0" fontId="33" fillId="52" borderId="16" xfId="0" applyFont="1" applyFill="1" applyBorder="1" applyAlignment="1">
      <alignment vertical="center" wrapText="1"/>
    </xf>
    <xf numFmtId="0" fontId="24" fillId="52" borderId="16" xfId="0" applyFont="1" applyFill="1" applyBorder="1" applyAlignment="1">
      <alignment horizontal="justify" vertical="center" wrapText="1"/>
    </xf>
    <xf numFmtId="0" fontId="33" fillId="52" borderId="16" xfId="0" applyFont="1" applyFill="1" applyBorder="1" applyAlignment="1">
      <alignment horizontal="justify" vertical="center" wrapText="1"/>
    </xf>
    <xf numFmtId="0" fontId="33" fillId="52" borderId="16" xfId="0" applyFont="1" applyFill="1" applyBorder="1" applyAlignment="1">
      <alignment horizontal="center" vertical="center" wrapText="1"/>
    </xf>
    <xf numFmtId="0" fontId="33" fillId="21" borderId="15" xfId="0" applyFont="1" applyFill="1" applyBorder="1" applyAlignment="1">
      <alignment horizontal="justify" vertical="center" wrapText="1"/>
    </xf>
    <xf numFmtId="0" fontId="33" fillId="53" borderId="15" xfId="0" applyFont="1" applyFill="1" applyBorder="1" applyAlignment="1">
      <alignment horizontal="justify" vertical="center" wrapText="1"/>
    </xf>
    <xf numFmtId="0" fontId="33" fillId="54" borderId="15" xfId="0" applyFont="1" applyFill="1" applyBorder="1" applyAlignment="1">
      <alignment horizontal="justify" vertical="center" wrapText="1"/>
    </xf>
    <xf numFmtId="0" fontId="33" fillId="38" borderId="16" xfId="0" applyFont="1" applyFill="1" applyBorder="1" applyAlignment="1">
      <alignment horizontal="center" vertical="center"/>
    </xf>
    <xf numFmtId="0" fontId="34" fillId="38" borderId="16" xfId="0" applyFont="1" applyFill="1" applyBorder="1" applyAlignment="1">
      <alignment vertical="center" wrapText="1"/>
    </xf>
    <xf numFmtId="0" fontId="33" fillId="38" borderId="16" xfId="0" applyFont="1" applyFill="1" applyBorder="1" applyAlignment="1">
      <alignment vertical="center" wrapText="1"/>
    </xf>
    <xf numFmtId="0" fontId="24" fillId="38" borderId="16" xfId="0" applyFont="1" applyFill="1" applyBorder="1" applyAlignment="1">
      <alignment vertical="center" wrapText="1"/>
    </xf>
    <xf numFmtId="0" fontId="24" fillId="38" borderId="16" xfId="0" applyFont="1" applyFill="1" applyBorder="1" applyAlignment="1">
      <alignment horizontal="justify" vertical="center" wrapText="1"/>
    </xf>
    <xf numFmtId="0" fontId="33" fillId="38" borderId="16" xfId="0" applyFont="1" applyFill="1" applyBorder="1" applyAlignment="1">
      <alignment horizontal="justify" vertical="center" wrapText="1"/>
    </xf>
    <xf numFmtId="0" fontId="33" fillId="38" borderId="16" xfId="0" applyFont="1" applyFill="1" applyBorder="1" applyAlignment="1">
      <alignment horizontal="center" vertical="center" wrapText="1"/>
    </xf>
    <xf numFmtId="0" fontId="33" fillId="38" borderId="17" xfId="0" applyFont="1" applyFill="1" applyBorder="1" applyAlignment="1">
      <alignment horizontal="justify" vertical="center" wrapText="1"/>
    </xf>
    <xf numFmtId="0" fontId="29" fillId="55" borderId="15" xfId="0" applyFont="1" applyFill="1" applyBorder="1" applyAlignment="1">
      <alignment horizontal="justify" vertical="center" wrapText="1"/>
    </xf>
    <xf numFmtId="0" fontId="33" fillId="56" borderId="15" xfId="0" applyFont="1" applyFill="1" applyBorder="1" applyAlignment="1">
      <alignment horizontal="justify" vertical="center" wrapText="1"/>
    </xf>
    <xf numFmtId="0" fontId="33" fillId="30" borderId="16" xfId="0" applyFont="1" applyFill="1" applyBorder="1" applyAlignment="1">
      <alignment horizontal="center" vertical="center"/>
    </xf>
    <xf numFmtId="0" fontId="33" fillId="30" borderId="16" xfId="0" applyFont="1" applyFill="1" applyBorder="1" applyAlignment="1">
      <alignment vertical="center" wrapText="1"/>
    </xf>
    <xf numFmtId="0" fontId="24" fillId="30" borderId="16" xfId="0" applyFont="1" applyFill="1" applyBorder="1" applyAlignment="1">
      <alignment vertical="center" wrapText="1"/>
    </xf>
    <xf numFmtId="0" fontId="24" fillId="30" borderId="16" xfId="0" applyFont="1" applyFill="1" applyBorder="1" applyAlignment="1">
      <alignment horizontal="justify" vertical="center" wrapText="1"/>
    </xf>
    <xf numFmtId="0" fontId="33" fillId="30" borderId="16" xfId="0" applyFont="1" applyFill="1" applyBorder="1" applyAlignment="1">
      <alignment horizontal="justify" vertical="center" wrapText="1"/>
    </xf>
    <xf numFmtId="0" fontId="33" fillId="30" borderId="16" xfId="0" applyFont="1" applyFill="1" applyBorder="1" applyAlignment="1">
      <alignment horizontal="center" vertical="center" wrapText="1"/>
    </xf>
    <xf numFmtId="0" fontId="33" fillId="30" borderId="17" xfId="0" applyFont="1" applyFill="1" applyBorder="1" applyAlignment="1">
      <alignment horizontal="justify" vertical="center" wrapText="1"/>
    </xf>
    <xf numFmtId="0" fontId="34" fillId="30" borderId="16" xfId="0" applyFont="1" applyFill="1" applyBorder="1" applyAlignment="1">
      <alignment vertical="center" wrapText="1"/>
    </xf>
    <xf numFmtId="0" fontId="33" fillId="57" borderId="15" xfId="0" applyFont="1" applyFill="1" applyBorder="1" applyAlignment="1">
      <alignment horizontal="justify" vertical="center" wrapText="1"/>
    </xf>
    <xf numFmtId="0" fontId="33" fillId="57" borderId="16" xfId="0" applyFont="1" applyFill="1" applyBorder="1" applyAlignment="1">
      <alignment horizontal="center" vertical="center"/>
    </xf>
    <xf numFmtId="0" fontId="24" fillId="57" borderId="16" xfId="0" applyFont="1" applyFill="1" applyBorder="1" applyAlignment="1">
      <alignment horizontal="justify" vertical="center" wrapText="1"/>
    </xf>
    <xf numFmtId="0" fontId="33" fillId="57" borderId="16" xfId="0" applyFont="1" applyFill="1" applyBorder="1" applyAlignment="1">
      <alignment horizontal="justify" vertical="center" wrapText="1"/>
    </xf>
    <xf numFmtId="0" fontId="33" fillId="57" borderId="16" xfId="0" applyFont="1" applyFill="1" applyBorder="1" applyAlignment="1">
      <alignment horizontal="center" vertical="center" wrapText="1"/>
    </xf>
    <xf numFmtId="0" fontId="36" fillId="0" borderId="16" xfId="0" applyFont="1" applyBorder="1" applyAlignment="1">
      <alignment horizontal="left" vertical="center" wrapText="1"/>
    </xf>
    <xf numFmtId="0" fontId="29" fillId="43" borderId="16" xfId="0" applyFont="1" applyFill="1" applyBorder="1" applyAlignment="1">
      <alignment vertical="center" wrapText="1"/>
    </xf>
    <xf numFmtId="0" fontId="29" fillId="14" borderId="16" xfId="0" applyFont="1" applyFill="1" applyBorder="1" applyAlignment="1">
      <alignment horizontal="center" vertical="center"/>
    </xf>
    <xf numFmtId="0" fontId="32" fillId="0" borderId="16" xfId="0" applyFont="1" applyBorder="1" applyAlignment="1">
      <alignment vertical="center" wrapText="1"/>
    </xf>
    <xf numFmtId="0" fontId="33" fillId="58" borderId="15" xfId="0" applyFont="1" applyFill="1" applyBorder="1" applyAlignment="1">
      <alignment horizontal="justify" vertical="center" wrapText="1"/>
    </xf>
    <xf numFmtId="0" fontId="33" fillId="58" borderId="16" xfId="0" applyFont="1" applyFill="1" applyBorder="1" applyAlignment="1">
      <alignment horizontal="center" vertical="center"/>
    </xf>
    <xf numFmtId="0" fontId="33" fillId="0" borderId="16" xfId="0" applyFont="1" applyBorder="1" applyAlignment="1">
      <alignment vertical="center" wrapText="1"/>
    </xf>
    <xf numFmtId="0" fontId="24" fillId="0" borderId="16" xfId="0" applyFont="1" applyBorder="1" applyAlignment="1">
      <alignment vertical="center" wrapText="1"/>
    </xf>
    <xf numFmtId="0" fontId="33" fillId="0" borderId="16" xfId="0" applyFont="1" applyBorder="1" applyAlignment="1">
      <alignment horizontal="center" vertical="center"/>
    </xf>
    <xf numFmtId="0" fontId="24" fillId="58" borderId="16" xfId="0" applyFont="1" applyFill="1" applyBorder="1" applyAlignment="1">
      <alignment horizontal="justify" vertical="center" wrapText="1"/>
    </xf>
    <xf numFmtId="0" fontId="33" fillId="58" borderId="16" xfId="0" applyFont="1" applyFill="1" applyBorder="1" applyAlignment="1">
      <alignment horizontal="justify" vertical="center" wrapText="1"/>
    </xf>
    <xf numFmtId="0" fontId="33" fillId="0" borderId="16" xfId="0" applyFont="1" applyBorder="1" applyAlignment="1">
      <alignment horizontal="center" vertical="center" wrapText="1"/>
    </xf>
    <xf numFmtId="0" fontId="33" fillId="0" borderId="17" xfId="0" applyFont="1" applyBorder="1" applyAlignment="1">
      <alignment horizontal="justify" vertical="center" wrapText="1"/>
    </xf>
    <xf numFmtId="0" fontId="33" fillId="58" borderId="16" xfId="0" applyFont="1" applyFill="1" applyBorder="1" applyAlignment="1">
      <alignment horizontal="center" vertical="center" wrapText="1"/>
    </xf>
    <xf numFmtId="0" fontId="37" fillId="0" borderId="16" xfId="0" applyFont="1" applyBorder="1" applyAlignment="1">
      <alignment vertical="center" wrapText="1"/>
    </xf>
    <xf numFmtId="0" fontId="29" fillId="0" borderId="16" xfId="0" applyFont="1" applyBorder="1" applyAlignment="1">
      <alignment wrapText="1"/>
    </xf>
    <xf numFmtId="0" fontId="33" fillId="60" borderId="15" xfId="0" applyFont="1" applyFill="1" applyBorder="1" applyAlignment="1">
      <alignment horizontal="justify" vertical="center" wrapText="1"/>
    </xf>
    <xf numFmtId="0" fontId="29" fillId="21" borderId="16" xfId="0" applyFont="1" applyFill="1" applyBorder="1" applyAlignment="1">
      <alignment horizontal="center" vertical="center" wrapText="1"/>
    </xf>
    <xf numFmtId="0" fontId="29" fillId="15" borderId="15" xfId="0" applyFont="1" applyFill="1" applyBorder="1" applyAlignment="1">
      <alignment horizontal="justify" vertical="center" wrapText="1"/>
    </xf>
    <xf numFmtId="0" fontId="29" fillId="61" borderId="15" xfId="0" applyFont="1" applyFill="1" applyBorder="1" applyAlignment="1">
      <alignment horizontal="justify" vertical="center" wrapText="1"/>
    </xf>
    <xf numFmtId="0" fontId="29" fillId="59" borderId="15" xfId="0" applyFont="1" applyFill="1" applyBorder="1" applyAlignment="1">
      <alignment horizontal="justify" vertical="center" wrapText="1"/>
    </xf>
    <xf numFmtId="0" fontId="29" fillId="0" borderId="0" xfId="0" applyFont="1" applyAlignment="1">
      <alignment wrapText="1"/>
    </xf>
    <xf numFmtId="0" fontId="29" fillId="0" borderId="0" xfId="0" applyFont="1"/>
    <xf numFmtId="0" fontId="34" fillId="0" borderId="16" xfId="0" applyFont="1" applyBorder="1" applyAlignment="1">
      <alignment vertical="center" wrapText="1"/>
    </xf>
    <xf numFmtId="0" fontId="33" fillId="63" borderId="15" xfId="0" applyFont="1" applyFill="1" applyBorder="1" applyAlignment="1">
      <alignment horizontal="justify" vertical="center" wrapText="1"/>
    </xf>
    <xf numFmtId="0" fontId="33" fillId="46" borderId="15" xfId="0" applyFont="1" applyFill="1" applyBorder="1" applyAlignment="1">
      <alignment horizontal="justify" vertical="center" wrapText="1"/>
    </xf>
    <xf numFmtId="0" fontId="33" fillId="64" borderId="15" xfId="0" applyFont="1" applyFill="1" applyBorder="1" applyAlignment="1">
      <alignment horizontal="justify" vertical="center" wrapText="1"/>
    </xf>
    <xf numFmtId="0" fontId="29" fillId="51" borderId="15" xfId="0" applyFont="1" applyFill="1" applyBorder="1" applyAlignment="1">
      <alignment horizontal="justify" vertical="center" wrapText="1"/>
    </xf>
    <xf numFmtId="0" fontId="29" fillId="62" borderId="15" xfId="0" applyFont="1" applyFill="1" applyBorder="1" applyAlignment="1">
      <alignment horizontal="justify" vertical="center" wrapText="1"/>
    </xf>
    <xf numFmtId="0" fontId="33" fillId="66" borderId="15" xfId="0" applyFont="1" applyFill="1" applyBorder="1" applyAlignment="1">
      <alignment horizontal="justify" vertical="center" wrapText="1"/>
    </xf>
    <xf numFmtId="0" fontId="29" fillId="66" borderId="15" xfId="0" applyFont="1" applyFill="1" applyBorder="1" applyAlignment="1">
      <alignment horizontal="justify" vertical="center" wrapText="1"/>
    </xf>
    <xf numFmtId="0" fontId="29" fillId="67" borderId="15" xfId="0" applyFont="1" applyFill="1" applyBorder="1" applyAlignment="1">
      <alignment horizontal="justify" vertical="center" wrapText="1"/>
    </xf>
    <xf numFmtId="0" fontId="38" fillId="68" borderId="16" xfId="0" applyFont="1" applyFill="1" applyBorder="1" applyAlignment="1">
      <alignment vertical="center" wrapText="1"/>
    </xf>
    <xf numFmtId="0" fontId="33" fillId="21" borderId="16" xfId="0" quotePrefix="1" applyFont="1" applyFill="1" applyBorder="1" applyAlignment="1">
      <alignment horizontal="center" vertical="center" wrapText="1"/>
    </xf>
    <xf numFmtId="0" fontId="29" fillId="21" borderId="16" xfId="0" applyFont="1" applyFill="1" applyBorder="1" applyAlignment="1">
      <alignment horizontal="center" vertical="center"/>
    </xf>
    <xf numFmtId="0" fontId="31" fillId="21" borderId="16" xfId="0" applyFont="1" applyFill="1" applyBorder="1" applyAlignment="1">
      <alignment horizontal="justify" vertical="center" wrapText="1"/>
    </xf>
    <xf numFmtId="0" fontId="29" fillId="21" borderId="16" xfId="0" applyFont="1" applyFill="1" applyBorder="1" applyAlignment="1">
      <alignment horizontal="justify" vertical="center" wrapText="1"/>
    </xf>
    <xf numFmtId="0" fontId="29" fillId="21" borderId="17" xfId="0" applyFont="1" applyFill="1" applyBorder="1" applyAlignment="1">
      <alignment horizontal="justify" vertical="center" wrapText="1"/>
    </xf>
    <xf numFmtId="0" fontId="29" fillId="65" borderId="15" xfId="0" applyFont="1" applyFill="1" applyBorder="1" applyAlignment="1">
      <alignment horizontal="justify" vertical="center" wrapText="1"/>
    </xf>
    <xf numFmtId="0" fontId="39" fillId="21" borderId="16" xfId="0" applyFont="1" applyFill="1" applyBorder="1" applyAlignment="1">
      <alignment horizontal="center" vertical="center" wrapText="1"/>
    </xf>
    <xf numFmtId="0" fontId="39" fillId="21" borderId="16" xfId="0" applyFont="1" applyFill="1" applyBorder="1" applyAlignment="1">
      <alignment vertical="center" wrapText="1"/>
    </xf>
    <xf numFmtId="0" fontId="40" fillId="21" borderId="16" xfId="0" applyFont="1" applyFill="1" applyBorder="1" applyAlignment="1">
      <alignment vertical="center" wrapText="1"/>
    </xf>
    <xf numFmtId="0" fontId="41" fillId="0" borderId="16" xfId="0" applyFont="1" applyBorder="1" applyAlignment="1">
      <alignment vertical="center" wrapText="1"/>
    </xf>
    <xf numFmtId="0" fontId="42" fillId="21" borderId="16" xfId="0" applyFont="1" applyFill="1" applyBorder="1" applyAlignment="1">
      <alignment vertical="center" wrapText="1"/>
    </xf>
    <xf numFmtId="0" fontId="29" fillId="0" borderId="17" xfId="0" applyFont="1" applyBorder="1" applyAlignment="1">
      <alignment horizontal="left" vertical="center" wrapText="1"/>
    </xf>
    <xf numFmtId="0" fontId="29" fillId="0" borderId="16" xfId="0" applyFont="1" applyBorder="1" applyAlignment="1">
      <alignment horizontal="left" vertical="center" wrapText="1"/>
    </xf>
    <xf numFmtId="0" fontId="33" fillId="69" borderId="16" xfId="0" applyFont="1" applyFill="1" applyBorder="1" applyAlignment="1">
      <alignment horizontal="center" vertical="center" wrapText="1"/>
    </xf>
    <xf numFmtId="0" fontId="33" fillId="69" borderId="16" xfId="0" applyFont="1" applyFill="1" applyBorder="1" applyAlignment="1">
      <alignment vertical="center" wrapText="1"/>
    </xf>
    <xf numFmtId="0" fontId="24" fillId="69" borderId="16" xfId="0" applyFont="1" applyFill="1" applyBorder="1" applyAlignment="1">
      <alignment vertical="center" wrapText="1"/>
    </xf>
    <xf numFmtId="0" fontId="29" fillId="46" borderId="30" xfId="0" applyFont="1" applyFill="1" applyBorder="1" applyAlignment="1">
      <alignment horizontal="justify" vertical="center" wrapText="1"/>
    </xf>
    <xf numFmtId="0" fontId="29" fillId="46" borderId="31" xfId="0" applyFont="1" applyFill="1" applyBorder="1" applyAlignment="1">
      <alignment horizontal="center" vertical="center"/>
    </xf>
    <xf numFmtId="0" fontId="29" fillId="0" borderId="31" xfId="0" applyFont="1" applyBorder="1" applyAlignment="1">
      <alignment vertical="center" wrapText="1"/>
    </xf>
    <xf numFmtId="0" fontId="31" fillId="0" borderId="31" xfId="0" applyFont="1" applyBorder="1" applyAlignment="1">
      <alignment vertical="center" wrapText="1"/>
    </xf>
    <xf numFmtId="0" fontId="29" fillId="0" borderId="31" xfId="0" applyFont="1" applyBorder="1" applyAlignment="1">
      <alignment horizontal="center" vertical="center"/>
    </xf>
    <xf numFmtId="0" fontId="31" fillId="46" borderId="31" xfId="0" applyFont="1" applyFill="1" applyBorder="1" applyAlignment="1">
      <alignment horizontal="justify" vertical="center" wrapText="1"/>
    </xf>
    <xf numFmtId="0" fontId="29" fillId="46" borderId="31" xfId="0" applyFont="1" applyFill="1" applyBorder="1" applyAlignment="1">
      <alignment horizontal="justify" vertical="center" wrapText="1"/>
    </xf>
    <xf numFmtId="0" fontId="29" fillId="0" borderId="31" xfId="0" applyFont="1" applyBorder="1" applyAlignment="1">
      <alignment horizontal="center" vertical="center" wrapText="1"/>
    </xf>
    <xf numFmtId="0" fontId="29" fillId="0" borderId="32" xfId="0" applyFont="1" applyBorder="1" applyAlignment="1">
      <alignment horizontal="justify" vertical="center" wrapText="1"/>
    </xf>
    <xf numFmtId="0" fontId="29" fillId="0" borderId="0" xfId="0" applyFont="1" applyAlignment="1">
      <alignment vertical="center" wrapText="1"/>
    </xf>
    <xf numFmtId="0" fontId="33" fillId="0" borderId="0" xfId="0" applyFont="1" applyAlignment="1">
      <alignment wrapText="1"/>
    </xf>
    <xf numFmtId="0" fontId="36" fillId="0" borderId="0" xfId="0" applyFont="1" applyAlignment="1">
      <alignment wrapText="1"/>
    </xf>
    <xf numFmtId="0" fontId="29" fillId="51" borderId="0" xfId="0" applyFont="1" applyFill="1" applyAlignment="1">
      <alignment wrapText="1"/>
    </xf>
    <xf numFmtId="0" fontId="4" fillId="0" borderId="0" xfId="0" applyFont="1" applyAlignment="1">
      <alignment vertical="center" wrapText="1"/>
    </xf>
    <xf numFmtId="0" fontId="2" fillId="0" borderId="0" xfId="0" applyFont="1" applyAlignment="1">
      <alignment vertical="center"/>
    </xf>
    <xf numFmtId="0" fontId="4" fillId="0" borderId="0" xfId="0" applyFont="1" applyAlignment="1">
      <alignment vertical="center"/>
    </xf>
    <xf numFmtId="0" fontId="6" fillId="47" borderId="21" xfId="0" applyFont="1" applyFill="1" applyBorder="1" applyAlignment="1">
      <alignment vertical="center" wrapText="1"/>
    </xf>
    <xf numFmtId="0" fontId="7" fillId="70" borderId="1" xfId="0" applyFont="1" applyFill="1" applyBorder="1" applyAlignment="1">
      <alignment horizontal="left" vertical="center" wrapText="1"/>
    </xf>
    <xf numFmtId="0" fontId="7" fillId="47" borderId="1" xfId="0" applyFont="1" applyFill="1" applyBorder="1" applyAlignment="1">
      <alignment horizontal="center" vertical="center"/>
    </xf>
    <xf numFmtId="0" fontId="7" fillId="47" borderId="1" xfId="0" applyFont="1" applyFill="1" applyBorder="1" applyAlignment="1">
      <alignment horizontal="center" vertical="center" wrapText="1"/>
    </xf>
    <xf numFmtId="0" fontId="7" fillId="47" borderId="9" xfId="0" applyFont="1" applyFill="1" applyBorder="1" applyAlignment="1">
      <alignment horizontal="center" vertical="center" wrapText="1"/>
    </xf>
    <xf numFmtId="0" fontId="7" fillId="47" borderId="1" xfId="0" applyFont="1" applyFill="1" applyBorder="1" applyAlignment="1">
      <alignment horizontal="left" vertical="center" wrapText="1"/>
    </xf>
    <xf numFmtId="0" fontId="7" fillId="47" borderId="18" xfId="0" applyFont="1" applyFill="1" applyBorder="1" applyAlignment="1">
      <alignment horizontal="left" vertical="center" wrapText="1"/>
    </xf>
    <xf numFmtId="0" fontId="7" fillId="47" borderId="25" xfId="0" applyFont="1" applyFill="1" applyBorder="1" applyAlignment="1">
      <alignment horizontal="left" vertical="center" wrapText="1"/>
    </xf>
    <xf numFmtId="0" fontId="7" fillId="47" borderId="22" xfId="0" applyFont="1" applyFill="1" applyBorder="1" applyAlignment="1">
      <alignment horizontal="left" vertical="center" wrapText="1"/>
    </xf>
    <xf numFmtId="0" fontId="6" fillId="47" borderId="1" xfId="0" applyFont="1" applyFill="1" applyBorder="1" applyAlignment="1">
      <alignment horizontal="left" vertical="center" wrapText="1"/>
    </xf>
    <xf numFmtId="0" fontId="6" fillId="47" borderId="1" xfId="0" applyFont="1" applyFill="1" applyBorder="1" applyAlignment="1">
      <alignment horizontal="center" vertical="center"/>
    </xf>
    <xf numFmtId="0" fontId="6" fillId="47" borderId="1" xfId="0" applyFont="1" applyFill="1" applyBorder="1" applyAlignment="1">
      <alignment horizontal="center" vertical="center" wrapText="1"/>
    </xf>
    <xf numFmtId="0" fontId="6" fillId="47" borderId="9" xfId="0" applyFont="1" applyFill="1" applyBorder="1" applyAlignment="1">
      <alignment horizontal="center" vertical="center" wrapText="1"/>
    </xf>
    <xf numFmtId="0" fontId="31" fillId="47" borderId="16" xfId="0" applyFont="1" applyFill="1" applyBorder="1" applyAlignment="1">
      <alignment vertical="center" wrapText="1"/>
    </xf>
    <xf numFmtId="0" fontId="6" fillId="47" borderId="18" xfId="0" applyFont="1" applyFill="1" applyBorder="1" applyAlignment="1">
      <alignment horizontal="left" vertical="center" wrapText="1"/>
    </xf>
    <xf numFmtId="0" fontId="6" fillId="47" borderId="25" xfId="0" applyFont="1" applyFill="1" applyBorder="1" applyAlignment="1">
      <alignment horizontal="left" vertical="center" wrapText="1"/>
    </xf>
    <xf numFmtId="0" fontId="6" fillId="47" borderId="22" xfId="0" applyFont="1" applyFill="1" applyBorder="1" applyAlignment="1">
      <alignment horizontal="left" vertical="center" wrapText="1"/>
    </xf>
    <xf numFmtId="0" fontId="6" fillId="43" borderId="0" xfId="0" applyFont="1" applyFill="1" applyAlignment="1">
      <alignment horizontal="center" vertical="center" wrapText="1"/>
    </xf>
    <xf numFmtId="0" fontId="15" fillId="0" borderId="0" xfId="0" applyFont="1" applyAlignment="1">
      <alignment horizontal="center" vertical="center" wrapText="1"/>
    </xf>
    <xf numFmtId="0" fontId="7" fillId="0" borderId="0" xfId="0" applyFont="1" applyAlignment="1">
      <alignment horizontal="center" vertical="center" wrapText="1"/>
    </xf>
    <xf numFmtId="0" fontId="6" fillId="15" borderId="0" xfId="0" applyFont="1" applyFill="1" applyAlignment="1">
      <alignment horizontal="center" vertical="center" wrapText="1"/>
    </xf>
    <xf numFmtId="0" fontId="6" fillId="34" borderId="0" xfId="0" applyFont="1" applyFill="1" applyAlignment="1">
      <alignment horizontal="center" vertical="center" wrapText="1"/>
    </xf>
    <xf numFmtId="0" fontId="43" fillId="15" borderId="2" xfId="0" applyFont="1" applyFill="1" applyBorder="1" applyAlignment="1">
      <alignment horizontal="center" vertical="center" wrapText="1"/>
    </xf>
    <xf numFmtId="0" fontId="29" fillId="15" borderId="0" xfId="0" applyFont="1" applyFill="1" applyAlignment="1">
      <alignment horizontal="center" vertical="center" wrapText="1"/>
    </xf>
    <xf numFmtId="0" fontId="7" fillId="70" borderId="21" xfId="0" applyFont="1" applyFill="1" applyBorder="1" applyAlignment="1">
      <alignment horizontal="left" vertical="center" wrapText="1"/>
    </xf>
    <xf numFmtId="0" fontId="12" fillId="47" borderId="15" xfId="0" applyFont="1" applyFill="1" applyBorder="1" applyAlignment="1">
      <alignment horizontal="center" vertical="center"/>
    </xf>
    <xf numFmtId="0" fontId="12" fillId="47" borderId="16" xfId="0" applyFont="1" applyFill="1" applyBorder="1" applyAlignment="1">
      <alignment horizontal="center" vertical="center"/>
    </xf>
    <xf numFmtId="0" fontId="12" fillId="71" borderId="17" xfId="0" applyFont="1" applyFill="1" applyBorder="1" applyAlignment="1">
      <alignment horizontal="center" vertical="center"/>
    </xf>
    <xf numFmtId="0" fontId="43" fillId="0" borderId="2" xfId="0" applyFont="1" applyFill="1" applyBorder="1" applyAlignment="1">
      <alignment horizontal="center" vertical="center" wrapText="1"/>
    </xf>
    <xf numFmtId="0" fontId="7" fillId="47" borderId="21" xfId="0" applyFont="1" applyFill="1" applyBorder="1" applyAlignment="1">
      <alignment vertical="center" wrapText="1"/>
    </xf>
    <xf numFmtId="0" fontId="12" fillId="47" borderId="1" xfId="0" applyFont="1" applyFill="1" applyBorder="1" applyAlignment="1">
      <alignment horizontal="left" vertical="center" wrapText="1"/>
    </xf>
    <xf numFmtId="0" fontId="8" fillId="71" borderId="17" xfId="0" applyFont="1" applyFill="1" applyBorder="1" applyAlignment="1">
      <alignment horizontal="center" vertical="center"/>
    </xf>
    <xf numFmtId="0" fontId="8" fillId="47" borderId="15" xfId="0" applyFont="1" applyFill="1" applyBorder="1" applyAlignment="1">
      <alignment horizontal="center" vertical="center"/>
    </xf>
    <xf numFmtId="0" fontId="8" fillId="47" borderId="16" xfId="0" applyFont="1" applyFill="1" applyBorder="1" applyAlignment="1">
      <alignment horizontal="center" vertical="center"/>
    </xf>
    <xf numFmtId="0" fontId="45" fillId="0" borderId="0" xfId="0" applyFont="1" applyAlignment="1">
      <alignment horizontal="left"/>
    </xf>
    <xf numFmtId="0" fontId="44" fillId="2" borderId="8" xfId="0" applyFont="1" applyFill="1" applyBorder="1" applyAlignment="1">
      <alignment horizontal="left" vertical="center"/>
    </xf>
    <xf numFmtId="0" fontId="44" fillId="33" borderId="1" xfId="0" applyFont="1" applyFill="1" applyBorder="1" applyAlignment="1">
      <alignment horizontal="left" vertical="center"/>
    </xf>
    <xf numFmtId="0" fontId="45" fillId="0" borderId="1" xfId="0" applyFont="1" applyBorder="1" applyAlignment="1">
      <alignment horizontal="left" vertical="center"/>
    </xf>
    <xf numFmtId="0" fontId="45" fillId="0" borderId="1" xfId="0" applyFont="1" applyFill="1" applyBorder="1" applyAlignment="1">
      <alignment horizontal="left" vertical="center" wrapText="1"/>
    </xf>
    <xf numFmtId="0" fontId="46" fillId="21" borderId="1" xfId="0" applyFont="1" applyFill="1" applyBorder="1" applyAlignment="1">
      <alignment horizontal="left" vertical="center"/>
    </xf>
    <xf numFmtId="0" fontId="45" fillId="0" borderId="1" xfId="0" applyFont="1" applyFill="1" applyBorder="1" applyAlignment="1">
      <alignment horizontal="left" vertical="center"/>
    </xf>
    <xf numFmtId="0" fontId="46" fillId="30" borderId="1" xfId="0" applyFont="1" applyFill="1" applyBorder="1" applyAlignment="1">
      <alignment horizontal="left" vertical="center"/>
    </xf>
    <xf numFmtId="0" fontId="46" fillId="38" borderId="1" xfId="0" applyFont="1" applyFill="1" applyBorder="1" applyAlignment="1">
      <alignment horizontal="left" vertical="center"/>
    </xf>
    <xf numFmtId="0" fontId="46" fillId="30" borderId="1" xfId="0" applyFont="1" applyFill="1" applyBorder="1" applyAlignment="1">
      <alignment horizontal="left" vertical="center" wrapText="1"/>
    </xf>
    <xf numFmtId="0" fontId="46" fillId="38" borderId="1" xfId="0" applyFont="1" applyFill="1" applyBorder="1" applyAlignment="1">
      <alignment horizontal="left" vertical="center" wrapText="1"/>
    </xf>
    <xf numFmtId="0" fontId="45" fillId="47" borderId="1" xfId="0" applyFont="1" applyFill="1" applyBorder="1" applyAlignment="1">
      <alignment horizontal="left" vertical="center"/>
    </xf>
    <xf numFmtId="0" fontId="46" fillId="47" borderId="1" xfId="0" applyFont="1" applyFill="1" applyBorder="1" applyAlignment="1">
      <alignment horizontal="left" vertical="center"/>
    </xf>
    <xf numFmtId="0" fontId="47" fillId="21" borderId="1" xfId="0" applyFont="1" applyFill="1" applyBorder="1" applyAlignment="1">
      <alignment horizontal="left" vertical="center"/>
    </xf>
    <xf numFmtId="0" fontId="46" fillId="37" borderId="1" xfId="0" applyFont="1" applyFill="1" applyBorder="1" applyAlignment="1">
      <alignment horizontal="left" vertical="center"/>
    </xf>
    <xf numFmtId="0" fontId="45" fillId="0" borderId="0" xfId="0" applyFont="1" applyBorder="1" applyAlignment="1">
      <alignment horizontal="left" vertical="center"/>
    </xf>
    <xf numFmtId="0" fontId="45" fillId="0" borderId="0" xfId="0" applyFont="1" applyAlignment="1">
      <alignment horizontal="left" vertical="center"/>
    </xf>
    <xf numFmtId="0" fontId="16" fillId="0" borderId="0" xfId="0" applyFont="1" applyAlignment="1">
      <alignment vertical="center"/>
    </xf>
    <xf numFmtId="0" fontId="7" fillId="6" borderId="2" xfId="0" applyFont="1" applyFill="1" applyBorder="1" applyAlignment="1">
      <alignment horizontal="center" vertical="center" wrapText="1"/>
    </xf>
    <xf numFmtId="0" fontId="9" fillId="33" borderId="18" xfId="0" applyFont="1" applyFill="1" applyBorder="1" applyAlignment="1">
      <alignment horizontal="left" vertical="center" wrapText="1"/>
    </xf>
    <xf numFmtId="0" fontId="9" fillId="33" borderId="25" xfId="0" applyFont="1" applyFill="1" applyBorder="1" applyAlignment="1">
      <alignment horizontal="left" vertical="center" wrapText="1"/>
    </xf>
    <xf numFmtId="0" fontId="9" fillId="33" borderId="22" xfId="0" applyFont="1" applyFill="1" applyBorder="1" applyAlignment="1">
      <alignment horizontal="left" vertical="center" wrapText="1"/>
    </xf>
    <xf numFmtId="0" fontId="11" fillId="33" borderId="17" xfId="0" applyFont="1" applyFill="1" applyBorder="1" applyAlignment="1">
      <alignment horizontal="center" vertical="center"/>
    </xf>
    <xf numFmtId="0" fontId="45" fillId="30" borderId="1" xfId="0" applyFont="1" applyFill="1" applyBorder="1" applyAlignment="1">
      <alignment horizontal="left" vertical="center"/>
    </xf>
    <xf numFmtId="0" fontId="6" fillId="30" borderId="1" xfId="0" applyFont="1" applyFill="1" applyBorder="1" applyAlignment="1">
      <alignment horizontal="center" vertical="center" wrapText="1"/>
    </xf>
    <xf numFmtId="0" fontId="6" fillId="30" borderId="1" xfId="0" applyFont="1" applyFill="1" applyBorder="1" applyAlignment="1">
      <alignment horizontal="left" vertical="center" wrapText="1"/>
    </xf>
    <xf numFmtId="0" fontId="6" fillId="30" borderId="18" xfId="0" applyFont="1" applyFill="1" applyBorder="1" applyAlignment="1">
      <alignment horizontal="left" vertical="center" wrapText="1"/>
    </xf>
    <xf numFmtId="0" fontId="6" fillId="30" borderId="25" xfId="0" applyFont="1" applyFill="1" applyBorder="1" applyAlignment="1">
      <alignment horizontal="left" vertical="center" wrapText="1"/>
    </xf>
    <xf numFmtId="0" fontId="6" fillId="30" borderId="22" xfId="0" applyFont="1" applyFill="1" applyBorder="1" applyAlignment="1">
      <alignment horizontal="left" vertical="center" wrapText="1"/>
    </xf>
    <xf numFmtId="0" fontId="8" fillId="30" borderId="15" xfId="0" applyFont="1" applyFill="1" applyBorder="1" applyAlignment="1">
      <alignment horizontal="center" vertical="center"/>
    </xf>
    <xf numFmtId="0" fontId="8" fillId="30" borderId="16" xfId="0" applyFont="1" applyFill="1" applyBorder="1" applyAlignment="1">
      <alignment horizontal="center" vertical="center"/>
    </xf>
    <xf numFmtId="0" fontId="9" fillId="13" borderId="26" xfId="0" applyFont="1" applyFill="1" applyBorder="1" applyAlignment="1">
      <alignment horizontal="center" vertical="center" textRotation="90" wrapText="1"/>
    </xf>
    <xf numFmtId="0" fontId="9" fillId="2" borderId="8" xfId="0" applyFont="1" applyFill="1" applyBorder="1" applyAlignment="1">
      <alignment horizontal="center" vertical="center" textRotation="90" wrapText="1"/>
    </xf>
    <xf numFmtId="0" fontId="6" fillId="0" borderId="33" xfId="0" applyFont="1" applyFill="1" applyBorder="1" applyAlignment="1">
      <alignment horizontal="center" vertical="center"/>
    </xf>
    <xf numFmtId="0" fontId="6" fillId="0" borderId="2" xfId="0" applyFont="1" applyBorder="1" applyAlignment="1">
      <alignment horizontal="center" vertical="center"/>
    </xf>
    <xf numFmtId="0" fontId="9" fillId="2" borderId="26" xfId="0" applyFont="1" applyFill="1" applyBorder="1" applyAlignment="1">
      <alignment horizontal="center" vertical="center" textRotation="90" wrapText="1"/>
    </xf>
    <xf numFmtId="0" fontId="6" fillId="51" borderId="9" xfId="0" applyFont="1" applyFill="1" applyBorder="1" applyAlignment="1">
      <alignment horizontal="center" vertical="center" wrapText="1"/>
    </xf>
    <xf numFmtId="0" fontId="6" fillId="51" borderId="9" xfId="0" quotePrefix="1" applyFont="1" applyFill="1" applyBorder="1" applyAlignment="1">
      <alignment horizontal="center" vertical="center" wrapText="1"/>
    </xf>
    <xf numFmtId="0" fontId="9" fillId="44" borderId="9" xfId="0" applyFont="1" applyFill="1" applyBorder="1" applyAlignment="1">
      <alignment horizontal="center" vertical="center" wrapText="1"/>
    </xf>
    <xf numFmtId="0" fontId="7" fillId="63" borderId="9" xfId="0" applyFont="1" applyFill="1" applyBorder="1" applyAlignment="1">
      <alignment horizontal="center" vertical="center" wrapText="1"/>
    </xf>
    <xf numFmtId="0" fontId="14" fillId="63" borderId="9" xfId="0" applyFont="1" applyFill="1" applyBorder="1" applyAlignment="1">
      <alignment horizontal="center" vertical="center" wrapText="1"/>
    </xf>
    <xf numFmtId="0" fontId="7" fillId="72" borderId="9" xfId="0" applyFont="1" applyFill="1" applyBorder="1" applyAlignment="1">
      <alignment horizontal="center" vertical="center" wrapText="1"/>
    </xf>
    <xf numFmtId="0" fontId="7" fillId="62" borderId="9" xfId="0" applyFont="1" applyFill="1" applyBorder="1" applyAlignment="1">
      <alignment horizontal="center" vertical="center" wrapText="1"/>
    </xf>
    <xf numFmtId="0" fontId="7" fillId="73" borderId="9" xfId="0" applyFont="1" applyFill="1" applyBorder="1" applyAlignment="1">
      <alignment horizontal="center" vertical="center" wrapText="1"/>
    </xf>
    <xf numFmtId="0" fontId="6" fillId="73" borderId="9" xfId="0" applyFont="1" applyFill="1" applyBorder="1" applyAlignment="1">
      <alignment horizontal="center" vertical="center" wrapText="1"/>
    </xf>
    <xf numFmtId="0" fontId="48" fillId="0" borderId="0" xfId="0" applyFont="1" applyAlignment="1">
      <alignment horizontal="left" vertical="center" wrapText="1"/>
    </xf>
    <xf numFmtId="0" fontId="49" fillId="0" borderId="0" xfId="0" applyFont="1" applyAlignment="1"/>
    <xf numFmtId="0" fontId="8" fillId="47" borderId="17" xfId="0" applyFont="1" applyFill="1" applyBorder="1" applyAlignment="1">
      <alignment horizontal="center" vertical="center"/>
    </xf>
    <xf numFmtId="0" fontId="6" fillId="35" borderId="1" xfId="0" applyFont="1" applyFill="1" applyBorder="1" applyAlignment="1">
      <alignment horizontal="center" vertical="center" wrapText="1"/>
    </xf>
    <xf numFmtId="0" fontId="6" fillId="35" borderId="18" xfId="0" applyFont="1" applyFill="1" applyBorder="1" applyAlignment="1">
      <alignment horizontal="left" vertical="center" wrapText="1"/>
    </xf>
    <xf numFmtId="0" fontId="6" fillId="35" borderId="25" xfId="0" applyFont="1" applyFill="1" applyBorder="1" applyAlignment="1">
      <alignment horizontal="left" vertical="center" wrapText="1"/>
    </xf>
    <xf numFmtId="0" fontId="6" fillId="35" borderId="22" xfId="0" applyFont="1" applyFill="1" applyBorder="1" applyAlignment="1">
      <alignment horizontal="left" vertical="center" wrapText="1"/>
    </xf>
    <xf numFmtId="0" fontId="6" fillId="35" borderId="1" xfId="0" applyFont="1" applyFill="1" applyBorder="1" applyAlignment="1">
      <alignment vertical="center" wrapText="1"/>
    </xf>
    <xf numFmtId="0" fontId="9" fillId="2" borderId="24" xfId="0" applyFont="1" applyFill="1" applyBorder="1" applyAlignment="1">
      <alignment horizontal="center" vertical="center" wrapText="1"/>
    </xf>
    <xf numFmtId="0" fontId="9" fillId="33" borderId="18" xfId="0" applyFont="1" applyFill="1" applyBorder="1" applyAlignment="1">
      <alignment horizontal="center" vertical="center" wrapText="1"/>
    </xf>
    <xf numFmtId="0" fontId="6" fillId="0"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7" fillId="21" borderId="18" xfId="0" applyFont="1" applyFill="1" applyBorder="1" applyAlignment="1">
      <alignment horizontal="center" vertical="center" wrapText="1"/>
    </xf>
    <xf numFmtId="0" fontId="6" fillId="8" borderId="18" xfId="0" applyFont="1" applyFill="1" applyBorder="1" applyAlignment="1">
      <alignment horizontal="center" vertical="center" wrapText="1"/>
    </xf>
    <xf numFmtId="0" fontId="7" fillId="21" borderId="9" xfId="0" applyFont="1" applyFill="1" applyBorder="1" applyAlignment="1">
      <alignment horizontal="center" vertical="center" wrapText="1"/>
    </xf>
    <xf numFmtId="0" fontId="7" fillId="38" borderId="18" xfId="0" applyFont="1" applyFill="1" applyBorder="1" applyAlignment="1">
      <alignment horizontal="center" vertical="center" wrapText="1"/>
    </xf>
    <xf numFmtId="0" fontId="7" fillId="30" borderId="18" xfId="0" applyFont="1" applyFill="1" applyBorder="1" applyAlignment="1">
      <alignment horizontal="center" vertical="center" wrapText="1"/>
    </xf>
    <xf numFmtId="0" fontId="6" fillId="14" borderId="18" xfId="0" applyFont="1" applyFill="1" applyBorder="1" applyAlignment="1">
      <alignment horizontal="center" vertical="center" wrapText="1"/>
    </xf>
    <xf numFmtId="0" fontId="6" fillId="47" borderId="18" xfId="0" applyFont="1" applyFill="1" applyBorder="1" applyAlignment="1">
      <alignment horizontal="center" vertical="center" wrapText="1"/>
    </xf>
    <xf numFmtId="0" fontId="6" fillId="7" borderId="18" xfId="0" applyFont="1" applyFill="1" applyBorder="1" applyAlignment="1">
      <alignment horizontal="center" vertical="center" wrapText="1"/>
    </xf>
    <xf numFmtId="0" fontId="7" fillId="47" borderId="18" xfId="0" applyFont="1" applyFill="1" applyBorder="1" applyAlignment="1">
      <alignment horizontal="center" vertical="center" wrapText="1"/>
    </xf>
    <xf numFmtId="0" fontId="14" fillId="21" borderId="18" xfId="0" applyFont="1" applyFill="1" applyBorder="1" applyAlignment="1">
      <alignment horizontal="center" vertical="center" wrapText="1"/>
    </xf>
    <xf numFmtId="0" fontId="6" fillId="37" borderId="18" xfId="0" applyFont="1" applyFill="1" applyBorder="1" applyAlignment="1">
      <alignment horizontal="center" vertical="center" wrapText="1"/>
    </xf>
    <xf numFmtId="0" fontId="6" fillId="30" borderId="18" xfId="0" applyFont="1" applyFill="1" applyBorder="1" applyAlignment="1">
      <alignment horizontal="center" vertical="center" wrapText="1"/>
    </xf>
    <xf numFmtId="0" fontId="6" fillId="0" borderId="2" xfId="0" applyFont="1" applyBorder="1" applyAlignment="1">
      <alignment horizontal="center" vertical="center" wrapText="1"/>
    </xf>
    <xf numFmtId="0" fontId="6" fillId="38" borderId="18" xfId="0" applyFont="1" applyFill="1" applyBorder="1" applyAlignment="1">
      <alignment horizontal="center" vertical="center" wrapText="1"/>
    </xf>
    <xf numFmtId="0" fontId="7" fillId="0" borderId="18" xfId="0" applyFont="1" applyFill="1" applyBorder="1" applyAlignment="1">
      <alignment horizontal="left" vertical="center" wrapText="1"/>
    </xf>
    <xf numFmtId="0" fontId="43" fillId="0" borderId="21" xfId="0" applyFont="1" applyBorder="1" applyAlignment="1">
      <alignment vertical="center" wrapText="1"/>
    </xf>
    <xf numFmtId="0" fontId="8" fillId="0" borderId="15" xfId="0" applyFont="1" applyBorder="1" applyAlignment="1">
      <alignment horizontal="center" vertical="center" wrapText="1"/>
    </xf>
    <xf numFmtId="0" fontId="8" fillId="74" borderId="17" xfId="0" applyFont="1" applyFill="1" applyBorder="1" applyAlignment="1">
      <alignment horizontal="center" vertical="center" wrapText="1"/>
    </xf>
    <xf numFmtId="0" fontId="6" fillId="15" borderId="21" xfId="0" applyFont="1" applyFill="1" applyBorder="1" applyAlignment="1">
      <alignment vertical="center" wrapText="1"/>
    </xf>
    <xf numFmtId="0" fontId="14" fillId="15" borderId="21" xfId="0" applyFont="1" applyFill="1" applyBorder="1" applyAlignment="1">
      <alignment vertical="center" wrapText="1"/>
    </xf>
    <xf numFmtId="0" fontId="7" fillId="75" borderId="21" xfId="0" applyFont="1" applyFill="1" applyBorder="1" applyAlignment="1">
      <alignment horizontal="left" vertical="center" wrapText="1"/>
    </xf>
    <xf numFmtId="0" fontId="7" fillId="15" borderId="21" xfId="0" applyFont="1" applyFill="1" applyBorder="1" applyAlignment="1">
      <alignment horizontal="left" vertical="center" wrapText="1"/>
    </xf>
    <xf numFmtId="0" fontId="6" fillId="74" borderId="21" xfId="0" applyFont="1" applyFill="1" applyBorder="1" applyAlignment="1">
      <alignment vertical="center" wrapText="1"/>
    </xf>
    <xf numFmtId="0" fontId="43" fillId="0" borderId="21" xfId="0" applyFont="1" applyFill="1" applyBorder="1" applyAlignment="1">
      <alignment vertical="center" wrapText="1"/>
    </xf>
    <xf numFmtId="0" fontId="16" fillId="0" borderId="34" xfId="0" applyFont="1" applyBorder="1" applyAlignment="1">
      <alignment horizontal="left" vertical="center" wrapText="1"/>
    </xf>
    <xf numFmtId="0" fontId="48" fillId="0" borderId="35" xfId="0" applyFont="1" applyBorder="1" applyAlignment="1">
      <alignment horizontal="left" vertical="center" wrapText="1"/>
    </xf>
    <xf numFmtId="0" fontId="48" fillId="0" borderId="36" xfId="0" applyFont="1" applyBorder="1" applyAlignment="1">
      <alignment horizontal="left" vertical="center" wrapText="1"/>
    </xf>
    <xf numFmtId="0" fontId="9" fillId="2" borderId="37" xfId="0" applyFont="1" applyFill="1" applyBorder="1" applyAlignment="1">
      <alignment vertical="center" wrapText="1"/>
    </xf>
    <xf numFmtId="0" fontId="6" fillId="0" borderId="2" xfId="0" applyFont="1" applyBorder="1" applyAlignment="1">
      <alignment vertical="center" wrapText="1"/>
    </xf>
    <xf numFmtId="0" fontId="44" fillId="2" borderId="12" xfId="0" applyFont="1" applyFill="1" applyBorder="1" applyAlignment="1">
      <alignment horizontal="left" vertical="center"/>
    </xf>
    <xf numFmtId="0" fontId="9" fillId="2" borderId="13" xfId="0" applyFont="1" applyFill="1" applyBorder="1" applyAlignment="1">
      <alignment horizontal="left" vertical="center" wrapText="1"/>
    </xf>
    <xf numFmtId="0" fontId="9" fillId="2" borderId="13" xfId="0" applyFont="1" applyFill="1" applyBorder="1" applyAlignment="1">
      <alignment horizontal="center" vertical="center"/>
    </xf>
    <xf numFmtId="0" fontId="9" fillId="2" borderId="13" xfId="0" applyFont="1" applyFill="1" applyBorder="1" applyAlignment="1">
      <alignment horizontal="center" vertical="center" textRotation="90" wrapText="1"/>
    </xf>
    <xf numFmtId="0" fontId="9" fillId="2" borderId="13" xfId="0" applyFont="1" applyFill="1" applyBorder="1" applyAlignment="1">
      <alignment horizontal="center" vertical="center" wrapText="1"/>
    </xf>
    <xf numFmtId="0" fontId="9" fillId="13" borderId="13" xfId="0" applyFont="1" applyFill="1" applyBorder="1" applyAlignment="1">
      <alignment horizontal="center" vertical="center" textRotation="90" wrapText="1"/>
    </xf>
    <xf numFmtId="0" fontId="9" fillId="2" borderId="13" xfId="0" applyFont="1" applyFill="1" applyBorder="1" applyAlignment="1">
      <alignment vertical="center" wrapText="1"/>
    </xf>
    <xf numFmtId="0" fontId="9" fillId="32" borderId="13" xfId="0" applyFont="1" applyFill="1" applyBorder="1" applyAlignment="1">
      <alignment vertical="center" wrapText="1"/>
    </xf>
    <xf numFmtId="0" fontId="9" fillId="32" borderId="14" xfId="0" applyFont="1" applyFill="1" applyBorder="1" applyAlignment="1">
      <alignment vertical="center" wrapText="1"/>
    </xf>
    <xf numFmtId="0" fontId="6" fillId="0" borderId="30" xfId="0" applyFont="1" applyBorder="1" applyAlignment="1">
      <alignment horizontal="left" vertical="center" wrapText="1"/>
    </xf>
    <xf numFmtId="0" fontId="6" fillId="0" borderId="31" xfId="0" applyFont="1" applyBorder="1" applyAlignment="1">
      <alignment horizontal="left" vertical="center" wrapText="1"/>
    </xf>
    <xf numFmtId="0" fontId="6" fillId="0" borderId="31" xfId="0" applyFont="1" applyBorder="1" applyAlignment="1">
      <alignment horizontal="center" vertical="center" wrapText="1"/>
    </xf>
    <xf numFmtId="0" fontId="6" fillId="0" borderId="31" xfId="0" applyFont="1" applyBorder="1" applyAlignment="1">
      <alignment vertical="center" wrapText="1"/>
    </xf>
    <xf numFmtId="0" fontId="6" fillId="0" borderId="32" xfId="0" applyFont="1" applyBorder="1" applyAlignment="1">
      <alignment vertical="center" wrapText="1"/>
    </xf>
    <xf numFmtId="0" fontId="6" fillId="0" borderId="30" xfId="0" applyFont="1" applyBorder="1" applyAlignment="1">
      <alignment horizontal="center" vertical="center" wrapText="1"/>
    </xf>
    <xf numFmtId="0" fontId="35" fillId="0" borderId="1" xfId="0" applyFont="1" applyBorder="1" applyAlignment="1">
      <alignment horizontal="left" vertical="center" wrapText="1"/>
    </xf>
    <xf numFmtId="0" fontId="35" fillId="0" borderId="0" xfId="0" applyFont="1" applyAlignment="1">
      <alignment horizontal="center" vertical="center" wrapText="1"/>
    </xf>
    <xf numFmtId="0" fontId="22" fillId="38" borderId="0" xfId="0" applyFont="1" applyFill="1" applyAlignment="1">
      <alignment horizontal="center" vertical="center" wrapText="1"/>
    </xf>
    <xf numFmtId="0" fontId="35" fillId="38" borderId="0" xfId="0" applyFont="1" applyFill="1" applyAlignment="1">
      <alignment horizontal="center" vertical="center" wrapText="1"/>
    </xf>
    <xf numFmtId="0" fontId="22" fillId="48" borderId="0" xfId="0" applyFont="1" applyFill="1" applyAlignment="1">
      <alignment horizontal="center" vertical="center" wrapText="1"/>
    </xf>
    <xf numFmtId="0" fontId="35" fillId="48" borderId="0" xfId="0" applyFont="1" applyFill="1" applyAlignment="1">
      <alignment horizontal="center" vertical="center" wrapText="1"/>
    </xf>
    <xf numFmtId="0" fontId="22" fillId="33" borderId="0" xfId="0" applyFont="1" applyFill="1" applyAlignment="1">
      <alignment horizontal="center" vertical="center" wrapText="1"/>
    </xf>
    <xf numFmtId="0" fontId="35" fillId="0" borderId="0" xfId="0" applyFont="1" applyAlignment="1"/>
    <xf numFmtId="0" fontId="22" fillId="25" borderId="0" xfId="0" applyFont="1" applyFill="1" applyAlignment="1">
      <alignment horizontal="center" vertical="center"/>
    </xf>
    <xf numFmtId="0" fontId="35" fillId="25" borderId="0" xfId="0" applyFont="1" applyFill="1" applyAlignment="1">
      <alignment horizontal="center" vertical="center"/>
    </xf>
    <xf numFmtId="0" fontId="22" fillId="76" borderId="0" xfId="0" applyFont="1" applyFill="1" applyAlignment="1">
      <alignment horizontal="center" vertical="center"/>
    </xf>
    <xf numFmtId="0" fontId="22" fillId="77" borderId="0" xfId="0" applyFont="1" applyFill="1" applyAlignment="1">
      <alignment horizontal="center" vertical="center"/>
    </xf>
    <xf numFmtId="0" fontId="22" fillId="78" borderId="0" xfId="0" applyFont="1" applyFill="1" applyAlignment="1">
      <alignment horizontal="center" vertical="center"/>
    </xf>
    <xf numFmtId="0" fontId="22" fillId="67" borderId="0" xfId="0" applyFont="1" applyFill="1" applyAlignment="1">
      <alignment horizontal="center" vertical="center" wrapText="1"/>
    </xf>
    <xf numFmtId="0" fontId="35" fillId="67" borderId="0" xfId="0" applyFont="1" applyFill="1" applyAlignment="1">
      <alignment horizontal="center" vertical="center" wrapText="1"/>
    </xf>
    <xf numFmtId="0" fontId="22" fillId="79" borderId="0" xfId="0" applyFont="1" applyFill="1" applyAlignment="1">
      <alignment horizontal="center" vertical="center"/>
    </xf>
    <xf numFmtId="0" fontId="35" fillId="79" borderId="0" xfId="0" applyFont="1" applyFill="1" applyAlignment="1">
      <alignment horizontal="center" vertical="center"/>
    </xf>
    <xf numFmtId="0" fontId="22" fillId="80" borderId="0" xfId="0" applyFont="1" applyFill="1" applyAlignment="1">
      <alignment horizontal="center" vertical="center"/>
    </xf>
    <xf numFmtId="0" fontId="35" fillId="80" borderId="0" xfId="0" applyFont="1" applyFill="1" applyAlignment="1">
      <alignment horizontal="center" vertical="center"/>
    </xf>
    <xf numFmtId="0" fontId="33" fillId="65" borderId="15" xfId="0" applyFont="1" applyFill="1" applyBorder="1" applyAlignment="1">
      <alignment horizontal="justify" vertical="center" wrapText="1"/>
    </xf>
    <xf numFmtId="0" fontId="18" fillId="10" borderId="3" xfId="0" applyFont="1" applyFill="1" applyBorder="1" applyAlignment="1">
      <alignment horizontal="center" vertical="center" wrapText="1"/>
    </xf>
    <xf numFmtId="0" fontId="3" fillId="0" borderId="4" xfId="0" applyFont="1" applyBorder="1"/>
    <xf numFmtId="0" fontId="3" fillId="0" borderId="5" xfId="0" applyFont="1" applyBorder="1"/>
  </cellXfs>
  <cellStyles count="1">
    <cellStyle name="Normal" xfId="0" builtinId="0"/>
  </cellStyles>
  <dxfs count="93">
    <dxf>
      <fill>
        <patternFill>
          <bgColor rgb="FFFFC000"/>
        </patternFill>
      </fill>
    </dxf>
    <dxf>
      <fill>
        <patternFill>
          <bgColor rgb="FFFFC000"/>
        </patternFill>
      </fill>
    </dxf>
    <dxf>
      <font>
        <color theme="0"/>
      </font>
      <fill>
        <patternFill>
          <bgColor theme="7" tint="-0.499984740745262"/>
        </patternFill>
      </fill>
    </dxf>
    <dxf>
      <font>
        <b val="0"/>
        <i/>
        <color theme="3" tint="0.24994659260841701"/>
      </font>
      <fill>
        <patternFill>
          <bgColor theme="3" tint="0.24994659260841701"/>
        </patternFill>
      </fill>
    </dxf>
    <dxf>
      <font>
        <b val="0"/>
        <i/>
        <strike val="0"/>
        <u val="none"/>
        <color theme="3" tint="0.24994659260841701"/>
      </font>
      <fill>
        <patternFill>
          <bgColor theme="3" tint="0.24994659260841701"/>
        </patternFill>
      </fill>
    </dxf>
    <dxf>
      <font>
        <b val="0"/>
        <i/>
        <strike val="0"/>
        <color theme="3" tint="0.24994659260841701"/>
      </font>
      <fill>
        <patternFill>
          <bgColor theme="3" tint="0.24994659260841701"/>
        </patternFill>
      </fill>
    </dxf>
    <dxf>
      <fill>
        <patternFill>
          <bgColor theme="7" tint="0.59996337778862885"/>
        </patternFill>
      </fill>
    </dxf>
    <dxf>
      <font>
        <color theme="0"/>
      </font>
      <fill>
        <patternFill>
          <bgColor theme="7" tint="-0.24994659260841701"/>
        </patternFill>
      </fill>
    </dxf>
    <dxf>
      <fill>
        <patternFill>
          <bgColor rgb="FFFF6B6D"/>
        </patternFill>
      </fill>
    </dxf>
    <dxf>
      <font>
        <color theme="0"/>
      </font>
      <fill>
        <patternFill>
          <bgColor rgb="FFC00000"/>
        </patternFill>
      </fill>
    </dxf>
    <dxf>
      <font>
        <b val="0"/>
        <i/>
        <color theme="3" tint="0.24994659260841701"/>
      </font>
      <fill>
        <patternFill>
          <bgColor theme="3" tint="0.24994659260841701"/>
        </patternFill>
      </fill>
    </dxf>
    <dxf>
      <font>
        <b val="0"/>
        <i/>
        <strike val="0"/>
        <u val="none"/>
        <color theme="3" tint="0.24994659260841701"/>
      </font>
      <fill>
        <patternFill>
          <bgColor theme="3" tint="0.24994659260841701"/>
        </patternFill>
      </fill>
    </dxf>
    <dxf>
      <font>
        <b val="0"/>
        <i/>
        <strike val="0"/>
        <color theme="3" tint="0.24994659260841701"/>
      </font>
      <fill>
        <patternFill>
          <bgColor theme="3" tint="0.24994659260841701"/>
        </patternFill>
      </fill>
    </dxf>
    <dxf>
      <font>
        <color theme="0"/>
      </font>
      <fill>
        <patternFill>
          <bgColor theme="7" tint="-0.499984740745262"/>
        </patternFill>
      </fill>
    </dxf>
    <dxf>
      <fill>
        <patternFill>
          <bgColor theme="7" tint="0.59996337778862885"/>
        </patternFill>
      </fill>
    </dxf>
    <dxf>
      <font>
        <color theme="0"/>
      </font>
      <fill>
        <patternFill>
          <bgColor theme="7" tint="-0.24994659260841701"/>
        </patternFill>
      </fill>
    </dxf>
    <dxf>
      <fill>
        <patternFill>
          <bgColor rgb="FFFF6B6D"/>
        </patternFill>
      </fill>
    </dxf>
    <dxf>
      <font>
        <color theme="0"/>
      </font>
      <fill>
        <patternFill>
          <bgColor rgb="FFC00000"/>
        </patternFill>
      </fill>
    </dxf>
    <dxf>
      <font>
        <color theme="0"/>
      </font>
      <fill>
        <patternFill>
          <bgColor theme="7" tint="-0.499984740745262"/>
        </patternFill>
      </fill>
    </dxf>
    <dxf>
      <font>
        <b val="0"/>
        <i/>
        <color theme="3" tint="0.24994659260841701"/>
      </font>
      <fill>
        <patternFill>
          <bgColor theme="3" tint="0.24994659260841701"/>
        </patternFill>
      </fill>
    </dxf>
    <dxf>
      <font>
        <b val="0"/>
        <i/>
        <strike val="0"/>
        <u val="none"/>
        <color theme="3" tint="0.24994659260841701"/>
      </font>
      <fill>
        <patternFill>
          <bgColor theme="3" tint="0.24994659260841701"/>
        </patternFill>
      </fill>
    </dxf>
    <dxf>
      <font>
        <b val="0"/>
        <i/>
        <strike val="0"/>
        <color theme="3" tint="0.24994659260841701"/>
      </font>
      <fill>
        <patternFill>
          <bgColor theme="3" tint="0.24994659260841701"/>
        </patternFill>
      </fill>
    </dxf>
    <dxf>
      <fill>
        <patternFill>
          <bgColor theme="7" tint="0.59996337778862885"/>
        </patternFill>
      </fill>
    </dxf>
    <dxf>
      <font>
        <color theme="0"/>
      </font>
      <fill>
        <patternFill>
          <bgColor theme="7" tint="-0.24994659260841701"/>
        </patternFill>
      </fill>
    </dxf>
    <dxf>
      <fill>
        <patternFill>
          <bgColor rgb="FFFF6B6D"/>
        </patternFill>
      </fill>
    </dxf>
    <dxf>
      <font>
        <color theme="0"/>
      </font>
      <fill>
        <patternFill>
          <bgColor rgb="FFC00000"/>
        </patternFill>
      </fill>
    </dxf>
    <dxf>
      <font>
        <color theme="0"/>
      </font>
      <fill>
        <patternFill>
          <bgColor theme="7" tint="-0.499984740745262"/>
        </patternFill>
      </fill>
    </dxf>
    <dxf>
      <font>
        <b val="0"/>
        <i/>
        <color theme="3" tint="0.24994659260841701"/>
      </font>
      <fill>
        <patternFill>
          <bgColor theme="3" tint="0.24994659260841701"/>
        </patternFill>
      </fill>
    </dxf>
    <dxf>
      <font>
        <b val="0"/>
        <i/>
        <strike val="0"/>
        <u val="none"/>
        <color theme="3" tint="0.24994659260841701"/>
      </font>
      <fill>
        <patternFill>
          <bgColor theme="3" tint="0.24994659260841701"/>
        </patternFill>
      </fill>
    </dxf>
    <dxf>
      <font>
        <b val="0"/>
        <i/>
        <strike val="0"/>
        <color theme="3" tint="0.24994659260841701"/>
      </font>
      <fill>
        <patternFill>
          <bgColor theme="3" tint="0.24994659260841701"/>
        </patternFill>
      </fill>
    </dxf>
    <dxf>
      <fill>
        <patternFill>
          <bgColor theme="7" tint="0.59996337778862885"/>
        </patternFill>
      </fill>
    </dxf>
    <dxf>
      <font>
        <color theme="0"/>
      </font>
      <fill>
        <patternFill>
          <bgColor theme="7" tint="-0.24994659260841701"/>
        </patternFill>
      </fill>
    </dxf>
    <dxf>
      <fill>
        <patternFill>
          <bgColor rgb="FFFF6B6D"/>
        </patternFill>
      </fill>
    </dxf>
    <dxf>
      <font>
        <color theme="0"/>
      </font>
      <fill>
        <patternFill>
          <bgColor rgb="FFC00000"/>
        </patternFill>
      </fill>
    </dxf>
    <dxf>
      <font>
        <b val="0"/>
        <i/>
        <color theme="3" tint="0.24994659260841701"/>
      </font>
      <fill>
        <patternFill>
          <bgColor theme="3" tint="0.24994659260841701"/>
        </patternFill>
      </fill>
    </dxf>
    <dxf>
      <font>
        <b val="0"/>
        <i/>
        <strike val="0"/>
        <u val="none"/>
        <color theme="3" tint="0.24994659260841701"/>
      </font>
      <fill>
        <patternFill>
          <bgColor theme="3" tint="0.24994659260841701"/>
        </patternFill>
      </fill>
    </dxf>
    <dxf>
      <font>
        <b val="0"/>
        <i/>
        <strike val="0"/>
        <color theme="3" tint="0.24994659260841701"/>
      </font>
      <fill>
        <patternFill>
          <bgColor theme="3" tint="0.24994659260841701"/>
        </patternFill>
      </fill>
    </dxf>
    <dxf>
      <font>
        <color theme="0"/>
      </font>
      <fill>
        <patternFill>
          <bgColor theme="7" tint="-0.499984740745262"/>
        </patternFill>
      </fill>
    </dxf>
    <dxf>
      <fill>
        <patternFill>
          <bgColor theme="7" tint="0.59996337778862885"/>
        </patternFill>
      </fill>
    </dxf>
    <dxf>
      <font>
        <color theme="0"/>
      </font>
      <fill>
        <patternFill>
          <bgColor theme="7" tint="-0.24994659260841701"/>
        </patternFill>
      </fill>
    </dxf>
    <dxf>
      <fill>
        <patternFill>
          <bgColor rgb="FFFF6B6D"/>
        </patternFill>
      </fill>
    </dxf>
    <dxf>
      <font>
        <color theme="0"/>
      </font>
      <fill>
        <patternFill>
          <bgColor rgb="FFC00000"/>
        </patternFill>
      </fill>
    </dxf>
    <dxf>
      <font>
        <color theme="0"/>
      </font>
      <fill>
        <patternFill>
          <bgColor theme="7" tint="-0.499984740745262"/>
        </patternFill>
      </fill>
    </dxf>
    <dxf>
      <font>
        <b val="0"/>
        <i/>
        <color theme="3" tint="0.24994659260841701"/>
      </font>
      <fill>
        <patternFill>
          <bgColor theme="3" tint="0.24994659260841701"/>
        </patternFill>
      </fill>
    </dxf>
    <dxf>
      <font>
        <b val="0"/>
        <i/>
        <strike val="0"/>
        <u val="none"/>
        <color theme="3" tint="0.24994659260841701"/>
      </font>
      <fill>
        <patternFill>
          <bgColor theme="3" tint="0.24994659260841701"/>
        </patternFill>
      </fill>
    </dxf>
    <dxf>
      <font>
        <b val="0"/>
        <i/>
        <strike val="0"/>
        <color theme="3" tint="0.24994659260841701"/>
      </font>
      <fill>
        <patternFill>
          <bgColor theme="3" tint="0.24994659260841701"/>
        </patternFill>
      </fill>
    </dxf>
    <dxf>
      <fill>
        <patternFill>
          <bgColor theme="7" tint="0.59996337778862885"/>
        </patternFill>
      </fill>
    </dxf>
    <dxf>
      <font>
        <color theme="0"/>
      </font>
      <fill>
        <patternFill>
          <bgColor theme="7" tint="-0.24994659260841701"/>
        </patternFill>
      </fill>
    </dxf>
    <dxf>
      <fill>
        <patternFill>
          <bgColor rgb="FFFF6B6D"/>
        </patternFill>
      </fill>
    </dxf>
    <dxf>
      <font>
        <color theme="0"/>
      </font>
      <fill>
        <patternFill>
          <bgColor rgb="FFC00000"/>
        </patternFill>
      </fill>
    </dxf>
    <dxf>
      <font>
        <color theme="0"/>
      </font>
      <fill>
        <patternFill>
          <bgColor theme="7" tint="-0.499984740745262"/>
        </patternFill>
      </fill>
    </dxf>
    <dxf>
      <font>
        <b val="0"/>
        <i/>
        <color theme="3" tint="0.24994659260841701"/>
      </font>
      <fill>
        <patternFill>
          <bgColor theme="3" tint="0.24994659260841701"/>
        </patternFill>
      </fill>
    </dxf>
    <dxf>
      <font>
        <b val="0"/>
        <i/>
        <strike val="0"/>
        <u val="none"/>
        <color theme="3" tint="0.24994659260841701"/>
      </font>
      <fill>
        <patternFill>
          <bgColor theme="3" tint="0.24994659260841701"/>
        </patternFill>
      </fill>
    </dxf>
    <dxf>
      <font>
        <b val="0"/>
        <i/>
        <strike val="0"/>
        <color theme="3" tint="0.24994659260841701"/>
      </font>
      <fill>
        <patternFill>
          <bgColor theme="3" tint="0.24994659260841701"/>
        </patternFill>
      </fill>
    </dxf>
    <dxf>
      <fill>
        <patternFill>
          <bgColor theme="7" tint="0.59996337778862885"/>
        </patternFill>
      </fill>
    </dxf>
    <dxf>
      <font>
        <color theme="0"/>
      </font>
      <fill>
        <patternFill>
          <bgColor theme="7" tint="-0.24994659260841701"/>
        </patternFill>
      </fill>
    </dxf>
    <dxf>
      <fill>
        <patternFill>
          <bgColor rgb="FFFF6B6D"/>
        </patternFill>
      </fill>
    </dxf>
    <dxf>
      <font>
        <color theme="0"/>
      </font>
      <fill>
        <patternFill>
          <bgColor rgb="FFC00000"/>
        </patternFill>
      </fill>
    </dxf>
    <dxf>
      <font>
        <color theme="0"/>
      </font>
      <fill>
        <patternFill>
          <bgColor theme="7" tint="-0.499984740745262"/>
        </patternFill>
      </fill>
    </dxf>
    <dxf>
      <font>
        <b val="0"/>
        <i/>
        <color theme="3" tint="0.24994659260841701"/>
      </font>
      <fill>
        <patternFill>
          <bgColor theme="3" tint="0.24994659260841701"/>
        </patternFill>
      </fill>
    </dxf>
    <dxf>
      <font>
        <b val="0"/>
        <i/>
        <strike val="0"/>
        <u val="none"/>
        <color theme="3" tint="0.24994659260841701"/>
      </font>
      <fill>
        <patternFill>
          <bgColor theme="3" tint="0.24994659260841701"/>
        </patternFill>
      </fill>
    </dxf>
    <dxf>
      <font>
        <b val="0"/>
        <i/>
        <strike val="0"/>
        <color theme="3" tint="0.24994659260841701"/>
      </font>
      <fill>
        <patternFill>
          <bgColor theme="3" tint="0.24994659260841701"/>
        </patternFill>
      </fill>
    </dxf>
    <dxf>
      <fill>
        <patternFill>
          <bgColor theme="7" tint="0.59996337778862885"/>
        </patternFill>
      </fill>
    </dxf>
    <dxf>
      <font>
        <color theme="0"/>
      </font>
      <fill>
        <patternFill>
          <bgColor theme="7" tint="-0.24994659260841701"/>
        </patternFill>
      </fill>
    </dxf>
    <dxf>
      <fill>
        <patternFill>
          <bgColor rgb="FFFF6B6D"/>
        </patternFill>
      </fill>
    </dxf>
    <dxf>
      <font>
        <color theme="0"/>
      </font>
      <fill>
        <patternFill>
          <bgColor rgb="FFC00000"/>
        </patternFill>
      </fill>
    </dxf>
    <dxf>
      <fill>
        <patternFill>
          <bgColor theme="7" tint="0.59996337778862885"/>
        </patternFill>
      </fill>
    </dxf>
    <dxf>
      <font>
        <b val="0"/>
        <i/>
        <color theme="3" tint="0.24994659260841701"/>
      </font>
      <fill>
        <patternFill>
          <bgColor theme="3" tint="0.24994659260841701"/>
        </patternFill>
      </fill>
    </dxf>
    <dxf>
      <font>
        <b val="0"/>
        <i/>
        <strike val="0"/>
        <u val="none"/>
        <color theme="3" tint="0.24994659260841701"/>
      </font>
      <fill>
        <patternFill>
          <bgColor theme="3" tint="0.24994659260841701"/>
        </patternFill>
      </fill>
    </dxf>
    <dxf>
      <font>
        <b val="0"/>
        <i/>
        <strike val="0"/>
        <color theme="3" tint="0.24994659260841701"/>
      </font>
      <fill>
        <patternFill>
          <bgColor theme="3" tint="0.24994659260841701"/>
        </patternFill>
      </fill>
    </dxf>
    <dxf>
      <font>
        <color theme="0"/>
      </font>
      <fill>
        <patternFill>
          <bgColor theme="7" tint="-0.499984740745262"/>
        </patternFill>
      </fill>
    </dxf>
    <dxf>
      <font>
        <color theme="0"/>
      </font>
      <fill>
        <patternFill>
          <bgColor theme="7" tint="-0.24994659260841701"/>
        </patternFill>
      </fill>
    </dxf>
    <dxf>
      <fill>
        <patternFill>
          <bgColor rgb="FFFF6B6D"/>
        </patternFill>
      </fill>
    </dxf>
    <dxf>
      <font>
        <color theme="0"/>
      </font>
      <fill>
        <patternFill>
          <bgColor rgb="FFC00000"/>
        </patternFill>
      </fill>
    </dxf>
    <dxf>
      <font>
        <b val="0"/>
        <i/>
        <color theme="3" tint="0.24994659260841701"/>
      </font>
      <fill>
        <patternFill>
          <bgColor theme="3" tint="0.24994659260841701"/>
        </patternFill>
      </fill>
    </dxf>
    <dxf>
      <font>
        <b val="0"/>
        <i/>
        <strike val="0"/>
        <u val="none"/>
        <color theme="3" tint="0.24994659260841701"/>
      </font>
      <fill>
        <patternFill>
          <bgColor theme="3" tint="0.24994659260841701"/>
        </patternFill>
      </fill>
    </dxf>
    <dxf>
      <font>
        <b val="0"/>
        <i/>
        <strike val="0"/>
        <color theme="3" tint="0.24994659260841701"/>
      </font>
      <fill>
        <patternFill>
          <bgColor theme="3" tint="0.24994659260841701"/>
        </patternFill>
      </fill>
    </dxf>
    <dxf>
      <font>
        <color theme="0"/>
      </font>
      <fill>
        <patternFill>
          <bgColor theme="7" tint="-0.499984740745262"/>
        </patternFill>
      </fill>
    </dxf>
    <dxf>
      <fill>
        <patternFill>
          <bgColor theme="7" tint="0.59996337778862885"/>
        </patternFill>
      </fill>
    </dxf>
    <dxf>
      <font>
        <color theme="0"/>
      </font>
      <fill>
        <patternFill>
          <bgColor theme="7" tint="-0.24994659260841701"/>
        </patternFill>
      </fill>
    </dxf>
    <dxf>
      <fill>
        <patternFill>
          <bgColor rgb="FFFF6B6D"/>
        </patternFill>
      </fill>
    </dxf>
    <dxf>
      <font>
        <color theme="0"/>
      </font>
      <fill>
        <patternFill>
          <bgColor rgb="FFC00000"/>
        </patternFill>
      </fill>
    </dxf>
    <dxf>
      <font>
        <b val="0"/>
        <i/>
        <color theme="3" tint="0.24994659260841701"/>
      </font>
      <fill>
        <patternFill>
          <bgColor theme="3" tint="0.24994659260841701"/>
        </patternFill>
      </fill>
    </dxf>
    <dxf>
      <font>
        <b val="0"/>
        <i/>
        <strike val="0"/>
        <u val="none"/>
        <color theme="3" tint="0.24994659260841701"/>
      </font>
      <fill>
        <patternFill>
          <bgColor theme="3" tint="0.24994659260841701"/>
        </patternFill>
      </fill>
    </dxf>
    <dxf>
      <font>
        <b val="0"/>
        <i/>
        <strike val="0"/>
        <color theme="3" tint="0.24994659260841701"/>
      </font>
      <fill>
        <patternFill>
          <bgColor theme="3" tint="0.24994659260841701"/>
        </patternFill>
      </fill>
    </dxf>
    <dxf>
      <font>
        <color theme="0"/>
      </font>
      <fill>
        <patternFill>
          <bgColor theme="7" tint="-0.499984740745262"/>
        </patternFill>
      </fill>
    </dxf>
    <dxf>
      <font>
        <b val="0"/>
        <i/>
        <color theme="3" tint="0.24994659260841701"/>
      </font>
      <fill>
        <patternFill>
          <bgColor theme="3" tint="0.24994659260841701"/>
        </patternFill>
      </fill>
    </dxf>
    <dxf>
      <font>
        <b val="0"/>
        <i/>
        <strike val="0"/>
        <u val="none"/>
        <color theme="3" tint="0.24994659260841701"/>
      </font>
      <fill>
        <patternFill>
          <bgColor theme="3" tint="0.24994659260841701"/>
        </patternFill>
      </fill>
    </dxf>
    <dxf>
      <font>
        <b val="0"/>
        <i/>
        <strike val="0"/>
        <color theme="3" tint="0.24994659260841701"/>
      </font>
      <fill>
        <patternFill>
          <bgColor theme="3" tint="0.24994659260841701"/>
        </patternFill>
      </fill>
    </dxf>
    <dxf>
      <fill>
        <patternFill>
          <bgColor theme="7" tint="0.59996337778862885"/>
        </patternFill>
      </fill>
    </dxf>
    <dxf>
      <font>
        <color theme="0"/>
      </font>
      <fill>
        <patternFill>
          <bgColor theme="7" tint="-0.24994659260841701"/>
        </patternFill>
      </fill>
    </dxf>
    <dxf>
      <fill>
        <patternFill>
          <bgColor rgb="FFFF6B6D"/>
        </patternFill>
      </fill>
    </dxf>
    <dxf>
      <font>
        <color theme="0"/>
      </font>
      <fill>
        <patternFill>
          <bgColor rgb="FFC00000"/>
        </patternFill>
      </fill>
    </dxf>
  </dxfs>
  <tableStyles count="0" defaultTableStyle="TableStyleMedium2" defaultPivotStyle="PivotStyleLight16"/>
  <colors>
    <mruColors>
      <color rgb="FFBDD6EE"/>
      <color rgb="FFDCC5ED"/>
      <color rgb="FFFF6B6D"/>
      <color rgb="FFFF0301"/>
      <color rgb="FF321447"/>
      <color rgb="FF903F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215900</xdr:colOff>
      <xdr:row>0</xdr:row>
      <xdr:rowOff>140335</xdr:rowOff>
    </xdr:from>
    <xdr:to>
      <xdr:col>0</xdr:col>
      <xdr:colOff>3746500</xdr:colOff>
      <xdr:row>0</xdr:row>
      <xdr:rowOff>1066800</xdr:rowOff>
    </xdr:to>
    <xdr:pic>
      <xdr:nvPicPr>
        <xdr:cNvPr id="2" name="Afbeelding 16" descr="fnfe-mpe.org">
          <a:extLst>
            <a:ext uri="{FF2B5EF4-FFF2-40B4-BE49-F238E27FC236}">
              <a16:creationId xmlns:a16="http://schemas.microsoft.com/office/drawing/2014/main" id="{A3D1719F-E814-8344-B68C-DEB38E288907}"/>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900" y="140335"/>
          <a:ext cx="3530600" cy="926465"/>
        </a:xfrm>
        <a:prstGeom prst="rect">
          <a:avLst/>
        </a:prstGeom>
        <a:noFill/>
        <a:ln>
          <a:noFill/>
        </a:ln>
      </xdr:spPr>
    </xdr:pic>
    <xdr:clientData/>
  </xdr:twoCellAnchor>
  <xdr:twoCellAnchor editAs="oneCell">
    <xdr:from>
      <xdr:col>0</xdr:col>
      <xdr:colOff>5636260</xdr:colOff>
      <xdr:row>0</xdr:row>
      <xdr:rowOff>0</xdr:rowOff>
    </xdr:from>
    <xdr:to>
      <xdr:col>0</xdr:col>
      <xdr:colOff>7759700</xdr:colOff>
      <xdr:row>0</xdr:row>
      <xdr:rowOff>1117600</xdr:rowOff>
    </xdr:to>
    <xdr:pic>
      <xdr:nvPicPr>
        <xdr:cNvPr id="3" name="Afbeelding 17" descr="awv logo">
          <a:extLst>
            <a:ext uri="{FF2B5EF4-FFF2-40B4-BE49-F238E27FC236}">
              <a16:creationId xmlns:a16="http://schemas.microsoft.com/office/drawing/2014/main" id="{6D8A9E5D-BF9A-A343-B4E6-D1A422A8030A}"/>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636260" y="0"/>
          <a:ext cx="2123440" cy="11176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oneCellAnchor>
    <xdr:from>
      <xdr:col>31</xdr:col>
      <xdr:colOff>355600</xdr:colOff>
      <xdr:row>2</xdr:row>
      <xdr:rowOff>317500</xdr:rowOff>
    </xdr:from>
    <xdr:ext cx="184731" cy="264560"/>
    <xdr:sp macro="" textlink="">
      <xdr:nvSpPr>
        <xdr:cNvPr id="2" name="ZoneTexte 1">
          <a:extLst>
            <a:ext uri="{FF2B5EF4-FFF2-40B4-BE49-F238E27FC236}">
              <a16:creationId xmlns:a16="http://schemas.microsoft.com/office/drawing/2014/main" id="{3C49F6F0-DE75-294E-BF9A-F44D69F28C6F}"/>
            </a:ext>
          </a:extLst>
        </xdr:cNvPr>
        <xdr:cNvSpPr txBox="1"/>
      </xdr:nvSpPr>
      <xdr:spPr>
        <a:xfrm>
          <a:off x="41389300" y="1079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fr-FR"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31</xdr:col>
      <xdr:colOff>355600</xdr:colOff>
      <xdr:row>2</xdr:row>
      <xdr:rowOff>317500</xdr:rowOff>
    </xdr:from>
    <xdr:ext cx="184731" cy="264560"/>
    <xdr:sp macro="" textlink="">
      <xdr:nvSpPr>
        <xdr:cNvPr id="2" name="ZoneTexte 1">
          <a:extLst>
            <a:ext uri="{FF2B5EF4-FFF2-40B4-BE49-F238E27FC236}">
              <a16:creationId xmlns:a16="http://schemas.microsoft.com/office/drawing/2014/main" id="{F7DE2FE0-C9FC-2348-BA09-653A71D11E41}"/>
            </a:ext>
          </a:extLst>
        </xdr:cNvPr>
        <xdr:cNvSpPr txBox="1"/>
      </xdr:nvSpPr>
      <xdr:spPr>
        <a:xfrm>
          <a:off x="42468800" y="1079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fr-FR"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31</xdr:col>
      <xdr:colOff>355600</xdr:colOff>
      <xdr:row>2</xdr:row>
      <xdr:rowOff>317500</xdr:rowOff>
    </xdr:from>
    <xdr:ext cx="184731" cy="264560"/>
    <xdr:sp macro="" textlink="">
      <xdr:nvSpPr>
        <xdr:cNvPr id="2" name="ZoneTexte 1">
          <a:extLst>
            <a:ext uri="{FF2B5EF4-FFF2-40B4-BE49-F238E27FC236}">
              <a16:creationId xmlns:a16="http://schemas.microsoft.com/office/drawing/2014/main" id="{23259BF0-0703-9342-B130-48E7E79B4CDB}"/>
            </a:ext>
          </a:extLst>
        </xdr:cNvPr>
        <xdr:cNvSpPr txBox="1"/>
      </xdr:nvSpPr>
      <xdr:spPr>
        <a:xfrm>
          <a:off x="42024300" y="1079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fr-FR" sz="1100"/>
        </a:p>
      </xdr:txBody>
    </xdr:sp>
    <xdr:clientData/>
  </xdr:oneCellAnchor>
</xdr:wsDr>
</file>

<file path=xl/persons/person.xml><?xml version="1.0" encoding="utf-8"?>
<personList xmlns="http://schemas.microsoft.com/office/spreadsheetml/2018/threadedcomments" xmlns:x="http://schemas.openxmlformats.org/spreadsheetml/2006/main">
  <person displayName="Cyrille Sautereau" id="{C28DBEE5-08D2-5045-ACCA-9CC964BA4905}" userId="S::cyrille.sautereau@admarel.onmicrosoft.com::ba792194-78d1-4cb7-b56b-f3b2fa70fc8b"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O3" dT="2021-03-20T14:47:23.52" personId="{C28DBEE5-08D2-5045-ACCA-9CC964BA4905}" id="{BAA7F81F-EA4B-0841-96DB-2733D914212B}" done="1">
    <text>Cardinality of the underlying CIO Message (more flexible than Cardinality of the profiles)</text>
  </threadedComment>
  <threadedComment ref="AA3" dT="2021-03-20T13:42:16.87" personId="{C28DBEE5-08D2-5045-ACCA-9CC964BA4905}" id="{D7DE3EA3-1B03-F14E-9330-F7D5A09D1E99}" done="1">
    <text>The EN16931 BT reference corresponding to the same XPath and semantics</text>
  </threadedComment>
</ThreadedComments>
</file>

<file path=xl/threadedComments/threadedComment2.xml><?xml version="1.0" encoding="utf-8"?>
<ThreadedComments xmlns="http://schemas.microsoft.com/office/spreadsheetml/2018/threadedcomments" xmlns:x="http://schemas.openxmlformats.org/spreadsheetml/2006/main">
  <threadedComment ref="N3" dT="2021-03-20T14:47:23.52" personId="{C28DBEE5-08D2-5045-ACCA-9CC964BA4905}" id="{96E7E189-4752-3A40-9602-B738978B4F69}" done="1">
    <text>Cardinality of the underlying CIO Message (more flexible than Cardinality of the profiles)</text>
  </threadedComment>
  <threadedComment ref="Z3" dT="2021-03-20T13:42:16.87" personId="{C28DBEE5-08D2-5045-ACCA-9CC964BA4905}" id="{53F79D2A-8D94-A14F-BBD1-2297FA9C1B42}" done="1">
    <text>The EN16931 BT reference corresponding to the same XPath and semantics</text>
  </threadedComment>
</ThreadedComments>
</file>

<file path=xl/threadedComments/threadedComment3.xml><?xml version="1.0" encoding="utf-8"?>
<ThreadedComments xmlns="http://schemas.microsoft.com/office/spreadsheetml/2018/threadedcomments" xmlns:x="http://schemas.openxmlformats.org/spreadsheetml/2006/main">
  <threadedComment ref="N3" dT="2021-03-20T14:47:23.52" personId="{C28DBEE5-08D2-5045-ACCA-9CC964BA4905}" id="{BB6D9E19-BBA9-AD4E-8DA4-9F5F03017936}" done="1">
    <text>Cardinality of the underlying CIO Message (more flexible than Cardinality of the profiles)</text>
  </threadedComment>
  <threadedComment ref="Z3" dT="2021-03-20T13:42:16.87" personId="{C28DBEE5-08D2-5045-ACCA-9CC964BA4905}" id="{1A02870C-A39B-874E-B722-29A2932340E0}" done="1">
    <text>The EN16931 BT reference corresponding to the same XPath and semantics</text>
  </threadedComment>
</ThreadedComments>
</file>

<file path=xl/threadedComments/threadedComment4.xml><?xml version="1.0" encoding="utf-8"?>
<ThreadedComments xmlns="http://schemas.microsoft.com/office/spreadsheetml/2018/threadedcomments" xmlns:x="http://schemas.openxmlformats.org/spreadsheetml/2006/main">
  <threadedComment ref="N3" dT="2021-03-20T14:47:23.52" personId="{C28DBEE5-08D2-5045-ACCA-9CC964BA4905}" id="{E82E3BDF-4F3F-9747-A996-4C3F26763218}" done="1">
    <text>Cardinality of the underlying CIO Message (more flexible than Cardinality of the profiles)</text>
  </threadedComment>
  <threadedComment ref="Z3" dT="2021-03-20T13:42:16.87" personId="{C28DBEE5-08D2-5045-ACCA-9CC964BA4905}" id="{DFB772A3-CA5C-694A-9E2D-4C083403A72F}" done="1">
    <text>The EN16931 BT reference corresponding to the same XPath and semantics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3.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F22AC-560A-F240-B86F-1AE5ECA45A49}">
  <dimension ref="A1:AD23"/>
  <sheetViews>
    <sheetView showGridLines="0" tabSelected="1" workbookViewId="0">
      <pane xSplit="1" ySplit="4" topLeftCell="B5" activePane="bottomRight" state="frozen"/>
      <selection pane="topRight" activeCell="B1" sqref="B1"/>
      <selection pane="bottomLeft" activeCell="A4" sqref="A4"/>
      <selection pane="bottomRight" activeCell="F10" sqref="F10"/>
    </sheetView>
  </sheetViews>
  <sheetFormatPr baseColWidth="10" defaultRowHeight="19" outlineLevelCol="1" x14ac:dyDescent="0.25"/>
  <cols>
    <col min="1" max="1" width="110" style="484" customWidth="1"/>
    <col min="2" max="2" width="9.5" style="484" customWidth="1"/>
    <col min="3" max="3" width="11" style="2" customWidth="1"/>
    <col min="4" max="4" width="21.5" style="10" hidden="1" customWidth="1" outlineLevel="1"/>
    <col min="5" max="5" width="20.1640625" style="439" customWidth="1" collapsed="1"/>
    <col min="6" max="6" width="37" style="74" customWidth="1"/>
    <col min="7" max="7" width="18.6640625" style="75" customWidth="1"/>
    <col min="8" max="10" width="18.6640625" style="8" customWidth="1"/>
    <col min="11" max="11" width="30.33203125" style="8" customWidth="1"/>
    <col min="12" max="12" width="30.33203125" style="75" customWidth="1"/>
    <col min="13" max="14" width="30.33203125" style="9" customWidth="1"/>
    <col min="15" max="15" width="30.33203125" style="75" customWidth="1"/>
    <col min="16" max="16" width="34.33203125" style="9" customWidth="1"/>
    <col min="17" max="17" width="31.6640625" style="98" customWidth="1"/>
    <col min="18" max="18" width="39" style="98" customWidth="1"/>
    <col min="19" max="19" width="31" style="98" customWidth="1"/>
    <col min="20" max="20" width="26.33203125" style="9" customWidth="1"/>
    <col min="21" max="21" width="26.33203125" style="75" customWidth="1"/>
    <col min="22" max="22" width="18.6640625" style="75" customWidth="1"/>
    <col min="23" max="23" width="23.33203125" style="74" customWidth="1"/>
    <col min="24" max="24" width="21.6640625" style="98" customWidth="1"/>
    <col min="25" max="25" width="20.1640625" style="2" customWidth="1"/>
    <col min="26" max="26" width="14.33203125" style="2" customWidth="1"/>
    <col min="27" max="27" width="46.5" style="7" customWidth="1"/>
    <col min="28" max="28" width="21.1640625" style="8" customWidth="1"/>
    <col min="29" max="29" width="21.1640625" style="71" customWidth="1"/>
    <col min="30" max="30" width="20.33203125" style="70" customWidth="1"/>
    <col min="31" max="16384" width="10.83203125" style="484"/>
  </cols>
  <sheetData>
    <row r="1" spans="1:30" ht="100" customHeight="1" thickBot="1" x14ac:dyDescent="0.3"/>
    <row r="2" spans="1:30" ht="49" customHeight="1" thickBot="1" x14ac:dyDescent="0.35">
      <c r="A2" s="520" t="s">
        <v>5617</v>
      </c>
      <c r="C2" s="76"/>
      <c r="D2" s="87"/>
      <c r="E2" s="81" t="s">
        <v>4268</v>
      </c>
      <c r="F2" s="77"/>
      <c r="G2" s="78"/>
      <c r="H2" s="86"/>
      <c r="I2" s="86"/>
      <c r="J2" s="86"/>
      <c r="K2" s="86"/>
      <c r="L2" s="79"/>
      <c r="M2" s="84"/>
      <c r="N2" s="84"/>
      <c r="O2" s="79"/>
      <c r="P2" s="80"/>
      <c r="Q2" s="157"/>
      <c r="R2" s="5"/>
      <c r="S2" s="5"/>
      <c r="T2" s="81"/>
      <c r="U2" s="79"/>
      <c r="V2" s="79"/>
      <c r="W2" s="5"/>
      <c r="X2" s="83"/>
      <c r="Y2" s="82"/>
      <c r="Z2" s="86"/>
      <c r="AA2" s="456" t="s">
        <v>5592</v>
      </c>
      <c r="AB2" s="86"/>
      <c r="AC2" s="85"/>
    </row>
    <row r="3" spans="1:30" ht="69" customHeight="1" x14ac:dyDescent="0.15">
      <c r="A3" s="521" t="s">
        <v>5618</v>
      </c>
      <c r="C3" s="3" t="s">
        <v>5616</v>
      </c>
      <c r="D3" s="523" t="s">
        <v>5</v>
      </c>
      <c r="E3" s="525" t="s">
        <v>7</v>
      </c>
      <c r="F3" s="526" t="s">
        <v>6</v>
      </c>
      <c r="G3" s="527" t="s">
        <v>7</v>
      </c>
      <c r="H3" s="528" t="s">
        <v>5610</v>
      </c>
      <c r="I3" s="528" t="s">
        <v>5611</v>
      </c>
      <c r="J3" s="528" t="s">
        <v>5612</v>
      </c>
      <c r="K3" s="529" t="s">
        <v>3745</v>
      </c>
      <c r="L3" s="530" t="s">
        <v>4001</v>
      </c>
      <c r="M3" s="530" t="s">
        <v>3746</v>
      </c>
      <c r="N3" s="530" t="s">
        <v>3747</v>
      </c>
      <c r="O3" s="528" t="s">
        <v>5754</v>
      </c>
      <c r="P3" s="526" t="s">
        <v>5872</v>
      </c>
      <c r="Q3" s="526" t="s">
        <v>49</v>
      </c>
      <c r="R3" s="526" t="s">
        <v>50</v>
      </c>
      <c r="S3" s="526" t="s">
        <v>4362</v>
      </c>
      <c r="T3" s="531" t="s">
        <v>4112</v>
      </c>
      <c r="U3" s="529" t="s">
        <v>5615</v>
      </c>
      <c r="V3" s="529" t="s">
        <v>5678</v>
      </c>
      <c r="W3" s="526" t="s">
        <v>5752</v>
      </c>
      <c r="X3" s="532" t="s">
        <v>12</v>
      </c>
      <c r="Y3" s="533" t="s">
        <v>5628</v>
      </c>
      <c r="Z3" s="3"/>
      <c r="AA3" s="110" t="s">
        <v>4002</v>
      </c>
      <c r="AB3" s="197" t="s">
        <v>4269</v>
      </c>
      <c r="AC3" s="11" t="s">
        <v>11</v>
      </c>
      <c r="AD3" s="424"/>
    </row>
    <row r="4" spans="1:30" ht="78" customHeight="1" thickBot="1" x14ac:dyDescent="0.2">
      <c r="A4" s="521" t="s">
        <v>5871</v>
      </c>
      <c r="C4" s="4"/>
      <c r="D4" s="524" t="s">
        <v>5964</v>
      </c>
      <c r="E4" s="534" t="s">
        <v>5965</v>
      </c>
      <c r="F4" s="535" t="s">
        <v>5976</v>
      </c>
      <c r="G4" s="536" t="s">
        <v>5966</v>
      </c>
      <c r="H4" s="536" t="s">
        <v>5967</v>
      </c>
      <c r="I4" s="536" t="s">
        <v>5968</v>
      </c>
      <c r="J4" s="536" t="s">
        <v>5969</v>
      </c>
      <c r="K4" s="536" t="s">
        <v>5970</v>
      </c>
      <c r="L4" s="536" t="s">
        <v>5971</v>
      </c>
      <c r="M4" s="536" t="s">
        <v>5972</v>
      </c>
      <c r="N4" s="536" t="s">
        <v>5973</v>
      </c>
      <c r="O4" s="536" t="s">
        <v>5974</v>
      </c>
      <c r="P4" s="537" t="s">
        <v>5975</v>
      </c>
      <c r="Q4" s="535" t="s">
        <v>5977</v>
      </c>
      <c r="R4" s="535" t="s">
        <v>5978</v>
      </c>
      <c r="S4" s="535" t="s">
        <v>5979</v>
      </c>
      <c r="T4" s="537" t="s">
        <v>5980</v>
      </c>
      <c r="U4" s="536" t="s">
        <v>5981</v>
      </c>
      <c r="V4" s="536" t="s">
        <v>5982</v>
      </c>
      <c r="W4" s="535" t="s">
        <v>5983</v>
      </c>
      <c r="X4" s="535"/>
      <c r="Y4" s="538" t="s">
        <v>5984</v>
      </c>
      <c r="Z4" s="70"/>
      <c r="AA4" s="539" t="s">
        <v>5987</v>
      </c>
      <c r="AB4" s="536" t="s">
        <v>5985</v>
      </c>
      <c r="AC4" s="538" t="s">
        <v>5986</v>
      </c>
    </row>
    <row r="5" spans="1:30" ht="49" customHeight="1" x14ac:dyDescent="0.2">
      <c r="A5" s="521" t="s">
        <v>5870</v>
      </c>
      <c r="D5" s="4"/>
      <c r="E5" s="455"/>
      <c r="F5" s="5"/>
      <c r="G5" s="8"/>
      <c r="L5" s="70"/>
      <c r="M5" s="6"/>
      <c r="N5" s="6"/>
      <c r="O5" s="70"/>
      <c r="P5" s="4"/>
      <c r="Q5" s="5"/>
      <c r="R5" s="5"/>
      <c r="S5" s="5"/>
      <c r="T5" s="4"/>
      <c r="U5" s="70"/>
      <c r="V5" s="70"/>
      <c r="W5" s="5"/>
      <c r="X5" s="5"/>
      <c r="Y5" s="4"/>
      <c r="Z5" s="8"/>
    </row>
    <row r="6" spans="1:30" ht="49" customHeight="1" x14ac:dyDescent="0.25">
      <c r="A6" s="521" t="s">
        <v>5744</v>
      </c>
    </row>
    <row r="7" spans="1:30" ht="49" customHeight="1" x14ac:dyDescent="0.25">
      <c r="A7" s="521" t="s">
        <v>5745</v>
      </c>
    </row>
    <row r="8" spans="1:30" ht="49" customHeight="1" x14ac:dyDescent="0.25">
      <c r="A8" s="521" t="s">
        <v>5624</v>
      </c>
    </row>
    <row r="9" spans="1:30" ht="49" customHeight="1" x14ac:dyDescent="0.25">
      <c r="A9" s="521" t="s">
        <v>5623</v>
      </c>
    </row>
    <row r="10" spans="1:30" ht="49" customHeight="1" x14ac:dyDescent="0.25">
      <c r="A10" s="521" t="s">
        <v>5988</v>
      </c>
    </row>
    <row r="11" spans="1:30" ht="49" customHeight="1" x14ac:dyDescent="0.25">
      <c r="A11" s="521" t="s">
        <v>5625</v>
      </c>
    </row>
    <row r="12" spans="1:30" ht="49" customHeight="1" x14ac:dyDescent="0.25">
      <c r="A12" s="521"/>
    </row>
    <row r="13" spans="1:30" ht="49" customHeight="1" thickBot="1" x14ac:dyDescent="0.3">
      <c r="A13" s="522" t="s">
        <v>5627</v>
      </c>
    </row>
    <row r="14" spans="1:30" ht="49" customHeight="1" x14ac:dyDescent="0.25"/>
    <row r="15" spans="1:30" ht="49" customHeight="1" x14ac:dyDescent="0.25"/>
    <row r="16" spans="1:30" ht="49" customHeight="1" x14ac:dyDescent="0.25"/>
    <row r="17" ht="49" customHeight="1" x14ac:dyDescent="0.25"/>
    <row r="18" ht="49" customHeight="1" x14ac:dyDescent="0.25"/>
    <row r="19" ht="66" customHeight="1" x14ac:dyDescent="0.25"/>
    <row r="20" ht="66" customHeight="1" x14ac:dyDescent="0.25"/>
    <row r="21" ht="66" customHeight="1" x14ac:dyDescent="0.25"/>
    <row r="22" ht="66" customHeight="1" x14ac:dyDescent="0.25"/>
    <row r="23" ht="66" customHeight="1" x14ac:dyDescent="0.25"/>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949"/>
  <sheetViews>
    <sheetView showGridLines="0" zoomScaleNormal="100" workbookViewId="0">
      <pane xSplit="14" ySplit="4" topLeftCell="V5" activePane="bottomRight" state="frozen"/>
      <selection pane="topRight" activeCell="G1" sqref="G1"/>
      <selection pane="bottomLeft" activeCell="A4" sqref="A4"/>
      <selection pane="bottomRight" activeCell="D15" sqref="D15"/>
    </sheetView>
  </sheetViews>
  <sheetFormatPr baseColWidth="10" defaultColWidth="12.6640625" defaultRowHeight="15" customHeight="1" outlineLevelRow="4" outlineLevelCol="1" x14ac:dyDescent="0.25"/>
  <cols>
    <col min="1" max="1" width="5" style="9" customWidth="1"/>
    <col min="2" max="2" width="11" style="2" customWidth="1"/>
    <col min="3" max="3" width="21.5" style="10" hidden="1" customWidth="1" outlineLevel="1"/>
    <col min="4" max="4" width="15.5" style="439" customWidth="1" collapsed="1"/>
    <col min="5" max="5" width="23.6640625" style="74" customWidth="1"/>
    <col min="6" max="6" width="4.83203125" style="75" customWidth="1"/>
    <col min="7" max="9" width="4.83203125" style="8" customWidth="1"/>
    <col min="10" max="10" width="9.6640625" style="8" customWidth="1"/>
    <col min="11" max="11" width="5.83203125" style="75" customWidth="1"/>
    <col min="12" max="13" width="5.83203125" style="9" customWidth="1"/>
    <col min="14" max="14" width="5.83203125" style="75" customWidth="1"/>
    <col min="15" max="15" width="65.6640625" style="9" customWidth="1"/>
    <col min="16" max="16" width="40.83203125" style="98" customWidth="1"/>
    <col min="17" max="17" width="72" style="98" customWidth="1"/>
    <col min="18" max="18" width="21.83203125" style="98" customWidth="1"/>
    <col min="19" max="19" width="49.5" style="9" customWidth="1"/>
    <col min="20" max="20" width="6.1640625" style="75" customWidth="1"/>
    <col min="21" max="21" width="7.1640625" style="75" customWidth="1"/>
    <col min="22" max="22" width="33" style="74" customWidth="1"/>
    <col min="23" max="23" width="31.1640625" style="98" customWidth="1"/>
    <col min="24" max="24" width="16.83203125" style="2" customWidth="1"/>
    <col min="25" max="25" width="3.33203125" style="2" customWidth="1"/>
    <col min="26" max="26" width="9.83203125" style="7" customWidth="1"/>
    <col min="27" max="27" width="10" style="8" customWidth="1"/>
    <col min="28" max="28" width="10.6640625" style="71" customWidth="1"/>
    <col min="29" max="29" width="20.33203125" style="70" hidden="1" customWidth="1" outlineLevel="1"/>
    <col min="30" max="30" width="12.6640625" style="9" collapsed="1"/>
    <col min="31" max="16384" width="12.6640625" style="9"/>
  </cols>
  <sheetData>
    <row r="1" spans="1:30" ht="15" customHeight="1" x14ac:dyDescent="0.25">
      <c r="D1" s="439" t="s">
        <v>5505</v>
      </c>
    </row>
    <row r="2" spans="1:30" s="87" customFormat="1" ht="45" customHeight="1" thickBot="1" x14ac:dyDescent="0.35">
      <c r="A2" s="8"/>
      <c r="B2" s="76"/>
      <c r="D2" s="81" t="s">
        <v>4268</v>
      </c>
      <c r="E2" s="77"/>
      <c r="F2" s="78"/>
      <c r="G2" s="86"/>
      <c r="H2" s="86"/>
      <c r="I2" s="86"/>
      <c r="J2" s="86"/>
      <c r="K2" s="79"/>
      <c r="L2" s="84"/>
      <c r="M2" s="84"/>
      <c r="N2" s="79"/>
      <c r="O2" s="80"/>
      <c r="P2" s="157" t="e">
        <f>INDEX('Factur-X FULL'!F:F,MATCH(Z2,'Factur-X FULL'!B:B,0))</f>
        <v>#N/A</v>
      </c>
      <c r="Q2" s="5" t="e">
        <f>INDEX('Factur-X FULL'!G:G,MATCH(Z2,'Factur-X FULL'!B:B,0))</f>
        <v>#N/A</v>
      </c>
      <c r="R2" s="5"/>
      <c r="S2" s="81"/>
      <c r="T2" s="79"/>
      <c r="U2" s="79"/>
      <c r="V2" s="5"/>
      <c r="W2" s="83"/>
      <c r="X2" s="82"/>
      <c r="Y2" s="86"/>
      <c r="Z2" s="456" t="s">
        <v>5592</v>
      </c>
      <c r="AA2" s="86"/>
      <c r="AB2" s="85"/>
      <c r="AC2" s="423"/>
    </row>
    <row r="3" spans="1:30" ht="105" customHeight="1" x14ac:dyDescent="0.2">
      <c r="A3" s="8">
        <v>0</v>
      </c>
      <c r="B3" s="3" t="s">
        <v>5616</v>
      </c>
      <c r="C3" s="217" t="s">
        <v>5</v>
      </c>
      <c r="D3" s="440" t="s">
        <v>7</v>
      </c>
      <c r="E3" s="116" t="s">
        <v>6</v>
      </c>
      <c r="F3" s="117" t="s">
        <v>7</v>
      </c>
      <c r="G3" s="474" t="s">
        <v>5610</v>
      </c>
      <c r="H3" s="474" t="s">
        <v>5611</v>
      </c>
      <c r="I3" s="474" t="s">
        <v>5612</v>
      </c>
      <c r="J3" s="228" t="s">
        <v>3745</v>
      </c>
      <c r="K3" s="470" t="s">
        <v>4001</v>
      </c>
      <c r="L3" s="470" t="s">
        <v>3746</v>
      </c>
      <c r="M3" s="470" t="s">
        <v>3747</v>
      </c>
      <c r="N3" s="471" t="s">
        <v>5754</v>
      </c>
      <c r="O3" s="116" t="s">
        <v>5872</v>
      </c>
      <c r="P3" s="116" t="s">
        <v>49</v>
      </c>
      <c r="Q3" s="116" t="s">
        <v>50</v>
      </c>
      <c r="R3" s="116" t="s">
        <v>4362</v>
      </c>
      <c r="S3" s="119" t="s">
        <v>4112</v>
      </c>
      <c r="T3" s="118" t="s">
        <v>5615</v>
      </c>
      <c r="U3" s="492" t="s">
        <v>5678</v>
      </c>
      <c r="V3" s="174" t="s">
        <v>5752</v>
      </c>
      <c r="W3" s="179" t="s">
        <v>12</v>
      </c>
      <c r="X3" s="172" t="s">
        <v>5628</v>
      </c>
      <c r="Y3" s="3"/>
      <c r="Z3" s="110" t="s">
        <v>4002</v>
      </c>
      <c r="AA3" s="197" t="s">
        <v>4269</v>
      </c>
      <c r="AB3" s="11" t="s">
        <v>11</v>
      </c>
      <c r="AC3" s="424" t="s">
        <v>4714</v>
      </c>
      <c r="AD3" s="8"/>
    </row>
    <row r="4" spans="1:30" ht="45" customHeight="1" x14ac:dyDescent="0.2">
      <c r="A4" s="8">
        <v>1</v>
      </c>
      <c r="B4" s="457" t="s">
        <v>13</v>
      </c>
      <c r="C4" s="120"/>
      <c r="D4" s="441" t="str">
        <f>REPT($D$1,F4)</f>
        <v xml:space="preserve">* </v>
      </c>
      <c r="E4" s="14" t="s">
        <v>4115</v>
      </c>
      <c r="F4" s="15">
        <f t="shared" ref="F4:F68" si="0">LEN(O4)-LEN(SUBSTITUTE(O4,"/",""))</f>
        <v>1</v>
      </c>
      <c r="G4" s="15" t="s">
        <v>5613</v>
      </c>
      <c r="H4" s="15" t="s">
        <v>5613</v>
      </c>
      <c r="I4" s="15" t="s">
        <v>5613</v>
      </c>
      <c r="J4" s="15" t="s">
        <v>323</v>
      </c>
      <c r="K4" s="16" t="s">
        <v>16</v>
      </c>
      <c r="L4" s="15" t="str">
        <f t="shared" ref="L4:L20" si="1">IF($K4="","",$K4)</f>
        <v>1..1</v>
      </c>
      <c r="M4" s="15" t="str">
        <f>IF($L4="","",$L4)</f>
        <v>1..1</v>
      </c>
      <c r="N4" s="477" t="s">
        <v>16</v>
      </c>
      <c r="O4" s="13" t="s">
        <v>3784</v>
      </c>
      <c r="P4" s="14" t="s">
        <v>4194</v>
      </c>
      <c r="Q4" s="14"/>
      <c r="R4" s="14"/>
      <c r="S4" s="13"/>
      <c r="T4" s="16"/>
      <c r="U4" s="493"/>
      <c r="V4" s="458"/>
      <c r="W4" s="459"/>
      <c r="X4" s="460" t="s">
        <v>4949</v>
      </c>
      <c r="Y4" s="86"/>
      <c r="Z4" s="135" t="str">
        <f>INDEX('Factur-X FULL'!B:B,MATCH(CONCATENATE("/rsm:CrossIndustryInvoice",O4),'Factur-X FULL'!M:M,0))</f>
        <v>BG-2</v>
      </c>
      <c r="AA4" s="198" t="str">
        <f>INDEX('Factur-X FULL'!K:K,MATCH(CONCATENATE("/rsm:CrossIndustryInvoice",O4),'Factur-X FULL'!M:M,0))</f>
        <v>1..1</v>
      </c>
      <c r="AB4" s="461" t="str">
        <f>IF(OR(ISNA(Z4),Z4="EXT"),INDEX('Factur-X FULL'!T:T,MATCH(CONCATENATE("/rsm:CrossIndustryInvoice",O4),'Factur-X FULL'!M:M,0)),INDEX('Factur-X FULL'!T:T,MATCH(Z4,'Factur-X FULL'!B:B,0)))</f>
        <v>MINIMUM</v>
      </c>
      <c r="AC4" s="79"/>
      <c r="AD4" s="8"/>
    </row>
    <row r="5" spans="1:30" ht="45" customHeight="1" outlineLevel="1" x14ac:dyDescent="0.2">
      <c r="A5" s="8">
        <v>2</v>
      </c>
      <c r="B5" s="23" t="s">
        <v>13</v>
      </c>
      <c r="C5" s="121"/>
      <c r="D5" s="445" t="str">
        <f t="shared" ref="D5:D68" si="2">REPT($D$1,F5)</f>
        <v xml:space="preserve">* * </v>
      </c>
      <c r="E5" s="46" t="str">
        <f>CONCATENATE("(",E6,")")</f>
        <v>(Test Indicator)</v>
      </c>
      <c r="F5" s="26">
        <f t="shared" si="0"/>
        <v>2</v>
      </c>
      <c r="G5" s="26" t="s">
        <v>5613</v>
      </c>
      <c r="H5" s="26" t="s">
        <v>5613</v>
      </c>
      <c r="I5" s="26" t="s">
        <v>5613</v>
      </c>
      <c r="J5" s="26" t="s">
        <v>323</v>
      </c>
      <c r="K5" s="19" t="s">
        <v>20</v>
      </c>
      <c r="L5" s="230" t="str">
        <f t="shared" si="1"/>
        <v>0..1</v>
      </c>
      <c r="M5" s="230" t="str">
        <f t="shared" ref="M5:M25" si="3">IF($L5="","",$L5)</f>
        <v>0..1</v>
      </c>
      <c r="N5" s="475" t="s">
        <v>20</v>
      </c>
      <c r="O5" s="25" t="s">
        <v>3785</v>
      </c>
      <c r="P5" s="24"/>
      <c r="Q5" s="24"/>
      <c r="R5" s="24"/>
      <c r="S5" s="25"/>
      <c r="T5" s="19"/>
      <c r="U5" s="494"/>
      <c r="V5" s="89"/>
      <c r="W5" s="182" t="s">
        <v>5750</v>
      </c>
      <c r="X5" s="164"/>
      <c r="Y5" s="8"/>
      <c r="Z5" s="111" t="str">
        <f>INDEX('Factur-X FULL'!B:B,MATCH(CONCATENATE("/rsm:CrossIndustryInvoice",O5),'Factur-X FULL'!M:M,0))</f>
        <v>EXT</v>
      </c>
      <c r="AA5" s="199" t="str">
        <f>INDEX('Factur-X FULL'!K:K,MATCH(CONCATENATE("/rsm:CrossIndustryInvoice",O5),'Factur-X FULL'!M:M,0))</f>
        <v>0..1</v>
      </c>
      <c r="AB5" s="109" t="str">
        <f>IF(OR(ISNA(Z5),Z5="EXT"),INDEX('Factur-X FULL'!T:T,MATCH(CONCATENATE("/rsm:CrossIndustryInvoice",O5),'Factur-X FULL'!M:M,0)),INDEX('Factur-X FULL'!T:T,MATCH(Z5,'Factur-X FULL'!B:B,0)))</f>
        <v>EXTENDED</v>
      </c>
      <c r="AC5" s="70" t="s">
        <v>4711</v>
      </c>
      <c r="AD5" s="8"/>
    </row>
    <row r="6" spans="1:30" ht="45" customHeight="1" outlineLevel="1" x14ac:dyDescent="0.2">
      <c r="A6" s="8">
        <v>3</v>
      </c>
      <c r="B6" s="12" t="s">
        <v>13</v>
      </c>
      <c r="C6" s="121"/>
      <c r="D6" s="442" t="str">
        <f t="shared" si="2"/>
        <v xml:space="preserve">* * * </v>
      </c>
      <c r="E6" s="20" t="s">
        <v>1</v>
      </c>
      <c r="F6" s="17">
        <f t="shared" si="0"/>
        <v>3</v>
      </c>
      <c r="G6" s="26" t="s">
        <v>5613</v>
      </c>
      <c r="H6" s="26" t="s">
        <v>5613</v>
      </c>
      <c r="I6" s="26" t="s">
        <v>5613</v>
      </c>
      <c r="J6" s="26" t="s">
        <v>323</v>
      </c>
      <c r="K6" s="18" t="s">
        <v>16</v>
      </c>
      <c r="L6" s="230" t="str">
        <f t="shared" si="1"/>
        <v>1..1</v>
      </c>
      <c r="M6" s="230" t="str">
        <f t="shared" si="3"/>
        <v>1..1</v>
      </c>
      <c r="N6" s="475" t="s">
        <v>20</v>
      </c>
      <c r="O6" s="20" t="s">
        <v>3786</v>
      </c>
      <c r="P6" s="20"/>
      <c r="Q6" s="24" t="s">
        <v>5740</v>
      </c>
      <c r="R6" s="20"/>
      <c r="S6" s="20"/>
      <c r="T6" s="18" t="s">
        <v>125</v>
      </c>
      <c r="U6" s="495" t="s">
        <v>81</v>
      </c>
      <c r="V6" s="88"/>
      <c r="W6" s="181" t="s">
        <v>5750</v>
      </c>
      <c r="X6" s="163"/>
      <c r="Y6" s="8"/>
      <c r="Z6" s="111" t="str">
        <f>INDEX('Factur-X FULL'!B:B,MATCH(CONCATENATE("/rsm:CrossIndustryInvoice",O6),'Factur-X FULL'!M:M,0))</f>
        <v>EXT</v>
      </c>
      <c r="AA6" s="199" t="str">
        <f>INDEX('Factur-X FULL'!K:K,MATCH(CONCATENATE("/rsm:CrossIndustryInvoice",O6),'Factur-X FULL'!M:M,0))</f>
        <v>1..1</v>
      </c>
      <c r="AB6" s="109" t="str">
        <f>IF(OR(ISNA(Z6),Z6="EXT"),INDEX('Factur-X FULL'!T:T,MATCH(CONCATENATE("/rsm:CrossIndustryInvoice",O6),'Factur-X FULL'!M:M,0)),INDEX('Factur-X FULL'!T:T,MATCH(Z6,'Factur-X FULL'!B:B,0)))</f>
        <v>EXTENDED</v>
      </c>
      <c r="AC6" s="425" t="s">
        <v>4711</v>
      </c>
      <c r="AD6" s="8"/>
    </row>
    <row r="7" spans="1:30" ht="45" customHeight="1" outlineLevel="1" x14ac:dyDescent="0.2">
      <c r="A7" s="8">
        <v>4</v>
      </c>
      <c r="B7" s="12" t="s">
        <v>13</v>
      </c>
      <c r="C7" s="121"/>
      <c r="D7" s="442" t="str">
        <f t="shared" si="2"/>
        <v xml:space="preserve">* * </v>
      </c>
      <c r="E7" s="46" t="str">
        <f>CONCATENATE("(",E8,")")</f>
        <v>(Business process type)</v>
      </c>
      <c r="F7" s="17">
        <f t="shared" si="0"/>
        <v>2</v>
      </c>
      <c r="G7" s="26" t="s">
        <v>5613</v>
      </c>
      <c r="H7" s="26" t="s">
        <v>5613</v>
      </c>
      <c r="I7" s="26" t="s">
        <v>5613</v>
      </c>
      <c r="J7" s="26" t="s">
        <v>323</v>
      </c>
      <c r="K7" s="18" t="s">
        <v>20</v>
      </c>
      <c r="L7" s="230" t="str">
        <f t="shared" si="1"/>
        <v>0..1</v>
      </c>
      <c r="M7" s="230" t="str">
        <f t="shared" si="3"/>
        <v>0..1</v>
      </c>
      <c r="N7" s="475" t="s">
        <v>21</v>
      </c>
      <c r="O7" s="21" t="s">
        <v>3787</v>
      </c>
      <c r="P7" s="20"/>
      <c r="Q7" s="20"/>
      <c r="R7" s="20"/>
      <c r="S7" s="21"/>
      <c r="T7" s="18"/>
      <c r="U7" s="495"/>
      <c r="V7" s="88"/>
      <c r="W7" s="181"/>
      <c r="X7" s="163" t="s">
        <v>4949</v>
      </c>
      <c r="Y7" s="8"/>
      <c r="Z7" s="111" t="str">
        <f>INDEX('Factur-X FULL'!B:B,MATCH(CONCATENATE("/rsm:CrossIndustryInvoice",O7),'Factur-X FULL'!M:M,0))</f>
        <v>BT-23-00</v>
      </c>
      <c r="AA7" s="199" t="str">
        <f>INDEX('Factur-X FULL'!K:K,MATCH(CONCATENATE("/rsm:CrossIndustryInvoice",O7),'Factur-X FULL'!M:M,0))</f>
        <v>0..1</v>
      </c>
      <c r="AB7" s="109" t="str">
        <f>IF(OR(ISNA(Z7),Z7="EXT"),INDEX('Factur-X FULL'!T:T,MATCH(CONCATENATE("/rsm:CrossIndustryInvoice",O7),'Factur-X FULL'!M:M,0)),INDEX('Factur-X FULL'!T:T,MATCH(Z7,'Factur-X FULL'!B:B,0)))</f>
        <v>MINIMUM</v>
      </c>
      <c r="AD7" s="8"/>
    </row>
    <row r="8" spans="1:30" ht="45" customHeight="1" outlineLevel="1" x14ac:dyDescent="0.2">
      <c r="A8" s="8">
        <v>5</v>
      </c>
      <c r="B8" s="12" t="s">
        <v>13</v>
      </c>
      <c r="C8" s="121"/>
      <c r="D8" s="442" t="str">
        <f t="shared" si="2"/>
        <v xml:space="preserve">* * * </v>
      </c>
      <c r="E8" s="20" t="s">
        <v>22</v>
      </c>
      <c r="F8" s="17">
        <f t="shared" si="0"/>
        <v>3</v>
      </c>
      <c r="G8" s="26" t="s">
        <v>5613</v>
      </c>
      <c r="H8" s="26" t="s">
        <v>5613</v>
      </c>
      <c r="I8" s="26" t="s">
        <v>5613</v>
      </c>
      <c r="J8" s="26" t="s">
        <v>323</v>
      </c>
      <c r="K8" s="18" t="s">
        <v>16</v>
      </c>
      <c r="L8" s="230" t="str">
        <f t="shared" si="1"/>
        <v>1..1</v>
      </c>
      <c r="M8" s="230" t="str">
        <f t="shared" si="3"/>
        <v>1..1</v>
      </c>
      <c r="N8" s="475" t="s">
        <v>20</v>
      </c>
      <c r="O8" s="21" t="s">
        <v>3788</v>
      </c>
      <c r="P8" s="20" t="s">
        <v>4191</v>
      </c>
      <c r="Q8" s="20" t="s">
        <v>120</v>
      </c>
      <c r="R8" s="20"/>
      <c r="S8" s="21"/>
      <c r="T8" s="18" t="s">
        <v>125</v>
      </c>
      <c r="U8" s="495" t="s">
        <v>81</v>
      </c>
      <c r="V8" s="88"/>
      <c r="W8" s="181"/>
      <c r="X8" s="163" t="s">
        <v>4949</v>
      </c>
      <c r="Y8" s="8"/>
      <c r="Z8" s="111" t="str">
        <f>INDEX('Factur-X FULL'!B:B,MATCH(CONCATENATE("/rsm:CrossIndustryInvoice",O8),'Factur-X FULL'!M:M,0))</f>
        <v>BT-23</v>
      </c>
      <c r="AA8" s="199" t="str">
        <f>INDEX('Factur-X FULL'!K:K,MATCH(CONCATENATE("/rsm:CrossIndustryInvoice",O8),'Factur-X FULL'!M:M,0))</f>
        <v>0..1</v>
      </c>
      <c r="AB8" s="109" t="str">
        <f>IF(OR(ISNA(Z8),Z8="EXT"),INDEX('Factur-X FULL'!T:T,MATCH(CONCATENATE("/rsm:CrossIndustryInvoice",O8),'Factur-X FULL'!M:M,0)),INDEX('Factur-X FULL'!T:T,MATCH(Z8,'Factur-X FULL'!B:B,0)))</f>
        <v>MINIMUM</v>
      </c>
      <c r="AC8" s="70" t="s">
        <v>5626</v>
      </c>
      <c r="AD8" s="8"/>
    </row>
    <row r="9" spans="1:30" ht="45" customHeight="1" outlineLevel="1" x14ac:dyDescent="0.2">
      <c r="A9" s="8">
        <v>6</v>
      </c>
      <c r="B9" s="12" t="s">
        <v>13</v>
      </c>
      <c r="C9" s="121"/>
      <c r="D9" s="442" t="str">
        <f t="shared" si="2"/>
        <v xml:space="preserve">* * </v>
      </c>
      <c r="E9" s="46" t="str">
        <f>CONCATENATE("(",E10,")")</f>
        <v>(Specification identifier)</v>
      </c>
      <c r="F9" s="17">
        <f t="shared" si="0"/>
        <v>2</v>
      </c>
      <c r="G9" s="26" t="s">
        <v>5613</v>
      </c>
      <c r="H9" s="26" t="s">
        <v>5613</v>
      </c>
      <c r="I9" s="26" t="s">
        <v>5613</v>
      </c>
      <c r="J9" s="26" t="s">
        <v>323</v>
      </c>
      <c r="K9" s="18" t="s">
        <v>16</v>
      </c>
      <c r="L9" s="230" t="str">
        <f t="shared" si="1"/>
        <v>1..1</v>
      </c>
      <c r="M9" s="230" t="str">
        <f t="shared" si="3"/>
        <v>1..1</v>
      </c>
      <c r="N9" s="475" t="s">
        <v>21</v>
      </c>
      <c r="O9" s="21" t="s">
        <v>3789</v>
      </c>
      <c r="P9" s="20"/>
      <c r="Q9" s="20"/>
      <c r="R9" s="20"/>
      <c r="S9" s="21"/>
      <c r="T9" s="18"/>
      <c r="U9" s="495"/>
      <c r="V9" s="88"/>
      <c r="W9" s="181"/>
      <c r="X9" s="163" t="s">
        <v>4949</v>
      </c>
      <c r="Y9" s="8"/>
      <c r="Z9" s="111" t="str">
        <f>INDEX('Factur-X FULL'!B:B,MATCH(CONCATENATE("/rsm:CrossIndustryInvoice",O9),'Factur-X FULL'!M:M,0))</f>
        <v>BT-24-00</v>
      </c>
      <c r="AA9" s="199" t="str">
        <f>INDEX('Factur-X FULL'!K:K,MATCH(CONCATENATE("/rsm:CrossIndustryInvoice",O9),'Factur-X FULL'!M:M,0))</f>
        <v>1..1</v>
      </c>
      <c r="AB9" s="109" t="str">
        <f>IF(OR(ISNA(Z9),Z9="EXT"),INDEX('Factur-X FULL'!T:T,MATCH(CONCATENATE("/rsm:CrossIndustryInvoice",O9),'Factur-X FULL'!M:M,0)),INDEX('Factur-X FULL'!T:T,MATCH(Z9,'Factur-X FULL'!B:B,0)))</f>
        <v>MINIMUM</v>
      </c>
      <c r="AD9" s="8"/>
    </row>
    <row r="10" spans="1:30" ht="45" customHeight="1" outlineLevel="1" x14ac:dyDescent="0.2">
      <c r="A10" s="8">
        <v>7</v>
      </c>
      <c r="B10" s="12" t="s">
        <v>13</v>
      </c>
      <c r="C10" s="121"/>
      <c r="D10" s="442" t="str">
        <f t="shared" si="2"/>
        <v xml:space="preserve">* * * </v>
      </c>
      <c r="E10" s="20" t="s">
        <v>24</v>
      </c>
      <c r="F10" s="17">
        <f t="shared" si="0"/>
        <v>3</v>
      </c>
      <c r="G10" s="26" t="s">
        <v>5613</v>
      </c>
      <c r="H10" s="26" t="s">
        <v>5613</v>
      </c>
      <c r="I10" s="26" t="s">
        <v>5613</v>
      </c>
      <c r="J10" s="26" t="s">
        <v>323</v>
      </c>
      <c r="K10" s="18" t="s">
        <v>16</v>
      </c>
      <c r="L10" s="230" t="str">
        <f t="shared" si="1"/>
        <v>1..1</v>
      </c>
      <c r="M10" s="230" t="str">
        <f t="shared" si="3"/>
        <v>1..1</v>
      </c>
      <c r="N10" s="475" t="s">
        <v>20</v>
      </c>
      <c r="O10" s="21" t="s">
        <v>3790</v>
      </c>
      <c r="P10" s="20" t="s">
        <v>140</v>
      </c>
      <c r="Q10" s="20" t="s">
        <v>4244</v>
      </c>
      <c r="R10" s="20"/>
      <c r="S10" s="278" t="s">
        <v>5601</v>
      </c>
      <c r="T10" s="18" t="s">
        <v>147</v>
      </c>
      <c r="U10" s="495" t="s">
        <v>81</v>
      </c>
      <c r="V10" s="88"/>
      <c r="W10" s="181"/>
      <c r="X10" s="163" t="s">
        <v>4949</v>
      </c>
      <c r="Y10" s="8"/>
      <c r="Z10" s="111" t="str">
        <f>INDEX('Factur-X FULL'!B:B,MATCH(CONCATENATE("/rsm:CrossIndustryInvoice",O10),'Factur-X FULL'!M:M,0))</f>
        <v>BT-24</v>
      </c>
      <c r="AA10" s="199" t="str">
        <f>INDEX('Factur-X FULL'!K:K,MATCH(CONCATENATE("/rsm:CrossIndustryInvoice",O10),'Factur-X FULL'!M:M,0))</f>
        <v>1..1</v>
      </c>
      <c r="AB10" s="109" t="str">
        <f>IF(OR(ISNA(Z10),Z10="EXT"),INDEX('Factur-X FULL'!T:T,MATCH(CONCATENATE("/rsm:CrossIndustryInvoice",O10),'Factur-X FULL'!M:M,0)),INDEX('Factur-X FULL'!T:T,MATCH(Z10,'Factur-X FULL'!B:B,0)))</f>
        <v>MINIMUM</v>
      </c>
      <c r="AD10" s="8"/>
    </row>
    <row r="11" spans="1:30" ht="45" customHeight="1" x14ac:dyDescent="0.2">
      <c r="A11" s="8">
        <v>8</v>
      </c>
      <c r="B11" s="22" t="s">
        <v>25</v>
      </c>
      <c r="C11" s="120"/>
      <c r="D11" s="441" t="str">
        <f t="shared" si="2"/>
        <v xml:space="preserve">* </v>
      </c>
      <c r="E11" s="14" t="s">
        <v>5883</v>
      </c>
      <c r="F11" s="15">
        <f t="shared" si="0"/>
        <v>1</v>
      </c>
      <c r="G11" s="229" t="s">
        <v>5613</v>
      </c>
      <c r="H11" s="229" t="s">
        <v>5613</v>
      </c>
      <c r="I11" s="229" t="s">
        <v>5613</v>
      </c>
      <c r="J11" s="229" t="s">
        <v>323</v>
      </c>
      <c r="K11" s="16" t="s">
        <v>16</v>
      </c>
      <c r="L11" s="15" t="str">
        <f t="shared" si="1"/>
        <v>1..1</v>
      </c>
      <c r="M11" s="15" t="str">
        <f t="shared" si="3"/>
        <v>1..1</v>
      </c>
      <c r="N11" s="477" t="s">
        <v>16</v>
      </c>
      <c r="O11" s="13" t="s">
        <v>4113</v>
      </c>
      <c r="P11" s="14"/>
      <c r="Q11" s="14"/>
      <c r="R11" s="14"/>
      <c r="S11" s="13"/>
      <c r="T11" s="16"/>
      <c r="U11" s="493"/>
      <c r="V11" s="175" t="s">
        <v>4114</v>
      </c>
      <c r="W11" s="180"/>
      <c r="X11" s="162" t="s">
        <v>4949</v>
      </c>
      <c r="Y11" s="8"/>
      <c r="Z11" s="135" t="str">
        <f>INDEX('Factur-X FULL'!B:B,MATCH(CONCATENATE("/rsm:CrossIndustryInvoice",O11),'Factur-X FULL'!M:M,0))</f>
        <v>BT-1-00</v>
      </c>
      <c r="AA11" s="198" t="str">
        <f>INDEX('Factur-X FULL'!K:K,MATCH(CONCATENATE("/rsm:CrossIndustryInvoice",O11),'Factur-X FULL'!M:M,0))</f>
        <v>1..1</v>
      </c>
      <c r="AB11" s="137" t="str">
        <f>IF(OR(ISNA(Z11),Z11="EXT"),INDEX('Factur-X FULL'!T:T,MATCH(CONCATENATE("/rsm:CrossIndustryInvoice",O11),'Factur-X FULL'!M:M,0)),INDEX('Factur-X FULL'!T:T,MATCH(Z11,'Factur-X FULL'!B:B,0)))</f>
        <v>MINIMUM</v>
      </c>
      <c r="AD11" s="8"/>
    </row>
    <row r="12" spans="1:30" ht="45" customHeight="1" outlineLevel="1" x14ac:dyDescent="0.2">
      <c r="A12" s="8">
        <v>9</v>
      </c>
      <c r="B12" s="22" t="s">
        <v>25</v>
      </c>
      <c r="C12" s="123" t="s">
        <v>5936</v>
      </c>
      <c r="D12" s="442" t="str">
        <f t="shared" si="2"/>
        <v xml:space="preserve">* * </v>
      </c>
      <c r="E12" s="20" t="s">
        <v>5884</v>
      </c>
      <c r="F12" s="17">
        <f t="shared" si="0"/>
        <v>2</v>
      </c>
      <c r="G12" s="26" t="s">
        <v>5613</v>
      </c>
      <c r="H12" s="26" t="s">
        <v>5613</v>
      </c>
      <c r="I12" s="26" t="s">
        <v>5613</v>
      </c>
      <c r="J12" s="26" t="s">
        <v>323</v>
      </c>
      <c r="K12" s="18" t="s">
        <v>16</v>
      </c>
      <c r="L12" s="230" t="str">
        <f t="shared" si="1"/>
        <v>1..1</v>
      </c>
      <c r="M12" s="230" t="str">
        <f t="shared" si="3"/>
        <v>1..1</v>
      </c>
      <c r="N12" s="475" t="s">
        <v>16</v>
      </c>
      <c r="O12" s="21" t="s">
        <v>3791</v>
      </c>
      <c r="P12" s="20" t="s">
        <v>2131</v>
      </c>
      <c r="Q12" s="59"/>
      <c r="R12" s="20"/>
      <c r="S12" s="21"/>
      <c r="T12" s="18" t="s">
        <v>147</v>
      </c>
      <c r="U12" s="495" t="s">
        <v>81</v>
      </c>
      <c r="V12" s="88">
        <v>1861727</v>
      </c>
      <c r="W12" s="181" t="s">
        <v>4426</v>
      </c>
      <c r="X12" s="163" t="s">
        <v>4949</v>
      </c>
      <c r="Y12" s="8"/>
      <c r="Z12" s="111" t="str">
        <f>INDEX('Factur-X FULL'!B:B,MATCH(CONCATENATE("/rsm:CrossIndustryInvoice",O12),'Factur-X FULL'!M:M,0))</f>
        <v>BT-1</v>
      </c>
      <c r="AA12" s="199" t="str">
        <f>INDEX('Factur-X FULL'!K:K,MATCH(CONCATENATE("/rsm:CrossIndustryInvoice",O12),'Factur-X FULL'!M:M,0))</f>
        <v>1..1</v>
      </c>
      <c r="AB12" s="109" t="str">
        <f>IF(OR(ISNA(Z12),Z12="EXT"),INDEX('Factur-X FULL'!T:T,MATCH(CONCATENATE("/rsm:CrossIndustryInvoice",O12),'Factur-X FULL'!M:M,0)),INDEX('Factur-X FULL'!T:T,MATCH(Z12,'Factur-X FULL'!B:B,0)))</f>
        <v>MINIMUM</v>
      </c>
      <c r="AD12" s="8"/>
    </row>
    <row r="13" spans="1:30" ht="45" customHeight="1" outlineLevel="1" x14ac:dyDescent="0.2">
      <c r="A13" s="8">
        <v>10</v>
      </c>
      <c r="B13" s="22" t="s">
        <v>25</v>
      </c>
      <c r="C13" s="123"/>
      <c r="D13" s="442" t="str">
        <f t="shared" si="2"/>
        <v xml:space="preserve">* * </v>
      </c>
      <c r="E13" s="20" t="s">
        <v>26</v>
      </c>
      <c r="F13" s="17">
        <f t="shared" si="0"/>
        <v>2</v>
      </c>
      <c r="G13" s="26" t="s">
        <v>5613</v>
      </c>
      <c r="H13" s="26" t="s">
        <v>5613</v>
      </c>
      <c r="I13" s="26" t="s">
        <v>5613</v>
      </c>
      <c r="J13" s="26" t="s">
        <v>323</v>
      </c>
      <c r="K13" s="18" t="s">
        <v>20</v>
      </c>
      <c r="L13" s="230" t="str">
        <f t="shared" si="1"/>
        <v>0..1</v>
      </c>
      <c r="M13" s="230" t="str">
        <f t="shared" si="3"/>
        <v>0..1</v>
      </c>
      <c r="N13" s="475" t="s">
        <v>21</v>
      </c>
      <c r="O13" s="21" t="s">
        <v>3792</v>
      </c>
      <c r="P13" s="20"/>
      <c r="Q13" s="20"/>
      <c r="R13" s="20"/>
      <c r="S13" s="21"/>
      <c r="T13" s="18" t="s">
        <v>125</v>
      </c>
      <c r="U13" s="495" t="s">
        <v>81</v>
      </c>
      <c r="V13" s="88"/>
      <c r="W13" s="181"/>
      <c r="X13" s="163"/>
      <c r="Y13" s="8"/>
      <c r="Z13" s="111" t="str">
        <f>INDEX('Factur-X FULL'!B:B,MATCH(CONCATENATE("/rsm:CrossIndustryInvoice",O13),'Factur-X FULL'!M:M,0))</f>
        <v>EXT</v>
      </c>
      <c r="AA13" s="199" t="str">
        <f>INDEX('Factur-X FULL'!K:K,MATCH(CONCATENATE("/rsm:CrossIndustryInvoice",O13),'Factur-X FULL'!M:M,0))</f>
        <v>0..1</v>
      </c>
      <c r="AB13" s="109" t="str">
        <f>IF(OR(ISNA(Z13),Z13="EXT"),INDEX('Factur-X FULL'!T:T,MATCH(CONCATENATE("/rsm:CrossIndustryInvoice",O13),'Factur-X FULL'!M:M,0)),INDEX('Factur-X FULL'!T:T,MATCH(Z13,'Factur-X FULL'!B:B,0)))</f>
        <v>EXTENDED</v>
      </c>
      <c r="AC13" s="425" t="s">
        <v>4711</v>
      </c>
      <c r="AD13" s="8"/>
    </row>
    <row r="14" spans="1:30" ht="45" customHeight="1" outlineLevel="1" x14ac:dyDescent="0.2">
      <c r="A14" s="8">
        <v>11</v>
      </c>
      <c r="B14" s="22" t="s">
        <v>25</v>
      </c>
      <c r="C14" s="123"/>
      <c r="D14" s="442" t="str">
        <f t="shared" si="2"/>
        <v xml:space="preserve">* * </v>
      </c>
      <c r="E14" s="20" t="s">
        <v>5873</v>
      </c>
      <c r="F14" s="17">
        <f t="shared" si="0"/>
        <v>2</v>
      </c>
      <c r="G14" s="26" t="s">
        <v>5613</v>
      </c>
      <c r="H14" s="26" t="s">
        <v>5613</v>
      </c>
      <c r="I14" s="26" t="s">
        <v>5613</v>
      </c>
      <c r="J14" s="26" t="s">
        <v>323</v>
      </c>
      <c r="K14" s="18" t="s">
        <v>16</v>
      </c>
      <c r="L14" s="230" t="str">
        <f t="shared" si="1"/>
        <v>1..1</v>
      </c>
      <c r="M14" s="230" t="str">
        <f t="shared" si="3"/>
        <v>1..1</v>
      </c>
      <c r="N14" s="475" t="s">
        <v>20</v>
      </c>
      <c r="O14" s="21" t="s">
        <v>3793</v>
      </c>
      <c r="P14" s="20" t="s">
        <v>4192</v>
      </c>
      <c r="Q14" s="20" t="s">
        <v>4427</v>
      </c>
      <c r="R14" s="20"/>
      <c r="S14" s="21" t="s">
        <v>5739</v>
      </c>
      <c r="T14" s="18" t="s">
        <v>192</v>
      </c>
      <c r="U14" s="495" t="s">
        <v>81</v>
      </c>
      <c r="V14" s="88">
        <v>220</v>
      </c>
      <c r="W14" s="181" t="s">
        <v>4416</v>
      </c>
      <c r="X14" s="163" t="s">
        <v>4949</v>
      </c>
      <c r="Y14" s="8"/>
      <c r="Z14" s="111" t="str">
        <f>INDEX('Factur-X FULL'!B:B,MATCH(CONCATENATE("/rsm:CrossIndustryInvoice",O14),'Factur-X FULL'!M:M,0))</f>
        <v>BT-3</v>
      </c>
      <c r="AA14" s="199" t="str">
        <f>INDEX('Factur-X FULL'!K:K,MATCH(CONCATENATE("/rsm:CrossIndustryInvoice",O14),'Factur-X FULL'!M:M,0))</f>
        <v>1..1</v>
      </c>
      <c r="AB14" s="109" t="str">
        <f>IF(OR(ISNA(Z14),Z14="EXT"),INDEX('Factur-X FULL'!T:T,MATCH(CONCATENATE("/rsm:CrossIndustryInvoice",O14),'Factur-X FULL'!M:M,0)),INDEX('Factur-X FULL'!T:T,MATCH(Z14,'Factur-X FULL'!B:B,0)))</f>
        <v>MINIMUM</v>
      </c>
      <c r="AD14" s="8"/>
    </row>
    <row r="15" spans="1:30" ht="45" customHeight="1" outlineLevel="1" x14ac:dyDescent="0.2">
      <c r="A15" s="8">
        <v>12</v>
      </c>
      <c r="B15" s="23" t="s">
        <v>25</v>
      </c>
      <c r="C15" s="123"/>
      <c r="D15" s="443" t="str">
        <f t="shared" si="2"/>
        <v xml:space="preserve">* * </v>
      </c>
      <c r="E15" s="24" t="s">
        <v>18</v>
      </c>
      <c r="F15" s="19">
        <f t="shared" si="0"/>
        <v>2</v>
      </c>
      <c r="G15" s="19" t="s">
        <v>5613</v>
      </c>
      <c r="H15" s="19" t="s">
        <v>5613</v>
      </c>
      <c r="I15" s="19" t="s">
        <v>5613</v>
      </c>
      <c r="J15" s="26" t="s">
        <v>323</v>
      </c>
      <c r="K15" s="19" t="s">
        <v>20</v>
      </c>
      <c r="L15" s="230" t="str">
        <f t="shared" si="1"/>
        <v>0..1</v>
      </c>
      <c r="M15" s="230" t="str">
        <f t="shared" si="3"/>
        <v>0..1</v>
      </c>
      <c r="N15" s="475" t="s">
        <v>20</v>
      </c>
      <c r="O15" s="25" t="s">
        <v>3794</v>
      </c>
      <c r="P15" s="24" t="s">
        <v>4384</v>
      </c>
      <c r="Q15" s="24" t="s">
        <v>5860</v>
      </c>
      <c r="R15" s="24"/>
      <c r="S15" s="25"/>
      <c r="T15" s="19" t="s">
        <v>192</v>
      </c>
      <c r="U15" s="495" t="s">
        <v>81</v>
      </c>
      <c r="V15" s="89" t="s">
        <v>27</v>
      </c>
      <c r="W15" s="182"/>
      <c r="X15" s="164"/>
      <c r="Y15" s="8"/>
      <c r="Z15" s="111" t="e">
        <f>INDEX('Factur-X FULL'!B:B,MATCH(CONCATENATE("/rsm:CrossIndustryInvoice",O15),'Factur-X FULL'!M:M,0))</f>
        <v>#N/A</v>
      </c>
      <c r="AA15" s="199" t="e">
        <f>INDEX('Factur-X FULL'!K:K,MATCH(CONCATENATE("/rsm:CrossIndustryInvoice",O15),'Factur-X FULL'!M:M,0))</f>
        <v>#N/A</v>
      </c>
      <c r="AB15" s="112" t="e">
        <f>IF(OR(ISNA(Z15),Z15="EXT"),INDEX('Factur-X FULL'!T:T,MATCH(CONCATENATE("/rsm:CrossIndustryInvoice",O15),'Factur-X FULL'!M:M,0)),INDEX('Factur-X FULL'!T:T,MATCH(Z15,'Factur-X FULL'!B:B,0)))</f>
        <v>#N/A</v>
      </c>
      <c r="AC15" s="70" t="s">
        <v>4706</v>
      </c>
      <c r="AD15" s="8"/>
    </row>
    <row r="16" spans="1:30" ht="45" customHeight="1" outlineLevel="1" x14ac:dyDescent="0.2">
      <c r="A16" s="8">
        <v>13</v>
      </c>
      <c r="B16" s="22" t="s">
        <v>25</v>
      </c>
      <c r="C16" s="218" t="s">
        <v>5936</v>
      </c>
      <c r="D16" s="444" t="str">
        <f t="shared" si="2"/>
        <v xml:space="preserve">* * </v>
      </c>
      <c r="E16" s="27" t="str">
        <f>UPPER(CONCATENATE("(",E17,")"))</f>
        <v>(DOCUMENT ISSUE DATE (HERE ORDER))</v>
      </c>
      <c r="F16" s="28">
        <f t="shared" si="0"/>
        <v>2</v>
      </c>
      <c r="G16" s="231" t="s">
        <v>5613</v>
      </c>
      <c r="H16" s="231" t="s">
        <v>5613</v>
      </c>
      <c r="I16" s="231" t="s">
        <v>5613</v>
      </c>
      <c r="J16" s="231" t="s">
        <v>323</v>
      </c>
      <c r="K16" s="29" t="s">
        <v>16</v>
      </c>
      <c r="L16" s="28" t="str">
        <f t="shared" si="1"/>
        <v>1..1</v>
      </c>
      <c r="M16" s="28" t="str">
        <f t="shared" si="3"/>
        <v>1..1</v>
      </c>
      <c r="N16" s="478" t="s">
        <v>16</v>
      </c>
      <c r="O16" s="30" t="s">
        <v>3796</v>
      </c>
      <c r="P16" s="33"/>
      <c r="Q16" s="33"/>
      <c r="R16" s="33"/>
      <c r="S16" s="30"/>
      <c r="T16" s="29"/>
      <c r="U16" s="496"/>
      <c r="V16" s="175" t="s">
        <v>4258</v>
      </c>
      <c r="W16" s="183" t="s">
        <v>4270</v>
      </c>
      <c r="X16" s="173" t="s">
        <v>4949</v>
      </c>
      <c r="Y16" s="8"/>
      <c r="Z16" s="138" t="str">
        <f>INDEX('Factur-X FULL'!B:B,MATCH(CONCATENATE("/rsm:CrossIndustryInvoice",O16),'Factur-X FULL'!M:M,0))</f>
        <v>BT-2-00</v>
      </c>
      <c r="AA16" s="200" t="str">
        <f>INDEX('Factur-X FULL'!K:K,MATCH(CONCATENATE("/rsm:CrossIndustryInvoice",O16),'Factur-X FULL'!M:M,0))</f>
        <v>1..1</v>
      </c>
      <c r="AB16" s="139" t="str">
        <f>IF(OR(ISNA(Z16),Z16="EXT"),INDEX('Factur-X FULL'!T:T,MATCH(CONCATENATE("/rsm:CrossIndustryInvoice",O16),'Factur-X FULL'!M:M,0)),INDEX('Factur-X FULL'!T:T,MATCH(Z16,'Factur-X FULL'!B:B,0)))</f>
        <v>MINIMUM</v>
      </c>
      <c r="AD16" s="8"/>
    </row>
    <row r="17" spans="1:30" ht="45" customHeight="1" outlineLevel="1" x14ac:dyDescent="0.2">
      <c r="A17" s="8">
        <v>14</v>
      </c>
      <c r="B17" s="22" t="s">
        <v>25</v>
      </c>
      <c r="C17" s="123" t="s">
        <v>5936</v>
      </c>
      <c r="D17" s="442" t="str">
        <f t="shared" si="2"/>
        <v xml:space="preserve">* * * </v>
      </c>
      <c r="E17" s="20" t="s">
        <v>5885</v>
      </c>
      <c r="F17" s="17">
        <f t="shared" si="0"/>
        <v>3</v>
      </c>
      <c r="G17" s="26" t="s">
        <v>5613</v>
      </c>
      <c r="H17" s="26" t="s">
        <v>5613</v>
      </c>
      <c r="I17" s="26" t="s">
        <v>5613</v>
      </c>
      <c r="J17" s="26" t="s">
        <v>323</v>
      </c>
      <c r="K17" s="18" t="s">
        <v>16</v>
      </c>
      <c r="L17" s="230" t="str">
        <f t="shared" si="1"/>
        <v>1..1</v>
      </c>
      <c r="M17" s="230" t="str">
        <f t="shared" si="3"/>
        <v>1..1</v>
      </c>
      <c r="N17" s="475" t="s">
        <v>16</v>
      </c>
      <c r="O17" s="25" t="s">
        <v>3797</v>
      </c>
      <c r="P17" s="24"/>
      <c r="Q17" s="59"/>
      <c r="R17" s="59"/>
      <c r="S17" s="25"/>
      <c r="T17" s="19" t="s">
        <v>215</v>
      </c>
      <c r="U17" s="495" t="s">
        <v>81</v>
      </c>
      <c r="V17" s="89">
        <v>20200109</v>
      </c>
      <c r="W17" s="182" t="s">
        <v>4950</v>
      </c>
      <c r="X17" s="163" t="s">
        <v>4949</v>
      </c>
      <c r="Y17" s="8"/>
      <c r="Z17" s="111" t="str">
        <f>INDEX('Factur-X FULL'!B:B,MATCH(CONCATENATE("/rsm:CrossIndustryInvoice",O17),'Factur-X FULL'!M:M,0))</f>
        <v>BT-2</v>
      </c>
      <c r="AA17" s="199" t="str">
        <f>INDEX('Factur-X FULL'!K:K,MATCH(CONCATENATE("/rsm:CrossIndustryInvoice",O17),'Factur-X FULL'!M:M,0))</f>
        <v>1..1</v>
      </c>
      <c r="AB17" s="109" t="str">
        <f>IF(OR(ISNA(Z17),Z17="EXT"),INDEX('Factur-X FULL'!T:T,MATCH(CONCATENATE("/rsm:CrossIndustryInvoice",O17),'Factur-X FULL'!M:M,0)),INDEX('Factur-X FULL'!T:T,MATCH(Z17,'Factur-X FULL'!B:B,0)))</f>
        <v>MINIMUM</v>
      </c>
      <c r="AD17" s="8"/>
    </row>
    <row r="18" spans="1:30" ht="45" customHeight="1" outlineLevel="1" x14ac:dyDescent="0.2">
      <c r="A18" s="8">
        <v>15</v>
      </c>
      <c r="B18" s="22" t="s">
        <v>25</v>
      </c>
      <c r="C18" s="121"/>
      <c r="D18" s="442" t="str">
        <f t="shared" si="2"/>
        <v xml:space="preserve">* * * * </v>
      </c>
      <c r="E18" s="24" t="s">
        <v>1164</v>
      </c>
      <c r="F18" s="17">
        <f t="shared" si="0"/>
        <v>4</v>
      </c>
      <c r="G18" s="26" t="s">
        <v>5613</v>
      </c>
      <c r="H18" s="26" t="s">
        <v>5613</v>
      </c>
      <c r="I18" s="26" t="s">
        <v>5613</v>
      </c>
      <c r="J18" s="26" t="s">
        <v>323</v>
      </c>
      <c r="K18" s="18" t="s">
        <v>16</v>
      </c>
      <c r="L18" s="230" t="str">
        <f t="shared" si="1"/>
        <v>1..1</v>
      </c>
      <c r="M18" s="230" t="str">
        <f t="shared" si="3"/>
        <v>1..1</v>
      </c>
      <c r="N18" s="475" t="s">
        <v>20</v>
      </c>
      <c r="O18" s="31" t="s">
        <v>3798</v>
      </c>
      <c r="P18" s="32" t="s">
        <v>4973</v>
      </c>
      <c r="Q18" s="32" t="s">
        <v>5755</v>
      </c>
      <c r="R18" s="32"/>
      <c r="S18" s="31"/>
      <c r="T18" s="122" t="s">
        <v>192</v>
      </c>
      <c r="U18" s="497" t="s">
        <v>230</v>
      </c>
      <c r="V18" s="90"/>
      <c r="W18" s="184"/>
      <c r="X18" s="165" t="s">
        <v>4949</v>
      </c>
      <c r="Y18" s="8"/>
      <c r="Z18" s="111" t="str">
        <f>INDEX('Factur-X FULL'!B:B,MATCH(CONCATENATE("/rsm:CrossIndustryInvoice",O18),'Factur-X FULL'!M:M,0))</f>
        <v>BT-2-0</v>
      </c>
      <c r="AA18" s="199" t="str">
        <f>INDEX('Factur-X FULL'!K:K,MATCH(CONCATENATE("/rsm:CrossIndustryInvoice",O18),'Factur-X FULL'!M:M,0))</f>
        <v>1..1</v>
      </c>
      <c r="AB18" s="109" t="str">
        <f>IF(OR(ISNA(Z18),Z18="EXT"),INDEX('Factur-X FULL'!T:T,MATCH(CONCATENATE("/rsm:CrossIndustryInvoice",O18),'Factur-X FULL'!M:M,0)),INDEX('Factur-X FULL'!T:T,MATCH(Z18,'Factur-X FULL'!B:B,0)))</f>
        <v>MINIMUM</v>
      </c>
      <c r="AD18" s="8"/>
    </row>
    <row r="19" spans="1:30" ht="45" customHeight="1" outlineLevel="1" x14ac:dyDescent="0.2">
      <c r="A19" s="8">
        <v>16</v>
      </c>
      <c r="B19" s="22" t="s">
        <v>25</v>
      </c>
      <c r="C19" s="218"/>
      <c r="D19" s="444" t="str">
        <f t="shared" si="2"/>
        <v xml:space="preserve">* * </v>
      </c>
      <c r="E19" s="27" t="str">
        <f>UPPER(CONCATENATE("(",E20,")"))</f>
        <v>(COPY INDICATOR)</v>
      </c>
      <c r="F19" s="28">
        <f t="shared" si="0"/>
        <v>2</v>
      </c>
      <c r="G19" s="231" t="s">
        <v>5613</v>
      </c>
      <c r="H19" s="231" t="s">
        <v>5613</v>
      </c>
      <c r="I19" s="231" t="s">
        <v>5613</v>
      </c>
      <c r="J19" s="231" t="s">
        <v>323</v>
      </c>
      <c r="K19" s="29" t="s">
        <v>20</v>
      </c>
      <c r="L19" s="28" t="str">
        <f t="shared" si="1"/>
        <v>0..1</v>
      </c>
      <c r="M19" s="28" t="str">
        <f t="shared" si="3"/>
        <v>0..1</v>
      </c>
      <c r="N19" s="478" t="s">
        <v>20</v>
      </c>
      <c r="O19" s="30" t="s">
        <v>3799</v>
      </c>
      <c r="P19" s="33"/>
      <c r="Q19" s="33"/>
      <c r="R19" s="33"/>
      <c r="S19" s="30"/>
      <c r="T19" s="29"/>
      <c r="U19" s="496"/>
      <c r="V19" s="175" t="s">
        <v>4257</v>
      </c>
      <c r="W19" s="183" t="s">
        <v>3774</v>
      </c>
      <c r="X19" s="173"/>
      <c r="Y19" s="8"/>
      <c r="Z19" s="138" t="str">
        <f>INDEX('Factur-X FULL'!B:B,MATCH(CONCATENATE("/rsm:CrossIndustryInvoice",O19),'Factur-X FULL'!M:M,0))</f>
        <v>EXT</v>
      </c>
      <c r="AA19" s="200" t="str">
        <f>INDEX('Factur-X FULL'!K:K,MATCH(CONCATENATE("/rsm:CrossIndustryInvoice",O19),'Factur-X FULL'!M:M,0))</f>
        <v>0..1</v>
      </c>
      <c r="AB19" s="139" t="str">
        <f>IF(OR(ISNA(Z19),Z19="EXT"),INDEX('Factur-X FULL'!T:T,MATCH(CONCATENATE("/rsm:CrossIndustryInvoice",O19),'Factur-X FULL'!M:M,0)),INDEX('Factur-X FULL'!T:T,MATCH(Z19,'Factur-X FULL'!B:B,0)))</f>
        <v>EXTENDED</v>
      </c>
      <c r="AC19" s="425" t="s">
        <v>4711</v>
      </c>
      <c r="AD19" s="8"/>
    </row>
    <row r="20" spans="1:30" ht="45" customHeight="1" outlineLevel="1" x14ac:dyDescent="0.2">
      <c r="A20" s="8">
        <v>17</v>
      </c>
      <c r="B20" s="22" t="s">
        <v>25</v>
      </c>
      <c r="C20" s="121"/>
      <c r="D20" s="442" t="str">
        <f t="shared" si="2"/>
        <v xml:space="preserve">* * * </v>
      </c>
      <c r="E20" s="24" t="s">
        <v>14</v>
      </c>
      <c r="F20" s="17">
        <f t="shared" si="0"/>
        <v>3</v>
      </c>
      <c r="G20" s="26" t="s">
        <v>5613</v>
      </c>
      <c r="H20" s="26" t="s">
        <v>5613</v>
      </c>
      <c r="I20" s="26" t="s">
        <v>5613</v>
      </c>
      <c r="J20" s="26" t="s">
        <v>323</v>
      </c>
      <c r="K20" s="18" t="s">
        <v>16</v>
      </c>
      <c r="L20" s="230" t="str">
        <f t="shared" si="1"/>
        <v>1..1</v>
      </c>
      <c r="M20" s="230" t="str">
        <f t="shared" si="3"/>
        <v>1..1</v>
      </c>
      <c r="N20" s="475" t="s">
        <v>20</v>
      </c>
      <c r="O20" s="25" t="s">
        <v>3800</v>
      </c>
      <c r="P20" s="24"/>
      <c r="Q20" s="24" t="s">
        <v>5737</v>
      </c>
      <c r="R20" s="24"/>
      <c r="S20" s="25"/>
      <c r="T20" s="19" t="s">
        <v>125</v>
      </c>
      <c r="U20" s="495" t="s">
        <v>81</v>
      </c>
      <c r="V20" s="89"/>
      <c r="W20" s="182"/>
      <c r="X20" s="164"/>
      <c r="Y20" s="8"/>
      <c r="Z20" s="111" t="str">
        <f>INDEX('Factur-X FULL'!B:B,MATCH(CONCATENATE("/rsm:CrossIndustryInvoice",O20),'Factur-X FULL'!M:M,0))</f>
        <v>EXT</v>
      </c>
      <c r="AA20" s="199" t="str">
        <f>INDEX('Factur-X FULL'!K:K,MATCH(CONCATENATE("/rsm:CrossIndustryInvoice",O20),'Factur-X FULL'!M:M,0))</f>
        <v>1..1</v>
      </c>
      <c r="AB20" s="109" t="str">
        <f>IF(OR(ISNA(Z20),Z20="EXT"),INDEX('Factur-X FULL'!T:T,MATCH(CONCATENATE("/rsm:CrossIndustryInvoice",O20),'Factur-X FULL'!M:M,0)),INDEX('Factur-X FULL'!T:T,MATCH(Z20,'Factur-X FULL'!B:B,0)))</f>
        <v>EXTENDED</v>
      </c>
      <c r="AC20" s="425" t="s">
        <v>4711</v>
      </c>
      <c r="AD20" s="8"/>
    </row>
    <row r="21" spans="1:30" ht="45" customHeight="1" outlineLevel="1" x14ac:dyDescent="0.2">
      <c r="A21" s="8">
        <v>18</v>
      </c>
      <c r="B21" s="23" t="s">
        <v>25</v>
      </c>
      <c r="C21" s="121"/>
      <c r="D21" s="445" t="str">
        <f t="shared" si="2"/>
        <v xml:space="preserve">* * </v>
      </c>
      <c r="E21" s="24" t="s">
        <v>15</v>
      </c>
      <c r="F21" s="26">
        <f t="shared" ref="F21" si="4">LEN(O21)-LEN(SUBSTITUTE(O21,"/",""))</f>
        <v>2</v>
      </c>
      <c r="G21" s="26" t="s">
        <v>5613</v>
      </c>
      <c r="H21" s="26" t="s">
        <v>5613</v>
      </c>
      <c r="I21" s="26" t="s">
        <v>5613</v>
      </c>
      <c r="J21" s="26" t="s">
        <v>99</v>
      </c>
      <c r="K21" s="19" t="s">
        <v>21</v>
      </c>
      <c r="L21" s="230" t="str">
        <f>IF($K21="","",$K21)</f>
        <v>0..n</v>
      </c>
      <c r="M21" s="230" t="str">
        <f t="shared" si="3"/>
        <v>0..n</v>
      </c>
      <c r="N21" s="475" t="s">
        <v>21</v>
      </c>
      <c r="O21" s="25" t="s">
        <v>5033</v>
      </c>
      <c r="P21" s="24" t="s">
        <v>5032</v>
      </c>
      <c r="Q21" s="24" t="s">
        <v>5621</v>
      </c>
      <c r="R21" s="24"/>
      <c r="S21" s="25"/>
      <c r="T21" s="19" t="s">
        <v>147</v>
      </c>
      <c r="U21" s="495" t="s">
        <v>81</v>
      </c>
      <c r="V21" s="89"/>
      <c r="W21" s="182"/>
      <c r="X21" s="164"/>
      <c r="Y21" s="8"/>
      <c r="Z21" s="111" t="str">
        <f>INDEX('Factur-X FULL'!B:B,MATCH(CONCATENATE("/rsm:CrossIndustryInvoice",O21),'Factur-X FULL'!M:M,0))</f>
        <v>EXT</v>
      </c>
      <c r="AA21" s="199" t="str">
        <f>INDEX('Factur-X FULL'!K:K,MATCH(CONCATENATE("/rsm:CrossIndustryInvoice",O21),'Factur-X FULL'!M:M,0))</f>
        <v>0..n</v>
      </c>
      <c r="AB21" s="109" t="str">
        <f>IF(OR(ISNA(Z21),Z21="EXT"),INDEX('Factur-X FULL'!T:T,MATCH(CONCATENATE("/rsm:CrossIndustryInvoice",O21),'Factur-X FULL'!M:M,0)),INDEX('Factur-X FULL'!T:T,MATCH(Z21,'Factur-X FULL'!B:B,0)))</f>
        <v>EXTENDED</v>
      </c>
      <c r="AC21" s="70" t="s">
        <v>4706</v>
      </c>
      <c r="AD21" s="8"/>
    </row>
    <row r="22" spans="1:30" ht="45" customHeight="1" outlineLevel="1" x14ac:dyDescent="0.2">
      <c r="A22" s="8">
        <v>19</v>
      </c>
      <c r="B22" s="23" t="s">
        <v>25</v>
      </c>
      <c r="C22" s="514"/>
      <c r="D22" s="445" t="str">
        <f t="shared" si="2"/>
        <v xml:space="preserve">* * </v>
      </c>
      <c r="E22" s="24" t="s">
        <v>4721</v>
      </c>
      <c r="F22" s="26">
        <f t="shared" si="0"/>
        <v>2</v>
      </c>
      <c r="G22" s="26" t="s">
        <v>5613</v>
      </c>
      <c r="H22" s="26" t="s">
        <v>5613</v>
      </c>
      <c r="I22" s="26" t="s">
        <v>5613</v>
      </c>
      <c r="J22" s="26" t="s">
        <v>323</v>
      </c>
      <c r="K22" s="19" t="s">
        <v>20</v>
      </c>
      <c r="L22" s="230" t="str">
        <f>IF($K22="","",$K22)</f>
        <v>0..1</v>
      </c>
      <c r="M22" s="230" t="str">
        <f t="shared" si="3"/>
        <v>0..1</v>
      </c>
      <c r="N22" s="475" t="s">
        <v>20</v>
      </c>
      <c r="O22" s="25" t="s">
        <v>4722</v>
      </c>
      <c r="P22" s="24" t="s">
        <v>4723</v>
      </c>
      <c r="Q22" s="24" t="s">
        <v>5861</v>
      </c>
      <c r="R22" s="24"/>
      <c r="S22" s="25"/>
      <c r="T22" s="19" t="s">
        <v>192</v>
      </c>
      <c r="U22" s="495" t="s">
        <v>81</v>
      </c>
      <c r="V22" s="89"/>
      <c r="W22" s="182"/>
      <c r="X22" s="164"/>
      <c r="Y22" s="8"/>
      <c r="Z22" s="111" t="e">
        <f>INDEX('Factur-X FULL'!B:B,MATCH(CONCATENATE("/rsm:CrossIndustryInvoice",O22),'Factur-X FULL'!M:M,0))</f>
        <v>#N/A</v>
      </c>
      <c r="AA22" s="199" t="e">
        <f>INDEX('Factur-X FULL'!K:K,MATCH(CONCATENATE("/rsm:CrossIndustryInvoice",O22),'Factur-X FULL'!M:M,0))</f>
        <v>#N/A</v>
      </c>
      <c r="AB22" s="109" t="e">
        <f>IF(OR(ISNA(Z22),Z22="EXT"),INDEX('Factur-X FULL'!T:T,MATCH(CONCATENATE("/rsm:CrossIndustryInvoice",O22),'Factur-X FULL'!M:M,0)),INDEX('Factur-X FULL'!T:T,MATCH(Z22,'Factur-X FULL'!B:B,0)))</f>
        <v>#N/A</v>
      </c>
      <c r="AC22" s="70" t="s">
        <v>4706</v>
      </c>
      <c r="AD22" s="8"/>
    </row>
    <row r="23" spans="1:30" ht="45" customHeight="1" outlineLevel="1" x14ac:dyDescent="0.2">
      <c r="A23" s="8">
        <v>20</v>
      </c>
      <c r="B23" s="23" t="s">
        <v>25</v>
      </c>
      <c r="C23" s="121"/>
      <c r="D23" s="445" t="str">
        <f t="shared" si="2"/>
        <v xml:space="preserve">* * </v>
      </c>
      <c r="E23" s="24" t="s">
        <v>4343</v>
      </c>
      <c r="F23" s="26">
        <f t="shared" si="0"/>
        <v>2</v>
      </c>
      <c r="G23" s="26" t="s">
        <v>5613</v>
      </c>
      <c r="H23" s="26" t="s">
        <v>5613</v>
      </c>
      <c r="I23" s="26" t="s">
        <v>5613</v>
      </c>
      <c r="J23" s="26" t="s">
        <v>323</v>
      </c>
      <c r="K23" s="19" t="s">
        <v>20</v>
      </c>
      <c r="L23" s="230" t="str">
        <f>IF($K23="","",$K23)</f>
        <v>0..1</v>
      </c>
      <c r="M23" s="230" t="str">
        <f t="shared" si="3"/>
        <v>0..1</v>
      </c>
      <c r="N23" s="475" t="s">
        <v>20</v>
      </c>
      <c r="O23" s="25" t="s">
        <v>3795</v>
      </c>
      <c r="P23" s="24" t="s">
        <v>4342</v>
      </c>
      <c r="Q23" s="24" t="s">
        <v>5738</v>
      </c>
      <c r="R23" s="24"/>
      <c r="S23" s="25"/>
      <c r="T23" s="19" t="s">
        <v>192</v>
      </c>
      <c r="U23" s="495" t="s">
        <v>81</v>
      </c>
      <c r="V23" s="89" t="s">
        <v>28</v>
      </c>
      <c r="W23" s="182" t="s">
        <v>5750</v>
      </c>
      <c r="X23" s="164"/>
      <c r="Y23" s="8"/>
      <c r="Z23" s="111" t="e">
        <f>INDEX('Factur-X FULL'!B:B,MATCH(CONCATENATE("/rsm:CrossIndustryInvoice",O23),'Factur-X FULL'!M:M,0))</f>
        <v>#N/A</v>
      </c>
      <c r="AA23" s="199" t="e">
        <f>INDEX('Factur-X FULL'!K:K,MATCH(CONCATENATE("/rsm:CrossIndustryInvoice",O23),'Factur-X FULL'!M:M,0))</f>
        <v>#N/A</v>
      </c>
      <c r="AB23" s="109" t="e">
        <f>IF(OR(ISNA(Z23),Z23="EXT"),INDEX('Factur-X FULL'!T:T,MATCH(CONCATENATE("/rsm:CrossIndustryInvoice",O23),'Factur-X FULL'!M:M,0)),INDEX('Factur-X FULL'!T:T,MATCH(Z23,'Factur-X FULL'!B:B,0)))</f>
        <v>#N/A</v>
      </c>
      <c r="AC23" s="70" t="s">
        <v>4706</v>
      </c>
      <c r="AD23" s="8"/>
    </row>
    <row r="24" spans="1:30" ht="45" customHeight="1" outlineLevel="1" x14ac:dyDescent="0.2">
      <c r="A24" s="8">
        <v>21</v>
      </c>
      <c r="B24" s="22" t="s">
        <v>25</v>
      </c>
      <c r="C24" s="218" t="s">
        <v>5936</v>
      </c>
      <c r="D24" s="444" t="str">
        <f t="shared" si="2"/>
        <v xml:space="preserve">* * </v>
      </c>
      <c r="E24" s="33" t="s">
        <v>5886</v>
      </c>
      <c r="F24" s="28">
        <f t="shared" si="0"/>
        <v>2</v>
      </c>
      <c r="G24" s="231" t="s">
        <v>5613</v>
      </c>
      <c r="H24" s="231" t="s">
        <v>5613</v>
      </c>
      <c r="I24" s="231" t="s">
        <v>5613</v>
      </c>
      <c r="J24" s="231" t="s">
        <v>323</v>
      </c>
      <c r="K24" s="29" t="s">
        <v>21</v>
      </c>
      <c r="L24" s="28" t="str">
        <f t="shared" ref="L24:L34" si="5">IF($K24="","",$K24)</f>
        <v>0..n</v>
      </c>
      <c r="M24" s="28" t="str">
        <f t="shared" si="3"/>
        <v>0..n</v>
      </c>
      <c r="N24" s="478" t="s">
        <v>21</v>
      </c>
      <c r="O24" s="30" t="s">
        <v>3801</v>
      </c>
      <c r="P24" s="33" t="s">
        <v>4193</v>
      </c>
      <c r="Q24" s="33"/>
      <c r="R24" s="33"/>
      <c r="S24" s="30"/>
      <c r="T24" s="29" t="s">
        <v>77</v>
      </c>
      <c r="U24" s="496"/>
      <c r="V24" s="175" t="s">
        <v>4259</v>
      </c>
      <c r="W24" s="183" t="s">
        <v>4116</v>
      </c>
      <c r="X24" s="173" t="s">
        <v>4949</v>
      </c>
      <c r="Y24" s="8"/>
      <c r="Z24" s="138" t="str">
        <f>INDEX('Factur-X FULL'!B:B,MATCH(CONCATENATE("/rsm:CrossIndustryInvoice",O24),'Factur-X FULL'!M:M,0))</f>
        <v>BG-1</v>
      </c>
      <c r="AA24" s="200" t="str">
        <f>INDEX('Factur-X FULL'!K:K,MATCH(CONCATENATE("/rsm:CrossIndustryInvoice",O24),'Factur-X FULL'!M:M,0))</f>
        <v>0..n</v>
      </c>
      <c r="AB24" s="139" t="str">
        <f>IF(OR(ISNA(Z24),Z24="EXT"),INDEX('Factur-X FULL'!T:T,MATCH(CONCATENATE("/rsm:CrossIndustryInvoice",O24),'Factur-X FULL'!M:M,0)),INDEX('Factur-X FULL'!T:T,MATCH(Z24,'Factur-X FULL'!B:B,0)))</f>
        <v>BASIC WL</v>
      </c>
      <c r="AD24" s="8"/>
    </row>
    <row r="25" spans="1:30" ht="45" customHeight="1" outlineLevel="1" x14ac:dyDescent="0.2">
      <c r="A25" s="8">
        <v>22</v>
      </c>
      <c r="B25" s="22" t="s">
        <v>25</v>
      </c>
      <c r="C25" s="121"/>
      <c r="D25" s="442" t="str">
        <f t="shared" si="2"/>
        <v xml:space="preserve">* * * </v>
      </c>
      <c r="E25" s="24" t="s">
        <v>3777</v>
      </c>
      <c r="F25" s="17">
        <f t="shared" si="0"/>
        <v>3</v>
      </c>
      <c r="G25" s="26" t="s">
        <v>5613</v>
      </c>
      <c r="H25" s="26" t="s">
        <v>5613</v>
      </c>
      <c r="I25" s="26" t="s">
        <v>5613</v>
      </c>
      <c r="J25" s="26" t="s">
        <v>99</v>
      </c>
      <c r="K25" s="18" t="s">
        <v>20</v>
      </c>
      <c r="L25" s="230" t="str">
        <f t="shared" si="5"/>
        <v>0..1</v>
      </c>
      <c r="M25" s="230" t="str">
        <f t="shared" si="3"/>
        <v>0..1</v>
      </c>
      <c r="N25" s="475" t="s">
        <v>20</v>
      </c>
      <c r="O25" s="25" t="s">
        <v>3802</v>
      </c>
      <c r="P25" s="24"/>
      <c r="Q25" s="24" t="s">
        <v>4254</v>
      </c>
      <c r="R25" s="24"/>
      <c r="S25" s="25"/>
      <c r="T25" s="19" t="s">
        <v>192</v>
      </c>
      <c r="U25" s="495" t="s">
        <v>81</v>
      </c>
      <c r="V25" s="89"/>
      <c r="W25" s="182" t="s">
        <v>35</v>
      </c>
      <c r="X25" s="163"/>
      <c r="Y25" s="8"/>
      <c r="Z25" s="111" t="str">
        <f>INDEX('Factur-X FULL'!B:B,MATCH(CONCATENATE("/rsm:CrossIndustryInvoice",O25),'Factur-X FULL'!M:M,0))</f>
        <v>EXT</v>
      </c>
      <c r="AA25" s="199" t="str">
        <f>INDEX('Factur-X FULL'!K:K,MATCH(CONCATENATE("/rsm:CrossIndustryInvoice",O25),'Factur-X FULL'!M:M,0))</f>
        <v>0..1</v>
      </c>
      <c r="AB25" s="109" t="str">
        <f>IF(OR(ISNA(Z25),Z25="EXT"),INDEX('Factur-X FULL'!T:T,MATCH(CONCATENATE("/rsm:CrossIndustryInvoice",O25),'Factur-X FULL'!M:M,0)),INDEX('Factur-X FULL'!T:T,MATCH(Z25,'Factur-X FULL'!B:B,0)))</f>
        <v>EXTENDED</v>
      </c>
      <c r="AD25" s="8"/>
    </row>
    <row r="26" spans="1:30" ht="45" customHeight="1" outlineLevel="1" x14ac:dyDescent="0.2">
      <c r="A26" s="8">
        <v>23</v>
      </c>
      <c r="B26" s="22" t="s">
        <v>25</v>
      </c>
      <c r="C26" s="121"/>
      <c r="D26" s="442" t="str">
        <f t="shared" si="2"/>
        <v xml:space="preserve">* * * </v>
      </c>
      <c r="E26" s="24" t="s">
        <v>33</v>
      </c>
      <c r="F26" s="17">
        <f t="shared" si="0"/>
        <v>3</v>
      </c>
      <c r="G26" s="26" t="s">
        <v>5613</v>
      </c>
      <c r="H26" s="26" t="s">
        <v>5613</v>
      </c>
      <c r="I26" s="26" t="s">
        <v>5613</v>
      </c>
      <c r="J26" s="26" t="s">
        <v>323</v>
      </c>
      <c r="K26" s="18" t="s">
        <v>16</v>
      </c>
      <c r="L26" s="230" t="str">
        <f t="shared" si="5"/>
        <v>1..1</v>
      </c>
      <c r="M26" s="230" t="s">
        <v>40</v>
      </c>
      <c r="N26" s="475" t="s">
        <v>21</v>
      </c>
      <c r="O26" s="25" t="s">
        <v>3803</v>
      </c>
      <c r="P26" s="24" t="s">
        <v>4195</v>
      </c>
      <c r="Q26" s="24"/>
      <c r="R26" s="24"/>
      <c r="S26" s="25"/>
      <c r="T26" s="19" t="s">
        <v>125</v>
      </c>
      <c r="U26" s="495" t="s">
        <v>81</v>
      </c>
      <c r="V26" s="89" t="s">
        <v>34</v>
      </c>
      <c r="W26" s="182" t="s">
        <v>35</v>
      </c>
      <c r="X26" s="163" t="s">
        <v>4949</v>
      </c>
      <c r="Y26" s="8"/>
      <c r="Z26" s="111" t="str">
        <f>INDEX('Factur-X FULL'!B:B,MATCH(CONCATENATE("/rsm:CrossIndustryInvoice",O26),'Factur-X FULL'!M:M,0))</f>
        <v>BT-22</v>
      </c>
      <c r="AA26" s="199" t="str">
        <f>INDEX('Factur-X FULL'!K:K,MATCH(CONCATENATE("/rsm:CrossIndustryInvoice",O26),'Factur-X FULL'!M:M,0))</f>
        <v>1..1</v>
      </c>
      <c r="AB26" s="109" t="str">
        <f>IF(OR(ISNA(Z26),Z26="EXT"),INDEX('Factur-X FULL'!T:T,MATCH(CONCATENATE("/rsm:CrossIndustryInvoice",O26),'Factur-X FULL'!M:M,0)),INDEX('Factur-X FULL'!T:T,MATCH(Z26,'Factur-X FULL'!B:B,0)))</f>
        <v>BASIC WL</v>
      </c>
      <c r="AD26" s="8"/>
    </row>
    <row r="27" spans="1:30" ht="45" customHeight="1" outlineLevel="1" x14ac:dyDescent="0.2">
      <c r="A27" s="8">
        <v>24</v>
      </c>
      <c r="B27" s="22" t="s">
        <v>25</v>
      </c>
      <c r="C27" s="121"/>
      <c r="D27" s="442" t="str">
        <f t="shared" si="2"/>
        <v xml:space="preserve">* * * </v>
      </c>
      <c r="E27" s="24" t="s">
        <v>37</v>
      </c>
      <c r="F27" s="17">
        <f t="shared" si="0"/>
        <v>3</v>
      </c>
      <c r="G27" s="26" t="s">
        <v>5613</v>
      </c>
      <c r="H27" s="26" t="s">
        <v>5613</v>
      </c>
      <c r="I27" s="26" t="s">
        <v>5613</v>
      </c>
      <c r="J27" s="26" t="s">
        <v>323</v>
      </c>
      <c r="K27" s="18" t="s">
        <v>20</v>
      </c>
      <c r="L27" s="230" t="str">
        <f t="shared" si="5"/>
        <v>0..1</v>
      </c>
      <c r="M27" s="230" t="str">
        <f t="shared" ref="M27:M41" si="6">IF($L27="","",$L27)</f>
        <v>0..1</v>
      </c>
      <c r="N27" s="475" t="s">
        <v>21</v>
      </c>
      <c r="O27" s="25" t="s">
        <v>3804</v>
      </c>
      <c r="P27" s="24" t="s">
        <v>278</v>
      </c>
      <c r="Q27" s="24" t="s">
        <v>4245</v>
      </c>
      <c r="R27" s="24"/>
      <c r="S27" s="25"/>
      <c r="T27" s="19" t="s">
        <v>192</v>
      </c>
      <c r="U27" s="495" t="s">
        <v>81</v>
      </c>
      <c r="V27" s="89" t="s">
        <v>39</v>
      </c>
      <c r="W27" s="182"/>
      <c r="X27" s="164"/>
      <c r="Y27" s="8"/>
      <c r="Z27" s="111" t="str">
        <f>INDEX('Factur-X FULL'!B:B,MATCH(CONCATENATE("/rsm:CrossIndustryInvoice",O27),'Factur-X FULL'!M:M,0))</f>
        <v>BT-21</v>
      </c>
      <c r="AA27" s="199" t="str">
        <f>INDEX('Factur-X FULL'!K:K,MATCH(CONCATENATE("/rsm:CrossIndustryInvoice",O27),'Factur-X FULL'!M:M,0))</f>
        <v>0..1</v>
      </c>
      <c r="AB27" s="109" t="str">
        <f>IF(OR(ISNA(Z27),Z27="EXT"),INDEX('Factur-X FULL'!T:T,MATCH(CONCATENATE("/rsm:CrossIndustryInvoice",O27),'Factur-X FULL'!M:M,0)),INDEX('Factur-X FULL'!T:T,MATCH(Z27,'Factur-X FULL'!B:B,0)))</f>
        <v>BASIC WL</v>
      </c>
      <c r="AD27" s="8"/>
    </row>
    <row r="28" spans="1:30" ht="45" customHeight="1" outlineLevel="1" x14ac:dyDescent="0.2">
      <c r="A28" s="8">
        <v>25</v>
      </c>
      <c r="B28" s="22" t="s">
        <v>25</v>
      </c>
      <c r="C28" s="219" t="s">
        <v>5936</v>
      </c>
      <c r="D28" s="444" t="str">
        <f t="shared" si="2"/>
        <v xml:space="preserve">* * </v>
      </c>
      <c r="E28" s="33" t="s">
        <v>5887</v>
      </c>
      <c r="F28" s="28">
        <f t="shared" si="0"/>
        <v>2</v>
      </c>
      <c r="G28" s="231" t="s">
        <v>5613</v>
      </c>
      <c r="H28" s="231" t="s">
        <v>5613</v>
      </c>
      <c r="I28" s="231" t="s">
        <v>5613</v>
      </c>
      <c r="J28" s="231" t="s">
        <v>3776</v>
      </c>
      <c r="K28" s="29" t="s">
        <v>20</v>
      </c>
      <c r="L28" s="28" t="str">
        <f t="shared" si="5"/>
        <v>0..1</v>
      </c>
      <c r="M28" s="28" t="str">
        <f t="shared" si="6"/>
        <v>0..1</v>
      </c>
      <c r="N28" s="478" t="s">
        <v>20</v>
      </c>
      <c r="O28" s="30" t="s">
        <v>4441</v>
      </c>
      <c r="P28" s="33" t="s">
        <v>4317</v>
      </c>
      <c r="Q28" s="33"/>
      <c r="R28" s="33"/>
      <c r="S28" s="30"/>
      <c r="T28" s="29"/>
      <c r="U28" s="498"/>
      <c r="V28" s="183"/>
      <c r="W28" s="183"/>
      <c r="X28" s="173" t="s">
        <v>4949</v>
      </c>
      <c r="Y28" s="8"/>
      <c r="Z28" s="138" t="str">
        <f>INDEX('Factur-X FULL'!B:B,MATCH(CONCATENATE("/rsm:CrossIndustryInvoice",O28),'Factur-X FULL'!M:M,0))</f>
        <v>EXT</v>
      </c>
      <c r="AA28" s="200" t="str">
        <f>INDEX('Factur-X FULL'!K:K,MATCH(CONCATENATE("/rsm:CrossIndustryInvoice",O28),'Factur-X FULL'!M:M,0))</f>
        <v>0..1</v>
      </c>
      <c r="AB28" s="139" t="str">
        <f>IF(OR(ISNA(Z28),Z28="EXT"),INDEX('Factur-X FULL'!T:T,MATCH(CONCATENATE("/rsm:CrossIndustryInvoice",O28),'Factur-X FULL'!M:M,0)),INDEX('Factur-X FULL'!T:T,MATCH(Z28,'Factur-X FULL'!B:B,0)))</f>
        <v>EXTENDED</v>
      </c>
      <c r="AC28" s="70" t="s">
        <v>4706</v>
      </c>
      <c r="AD28" s="8"/>
    </row>
    <row r="29" spans="1:30" ht="45" customHeight="1" outlineLevel="1" x14ac:dyDescent="0.2">
      <c r="A29" s="8">
        <v>26</v>
      </c>
      <c r="B29" s="22" t="s">
        <v>25</v>
      </c>
      <c r="C29" s="121" t="s">
        <v>5936</v>
      </c>
      <c r="D29" s="442" t="str">
        <f t="shared" si="2"/>
        <v xml:space="preserve">* * * </v>
      </c>
      <c r="E29" s="46" t="str">
        <f>CONCATENATE("(",E30,")")</f>
        <v>(Effective Document Period Start Date (Order))</v>
      </c>
      <c r="F29" s="17">
        <f t="shared" si="0"/>
        <v>3</v>
      </c>
      <c r="G29" s="26" t="s">
        <v>5613</v>
      </c>
      <c r="H29" s="26" t="s">
        <v>5613</v>
      </c>
      <c r="I29" s="26" t="s">
        <v>5613</v>
      </c>
      <c r="J29" s="26" t="s">
        <v>3776</v>
      </c>
      <c r="K29" s="18" t="s">
        <v>20</v>
      </c>
      <c r="L29" s="230" t="str">
        <f t="shared" si="5"/>
        <v>0..1</v>
      </c>
      <c r="M29" s="230" t="str">
        <f t="shared" si="6"/>
        <v>0..1</v>
      </c>
      <c r="N29" s="475" t="s">
        <v>20</v>
      </c>
      <c r="O29" s="25" t="s">
        <v>4442</v>
      </c>
      <c r="P29" s="24"/>
      <c r="Q29" s="24"/>
      <c r="R29" s="24"/>
      <c r="S29" s="25"/>
      <c r="T29" s="19"/>
      <c r="U29" s="494"/>
      <c r="V29" s="89"/>
      <c r="W29" s="182"/>
      <c r="X29" s="164"/>
      <c r="Y29" s="8"/>
      <c r="Z29" s="111" t="e">
        <f>INDEX('Factur-X FULL'!B:B,MATCH(CONCATENATE("/rsm:CrossIndustryInvoice",O29),'Factur-X FULL'!M:M,0))</f>
        <v>#N/A</v>
      </c>
      <c r="AA29" s="199" t="e">
        <f>INDEX('Factur-X FULL'!K:K,MATCH(CONCATENATE("/rsm:CrossIndustryInvoice",O29),'Factur-X FULL'!M:M,0))</f>
        <v>#N/A</v>
      </c>
      <c r="AB29" s="109" t="e">
        <f>IF(OR(ISNA(Z29),Z29="EXT"),INDEX('Factur-X FULL'!T:T,MATCH(CONCATENATE("/rsm:CrossIndustryInvoice",O29),'Factur-X FULL'!M:M,0)),INDEX('Factur-X FULL'!T:T,MATCH(Z29,'Factur-X FULL'!B:B,0)))</f>
        <v>#N/A</v>
      </c>
      <c r="AC29" s="70" t="s">
        <v>4706</v>
      </c>
      <c r="AD29" s="8"/>
    </row>
    <row r="30" spans="1:30" ht="45" customHeight="1" outlineLevel="1" x14ac:dyDescent="0.2">
      <c r="A30" s="8">
        <v>27</v>
      </c>
      <c r="B30" s="22" t="s">
        <v>25</v>
      </c>
      <c r="C30" s="121" t="s">
        <v>5936</v>
      </c>
      <c r="D30" s="442" t="str">
        <f t="shared" si="2"/>
        <v xml:space="preserve">* * * * </v>
      </c>
      <c r="E30" s="20" t="s">
        <v>5888</v>
      </c>
      <c r="F30" s="17">
        <f t="shared" si="0"/>
        <v>4</v>
      </c>
      <c r="G30" s="26" t="s">
        <v>5613</v>
      </c>
      <c r="H30" s="26" t="s">
        <v>5613</v>
      </c>
      <c r="I30" s="26" t="s">
        <v>5613</v>
      </c>
      <c r="J30" s="26" t="s">
        <v>3776</v>
      </c>
      <c r="K30" s="18" t="s">
        <v>16</v>
      </c>
      <c r="L30" s="230" t="str">
        <f t="shared" si="5"/>
        <v>1..1</v>
      </c>
      <c r="M30" s="230" t="str">
        <f t="shared" si="6"/>
        <v>1..1</v>
      </c>
      <c r="N30" s="475" t="s">
        <v>16</v>
      </c>
      <c r="O30" s="25" t="s">
        <v>4443</v>
      </c>
      <c r="P30" s="24"/>
      <c r="Q30" s="59"/>
      <c r="R30" s="59"/>
      <c r="S30" s="25"/>
      <c r="T30" s="19" t="s">
        <v>215</v>
      </c>
      <c r="U30" s="495" t="s">
        <v>81</v>
      </c>
      <c r="V30" s="89">
        <v>20200109</v>
      </c>
      <c r="W30" s="182"/>
      <c r="X30" s="164"/>
      <c r="Y30" s="8"/>
      <c r="Z30" s="111" t="e">
        <f>INDEX('Factur-X FULL'!B:B,MATCH(CONCATENATE("/rsm:CrossIndustryInvoice",O30),'Factur-X FULL'!M:M,0))</f>
        <v>#N/A</v>
      </c>
      <c r="AA30" s="199" t="e">
        <f>INDEX('Factur-X FULL'!K:K,MATCH(CONCATENATE("/rsm:CrossIndustryInvoice",O30),'Factur-X FULL'!M:M,0))</f>
        <v>#N/A</v>
      </c>
      <c r="AB30" s="109" t="e">
        <f>IF(OR(ISNA(Z30),Z30="EXT"),INDEX('Factur-X FULL'!T:T,MATCH(CONCATENATE("/rsm:CrossIndustryInvoice",O30),'Factur-X FULL'!M:M,0)),INDEX('Factur-X FULL'!T:T,MATCH(Z30,'Factur-X FULL'!B:B,0)))</f>
        <v>#N/A</v>
      </c>
      <c r="AC30" s="70" t="s">
        <v>4706</v>
      </c>
      <c r="AD30" s="8"/>
    </row>
    <row r="31" spans="1:30" ht="45" customHeight="1" outlineLevel="1" x14ac:dyDescent="0.2">
      <c r="A31" s="8">
        <v>28</v>
      </c>
      <c r="B31" s="22" t="s">
        <v>25</v>
      </c>
      <c r="C31" s="121"/>
      <c r="D31" s="442" t="str">
        <f t="shared" si="2"/>
        <v xml:space="preserve">* * * * * </v>
      </c>
      <c r="E31" s="24" t="s">
        <v>1164</v>
      </c>
      <c r="F31" s="17">
        <f t="shared" si="0"/>
        <v>5</v>
      </c>
      <c r="G31" s="26" t="s">
        <v>5613</v>
      </c>
      <c r="H31" s="26" t="s">
        <v>5613</v>
      </c>
      <c r="I31" s="26" t="s">
        <v>5613</v>
      </c>
      <c r="J31" s="26" t="s">
        <v>3776</v>
      </c>
      <c r="K31" s="18" t="s">
        <v>16</v>
      </c>
      <c r="L31" s="230" t="str">
        <f t="shared" si="5"/>
        <v>1..1</v>
      </c>
      <c r="M31" s="230" t="str">
        <f t="shared" si="6"/>
        <v>1..1</v>
      </c>
      <c r="N31" s="475" t="s">
        <v>20</v>
      </c>
      <c r="O31" s="31" t="s">
        <v>4444</v>
      </c>
      <c r="P31" s="32"/>
      <c r="Q31" s="32" t="s">
        <v>5755</v>
      </c>
      <c r="R31" s="32"/>
      <c r="S31" s="31"/>
      <c r="T31" s="122" t="s">
        <v>192</v>
      </c>
      <c r="U31" s="497" t="s">
        <v>230</v>
      </c>
      <c r="V31" s="90"/>
      <c r="W31" s="184"/>
      <c r="X31" s="165"/>
      <c r="Y31" s="8"/>
      <c r="Z31" s="111" t="e">
        <f>INDEX('Factur-X FULL'!B:B,MATCH(CONCATENATE("/rsm:CrossIndustryInvoice",O31),'Factur-X FULL'!M:M,0))</f>
        <v>#N/A</v>
      </c>
      <c r="AA31" s="199" t="e">
        <f>INDEX('Factur-X FULL'!K:K,MATCH(CONCATENATE("/rsm:CrossIndustryInvoice",O31),'Factur-X FULL'!M:M,0))</f>
        <v>#N/A</v>
      </c>
      <c r="AB31" s="109" t="e">
        <f>IF(OR(ISNA(Z31),Z31="EXT"),INDEX('Factur-X FULL'!T:T,MATCH(CONCATENATE("/rsm:CrossIndustryInvoice",O31),'Factur-X FULL'!M:M,0)),INDEX('Factur-X FULL'!T:T,MATCH(Z31,'Factur-X FULL'!B:B,0)))</f>
        <v>#N/A</v>
      </c>
      <c r="AC31" s="70" t="s">
        <v>4706</v>
      </c>
      <c r="AD31" s="8"/>
    </row>
    <row r="32" spans="1:30" ht="45" customHeight="1" outlineLevel="1" x14ac:dyDescent="0.2">
      <c r="A32" s="8">
        <v>29</v>
      </c>
      <c r="B32" s="22" t="s">
        <v>25</v>
      </c>
      <c r="C32" s="121" t="s">
        <v>5936</v>
      </c>
      <c r="D32" s="442" t="str">
        <f t="shared" si="2"/>
        <v xml:space="preserve">* * * </v>
      </c>
      <c r="E32" s="46" t="str">
        <f>CONCATENATE("(",E33,")")</f>
        <v>(Effective Document Period End Date (Order))</v>
      </c>
      <c r="F32" s="17">
        <f t="shared" si="0"/>
        <v>3</v>
      </c>
      <c r="G32" s="26" t="s">
        <v>5613</v>
      </c>
      <c r="H32" s="26" t="s">
        <v>5613</v>
      </c>
      <c r="I32" s="26" t="s">
        <v>5613</v>
      </c>
      <c r="J32" s="26" t="s">
        <v>3776</v>
      </c>
      <c r="K32" s="18" t="s">
        <v>20</v>
      </c>
      <c r="L32" s="230" t="str">
        <f t="shared" si="5"/>
        <v>0..1</v>
      </c>
      <c r="M32" s="230" t="str">
        <f t="shared" si="6"/>
        <v>0..1</v>
      </c>
      <c r="N32" s="475" t="s">
        <v>20</v>
      </c>
      <c r="O32" s="25" t="s">
        <v>4445</v>
      </c>
      <c r="P32" s="24"/>
      <c r="Q32" s="24"/>
      <c r="R32" s="24"/>
      <c r="S32" s="25"/>
      <c r="T32" s="19"/>
      <c r="U32" s="494"/>
      <c r="V32" s="89"/>
      <c r="W32" s="182"/>
      <c r="X32" s="163" t="s">
        <v>4949</v>
      </c>
      <c r="Y32" s="8"/>
      <c r="Z32" s="111" t="e">
        <f>INDEX('Factur-X FULL'!B:B,MATCH(CONCATENATE("/rsm:CrossIndustryInvoice",O32),'Factur-X FULL'!M:M,0))</f>
        <v>#N/A</v>
      </c>
      <c r="AA32" s="199" t="e">
        <f>INDEX('Factur-X FULL'!K:K,MATCH(CONCATENATE("/rsm:CrossIndustryInvoice",O32),'Factur-X FULL'!M:M,0))</f>
        <v>#N/A</v>
      </c>
      <c r="AB32" s="109" t="e">
        <f>IF(OR(ISNA(Z32),Z32="EXT"),INDEX('Factur-X FULL'!T:T,MATCH(CONCATENATE("/rsm:CrossIndustryInvoice",O32),'Factur-X FULL'!M:M,0)),INDEX('Factur-X FULL'!T:T,MATCH(Z32,'Factur-X FULL'!B:B,0)))</f>
        <v>#N/A</v>
      </c>
      <c r="AC32" s="70" t="s">
        <v>4706</v>
      </c>
      <c r="AD32" s="8"/>
    </row>
    <row r="33" spans="1:30" ht="45" customHeight="1" outlineLevel="1" x14ac:dyDescent="0.2">
      <c r="A33" s="8">
        <v>30</v>
      </c>
      <c r="B33" s="22" t="s">
        <v>25</v>
      </c>
      <c r="C33" s="121" t="s">
        <v>5936</v>
      </c>
      <c r="D33" s="442" t="str">
        <f t="shared" si="2"/>
        <v xml:space="preserve">* * * * </v>
      </c>
      <c r="E33" s="20" t="s">
        <v>5889</v>
      </c>
      <c r="F33" s="17">
        <f t="shared" si="0"/>
        <v>4</v>
      </c>
      <c r="G33" s="26" t="s">
        <v>5613</v>
      </c>
      <c r="H33" s="26" t="s">
        <v>5613</v>
      </c>
      <c r="I33" s="26" t="s">
        <v>5613</v>
      </c>
      <c r="J33" s="26" t="s">
        <v>3776</v>
      </c>
      <c r="K33" s="18" t="s">
        <v>16</v>
      </c>
      <c r="L33" s="230" t="str">
        <f t="shared" si="5"/>
        <v>1..1</v>
      </c>
      <c r="M33" s="230" t="str">
        <f t="shared" si="6"/>
        <v>1..1</v>
      </c>
      <c r="N33" s="475" t="s">
        <v>16</v>
      </c>
      <c r="O33" s="25" t="s">
        <v>4446</v>
      </c>
      <c r="P33" s="24"/>
      <c r="Q33" s="59"/>
      <c r="R33" s="59"/>
      <c r="S33" s="25"/>
      <c r="T33" s="19" t="s">
        <v>215</v>
      </c>
      <c r="U33" s="495" t="s">
        <v>81</v>
      </c>
      <c r="V33" s="89">
        <v>20200109</v>
      </c>
      <c r="W33" s="182"/>
      <c r="X33" s="163" t="s">
        <v>4949</v>
      </c>
      <c r="Y33" s="8"/>
      <c r="Z33" s="111" t="e">
        <f>INDEX('Factur-X FULL'!B:B,MATCH(CONCATENATE("/rsm:CrossIndustryInvoice",O33),'Factur-X FULL'!M:M,0))</f>
        <v>#N/A</v>
      </c>
      <c r="AA33" s="199" t="e">
        <f>INDEX('Factur-X FULL'!K:K,MATCH(CONCATENATE("/rsm:CrossIndustryInvoice",O33),'Factur-X FULL'!M:M,0))</f>
        <v>#N/A</v>
      </c>
      <c r="AB33" s="109" t="e">
        <f>IF(OR(ISNA(Z33),Z33="EXT"),INDEX('Factur-X FULL'!T:T,MATCH(CONCATENATE("/rsm:CrossIndustryInvoice",O33),'Factur-X FULL'!M:M,0)),INDEX('Factur-X FULL'!T:T,MATCH(Z33,'Factur-X FULL'!B:B,0)))</f>
        <v>#N/A</v>
      </c>
      <c r="AC33" s="70" t="s">
        <v>4706</v>
      </c>
      <c r="AD33" s="8"/>
    </row>
    <row r="34" spans="1:30" ht="45" customHeight="1" outlineLevel="1" x14ac:dyDescent="0.2">
      <c r="A34" s="8">
        <v>31</v>
      </c>
      <c r="B34" s="22" t="s">
        <v>25</v>
      </c>
      <c r="C34" s="121"/>
      <c r="D34" s="442" t="str">
        <f t="shared" si="2"/>
        <v xml:space="preserve">* * * * * </v>
      </c>
      <c r="E34" s="24" t="s">
        <v>1164</v>
      </c>
      <c r="F34" s="17">
        <f t="shared" si="0"/>
        <v>5</v>
      </c>
      <c r="G34" s="26" t="s">
        <v>5613</v>
      </c>
      <c r="H34" s="26" t="s">
        <v>5613</v>
      </c>
      <c r="I34" s="26" t="s">
        <v>5613</v>
      </c>
      <c r="J34" s="26" t="s">
        <v>3776</v>
      </c>
      <c r="K34" s="18" t="s">
        <v>16</v>
      </c>
      <c r="L34" s="230" t="str">
        <f t="shared" si="5"/>
        <v>1..1</v>
      </c>
      <c r="M34" s="230" t="str">
        <f t="shared" si="6"/>
        <v>1..1</v>
      </c>
      <c r="N34" s="475" t="s">
        <v>20</v>
      </c>
      <c r="O34" s="31" t="s">
        <v>4447</v>
      </c>
      <c r="P34" s="32"/>
      <c r="Q34" s="32" t="s">
        <v>5755</v>
      </c>
      <c r="R34" s="32"/>
      <c r="S34" s="31"/>
      <c r="T34" s="122" t="s">
        <v>192</v>
      </c>
      <c r="U34" s="497" t="s">
        <v>230</v>
      </c>
      <c r="V34" s="90"/>
      <c r="W34" s="184"/>
      <c r="X34" s="165" t="s">
        <v>4949</v>
      </c>
      <c r="Y34" s="8"/>
      <c r="Z34" s="111" t="e">
        <f>INDEX('Factur-X FULL'!B:B,MATCH(CONCATENATE("/rsm:CrossIndustryInvoice",O34),'Factur-X FULL'!M:M,0))</f>
        <v>#N/A</v>
      </c>
      <c r="AA34" s="199" t="e">
        <f>INDEX('Factur-X FULL'!K:K,MATCH(CONCATENATE("/rsm:CrossIndustryInvoice",O34),'Factur-X FULL'!M:M,0))</f>
        <v>#N/A</v>
      </c>
      <c r="AB34" s="109" t="e">
        <f>IF(OR(ISNA(Z34),Z34="EXT"),INDEX('Factur-X FULL'!T:T,MATCH(CONCATENATE("/rsm:CrossIndustryInvoice",O34),'Factur-X FULL'!M:M,0)),INDEX('Factur-X FULL'!T:T,MATCH(Z34,'Factur-X FULL'!B:B,0)))</f>
        <v>#N/A</v>
      </c>
      <c r="AC34" s="70" t="s">
        <v>4706</v>
      </c>
      <c r="AD34" s="8"/>
    </row>
    <row r="35" spans="1:30" ht="45" customHeight="1" x14ac:dyDescent="0.2">
      <c r="A35" s="8">
        <v>32</v>
      </c>
      <c r="B35" s="39" t="s">
        <v>4155</v>
      </c>
      <c r="C35" s="120"/>
      <c r="D35" s="441" t="str">
        <f t="shared" si="2"/>
        <v xml:space="preserve">* </v>
      </c>
      <c r="E35" s="241" t="s">
        <v>4154</v>
      </c>
      <c r="F35" s="15">
        <f t="shared" si="0"/>
        <v>1</v>
      </c>
      <c r="G35" s="229" t="s">
        <v>5613</v>
      </c>
      <c r="H35" s="229" t="s">
        <v>5613</v>
      </c>
      <c r="I35" s="229" t="s">
        <v>5613</v>
      </c>
      <c r="J35" s="229" t="s">
        <v>323</v>
      </c>
      <c r="K35" s="16" t="s">
        <v>16</v>
      </c>
      <c r="L35" s="15" t="str">
        <f t="shared" ref="L35:L54" si="7">IF($K35="","",$K35)</f>
        <v>1..1</v>
      </c>
      <c r="M35" s="15" t="str">
        <f t="shared" si="6"/>
        <v>1..1</v>
      </c>
      <c r="N35" s="477" t="s">
        <v>40</v>
      </c>
      <c r="O35" s="13" t="s">
        <v>4153</v>
      </c>
      <c r="P35" s="14"/>
      <c r="Q35" s="14"/>
      <c r="R35" s="14"/>
      <c r="S35" s="13"/>
      <c r="T35" s="16"/>
      <c r="U35" s="493"/>
      <c r="V35" s="99"/>
      <c r="W35" s="180"/>
      <c r="X35" s="162" t="s">
        <v>4949</v>
      </c>
      <c r="Y35" s="8"/>
      <c r="Z35" s="135" t="str">
        <f>INDEX('Factur-X FULL'!B:B,MATCH(CONCATENATE("/rsm:CrossIndustryInvoice",O35),'Factur-X FULL'!M:M,0))</f>
        <v>BG-25-00</v>
      </c>
      <c r="AA35" s="198" t="str">
        <f>INDEX('Factur-X FULL'!K:K,MATCH(CONCATENATE("/rsm:CrossIndustryInvoice",O35),'Factur-X FULL'!M:M,0))</f>
        <v>1..1</v>
      </c>
      <c r="AB35" s="136" t="str">
        <f>IF(OR(ISNA(Z35),Z35="EXT"),INDEX('Factur-X FULL'!T:T,MATCH(CONCATENATE("/rsm:CrossIndustryInvoice",O35),'Factur-X FULL'!M:M,0)),INDEX('Factur-X FULL'!T:T,MATCH(Z35,'Factur-X FULL'!B:B,0)))</f>
        <v>MINIMUM</v>
      </c>
      <c r="AD35" s="8"/>
    </row>
    <row r="36" spans="1:30" ht="45" customHeight="1" outlineLevel="1" x14ac:dyDescent="0.2">
      <c r="A36" s="8">
        <v>33</v>
      </c>
      <c r="B36" s="39" t="s">
        <v>4156</v>
      </c>
      <c r="C36" s="218" t="s">
        <v>5936</v>
      </c>
      <c r="D36" s="444" t="str">
        <f t="shared" si="2"/>
        <v xml:space="preserve">* * </v>
      </c>
      <c r="E36" s="33" t="s">
        <v>5890</v>
      </c>
      <c r="F36" s="28">
        <f t="shared" si="0"/>
        <v>2</v>
      </c>
      <c r="G36" s="231" t="s">
        <v>5613</v>
      </c>
      <c r="H36" s="231" t="s">
        <v>5613</v>
      </c>
      <c r="I36" s="231" t="s">
        <v>5613</v>
      </c>
      <c r="J36" s="231" t="s">
        <v>323</v>
      </c>
      <c r="K36" s="29" t="s">
        <v>21</v>
      </c>
      <c r="L36" s="28" t="str">
        <f t="shared" si="7"/>
        <v>0..n</v>
      </c>
      <c r="M36" s="28" t="str">
        <f t="shared" si="6"/>
        <v>0..n</v>
      </c>
      <c r="N36" s="478" t="s">
        <v>40</v>
      </c>
      <c r="O36" s="30" t="s">
        <v>3805</v>
      </c>
      <c r="P36" s="33" t="s">
        <v>4196</v>
      </c>
      <c r="Q36" s="33"/>
      <c r="R36" s="33"/>
      <c r="S36" s="30" t="s">
        <v>5957</v>
      </c>
      <c r="T36" s="29" t="s">
        <v>77</v>
      </c>
      <c r="U36" s="496"/>
      <c r="V36" s="175" t="s">
        <v>4260</v>
      </c>
      <c r="W36" s="183" t="s">
        <v>5746</v>
      </c>
      <c r="X36" s="173" t="s">
        <v>4949</v>
      </c>
      <c r="Y36" s="8"/>
      <c r="Z36" s="138" t="str">
        <f>INDEX('Factur-X FULL'!B:B,MATCH(CONCATENATE("/rsm:CrossIndustryInvoice",O36),'Factur-X FULL'!M:M,0))</f>
        <v>BG-25</v>
      </c>
      <c r="AA36" s="200" t="str">
        <f>INDEX('Factur-X FULL'!K:K,MATCH(CONCATENATE("/rsm:CrossIndustryInvoice",O36),'Factur-X FULL'!M:M,0))</f>
        <v>1..n</v>
      </c>
      <c r="AB36" s="139" t="str">
        <f>IF(OR(ISNA(Z36),Z36="EXT"),INDEX('Factur-X FULL'!T:T,MATCH(CONCATENATE("/rsm:CrossIndustryInvoice",O36),'Factur-X FULL'!M:M,0)),INDEX('Factur-X FULL'!T:T,MATCH(Z36,'Factur-X FULL'!B:B,0)))</f>
        <v>BASIC</v>
      </c>
      <c r="AD36" s="8"/>
    </row>
    <row r="37" spans="1:30" s="148" customFormat="1" ht="45" customHeight="1" outlineLevel="2" x14ac:dyDescent="0.2">
      <c r="A37" s="8">
        <v>34</v>
      </c>
      <c r="B37" s="147" t="s">
        <v>4156</v>
      </c>
      <c r="C37" s="127"/>
      <c r="D37" s="447" t="str">
        <f t="shared" si="2"/>
        <v xml:space="preserve">* * * </v>
      </c>
      <c r="E37" s="40" t="s">
        <v>4958</v>
      </c>
      <c r="F37" s="41">
        <f t="shared" si="0"/>
        <v>3</v>
      </c>
      <c r="G37" s="232" t="s">
        <v>5613</v>
      </c>
      <c r="H37" s="232" t="s">
        <v>5613</v>
      </c>
      <c r="I37" s="232" t="s">
        <v>5613</v>
      </c>
      <c r="J37" s="232" t="s">
        <v>323</v>
      </c>
      <c r="K37" s="42" t="s">
        <v>16</v>
      </c>
      <c r="L37" s="41" t="str">
        <f t="shared" si="7"/>
        <v>1..1</v>
      </c>
      <c r="M37" s="41" t="str">
        <f t="shared" si="6"/>
        <v>1..1</v>
      </c>
      <c r="N37" s="481" t="s">
        <v>16</v>
      </c>
      <c r="O37" s="43" t="s">
        <v>4364</v>
      </c>
      <c r="P37" s="40"/>
      <c r="Q37" s="40"/>
      <c r="R37" s="40"/>
      <c r="S37" s="43"/>
      <c r="T37" s="42"/>
      <c r="U37" s="499"/>
      <c r="V37" s="177">
        <v>1</v>
      </c>
      <c r="W37" s="193"/>
      <c r="X37" s="194"/>
      <c r="Y37" s="8"/>
      <c r="Z37" s="141" t="str">
        <f>INDEX('Factur-X FULL'!B:B,MATCH(CONCATENATE("/rsm:CrossIndustryInvoice",O37),'Factur-X FULL'!M:M,0))</f>
        <v>BT-126-00</v>
      </c>
      <c r="AA37" s="203" t="str">
        <f>INDEX('Factur-X FULL'!K:K,MATCH(CONCATENATE("/rsm:CrossIndustryInvoice",O37),'Factur-X FULL'!M:M,0))</f>
        <v>1..1</v>
      </c>
      <c r="AB37" s="142" t="str">
        <f>IF(OR(ISNA(Z37),Z37="EXT"),INDEX('Factur-X FULL'!T:T,MATCH(CONCATENATE("/rsm:CrossIndustryInvoice",O37),'Factur-X FULL'!M:M,0)),INDEX('Factur-X FULL'!T:T,MATCH(Z37,'Factur-X FULL'!B:B,0)))</f>
        <v>BASIC</v>
      </c>
      <c r="AC37" s="70"/>
      <c r="AD37" s="8"/>
    </row>
    <row r="38" spans="1:30" ht="45" customHeight="1" outlineLevel="3" x14ac:dyDescent="0.2">
      <c r="A38" s="8">
        <v>35</v>
      </c>
      <c r="B38" s="39" t="s">
        <v>4156</v>
      </c>
      <c r="C38" s="123" t="s">
        <v>5936</v>
      </c>
      <c r="D38" s="442" t="str">
        <f t="shared" si="2"/>
        <v xml:space="preserve">* * * * </v>
      </c>
      <c r="E38" s="20" t="s">
        <v>5891</v>
      </c>
      <c r="F38" s="17">
        <f t="shared" si="0"/>
        <v>4</v>
      </c>
      <c r="G38" s="26" t="s">
        <v>5613</v>
      </c>
      <c r="H38" s="26" t="s">
        <v>5613</v>
      </c>
      <c r="I38" s="26" t="s">
        <v>5613</v>
      </c>
      <c r="J38" s="26" t="s">
        <v>323</v>
      </c>
      <c r="K38" s="18" t="s">
        <v>16</v>
      </c>
      <c r="L38" s="230" t="str">
        <f t="shared" si="7"/>
        <v>1..1</v>
      </c>
      <c r="M38" s="230" t="str">
        <f t="shared" si="6"/>
        <v>1..1</v>
      </c>
      <c r="N38" s="475" t="s">
        <v>16</v>
      </c>
      <c r="O38" s="21" t="s">
        <v>3806</v>
      </c>
      <c r="P38" s="20" t="s">
        <v>4197</v>
      </c>
      <c r="Q38" s="20"/>
      <c r="R38" s="20"/>
      <c r="S38" s="21"/>
      <c r="T38" s="18" t="s">
        <v>147</v>
      </c>
      <c r="U38" s="495" t="s">
        <v>81</v>
      </c>
      <c r="V38" s="88">
        <v>1</v>
      </c>
      <c r="W38" s="181"/>
      <c r="X38" s="163" t="s">
        <v>4949</v>
      </c>
      <c r="Y38" s="8"/>
      <c r="Z38" s="114" t="str">
        <f>INDEX('Factur-X FULL'!B:B,MATCH(CONCATENATE("/rsm:CrossIndustryInvoice",O38),'Factur-X FULL'!M:M,0))</f>
        <v>BT-126</v>
      </c>
      <c r="AA38" s="201" t="str">
        <f>INDEX('Factur-X FULL'!K:K,MATCH(CONCATENATE("/rsm:CrossIndustryInvoice",O38),'Factur-X FULL'!M:M,0))</f>
        <v>1..1</v>
      </c>
      <c r="AB38" s="109" t="str">
        <f>IF(OR(ISNA(Z38),Z38="EXT"),INDEX('Factur-X FULL'!T:T,MATCH(CONCATENATE("/rsm:CrossIndustryInvoice",O38),'Factur-X FULL'!M:M,0)),INDEX('Factur-X FULL'!T:T,MATCH(Z38,'Factur-X FULL'!B:B,0)))</f>
        <v>BASIC</v>
      </c>
      <c r="AD38" s="8"/>
    </row>
    <row r="39" spans="1:30" ht="45" customHeight="1" outlineLevel="3" x14ac:dyDescent="0.2">
      <c r="A39" s="8">
        <v>36</v>
      </c>
      <c r="B39" s="39" t="s">
        <v>4156</v>
      </c>
      <c r="C39" s="123"/>
      <c r="D39" s="442" t="str">
        <f t="shared" si="2"/>
        <v xml:space="preserve">* * * * </v>
      </c>
      <c r="E39" s="24" t="s">
        <v>3749</v>
      </c>
      <c r="F39" s="17">
        <f t="shared" si="0"/>
        <v>4</v>
      </c>
      <c r="G39" s="26" t="s">
        <v>5614</v>
      </c>
      <c r="H39" s="26" t="s">
        <v>5613</v>
      </c>
      <c r="I39" s="26" t="s">
        <v>5613</v>
      </c>
      <c r="J39" s="26" t="s">
        <v>323</v>
      </c>
      <c r="K39" s="18" t="s">
        <v>20</v>
      </c>
      <c r="L39" s="230" t="str">
        <f t="shared" si="7"/>
        <v>0..1</v>
      </c>
      <c r="M39" s="230" t="str">
        <f t="shared" si="6"/>
        <v>0..1</v>
      </c>
      <c r="N39" s="475" t="s">
        <v>20</v>
      </c>
      <c r="O39" s="20" t="s">
        <v>3807</v>
      </c>
      <c r="P39" s="20" t="s">
        <v>4448</v>
      </c>
      <c r="Q39" s="24" t="s">
        <v>5869</v>
      </c>
      <c r="R39" s="20"/>
      <c r="S39" s="20" t="s">
        <v>5958</v>
      </c>
      <c r="T39" s="18" t="s">
        <v>192</v>
      </c>
      <c r="U39" s="495" t="s">
        <v>81</v>
      </c>
      <c r="V39" s="88"/>
      <c r="W39" s="181" t="s">
        <v>5747</v>
      </c>
      <c r="X39" s="163" t="s">
        <v>4949</v>
      </c>
      <c r="Y39" s="8"/>
      <c r="Z39" s="114" t="str">
        <f>INDEX('Factur-X FULL'!B:B,MATCH(CONCATENATE("/rsm:CrossIndustryInvoice",O39),'Factur-X FULL'!M:M,0))</f>
        <v>EXT</v>
      </c>
      <c r="AA39" s="201" t="str">
        <f>INDEX('Factur-X FULL'!K:K,MATCH(CONCATENATE("/rsm:CrossIndustryInvoice",O39),'Factur-X FULL'!M:M,0))</f>
        <v>0..1</v>
      </c>
      <c r="AB39" s="109" t="str">
        <f>IF(OR(ISNA(Z39),Z39="EXT"),INDEX('Factur-X FULL'!T:T,MATCH(CONCATENATE("/rsm:CrossIndustryInvoice",O39),'Factur-X FULL'!M:M,0)),INDEX('Factur-X FULL'!T:T,MATCH(Z39,'Factur-X FULL'!B:B,0)))</f>
        <v>EXTENDED</v>
      </c>
      <c r="AC39" s="70" t="s">
        <v>4706</v>
      </c>
      <c r="AD39" s="8"/>
    </row>
    <row r="40" spans="1:30" s="148" customFormat="1" ht="45" customHeight="1" outlineLevel="3" x14ac:dyDescent="0.2">
      <c r="A40" s="8">
        <v>37</v>
      </c>
      <c r="B40" s="147" t="s">
        <v>4156</v>
      </c>
      <c r="C40" s="126"/>
      <c r="D40" s="446" t="str">
        <f t="shared" si="2"/>
        <v xml:space="preserve">* * * * </v>
      </c>
      <c r="E40" s="34" t="s">
        <v>4118</v>
      </c>
      <c r="F40" s="35">
        <f t="shared" si="0"/>
        <v>4</v>
      </c>
      <c r="G40" s="35" t="s">
        <v>5613</v>
      </c>
      <c r="H40" s="35" t="s">
        <v>5613</v>
      </c>
      <c r="I40" s="35" t="s">
        <v>5613</v>
      </c>
      <c r="J40" s="35" t="s">
        <v>323</v>
      </c>
      <c r="K40" s="36" t="s">
        <v>21</v>
      </c>
      <c r="L40" s="35" t="str">
        <f t="shared" si="7"/>
        <v>0..n</v>
      </c>
      <c r="M40" s="35" t="str">
        <f t="shared" si="6"/>
        <v>0..n</v>
      </c>
      <c r="N40" s="482" t="s">
        <v>21</v>
      </c>
      <c r="O40" s="37" t="s">
        <v>3808</v>
      </c>
      <c r="P40" s="34"/>
      <c r="Q40" s="34"/>
      <c r="R40" s="34"/>
      <c r="S40" s="37"/>
      <c r="T40" s="36"/>
      <c r="U40" s="500"/>
      <c r="V40" s="91"/>
      <c r="W40" s="185" t="s">
        <v>3774</v>
      </c>
      <c r="X40" s="166"/>
      <c r="Y40" s="8"/>
      <c r="Z40" s="145" t="str">
        <f>INDEX('Factur-X FULL'!B:B,MATCH(CONCATENATE("/rsm:CrossIndustryInvoice",O40),'Factur-X FULL'!M:M,0))</f>
        <v>BT-127-00</v>
      </c>
      <c r="AA40" s="202" t="str">
        <f>INDEX('Factur-X FULL'!K:K,MATCH(CONCATENATE("/rsm:CrossIndustryInvoice",O40),'Factur-X FULL'!M:M,0))</f>
        <v>0..1</v>
      </c>
      <c r="AB40" s="146" t="str">
        <f>IF(OR(ISNA(Z40),Z40="EXT"),INDEX('Factur-X FULL'!T:T,MATCH(CONCATENATE("/rsm:CrossIndustryInvoice",O40),'Factur-X FULL'!M:M,0)),INDEX('Factur-X FULL'!T:T,MATCH(Z40,'Factur-X FULL'!B:B,0)))</f>
        <v>EN 16931</v>
      </c>
      <c r="AC40" s="426" t="s">
        <v>4838</v>
      </c>
      <c r="AD40" s="8"/>
    </row>
    <row r="41" spans="1:30" ht="45" customHeight="1" outlineLevel="3" x14ac:dyDescent="0.2">
      <c r="A41" s="8">
        <v>38</v>
      </c>
      <c r="B41" s="39" t="s">
        <v>4156</v>
      </c>
      <c r="C41" s="121"/>
      <c r="D41" s="442" t="str">
        <f t="shared" si="2"/>
        <v xml:space="preserve">* * * * * </v>
      </c>
      <c r="E41" s="24" t="s">
        <v>4028</v>
      </c>
      <c r="F41" s="17">
        <f t="shared" si="0"/>
        <v>5</v>
      </c>
      <c r="G41" s="26" t="s">
        <v>5613</v>
      </c>
      <c r="H41" s="26" t="s">
        <v>5613</v>
      </c>
      <c r="I41" s="26" t="s">
        <v>5613</v>
      </c>
      <c r="J41" s="26" t="s">
        <v>99</v>
      </c>
      <c r="K41" s="18" t="s">
        <v>20</v>
      </c>
      <c r="L41" s="230" t="str">
        <f t="shared" si="7"/>
        <v>0..1</v>
      </c>
      <c r="M41" s="230" t="str">
        <f t="shared" si="6"/>
        <v>0..1</v>
      </c>
      <c r="N41" s="475" t="s">
        <v>20</v>
      </c>
      <c r="O41" s="20" t="s">
        <v>3809</v>
      </c>
      <c r="P41" s="20"/>
      <c r="Q41" s="20"/>
      <c r="R41" s="20"/>
      <c r="S41" s="20"/>
      <c r="T41" s="18" t="s">
        <v>192</v>
      </c>
      <c r="U41" s="495" t="s">
        <v>81</v>
      </c>
      <c r="V41" s="88"/>
      <c r="W41" s="181" t="s">
        <v>4117</v>
      </c>
      <c r="X41" s="163"/>
      <c r="Y41" s="8"/>
      <c r="Z41" s="114" t="str">
        <f>INDEX('Factur-X FULL'!B:B,MATCH(CONCATENATE("/rsm:CrossIndustryInvoice",O41),'Factur-X FULL'!M:M,0))</f>
        <v>EXT</v>
      </c>
      <c r="AA41" s="201" t="str">
        <f>INDEX('Factur-X FULL'!K:K,MATCH(CONCATENATE("/rsm:CrossIndustryInvoice",O41),'Factur-X FULL'!M:M,0))</f>
        <v>0..1</v>
      </c>
      <c r="AB41" s="109" t="str">
        <f>IF(OR(ISNA(Z41),Z41="EXT"),INDEX('Factur-X FULL'!T:T,MATCH(CONCATENATE("/rsm:CrossIndustryInvoice",O41),'Factur-X FULL'!M:M,0)),INDEX('Factur-X FULL'!T:T,MATCH(Z41,'Factur-X FULL'!B:B,0)))</f>
        <v>EXTENDED</v>
      </c>
      <c r="AD41" s="8"/>
    </row>
    <row r="42" spans="1:30" ht="45" customHeight="1" outlineLevel="3" x14ac:dyDescent="0.2">
      <c r="A42" s="8">
        <v>39</v>
      </c>
      <c r="B42" s="39" t="s">
        <v>4156</v>
      </c>
      <c r="C42" s="121"/>
      <c r="D42" s="442" t="str">
        <f t="shared" si="2"/>
        <v xml:space="preserve">* * * * * </v>
      </c>
      <c r="E42" s="24" t="s">
        <v>4026</v>
      </c>
      <c r="F42" s="17">
        <f t="shared" si="0"/>
        <v>5</v>
      </c>
      <c r="G42" s="26" t="s">
        <v>5613</v>
      </c>
      <c r="H42" s="26" t="s">
        <v>5613</v>
      </c>
      <c r="I42" s="26" t="s">
        <v>5613</v>
      </c>
      <c r="J42" s="26" t="s">
        <v>323</v>
      </c>
      <c r="K42" s="38" t="s">
        <v>16</v>
      </c>
      <c r="L42" s="230" t="str">
        <f t="shared" si="7"/>
        <v>1..1</v>
      </c>
      <c r="M42" s="230" t="s">
        <v>40</v>
      </c>
      <c r="N42" s="475" t="s">
        <v>21</v>
      </c>
      <c r="O42" s="20" t="s">
        <v>3810</v>
      </c>
      <c r="P42" s="20" t="s">
        <v>4198</v>
      </c>
      <c r="Q42" s="20"/>
      <c r="R42" s="20"/>
      <c r="S42" s="20"/>
      <c r="T42" s="18" t="s">
        <v>125</v>
      </c>
      <c r="U42" s="495" t="s">
        <v>81</v>
      </c>
      <c r="V42" s="88"/>
      <c r="W42" s="181" t="s">
        <v>3774</v>
      </c>
      <c r="X42" s="163" t="s">
        <v>4959</v>
      </c>
      <c r="Y42" s="8"/>
      <c r="Z42" s="114" t="str">
        <f>INDEX('Factur-X FULL'!B:B,MATCH(CONCATENATE("/rsm:CrossIndustryInvoice",O42),'Factur-X FULL'!M:M,0))</f>
        <v>BT-127</v>
      </c>
      <c r="AA42" s="201" t="str">
        <f>INDEX('Factur-X FULL'!K:K,MATCH(CONCATENATE("/rsm:CrossIndustryInvoice",O42),'Factur-X FULL'!M:M,0))</f>
        <v>1..1</v>
      </c>
      <c r="AB42" s="109" t="str">
        <f>IF(OR(ISNA(Z42),Z42="EXT"),INDEX('Factur-X FULL'!T:T,MATCH(CONCATENATE("/rsm:CrossIndustryInvoice",O42),'Factur-X FULL'!M:M,0)),INDEX('Factur-X FULL'!T:T,MATCH(Z42,'Factur-X FULL'!B:B,0)))</f>
        <v>EN 16931</v>
      </c>
      <c r="AC42" s="426" t="s">
        <v>4838</v>
      </c>
      <c r="AD42" s="8"/>
    </row>
    <row r="43" spans="1:30" ht="45" customHeight="1" outlineLevel="3" x14ac:dyDescent="0.2">
      <c r="A43" s="8">
        <v>40</v>
      </c>
      <c r="B43" s="39" t="s">
        <v>4156</v>
      </c>
      <c r="C43" s="121"/>
      <c r="D43" s="442" t="str">
        <f t="shared" si="2"/>
        <v xml:space="preserve">* * * * * </v>
      </c>
      <c r="E43" s="24" t="s">
        <v>4027</v>
      </c>
      <c r="F43" s="17">
        <f t="shared" si="0"/>
        <v>5</v>
      </c>
      <c r="G43" s="26" t="s">
        <v>5613</v>
      </c>
      <c r="H43" s="26" t="s">
        <v>5613</v>
      </c>
      <c r="I43" s="26" t="s">
        <v>5613</v>
      </c>
      <c r="J43" s="26" t="s">
        <v>323</v>
      </c>
      <c r="K43" s="18" t="s">
        <v>20</v>
      </c>
      <c r="L43" s="230" t="str">
        <f t="shared" si="7"/>
        <v>0..1</v>
      </c>
      <c r="M43" s="230" t="str">
        <f t="shared" ref="M43:M106" si="8">IF($L43="","",$L43)</f>
        <v>0..1</v>
      </c>
      <c r="N43" s="475" t="s">
        <v>21</v>
      </c>
      <c r="O43" s="20" t="s">
        <v>3811</v>
      </c>
      <c r="P43" s="20"/>
      <c r="Q43" s="24" t="s">
        <v>4245</v>
      </c>
      <c r="R43" s="20"/>
      <c r="S43" s="20"/>
      <c r="T43" s="18" t="s">
        <v>192</v>
      </c>
      <c r="U43" s="495" t="s">
        <v>81</v>
      </c>
      <c r="V43" s="88"/>
      <c r="W43" s="181"/>
      <c r="X43" s="163"/>
      <c r="Y43" s="8"/>
      <c r="Z43" s="114" t="str">
        <f>INDEX('Factur-X FULL'!B:B,MATCH(CONCATENATE("/rsm:CrossIndustryInvoice",O43),'Factur-X FULL'!M:M,0))</f>
        <v>EXT</v>
      </c>
      <c r="AA43" s="201" t="str">
        <f>INDEX('Factur-X FULL'!K:K,MATCH(CONCATENATE("/rsm:CrossIndustryInvoice",O43),'Factur-X FULL'!M:M,0))</f>
        <v>0..1</v>
      </c>
      <c r="AB43" s="109" t="str">
        <f>IF(OR(ISNA(Z43),Z43="EXT"),INDEX('Factur-X FULL'!T:T,MATCH(CONCATENATE("/rsm:CrossIndustryInvoice",O43),'Factur-X FULL'!M:M,0)),INDEX('Factur-X FULL'!T:T,MATCH(Z43,'Factur-X FULL'!B:B,0)))</f>
        <v>EXTENDED</v>
      </c>
      <c r="AC43" s="425" t="s">
        <v>4711</v>
      </c>
      <c r="AD43" s="8"/>
    </row>
    <row r="44" spans="1:30" s="148" customFormat="1" ht="45" customHeight="1" outlineLevel="2" x14ac:dyDescent="0.2">
      <c r="A44" s="8">
        <v>41</v>
      </c>
      <c r="B44" s="147" t="s">
        <v>4156</v>
      </c>
      <c r="C44" s="127" t="s">
        <v>5936</v>
      </c>
      <c r="D44" s="447" t="str">
        <f t="shared" si="2"/>
        <v xml:space="preserve">* * * </v>
      </c>
      <c r="E44" s="40" t="s">
        <v>5892</v>
      </c>
      <c r="F44" s="41">
        <f t="shared" si="0"/>
        <v>3</v>
      </c>
      <c r="G44" s="232" t="s">
        <v>5613</v>
      </c>
      <c r="H44" s="232" t="s">
        <v>5613</v>
      </c>
      <c r="I44" s="232" t="s">
        <v>5613</v>
      </c>
      <c r="J44" s="232" t="s">
        <v>323</v>
      </c>
      <c r="K44" s="42" t="s">
        <v>20</v>
      </c>
      <c r="L44" s="41" t="str">
        <f t="shared" si="7"/>
        <v>0..1</v>
      </c>
      <c r="M44" s="41" t="str">
        <f t="shared" si="8"/>
        <v>0..1</v>
      </c>
      <c r="N44" s="481" t="s">
        <v>20</v>
      </c>
      <c r="O44" s="43" t="s">
        <v>3812</v>
      </c>
      <c r="P44" s="40" t="s">
        <v>4224</v>
      </c>
      <c r="Q44" s="43" t="s">
        <v>5753</v>
      </c>
      <c r="R44" s="40"/>
      <c r="S44" s="43"/>
      <c r="T44" s="42" t="s">
        <v>77</v>
      </c>
      <c r="U44" s="499"/>
      <c r="V44" s="177" t="s">
        <v>4261</v>
      </c>
      <c r="W44" s="193"/>
      <c r="X44" s="194"/>
      <c r="Y44" s="8"/>
      <c r="Z44" s="141" t="str">
        <f>INDEX('Factur-X FULL'!B:B,MATCH(CONCATENATE("/rsm:CrossIndustryInvoice",O44),'Factur-X FULL'!M:M,0))</f>
        <v>BG-31</v>
      </c>
      <c r="AA44" s="203" t="str">
        <f>INDEX('Factur-X FULL'!K:K,MATCH(CONCATENATE("/rsm:CrossIndustryInvoice",O44),'Factur-X FULL'!M:M,0))</f>
        <v>1..1</v>
      </c>
      <c r="AB44" s="142" t="str">
        <f>IF(OR(ISNA(Z44),Z44="EXT"),INDEX('Factur-X FULL'!T:T,MATCH(CONCATENATE("/rsm:CrossIndustryInvoice",O44),'Factur-X FULL'!M:M,0)),INDEX('Factur-X FULL'!T:T,MATCH(Z44,'Factur-X FULL'!B:B,0)))</f>
        <v>BASIC</v>
      </c>
      <c r="AC44" s="70"/>
      <c r="AD44" s="8"/>
    </row>
    <row r="45" spans="1:30" ht="45" customHeight="1" outlineLevel="3" x14ac:dyDescent="0.2">
      <c r="A45" s="8">
        <v>42</v>
      </c>
      <c r="B45" s="39" t="s">
        <v>4156</v>
      </c>
      <c r="C45" s="123" t="s">
        <v>5936</v>
      </c>
      <c r="D45" s="442" t="str">
        <f t="shared" si="2"/>
        <v xml:space="preserve">* * * * </v>
      </c>
      <c r="E45" s="20" t="s">
        <v>5893</v>
      </c>
      <c r="F45" s="17">
        <f t="shared" si="0"/>
        <v>4</v>
      </c>
      <c r="G45" s="26" t="s">
        <v>5613</v>
      </c>
      <c r="H45" s="26" t="s">
        <v>5613</v>
      </c>
      <c r="I45" s="26" t="s">
        <v>5613</v>
      </c>
      <c r="J45" s="26" t="s">
        <v>99</v>
      </c>
      <c r="K45" s="18" t="s">
        <v>20</v>
      </c>
      <c r="L45" s="230" t="str">
        <f t="shared" si="7"/>
        <v>0..1</v>
      </c>
      <c r="M45" s="230" t="str">
        <f t="shared" si="8"/>
        <v>0..1</v>
      </c>
      <c r="N45" s="475" t="s">
        <v>21</v>
      </c>
      <c r="O45" s="21" t="s">
        <v>4379</v>
      </c>
      <c r="P45" s="20" t="s">
        <v>4385</v>
      </c>
      <c r="Q45" s="20"/>
      <c r="R45" s="20"/>
      <c r="S45" s="21"/>
      <c r="T45" s="18" t="s">
        <v>147</v>
      </c>
      <c r="U45" s="495" t="s">
        <v>81</v>
      </c>
      <c r="V45" s="176"/>
      <c r="W45" s="181"/>
      <c r="X45" s="163" t="s">
        <v>4949</v>
      </c>
      <c r="Y45" s="8"/>
      <c r="Z45" s="114" t="e">
        <f>INDEX('Factur-X FULL'!B:B,MATCH(CONCATENATE("/rsm:CrossIndustryInvoice",O45),'Factur-X FULL'!M:M,0))</f>
        <v>#N/A</v>
      </c>
      <c r="AA45" s="201" t="e">
        <f>INDEX('Factur-X FULL'!K:K,MATCH(CONCATENATE("/rsm:CrossIndustryInvoice",O45),'Factur-X FULL'!M:M,0))</f>
        <v>#N/A</v>
      </c>
      <c r="AB45" s="109" t="e">
        <f>IF(OR(ISNA(Z45),Z45="EXT"),INDEX('Factur-X FULL'!T:T,MATCH(CONCATENATE("/rsm:CrossIndustryInvoice",O45),'Factur-X FULL'!M:M,0)),INDEX('Factur-X FULL'!T:T,MATCH(Z45,'Factur-X FULL'!B:B,0)))</f>
        <v>#N/A</v>
      </c>
      <c r="AC45" s="426" t="s">
        <v>4707</v>
      </c>
      <c r="AD45" s="8"/>
    </row>
    <row r="46" spans="1:30" ht="45" customHeight="1" outlineLevel="3" x14ac:dyDescent="0.2">
      <c r="A46" s="8">
        <v>43</v>
      </c>
      <c r="B46" s="39" t="s">
        <v>4156</v>
      </c>
      <c r="C46" s="518" t="s">
        <v>5948</v>
      </c>
      <c r="D46" s="442" t="str">
        <f t="shared" si="2"/>
        <v xml:space="preserve">* * * * </v>
      </c>
      <c r="E46" s="20" t="s">
        <v>5894</v>
      </c>
      <c r="F46" s="17">
        <f t="shared" si="0"/>
        <v>4</v>
      </c>
      <c r="G46" s="26" t="s">
        <v>5613</v>
      </c>
      <c r="H46" s="26" t="s">
        <v>5613</v>
      </c>
      <c r="I46" s="26" t="s">
        <v>5613</v>
      </c>
      <c r="J46" s="26" t="s">
        <v>323</v>
      </c>
      <c r="K46" s="18" t="s">
        <v>20</v>
      </c>
      <c r="L46" s="230" t="str">
        <f t="shared" si="7"/>
        <v>0..1</v>
      </c>
      <c r="M46" s="230" t="s">
        <v>21</v>
      </c>
      <c r="N46" s="475" t="s">
        <v>21</v>
      </c>
      <c r="O46" s="21" t="s">
        <v>3813</v>
      </c>
      <c r="P46" s="20" t="s">
        <v>391</v>
      </c>
      <c r="Q46" s="20" t="s">
        <v>392</v>
      </c>
      <c r="R46" s="20" t="s">
        <v>4363</v>
      </c>
      <c r="S46" s="21"/>
      <c r="T46" s="18" t="s">
        <v>147</v>
      </c>
      <c r="U46" s="495" t="s">
        <v>81</v>
      </c>
      <c r="V46" s="176" t="s">
        <v>41</v>
      </c>
      <c r="W46" s="181"/>
      <c r="X46" s="163" t="s">
        <v>4949</v>
      </c>
      <c r="Y46" s="8"/>
      <c r="Z46" s="114" t="str">
        <f>INDEX('Factur-X FULL'!B:B,MATCH(CONCATENATE("/rsm:CrossIndustryInvoice",O46),'Factur-X FULL'!M:M,0))</f>
        <v>BT-157</v>
      </c>
      <c r="AA46" s="201" t="str">
        <f>INDEX('Factur-X FULL'!K:K,MATCH(CONCATENATE("/rsm:CrossIndustryInvoice",O46),'Factur-X FULL'!M:M,0))</f>
        <v>0..1</v>
      </c>
      <c r="AB46" s="109" t="str">
        <f>IF(OR(ISNA(Z46),Z46="EXT"),INDEX('Factur-X FULL'!T:T,MATCH(CONCATENATE("/rsm:CrossIndustryInvoice",O46),'Factur-X FULL'!M:M,0)),INDEX('Factur-X FULL'!T:T,MATCH(Z46,'Factur-X FULL'!B:B,0)))</f>
        <v>BASIC</v>
      </c>
      <c r="AC46" s="70" t="s">
        <v>4706</v>
      </c>
      <c r="AD46" s="8"/>
    </row>
    <row r="47" spans="1:30" ht="45" customHeight="1" outlineLevel="3" x14ac:dyDescent="0.2">
      <c r="A47" s="8">
        <v>44</v>
      </c>
      <c r="B47" s="39" t="s">
        <v>4156</v>
      </c>
      <c r="C47" s="123" t="s">
        <v>5936</v>
      </c>
      <c r="D47" s="442" t="str">
        <f t="shared" si="2"/>
        <v xml:space="preserve">* * * * * </v>
      </c>
      <c r="E47" s="20" t="s">
        <v>5895</v>
      </c>
      <c r="F47" s="17">
        <f t="shared" si="0"/>
        <v>5</v>
      </c>
      <c r="G47" s="26" t="s">
        <v>5613</v>
      </c>
      <c r="H47" s="26" t="s">
        <v>5613</v>
      </c>
      <c r="I47" s="26" t="s">
        <v>5613</v>
      </c>
      <c r="J47" s="26" t="s">
        <v>323</v>
      </c>
      <c r="K47" s="18" t="s">
        <v>16</v>
      </c>
      <c r="L47" s="230" t="str">
        <f t="shared" si="7"/>
        <v>1..1</v>
      </c>
      <c r="M47" s="230" t="str">
        <f t="shared" si="8"/>
        <v>1..1</v>
      </c>
      <c r="N47" s="476" t="s">
        <v>20</v>
      </c>
      <c r="O47" s="31" t="s">
        <v>3814</v>
      </c>
      <c r="P47" s="32" t="s">
        <v>405</v>
      </c>
      <c r="Q47" s="32" t="s">
        <v>406</v>
      </c>
      <c r="R47" s="32"/>
      <c r="S47" s="31"/>
      <c r="T47" s="122" t="s">
        <v>409</v>
      </c>
      <c r="U47" s="497" t="s">
        <v>230</v>
      </c>
      <c r="V47" s="90"/>
      <c r="W47" s="184" t="s">
        <v>4271</v>
      </c>
      <c r="X47" s="165" t="s">
        <v>4949</v>
      </c>
      <c r="Y47" s="8"/>
      <c r="Z47" s="114" t="str">
        <f>INDEX('Factur-X FULL'!B:B,MATCH(CONCATENATE("/rsm:CrossIndustryInvoice",O47),'Factur-X FULL'!M:M,0))</f>
        <v>BT-157-1</v>
      </c>
      <c r="AA47" s="201" t="str">
        <f>INDEX('Factur-X FULL'!K:K,MATCH(CONCATENATE("/rsm:CrossIndustryInvoice",O47),'Factur-X FULL'!M:M,0))</f>
        <v>1..1</v>
      </c>
      <c r="AB47" s="109" t="str">
        <f>IF(OR(ISNA(Z47),Z47="EXT"),INDEX('Factur-X FULL'!T:T,MATCH(CONCATENATE("/rsm:CrossIndustryInvoice",O47),'Factur-X FULL'!M:M,0)),INDEX('Factur-X FULL'!T:T,MATCH(Z47,'Factur-X FULL'!B:B,0)))</f>
        <v>BASIC</v>
      </c>
      <c r="AD47" s="8"/>
    </row>
    <row r="48" spans="1:30" ht="45" customHeight="1" outlineLevel="3" x14ac:dyDescent="0.2">
      <c r="A48" s="8">
        <v>45</v>
      </c>
      <c r="B48" s="39" t="s">
        <v>4156</v>
      </c>
      <c r="C48" s="123" t="s">
        <v>5936</v>
      </c>
      <c r="D48" s="442" t="str">
        <f t="shared" si="2"/>
        <v xml:space="preserve">* * * * </v>
      </c>
      <c r="E48" s="20" t="s">
        <v>5896</v>
      </c>
      <c r="F48" s="17">
        <f t="shared" si="0"/>
        <v>4</v>
      </c>
      <c r="G48" s="26" t="s">
        <v>5613</v>
      </c>
      <c r="H48" s="26" t="s">
        <v>5613</v>
      </c>
      <c r="I48" s="26" t="s">
        <v>5613</v>
      </c>
      <c r="J48" s="26" t="s">
        <v>323</v>
      </c>
      <c r="K48" s="18" t="s">
        <v>20</v>
      </c>
      <c r="L48" s="230" t="str">
        <f t="shared" si="7"/>
        <v>0..1</v>
      </c>
      <c r="M48" s="230" t="str">
        <f t="shared" si="8"/>
        <v>0..1</v>
      </c>
      <c r="N48" s="475" t="s">
        <v>20</v>
      </c>
      <c r="O48" s="25" t="s">
        <v>3815</v>
      </c>
      <c r="P48" s="24" t="s">
        <v>414</v>
      </c>
      <c r="Q48" s="24"/>
      <c r="R48" s="24"/>
      <c r="S48" s="25"/>
      <c r="T48" s="19" t="s">
        <v>147</v>
      </c>
      <c r="U48" s="495" t="s">
        <v>81</v>
      </c>
      <c r="V48" s="89">
        <v>409232</v>
      </c>
      <c r="W48" s="182"/>
      <c r="X48" s="164"/>
      <c r="Y48" s="8"/>
      <c r="Z48" s="114" t="str">
        <f>INDEX('Factur-X FULL'!B:B,MATCH(CONCATENATE("/rsm:CrossIndustryInvoice",O48),'Factur-X FULL'!M:M,0))</f>
        <v>BT-155</v>
      </c>
      <c r="AA48" s="201" t="str">
        <f>INDEX('Factur-X FULL'!K:K,MATCH(CONCATENATE("/rsm:CrossIndustryInvoice",O48),'Factur-X FULL'!M:M,0))</f>
        <v>0..1</v>
      </c>
      <c r="AB48" s="109" t="str">
        <f>IF(OR(ISNA(Z48),Z48="EXT"),INDEX('Factur-X FULL'!T:T,MATCH(CONCATENATE("/rsm:CrossIndustryInvoice",O48),'Factur-X FULL'!M:M,0)),INDEX('Factur-X FULL'!T:T,MATCH(Z48,'Factur-X FULL'!B:B,0)))</f>
        <v>EN 16931</v>
      </c>
      <c r="AC48" s="425" t="s">
        <v>4712</v>
      </c>
      <c r="AD48" s="8"/>
    </row>
    <row r="49" spans="1:30" ht="45" customHeight="1" outlineLevel="3" x14ac:dyDescent="0.2">
      <c r="A49" s="8">
        <v>46</v>
      </c>
      <c r="B49" s="39" t="s">
        <v>4156</v>
      </c>
      <c r="C49" s="123" t="s">
        <v>5936</v>
      </c>
      <c r="D49" s="442" t="str">
        <f t="shared" si="2"/>
        <v xml:space="preserve">* * * * </v>
      </c>
      <c r="E49" s="24" t="s">
        <v>5897</v>
      </c>
      <c r="F49" s="17">
        <f t="shared" si="0"/>
        <v>4</v>
      </c>
      <c r="G49" s="26" t="s">
        <v>5613</v>
      </c>
      <c r="H49" s="26" t="s">
        <v>5613</v>
      </c>
      <c r="I49" s="26" t="s">
        <v>5613</v>
      </c>
      <c r="J49" s="26" t="s">
        <v>323</v>
      </c>
      <c r="K49" s="18" t="s">
        <v>20</v>
      </c>
      <c r="L49" s="230" t="str">
        <f t="shared" si="7"/>
        <v>0..1</v>
      </c>
      <c r="M49" s="230" t="str">
        <f t="shared" si="8"/>
        <v>0..1</v>
      </c>
      <c r="N49" s="475" t="s">
        <v>20</v>
      </c>
      <c r="O49" s="20" t="s">
        <v>3816</v>
      </c>
      <c r="P49" s="20" t="s">
        <v>421</v>
      </c>
      <c r="Q49" s="20"/>
      <c r="R49" s="20"/>
      <c r="S49" s="20"/>
      <c r="T49" s="18" t="s">
        <v>147</v>
      </c>
      <c r="U49" s="495" t="s">
        <v>81</v>
      </c>
      <c r="V49" s="88"/>
      <c r="W49" s="181"/>
      <c r="X49" s="163"/>
      <c r="Y49" s="8"/>
      <c r="Z49" s="114" t="str">
        <f>INDEX('Factur-X FULL'!B:B,MATCH(CONCATENATE("/rsm:CrossIndustryInvoice",O49),'Factur-X FULL'!M:M,0))</f>
        <v>BT-156</v>
      </c>
      <c r="AA49" s="201" t="str">
        <f>INDEX('Factur-X FULL'!K:K,MATCH(CONCATENATE("/rsm:CrossIndustryInvoice",O49),'Factur-X FULL'!M:M,0))</f>
        <v>0..1</v>
      </c>
      <c r="AB49" s="109" t="str">
        <f>IF(OR(ISNA(Z49),Z49="EXT"),INDEX('Factur-X FULL'!T:T,MATCH(CONCATENATE("/rsm:CrossIndustryInvoice",O49),'Factur-X FULL'!M:M,0)),INDEX('Factur-X FULL'!T:T,MATCH(Z49,'Factur-X FULL'!B:B,0)))</f>
        <v>EN 16931</v>
      </c>
      <c r="AC49" s="425" t="s">
        <v>4712</v>
      </c>
      <c r="AD49" s="8"/>
    </row>
    <row r="50" spans="1:30" ht="45" customHeight="1" outlineLevel="3" x14ac:dyDescent="0.2">
      <c r="A50" s="8">
        <v>47</v>
      </c>
      <c r="B50" s="39" t="s">
        <v>4156</v>
      </c>
      <c r="C50" s="123" t="s">
        <v>5936</v>
      </c>
      <c r="D50" s="442" t="str">
        <f t="shared" si="2"/>
        <v xml:space="preserve">* * * * </v>
      </c>
      <c r="E50" s="24" t="s">
        <v>5898</v>
      </c>
      <c r="F50" s="17">
        <f t="shared" si="0"/>
        <v>4</v>
      </c>
      <c r="G50" s="26" t="s">
        <v>5613</v>
      </c>
      <c r="H50" s="26" t="s">
        <v>5613</v>
      </c>
      <c r="I50" s="26" t="s">
        <v>5613</v>
      </c>
      <c r="J50" s="26" t="s">
        <v>99</v>
      </c>
      <c r="K50" s="18" t="s">
        <v>20</v>
      </c>
      <c r="L50" s="230" t="str">
        <f t="shared" si="7"/>
        <v>0..1</v>
      </c>
      <c r="M50" s="230" t="str">
        <f t="shared" si="8"/>
        <v>0..1</v>
      </c>
      <c r="N50" s="475" t="s">
        <v>21</v>
      </c>
      <c r="O50" s="20" t="s">
        <v>3817</v>
      </c>
      <c r="P50" s="20" t="s">
        <v>5063</v>
      </c>
      <c r="Q50" s="20"/>
      <c r="R50" s="20"/>
      <c r="S50" s="20"/>
      <c r="T50" s="18" t="s">
        <v>147</v>
      </c>
      <c r="U50" s="495" t="s">
        <v>81</v>
      </c>
      <c r="V50" s="88"/>
      <c r="W50" s="181" t="s">
        <v>4274</v>
      </c>
      <c r="X50" s="163"/>
      <c r="Y50" s="8"/>
      <c r="Z50" s="114" t="e">
        <f>INDEX('Factur-X FULL'!B:B,MATCH(CONCATENATE("/rsm:CrossIndustryInvoice",O50),'Factur-X FULL'!M:M,0))</f>
        <v>#N/A</v>
      </c>
      <c r="AA50" s="201" t="e">
        <f>INDEX('Factur-X FULL'!K:K,MATCH(CONCATENATE("/rsm:CrossIndustryInvoice",O50),'Factur-X FULL'!M:M,0))</f>
        <v>#N/A</v>
      </c>
      <c r="AB50" s="109" t="e">
        <f>IF(OR(ISNA(Z50),Z50="EXT"),INDEX('Factur-X FULL'!T:T,MATCH(CONCATENATE("/rsm:CrossIndustryInvoice",O50),'Factur-X FULL'!M:M,0)),INDEX('Factur-X FULL'!T:T,MATCH(Z50,'Factur-X FULL'!B:B,0)))</f>
        <v>#N/A</v>
      </c>
      <c r="AC50" s="426" t="s">
        <v>4707</v>
      </c>
      <c r="AD50" s="8"/>
    </row>
    <row r="51" spans="1:30" ht="45" customHeight="1" outlineLevel="3" x14ac:dyDescent="0.2">
      <c r="A51" s="8">
        <v>48</v>
      </c>
      <c r="B51" s="39" t="s">
        <v>4156</v>
      </c>
      <c r="C51" s="123" t="s">
        <v>5936</v>
      </c>
      <c r="D51" s="442" t="str">
        <f t="shared" si="2"/>
        <v xml:space="preserve">* * * * </v>
      </c>
      <c r="E51" s="24" t="s">
        <v>5899</v>
      </c>
      <c r="F51" s="17">
        <f t="shared" si="0"/>
        <v>4</v>
      </c>
      <c r="G51" s="26" t="s">
        <v>5613</v>
      </c>
      <c r="H51" s="26" t="s">
        <v>5613</v>
      </c>
      <c r="I51" s="26" t="s">
        <v>5613</v>
      </c>
      <c r="J51" s="26" t="s">
        <v>99</v>
      </c>
      <c r="K51" s="18" t="s">
        <v>20</v>
      </c>
      <c r="L51" s="230" t="str">
        <f t="shared" si="7"/>
        <v>0..1</v>
      </c>
      <c r="M51" s="230" t="str">
        <f t="shared" si="8"/>
        <v>0..1</v>
      </c>
      <c r="N51" s="475" t="s">
        <v>20</v>
      </c>
      <c r="O51" s="20" t="s">
        <v>3818</v>
      </c>
      <c r="P51" s="20" t="s">
        <v>5064</v>
      </c>
      <c r="Q51" s="20"/>
      <c r="R51" s="20"/>
      <c r="S51" s="20"/>
      <c r="T51" s="18" t="s">
        <v>147</v>
      </c>
      <c r="U51" s="495" t="s">
        <v>81</v>
      </c>
      <c r="V51" s="88"/>
      <c r="W51" s="181" t="s">
        <v>3774</v>
      </c>
      <c r="X51" s="163"/>
      <c r="Y51" s="8"/>
      <c r="Z51" s="114" t="e">
        <f>INDEX('Factur-X FULL'!B:B,MATCH(CONCATENATE("/rsm:CrossIndustryInvoice",O51),'Factur-X FULL'!M:M,0))</f>
        <v>#N/A</v>
      </c>
      <c r="AA51" s="201" t="e">
        <f>INDEX('Factur-X FULL'!K:K,MATCH(CONCATENATE("/rsm:CrossIndustryInvoice",O51),'Factur-X FULL'!M:M,0))</f>
        <v>#N/A</v>
      </c>
      <c r="AB51" s="109" t="e">
        <f>IF(OR(ISNA(Z51),Z51="EXT"),INDEX('Factur-X FULL'!T:T,MATCH(CONCATENATE("/rsm:CrossIndustryInvoice",O51),'Factur-X FULL'!M:M,0)),INDEX('Factur-X FULL'!T:T,MATCH(Z51,'Factur-X FULL'!B:B,0)))</f>
        <v>#N/A</v>
      </c>
      <c r="AC51" s="426" t="s">
        <v>4707</v>
      </c>
      <c r="AD51" s="8"/>
    </row>
    <row r="52" spans="1:30" ht="45" customHeight="1" outlineLevel="3" x14ac:dyDescent="0.2">
      <c r="A52" s="8">
        <v>49</v>
      </c>
      <c r="B52" s="39" t="s">
        <v>4156</v>
      </c>
      <c r="C52" s="123" t="s">
        <v>5936</v>
      </c>
      <c r="D52" s="442" t="str">
        <f t="shared" si="2"/>
        <v xml:space="preserve">* * * * </v>
      </c>
      <c r="E52" s="20" t="s">
        <v>5900</v>
      </c>
      <c r="F52" s="17">
        <f t="shared" si="0"/>
        <v>4</v>
      </c>
      <c r="G52" s="26" t="s">
        <v>5613</v>
      </c>
      <c r="H52" s="26" t="s">
        <v>5613</v>
      </c>
      <c r="I52" s="26" t="s">
        <v>5613</v>
      </c>
      <c r="J52" s="26" t="s">
        <v>323</v>
      </c>
      <c r="K52" s="18" t="s">
        <v>20</v>
      </c>
      <c r="L52" s="230" t="str">
        <f t="shared" si="7"/>
        <v>0..1</v>
      </c>
      <c r="M52" s="230" t="str">
        <f t="shared" si="8"/>
        <v>0..1</v>
      </c>
      <c r="N52" s="475" t="s">
        <v>21</v>
      </c>
      <c r="O52" s="21" t="s">
        <v>3819</v>
      </c>
      <c r="P52" s="20" t="s">
        <v>428</v>
      </c>
      <c r="Q52" s="20"/>
      <c r="R52" s="20"/>
      <c r="S52" s="21"/>
      <c r="T52" s="18" t="s">
        <v>125</v>
      </c>
      <c r="U52" s="495" t="s">
        <v>81</v>
      </c>
      <c r="V52" s="88" t="s">
        <v>42</v>
      </c>
      <c r="W52" s="181"/>
      <c r="X52" s="163" t="s">
        <v>4949</v>
      </c>
      <c r="Y52" s="8"/>
      <c r="Z52" s="114" t="str">
        <f>INDEX('Factur-X FULL'!B:B,MATCH(CONCATENATE("/rsm:CrossIndustryInvoice",O52),'Factur-X FULL'!M:M,0))</f>
        <v>BT-153</v>
      </c>
      <c r="AA52" s="201" t="str">
        <f>INDEX('Factur-X FULL'!K:K,MATCH(CONCATENATE("/rsm:CrossIndustryInvoice",O52),'Factur-X FULL'!M:M,0))</f>
        <v>1..1</v>
      </c>
      <c r="AB52" s="109" t="str">
        <f>IF(OR(ISNA(Z52),Z52="EXT"),INDEX('Factur-X FULL'!T:T,MATCH(CONCATENATE("/rsm:CrossIndustryInvoice",O52),'Factur-X FULL'!M:M,0)),INDEX('Factur-X FULL'!T:T,MATCH(Z52,'Factur-X FULL'!B:B,0)))</f>
        <v>BASIC</v>
      </c>
      <c r="AC52" s="70" t="s">
        <v>4706</v>
      </c>
      <c r="AD52" s="8"/>
    </row>
    <row r="53" spans="1:30" ht="45" customHeight="1" outlineLevel="3" x14ac:dyDescent="0.2">
      <c r="A53" s="8">
        <v>50</v>
      </c>
      <c r="B53" s="39" t="s">
        <v>4156</v>
      </c>
      <c r="C53" s="123" t="s">
        <v>5936</v>
      </c>
      <c r="D53" s="442" t="str">
        <f t="shared" si="2"/>
        <v xml:space="preserve">* * * * </v>
      </c>
      <c r="E53" s="20" t="s">
        <v>5901</v>
      </c>
      <c r="F53" s="17">
        <f t="shared" si="0"/>
        <v>4</v>
      </c>
      <c r="G53" s="26" t="s">
        <v>5613</v>
      </c>
      <c r="H53" s="26" t="s">
        <v>5613</v>
      </c>
      <c r="I53" s="26" t="s">
        <v>5613</v>
      </c>
      <c r="J53" s="26" t="s">
        <v>3776</v>
      </c>
      <c r="K53" s="18" t="s">
        <v>20</v>
      </c>
      <c r="L53" s="230" t="str">
        <f t="shared" si="7"/>
        <v>0..1</v>
      </c>
      <c r="M53" s="230" t="str">
        <f t="shared" si="8"/>
        <v>0..1</v>
      </c>
      <c r="N53" s="475" t="s">
        <v>21</v>
      </c>
      <c r="O53" s="21" t="s">
        <v>4775</v>
      </c>
      <c r="P53" s="20" t="s">
        <v>5065</v>
      </c>
      <c r="Q53" s="20"/>
      <c r="R53" s="20"/>
      <c r="S53" s="21"/>
      <c r="T53" s="18" t="s">
        <v>125</v>
      </c>
      <c r="U53" s="495" t="s">
        <v>81</v>
      </c>
      <c r="V53" s="88"/>
      <c r="W53" s="181"/>
      <c r="X53" s="163"/>
      <c r="Y53" s="8"/>
      <c r="Z53" s="114" t="str">
        <f>INDEX('Factur-X FULL'!B:B,MATCH(CONCATENATE("/rsm:CrossIndustryInvoice",O53),'Factur-X FULL'!M:M,0))</f>
        <v>BT-154</v>
      </c>
      <c r="AA53" s="201" t="str">
        <f>INDEX('Factur-X FULL'!K:K,MATCH(CONCATENATE("/rsm:CrossIndustryInvoice",O53),'Factur-X FULL'!M:M,0))</f>
        <v>0..1</v>
      </c>
      <c r="AB53" s="109" t="str">
        <f>IF(OR(ISNA(Z53),Z53="EXT"),INDEX('Factur-X FULL'!T:T,MATCH(CONCATENATE("/rsm:CrossIndustryInvoice",O53),'Factur-X FULL'!M:M,0)),INDEX('Factur-X FULL'!T:T,MATCH(Z53,'Factur-X FULL'!B:B,0)))</f>
        <v>EN 16931</v>
      </c>
      <c r="AD53" s="8"/>
    </row>
    <row r="54" spans="1:30" ht="45" customHeight="1" outlineLevel="3" x14ac:dyDescent="0.2">
      <c r="A54" s="8">
        <v>51</v>
      </c>
      <c r="B54" s="39" t="s">
        <v>4156</v>
      </c>
      <c r="C54" s="123" t="s">
        <v>5936</v>
      </c>
      <c r="D54" s="442" t="str">
        <f t="shared" si="2"/>
        <v xml:space="preserve">* * * * </v>
      </c>
      <c r="E54" s="24" t="s">
        <v>5902</v>
      </c>
      <c r="F54" s="17">
        <f t="shared" si="0"/>
        <v>4</v>
      </c>
      <c r="G54" s="26" t="s">
        <v>5613</v>
      </c>
      <c r="H54" s="26" t="s">
        <v>5613</v>
      </c>
      <c r="I54" s="26" t="s">
        <v>5613</v>
      </c>
      <c r="J54" s="26" t="s">
        <v>3776</v>
      </c>
      <c r="K54" s="18" t="s">
        <v>20</v>
      </c>
      <c r="L54" s="230" t="str">
        <f t="shared" si="7"/>
        <v>0..1</v>
      </c>
      <c r="M54" s="230" t="str">
        <f t="shared" si="8"/>
        <v>0..1</v>
      </c>
      <c r="N54" s="475" t="s">
        <v>21</v>
      </c>
      <c r="O54" s="20" t="s">
        <v>3820</v>
      </c>
      <c r="P54" s="20" t="s">
        <v>5066</v>
      </c>
      <c r="Q54" s="20"/>
      <c r="R54" s="20"/>
      <c r="S54" s="20"/>
      <c r="T54" s="18" t="s">
        <v>147</v>
      </c>
      <c r="U54" s="495" t="s">
        <v>81</v>
      </c>
      <c r="V54" s="88"/>
      <c r="W54" s="181"/>
      <c r="X54" s="163"/>
      <c r="Y54" s="8"/>
      <c r="Z54" s="114" t="e">
        <f>INDEX('Factur-X FULL'!B:B,MATCH(CONCATENATE("/rsm:CrossIndustryInvoice",O54),'Factur-X FULL'!M:M,0))</f>
        <v>#N/A</v>
      </c>
      <c r="AA54" s="201" t="e">
        <f>INDEX('Factur-X FULL'!K:K,MATCH(CONCATENATE("/rsm:CrossIndustryInvoice",O54),'Factur-X FULL'!M:M,0))</f>
        <v>#N/A</v>
      </c>
      <c r="AB54" s="109" t="e">
        <f>IF(OR(ISNA(Z54),Z54="EXT"),INDEX('Factur-X FULL'!T:T,MATCH(CONCATENATE("/rsm:CrossIndustryInvoice",O54),'Factur-X FULL'!M:M,0)),INDEX('Factur-X FULL'!T:T,MATCH(Z54,'Factur-X FULL'!B:B,0)))</f>
        <v>#N/A</v>
      </c>
      <c r="AC54" s="426" t="s">
        <v>4707</v>
      </c>
      <c r="AD54" s="8"/>
    </row>
    <row r="55" spans="1:30" ht="45" customHeight="1" outlineLevel="3" x14ac:dyDescent="0.2">
      <c r="A55" s="8">
        <v>52</v>
      </c>
      <c r="B55" s="39" t="s">
        <v>4156</v>
      </c>
      <c r="C55" s="123" t="s">
        <v>5936</v>
      </c>
      <c r="D55" s="442" t="str">
        <f t="shared" si="2"/>
        <v xml:space="preserve">* * * * </v>
      </c>
      <c r="E55" s="24" t="s">
        <v>5903</v>
      </c>
      <c r="F55" s="17">
        <f t="shared" si="0"/>
        <v>4</v>
      </c>
      <c r="G55" s="26" t="s">
        <v>5613</v>
      </c>
      <c r="H55" s="26" t="s">
        <v>5613</v>
      </c>
      <c r="I55" s="26" t="s">
        <v>5613</v>
      </c>
      <c r="J55" s="26" t="s">
        <v>3776</v>
      </c>
      <c r="K55" s="18" t="s">
        <v>20</v>
      </c>
      <c r="L55" s="230" t="str">
        <f t="shared" ref="L55:L109" si="9">IF($K55="","",$K55)</f>
        <v>0..1</v>
      </c>
      <c r="M55" s="230" t="str">
        <f t="shared" si="8"/>
        <v>0..1</v>
      </c>
      <c r="N55" s="475" t="s">
        <v>20</v>
      </c>
      <c r="O55" s="20" t="s">
        <v>3821</v>
      </c>
      <c r="P55" s="20" t="s">
        <v>5067</v>
      </c>
      <c r="Q55" s="20"/>
      <c r="R55" s="20"/>
      <c r="S55" s="20"/>
      <c r="T55" s="18" t="s">
        <v>125</v>
      </c>
      <c r="U55" s="495" t="s">
        <v>81</v>
      </c>
      <c r="V55" s="88"/>
      <c r="W55" s="181" t="s">
        <v>3774</v>
      </c>
      <c r="X55" s="163"/>
      <c r="Y55" s="8"/>
      <c r="Z55" s="114" t="e">
        <f>INDEX('Factur-X FULL'!B:B,MATCH(CONCATENATE("/rsm:CrossIndustryInvoice",O55),'Factur-X FULL'!M:M,0))</f>
        <v>#N/A</v>
      </c>
      <c r="AA55" s="201" t="e">
        <f>INDEX('Factur-X FULL'!K:K,MATCH(CONCATENATE("/rsm:CrossIndustryInvoice",O55),'Factur-X FULL'!M:M,0))</f>
        <v>#N/A</v>
      </c>
      <c r="AB55" s="109" t="e">
        <f>IF(OR(ISNA(Z55),Z55="EXT"),INDEX('Factur-X FULL'!T:T,MATCH(CONCATENATE("/rsm:CrossIndustryInvoice",O55),'Factur-X FULL'!M:M,0)),INDEX('Factur-X FULL'!T:T,MATCH(Z55,'Factur-X FULL'!B:B,0)))</f>
        <v>#N/A</v>
      </c>
      <c r="AC55" s="426" t="s">
        <v>4707</v>
      </c>
      <c r="AD55" s="8"/>
    </row>
    <row r="56" spans="1:30" ht="45" customHeight="1" outlineLevel="3" x14ac:dyDescent="0.2">
      <c r="A56" s="8">
        <v>53</v>
      </c>
      <c r="B56" s="39" t="s">
        <v>4156</v>
      </c>
      <c r="C56" s="123" t="s">
        <v>5936</v>
      </c>
      <c r="D56" s="442" t="str">
        <f t="shared" si="2"/>
        <v xml:space="preserve">* * * * </v>
      </c>
      <c r="E56" s="24" t="s">
        <v>5904</v>
      </c>
      <c r="F56" s="17">
        <f t="shared" si="0"/>
        <v>4</v>
      </c>
      <c r="G56" s="26" t="s">
        <v>5613</v>
      </c>
      <c r="H56" s="26" t="s">
        <v>5613</v>
      </c>
      <c r="I56" s="26" t="s">
        <v>5613</v>
      </c>
      <c r="J56" s="26" t="s">
        <v>99</v>
      </c>
      <c r="K56" s="18" t="s">
        <v>20</v>
      </c>
      <c r="L56" s="230" t="str">
        <f t="shared" si="9"/>
        <v>0..1</v>
      </c>
      <c r="M56" s="230" t="str">
        <f t="shared" si="8"/>
        <v>0..1</v>
      </c>
      <c r="N56" s="475" t="s">
        <v>20</v>
      </c>
      <c r="O56" s="20" t="s">
        <v>3822</v>
      </c>
      <c r="P56" s="20" t="s">
        <v>4219</v>
      </c>
      <c r="Q56" s="20"/>
      <c r="R56" s="20"/>
      <c r="S56" s="20"/>
      <c r="T56" s="18" t="s">
        <v>125</v>
      </c>
      <c r="U56" s="495" t="s">
        <v>81</v>
      </c>
      <c r="V56" s="88"/>
      <c r="W56" s="181" t="s">
        <v>5750</v>
      </c>
      <c r="X56" s="163"/>
      <c r="Y56" s="8"/>
      <c r="Z56" s="114" t="e">
        <f>INDEX('Factur-X FULL'!B:B,MATCH(CONCATENATE("/rsm:CrossIndustryInvoice",O56),'Factur-X FULL'!M:M,0))</f>
        <v>#N/A</v>
      </c>
      <c r="AA56" s="201" t="e">
        <f>INDEX('Factur-X FULL'!K:K,MATCH(CONCATENATE("/rsm:CrossIndustryInvoice",O56),'Factur-X FULL'!M:M,0))</f>
        <v>#N/A</v>
      </c>
      <c r="AB56" s="109" t="e">
        <f>IF(OR(ISNA(Z56),Z56="EXT"),INDEX('Factur-X FULL'!T:T,MATCH(CONCATENATE("/rsm:CrossIndustryInvoice",O56),'Factur-X FULL'!M:M,0)),INDEX('Factur-X FULL'!T:T,MATCH(Z56,'Factur-X FULL'!B:B,0)))</f>
        <v>#N/A</v>
      </c>
      <c r="AC56" s="426" t="s">
        <v>4707</v>
      </c>
      <c r="AD56" s="8"/>
    </row>
    <row r="57" spans="1:30" ht="45" customHeight="1" outlineLevel="3" x14ac:dyDescent="0.2">
      <c r="A57" s="8">
        <v>54</v>
      </c>
      <c r="B57" s="39" t="s">
        <v>4156</v>
      </c>
      <c r="C57" s="126"/>
      <c r="D57" s="446" t="str">
        <f t="shared" si="2"/>
        <v xml:space="preserve">* * * * </v>
      </c>
      <c r="E57" s="34" t="s">
        <v>4398</v>
      </c>
      <c r="F57" s="35">
        <f t="shared" si="0"/>
        <v>4</v>
      </c>
      <c r="G57" s="233" t="s">
        <v>5613</v>
      </c>
      <c r="H57" s="233" t="s">
        <v>5613</v>
      </c>
      <c r="I57" s="233" t="s">
        <v>5613</v>
      </c>
      <c r="J57" s="233" t="s">
        <v>3776</v>
      </c>
      <c r="K57" s="36" t="s">
        <v>21</v>
      </c>
      <c r="L57" s="233" t="str">
        <f t="shared" si="9"/>
        <v>0..n</v>
      </c>
      <c r="M57" s="233" t="str">
        <f t="shared" si="8"/>
        <v>0..n</v>
      </c>
      <c r="N57" s="482" t="s">
        <v>21</v>
      </c>
      <c r="O57" s="34" t="s">
        <v>3823</v>
      </c>
      <c r="P57" s="227"/>
      <c r="Q57" s="34"/>
      <c r="R57" s="34"/>
      <c r="S57" s="34"/>
      <c r="T57" s="36" t="s">
        <v>77</v>
      </c>
      <c r="U57" s="500"/>
      <c r="V57" s="91"/>
      <c r="W57" s="185" t="s">
        <v>3774</v>
      </c>
      <c r="X57" s="166" t="s">
        <v>4949</v>
      </c>
      <c r="Y57" s="8"/>
      <c r="Z57" s="114" t="str">
        <f>INDEX('Factur-X FULL'!B:B,MATCH(CONCATENATE("/rsm:CrossIndustryInvoice",O57),'Factur-X FULL'!M:M,0))</f>
        <v>BG-32</v>
      </c>
      <c r="AA57" s="201" t="str">
        <f>INDEX('Factur-X FULL'!K:K,MATCH(CONCATENATE("/rsm:CrossIndustryInvoice",O57),'Factur-X FULL'!M:M,0))</f>
        <v>0..n</v>
      </c>
      <c r="AB57" s="109" t="str">
        <f>IF(OR(ISNA(Z57),Z57="EXT"),INDEX('Factur-X FULL'!T:T,MATCH(CONCATENATE("/rsm:CrossIndustryInvoice",O57),'Factur-X FULL'!M:M,0)),INDEX('Factur-X FULL'!T:T,MATCH(Z57,'Factur-X FULL'!B:B,0)))</f>
        <v>EN 16931</v>
      </c>
      <c r="AD57" s="8"/>
    </row>
    <row r="58" spans="1:30" ht="45" customHeight="1" outlineLevel="4" x14ac:dyDescent="0.2">
      <c r="A58" s="8">
        <v>55</v>
      </c>
      <c r="B58" s="39" t="s">
        <v>4156</v>
      </c>
      <c r="C58" s="121" t="s">
        <v>5936</v>
      </c>
      <c r="D58" s="442" t="str">
        <f t="shared" si="2"/>
        <v xml:space="preserve">* * * * * </v>
      </c>
      <c r="E58" s="24" t="s">
        <v>5905</v>
      </c>
      <c r="F58" s="17">
        <f t="shared" si="0"/>
        <v>5</v>
      </c>
      <c r="G58" s="26" t="s">
        <v>5613</v>
      </c>
      <c r="H58" s="26" t="s">
        <v>5613</v>
      </c>
      <c r="I58" s="26" t="s">
        <v>5613</v>
      </c>
      <c r="J58" s="26" t="s">
        <v>3776</v>
      </c>
      <c r="K58" s="18" t="s">
        <v>20</v>
      </c>
      <c r="L58" s="230" t="str">
        <f t="shared" ref="L58:L62" si="10">IF($K58="","",$K58)</f>
        <v>0..1</v>
      </c>
      <c r="M58" s="230" t="str">
        <f t="shared" si="8"/>
        <v>0..1</v>
      </c>
      <c r="N58" s="475" t="s">
        <v>20</v>
      </c>
      <c r="O58" s="20" t="s">
        <v>4300</v>
      </c>
      <c r="P58" s="20" t="s">
        <v>4281</v>
      </c>
      <c r="Q58" s="24" t="s">
        <v>4254</v>
      </c>
      <c r="R58" s="24"/>
      <c r="S58" s="20"/>
      <c r="T58" s="18" t="s">
        <v>192</v>
      </c>
      <c r="U58" s="495" t="s">
        <v>81</v>
      </c>
      <c r="V58" s="88"/>
      <c r="W58" s="181" t="s">
        <v>3774</v>
      </c>
      <c r="X58" s="163" t="s">
        <v>4949</v>
      </c>
      <c r="Y58" s="8"/>
      <c r="Z58" s="114" t="str">
        <f>INDEX('Factur-X FULL'!B:B,MATCH(CONCATENATE("/rsm:CrossIndustryInvoice",O58),'Factur-X FULL'!M:M,0))</f>
        <v>EXT</v>
      </c>
      <c r="AA58" s="201" t="str">
        <f>INDEX('Factur-X FULL'!K:K,MATCH(CONCATENATE("/rsm:CrossIndustryInvoice",O58),'Factur-X FULL'!M:M,0))</f>
        <v>0..1</v>
      </c>
      <c r="AB58" s="109" t="str">
        <f>IF(OR(ISNA(Z58),Z58="EXT"),INDEX('Factur-X FULL'!T:T,MATCH(CONCATENATE("/rsm:CrossIndustryInvoice",O58),'Factur-X FULL'!M:M,0)),INDEX('Factur-X FULL'!T:T,MATCH(Z58,'Factur-X FULL'!B:B,0)))</f>
        <v>EXTENDED</v>
      </c>
      <c r="AC58" s="427" t="s">
        <v>5594</v>
      </c>
      <c r="AD58" s="8"/>
    </row>
    <row r="59" spans="1:30" ht="45" customHeight="1" outlineLevel="4" x14ac:dyDescent="0.2">
      <c r="A59" s="8">
        <v>56</v>
      </c>
      <c r="B59" s="39" t="s">
        <v>4156</v>
      </c>
      <c r="C59" s="121" t="s">
        <v>5936</v>
      </c>
      <c r="D59" s="442" t="str">
        <f t="shared" si="2"/>
        <v xml:space="preserve">* * * * * </v>
      </c>
      <c r="E59" s="24" t="s">
        <v>5906</v>
      </c>
      <c r="F59" s="17">
        <f t="shared" si="0"/>
        <v>5</v>
      </c>
      <c r="G59" s="26" t="s">
        <v>5613</v>
      </c>
      <c r="H59" s="26" t="s">
        <v>5613</v>
      </c>
      <c r="I59" s="26" t="s">
        <v>5613</v>
      </c>
      <c r="J59" s="26" t="s">
        <v>3776</v>
      </c>
      <c r="K59" s="18" t="s">
        <v>16</v>
      </c>
      <c r="L59" s="230" t="str">
        <f t="shared" si="10"/>
        <v>1..1</v>
      </c>
      <c r="M59" s="230" t="s">
        <v>40</v>
      </c>
      <c r="N59" s="475" t="s">
        <v>21</v>
      </c>
      <c r="O59" s="20" t="s">
        <v>4279</v>
      </c>
      <c r="P59" s="20" t="s">
        <v>463</v>
      </c>
      <c r="Q59" s="20" t="s">
        <v>464</v>
      </c>
      <c r="R59" s="20"/>
      <c r="S59" s="20"/>
      <c r="T59" s="18" t="s">
        <v>125</v>
      </c>
      <c r="U59" s="495" t="s">
        <v>81</v>
      </c>
      <c r="V59" s="88"/>
      <c r="W59" s="181" t="s">
        <v>3774</v>
      </c>
      <c r="X59" s="163" t="s">
        <v>4949</v>
      </c>
      <c r="Y59" s="8"/>
      <c r="Z59" s="114" t="str">
        <f>INDEX('Factur-X FULL'!B:B,MATCH(CONCATENATE("/rsm:CrossIndustryInvoice",O59),'Factur-X FULL'!M:M,0))</f>
        <v>BT-160</v>
      </c>
      <c r="AA59" s="201" t="str">
        <f>INDEX('Factur-X FULL'!K:K,MATCH(CONCATENATE("/rsm:CrossIndustryInvoice",O59),'Factur-X FULL'!M:M,0))</f>
        <v>1..1</v>
      </c>
      <c r="AB59" s="109" t="str">
        <f>IF(OR(ISNA(Z59),Z59="EXT"),INDEX('Factur-X FULL'!T:T,MATCH(CONCATENATE("/rsm:CrossIndustryInvoice",O59),'Factur-X FULL'!M:M,0)),INDEX('Factur-X FULL'!T:T,MATCH(Z59,'Factur-X FULL'!B:B,0)))</f>
        <v>EN 16931</v>
      </c>
      <c r="AC59" s="70" t="s">
        <v>4706</v>
      </c>
      <c r="AD59" s="8"/>
    </row>
    <row r="60" spans="1:30" ht="45" customHeight="1" outlineLevel="4" x14ac:dyDescent="0.2">
      <c r="A60" s="8">
        <v>57</v>
      </c>
      <c r="B60" s="39" t="s">
        <v>4156</v>
      </c>
      <c r="C60" s="518" t="s">
        <v>5947</v>
      </c>
      <c r="D60" s="442" t="str">
        <f t="shared" si="2"/>
        <v xml:space="preserve">* * * * * </v>
      </c>
      <c r="E60" s="24" t="s">
        <v>5907</v>
      </c>
      <c r="F60" s="17">
        <f t="shared" si="0"/>
        <v>5</v>
      </c>
      <c r="G60" s="26" t="s">
        <v>5613</v>
      </c>
      <c r="H60" s="26" t="s">
        <v>5613</v>
      </c>
      <c r="I60" s="26" t="s">
        <v>5613</v>
      </c>
      <c r="J60" s="26" t="s">
        <v>99</v>
      </c>
      <c r="K60" s="18" t="s">
        <v>20</v>
      </c>
      <c r="L60" s="230" t="str">
        <f t="shared" si="10"/>
        <v>0..1</v>
      </c>
      <c r="M60" s="230" t="str">
        <f t="shared" si="8"/>
        <v>0..1</v>
      </c>
      <c r="N60" s="475" t="s">
        <v>20</v>
      </c>
      <c r="O60" s="20" t="s">
        <v>4301</v>
      </c>
      <c r="P60" s="20" t="s">
        <v>4282</v>
      </c>
      <c r="Q60" s="485"/>
      <c r="R60" s="20"/>
      <c r="S60" s="20"/>
      <c r="T60" s="18" t="s">
        <v>521</v>
      </c>
      <c r="U60" s="495" t="s">
        <v>81</v>
      </c>
      <c r="V60" s="88"/>
      <c r="W60" s="181" t="s">
        <v>3774</v>
      </c>
      <c r="X60" s="163" t="s">
        <v>4949</v>
      </c>
      <c r="Y60" s="8"/>
      <c r="Z60" s="114" t="str">
        <f>INDEX('Factur-X FULL'!B:B,MATCH(CONCATENATE("/rsm:CrossIndustryInvoice",O60),'Factur-X FULL'!M:M,0))</f>
        <v>EXT</v>
      </c>
      <c r="AA60" s="201" t="str">
        <f>INDEX('Factur-X FULL'!K:K,MATCH(CONCATENATE("/rsm:CrossIndustryInvoice",O60),'Factur-X FULL'!M:M,0))</f>
        <v>0..1</v>
      </c>
      <c r="AB60" s="109" t="str">
        <f>IF(OR(ISNA(Z60),Z60="EXT"),INDEX('Factur-X FULL'!T:T,MATCH(CONCATENATE("/rsm:CrossIndustryInvoice",O60),'Factur-X FULL'!M:M,0)),INDEX('Factur-X FULL'!T:T,MATCH(Z60,'Factur-X FULL'!B:B,0)))</f>
        <v>EXTENDED</v>
      </c>
      <c r="AC60" s="70" t="s">
        <v>4706</v>
      </c>
      <c r="AD60" s="8"/>
    </row>
    <row r="61" spans="1:30" ht="45" customHeight="1" outlineLevel="4" x14ac:dyDescent="0.2">
      <c r="A61" s="8">
        <v>58</v>
      </c>
      <c r="B61" s="39" t="s">
        <v>4156</v>
      </c>
      <c r="C61" s="518" t="s">
        <v>5947</v>
      </c>
      <c r="D61" s="442" t="str">
        <f t="shared" si="2"/>
        <v xml:space="preserve">* * * * * * </v>
      </c>
      <c r="E61" s="24" t="s">
        <v>5908</v>
      </c>
      <c r="F61" s="17">
        <f t="shared" si="0"/>
        <v>6</v>
      </c>
      <c r="G61" s="26" t="s">
        <v>5613</v>
      </c>
      <c r="H61" s="26" t="s">
        <v>5613</v>
      </c>
      <c r="I61" s="26" t="s">
        <v>5613</v>
      </c>
      <c r="J61" s="26" t="s">
        <v>99</v>
      </c>
      <c r="K61" s="18" t="s">
        <v>20</v>
      </c>
      <c r="L61" s="230" t="str">
        <f t="shared" si="10"/>
        <v>0..1</v>
      </c>
      <c r="M61" s="230" t="str">
        <f t="shared" si="8"/>
        <v>0..1</v>
      </c>
      <c r="N61" s="475" t="s">
        <v>20</v>
      </c>
      <c r="O61" s="47" t="s">
        <v>4399</v>
      </c>
      <c r="P61" s="47"/>
      <c r="Q61" s="47" t="s">
        <v>4254</v>
      </c>
      <c r="R61" s="47"/>
      <c r="S61" s="47"/>
      <c r="T61" s="125" t="s">
        <v>192</v>
      </c>
      <c r="U61" s="497" t="s">
        <v>230</v>
      </c>
      <c r="V61" s="94"/>
      <c r="W61" s="187" t="s">
        <v>3774</v>
      </c>
      <c r="X61" s="169" t="s">
        <v>4949</v>
      </c>
      <c r="Y61" s="8"/>
      <c r="Z61" s="114" t="str">
        <f>INDEX('Factur-X FULL'!B:B,MATCH(CONCATENATE("/rsm:CrossIndustryInvoice",O61),'Factur-X FULL'!M:M,0))</f>
        <v>EXT</v>
      </c>
      <c r="AA61" s="201" t="str">
        <f>INDEX('Factur-X FULL'!K:K,MATCH(CONCATENATE("/rsm:CrossIndustryInvoice",O61),'Factur-X FULL'!M:M,0))</f>
        <v>0..1</v>
      </c>
      <c r="AB61" s="109" t="str">
        <f>IF(OR(ISNA(Z61),Z61="EXT"),INDEX('Factur-X FULL'!T:T,MATCH(CONCATENATE("/rsm:CrossIndustryInvoice",O61),'Factur-X FULL'!M:M,0)),INDEX('Factur-X FULL'!T:T,MATCH(Z61,'Factur-X FULL'!B:B,0)))</f>
        <v>EXTENDED</v>
      </c>
      <c r="AC61" s="70" t="s">
        <v>4706</v>
      </c>
      <c r="AD61" s="8"/>
    </row>
    <row r="62" spans="1:30" ht="45" customHeight="1" outlineLevel="4" x14ac:dyDescent="0.2">
      <c r="A62" s="8">
        <v>59</v>
      </c>
      <c r="B62" s="39" t="s">
        <v>4156</v>
      </c>
      <c r="C62" s="121" t="s">
        <v>5936</v>
      </c>
      <c r="D62" s="442" t="str">
        <f t="shared" si="2"/>
        <v xml:space="preserve">* * * * * </v>
      </c>
      <c r="E62" s="24" t="s">
        <v>5909</v>
      </c>
      <c r="F62" s="17">
        <f t="shared" si="0"/>
        <v>5</v>
      </c>
      <c r="G62" s="26" t="s">
        <v>5613</v>
      </c>
      <c r="H62" s="26" t="s">
        <v>5613</v>
      </c>
      <c r="I62" s="26" t="s">
        <v>5613</v>
      </c>
      <c r="J62" s="26" t="s">
        <v>3776</v>
      </c>
      <c r="K62" s="18" t="s">
        <v>16</v>
      </c>
      <c r="L62" s="230" t="str">
        <f t="shared" si="10"/>
        <v>1..1</v>
      </c>
      <c r="M62" s="230" t="s">
        <v>40</v>
      </c>
      <c r="N62" s="475" t="s">
        <v>21</v>
      </c>
      <c r="O62" s="20" t="s">
        <v>4280</v>
      </c>
      <c r="P62" s="20" t="s">
        <v>486</v>
      </c>
      <c r="Q62" s="20" t="s">
        <v>487</v>
      </c>
      <c r="R62" s="20"/>
      <c r="S62" s="20"/>
      <c r="T62" s="18" t="s">
        <v>125</v>
      </c>
      <c r="U62" s="495" t="s">
        <v>81</v>
      </c>
      <c r="V62" s="88"/>
      <c r="W62" s="181" t="s">
        <v>3774</v>
      </c>
      <c r="X62" s="163" t="s">
        <v>4949</v>
      </c>
      <c r="Y62" s="8"/>
      <c r="Z62" s="114" t="str">
        <f>INDEX('Factur-X FULL'!B:B,MATCH(CONCATENATE("/rsm:CrossIndustryInvoice",O62),'Factur-X FULL'!M:M,0))</f>
        <v>BT-161</v>
      </c>
      <c r="AA62" s="201" t="str">
        <f>INDEX('Factur-X FULL'!K:K,MATCH(CONCATENATE("/rsm:CrossIndustryInvoice",O62),'Factur-X FULL'!M:M,0))</f>
        <v>1..1</v>
      </c>
      <c r="AB62" s="109" t="str">
        <f>IF(OR(ISNA(Z62),Z62="EXT"),INDEX('Factur-X FULL'!T:T,MATCH(CONCATENATE("/rsm:CrossIndustryInvoice",O62),'Factur-X FULL'!M:M,0)),INDEX('Factur-X FULL'!T:T,MATCH(Z62,'Factur-X FULL'!B:B,0)))</f>
        <v>EN 16931</v>
      </c>
      <c r="AC62" s="70" t="s">
        <v>4706</v>
      </c>
      <c r="AD62" s="8"/>
    </row>
    <row r="63" spans="1:30" ht="45" customHeight="1" outlineLevel="3" x14ac:dyDescent="0.2">
      <c r="A63" s="8">
        <v>60</v>
      </c>
      <c r="B63" s="39" t="s">
        <v>4156</v>
      </c>
      <c r="C63" s="126" t="s">
        <v>5936</v>
      </c>
      <c r="D63" s="446" t="str">
        <f t="shared" si="2"/>
        <v xml:space="preserve">* * * * </v>
      </c>
      <c r="E63" s="50" t="str">
        <f>CONCATENATE("(",E64,")")</f>
        <v>(Item (Trade Product) Classification Class Code)</v>
      </c>
      <c r="F63" s="35">
        <f t="shared" si="0"/>
        <v>4</v>
      </c>
      <c r="G63" s="35" t="s">
        <v>5613</v>
      </c>
      <c r="H63" s="35" t="s">
        <v>5613</v>
      </c>
      <c r="I63" s="35" t="s">
        <v>5613</v>
      </c>
      <c r="J63" s="35" t="s">
        <v>3776</v>
      </c>
      <c r="K63" s="36" t="s">
        <v>21</v>
      </c>
      <c r="L63" s="35" t="str">
        <f t="shared" si="9"/>
        <v>0..n</v>
      </c>
      <c r="M63" s="35" t="str">
        <f t="shared" si="8"/>
        <v>0..n</v>
      </c>
      <c r="N63" s="482" t="s">
        <v>21</v>
      </c>
      <c r="O63" s="34" t="s">
        <v>3824</v>
      </c>
      <c r="P63" s="34"/>
      <c r="Q63" s="34"/>
      <c r="R63" s="34"/>
      <c r="S63" s="34"/>
      <c r="T63" s="36"/>
      <c r="U63" s="500"/>
      <c r="V63" s="91"/>
      <c r="W63" s="185" t="s">
        <v>3774</v>
      </c>
      <c r="X63" s="166" t="s">
        <v>4949</v>
      </c>
      <c r="Y63" s="8"/>
      <c r="Z63" s="111" t="str">
        <f>INDEX('Factur-X FULL'!B:B,MATCH(CONCATENATE("/rsm:CrossIndustryInvoice",O63),'Factur-X FULL'!M:M,0))</f>
        <v>BT-158-00</v>
      </c>
      <c r="AA63" s="199" t="str">
        <f>INDEX('Factur-X FULL'!K:K,MATCH(CONCATENATE("/rsm:CrossIndustryInvoice",O63),'Factur-X FULL'!M:M,0))</f>
        <v>0..n</v>
      </c>
      <c r="AB63" s="109" t="str">
        <f>IF(OR(ISNA(Z63),Z63="EXT"),INDEX('Factur-X FULL'!T:T,MATCH(CONCATENATE("/rsm:CrossIndustryInvoice",O63),'Factur-X FULL'!M:M,0)),INDEX('Factur-X FULL'!T:T,MATCH(Z63,'Factur-X FULL'!B:B,0)))</f>
        <v>EN 16931</v>
      </c>
      <c r="AC63" s="70" t="s">
        <v>4706</v>
      </c>
      <c r="AD63" s="8"/>
    </row>
    <row r="64" spans="1:30" ht="45" customHeight="1" outlineLevel="4" x14ac:dyDescent="0.2">
      <c r="A64" s="8">
        <v>61</v>
      </c>
      <c r="B64" s="39" t="s">
        <v>4156</v>
      </c>
      <c r="C64" s="121" t="s">
        <v>5936</v>
      </c>
      <c r="D64" s="442" t="str">
        <f t="shared" si="2"/>
        <v xml:space="preserve">* * * * * </v>
      </c>
      <c r="E64" s="24" t="s">
        <v>5910</v>
      </c>
      <c r="F64" s="17">
        <f t="shared" si="0"/>
        <v>5</v>
      </c>
      <c r="G64" s="26" t="s">
        <v>5613</v>
      </c>
      <c r="H64" s="26" t="s">
        <v>5613</v>
      </c>
      <c r="I64" s="26" t="s">
        <v>5613</v>
      </c>
      <c r="J64" s="26" t="s">
        <v>3776</v>
      </c>
      <c r="K64" s="18" t="s">
        <v>16</v>
      </c>
      <c r="L64" s="230" t="str">
        <f t="shared" si="9"/>
        <v>1..1</v>
      </c>
      <c r="M64" s="230" t="str">
        <f t="shared" si="8"/>
        <v>1..1</v>
      </c>
      <c r="N64" s="475" t="s">
        <v>20</v>
      </c>
      <c r="O64" s="20" t="s">
        <v>3825</v>
      </c>
      <c r="P64" s="20" t="s">
        <v>501</v>
      </c>
      <c r="Q64" s="20" t="s">
        <v>4246</v>
      </c>
      <c r="R64" s="20"/>
      <c r="S64" s="20"/>
      <c r="T64" s="18" t="s">
        <v>147</v>
      </c>
      <c r="U64" s="495" t="s">
        <v>81</v>
      </c>
      <c r="V64" s="88"/>
      <c r="W64" s="181" t="s">
        <v>3774</v>
      </c>
      <c r="X64" s="163" t="s">
        <v>4949</v>
      </c>
      <c r="Y64" s="8"/>
      <c r="Z64" s="114" t="str">
        <f>INDEX('Factur-X FULL'!B:B,MATCH(CONCATENATE("/rsm:CrossIndustryInvoice",O64),'Factur-X FULL'!M:M,0))</f>
        <v>BT-158</v>
      </c>
      <c r="AA64" s="201" t="str">
        <f>INDEX('Factur-X FULL'!K:K,MATCH(CONCATENATE("/rsm:CrossIndustryInvoice",O64),'Factur-X FULL'!M:M,0))</f>
        <v>0..1</v>
      </c>
      <c r="AB64" s="109" t="str">
        <f>IF(OR(ISNA(Z64),Z64="EXT"),INDEX('Factur-X FULL'!T:T,MATCH(CONCATENATE("/rsm:CrossIndustryInvoice",O64),'Factur-X FULL'!M:M,0)),INDEX('Factur-X FULL'!T:T,MATCH(Z64,'Factur-X FULL'!B:B,0)))</f>
        <v>EN 16931</v>
      </c>
      <c r="AC64" s="426" t="s">
        <v>4839</v>
      </c>
      <c r="AD64" s="8"/>
    </row>
    <row r="65" spans="1:30" ht="45" customHeight="1" outlineLevel="4" x14ac:dyDescent="0.2">
      <c r="A65" s="8">
        <v>62</v>
      </c>
      <c r="B65" s="39" t="s">
        <v>4156</v>
      </c>
      <c r="C65" s="121" t="s">
        <v>5936</v>
      </c>
      <c r="D65" s="442" t="str">
        <f t="shared" si="2"/>
        <v xml:space="preserve">* * * * * * </v>
      </c>
      <c r="E65" s="24" t="s">
        <v>5911</v>
      </c>
      <c r="F65" s="17">
        <f t="shared" si="0"/>
        <v>6</v>
      </c>
      <c r="G65" s="26" t="s">
        <v>5613</v>
      </c>
      <c r="H65" s="26" t="s">
        <v>5613</v>
      </c>
      <c r="I65" s="26" t="s">
        <v>5613</v>
      </c>
      <c r="J65" s="26" t="s">
        <v>3776</v>
      </c>
      <c r="K65" s="18" t="s">
        <v>16</v>
      </c>
      <c r="L65" s="230" t="str">
        <f t="shared" si="9"/>
        <v>1..1</v>
      </c>
      <c r="M65" s="230" t="str">
        <f t="shared" si="8"/>
        <v>1..1</v>
      </c>
      <c r="N65" s="475" t="s">
        <v>20</v>
      </c>
      <c r="O65" s="47" t="s">
        <v>3826</v>
      </c>
      <c r="P65" s="158" t="s">
        <v>515</v>
      </c>
      <c r="Q65" s="159" t="s">
        <v>4247</v>
      </c>
      <c r="R65" s="159"/>
      <c r="S65" s="47"/>
      <c r="T65" s="125" t="s">
        <v>409</v>
      </c>
      <c r="U65" s="497" t="s">
        <v>230</v>
      </c>
      <c r="V65" s="94"/>
      <c r="W65" s="187" t="s">
        <v>3774</v>
      </c>
      <c r="X65" s="169" t="s">
        <v>4949</v>
      </c>
      <c r="Y65" s="8"/>
      <c r="Z65" s="114" t="str">
        <f>INDEX('Factur-X FULL'!B:B,MATCH(CONCATENATE("/rsm:CrossIndustryInvoice",O65),'Factur-X FULL'!M:M,0))</f>
        <v>BT-158-1</v>
      </c>
      <c r="AA65" s="201" t="str">
        <f>INDEX('Factur-X FULL'!K:K,MATCH(CONCATENATE("/rsm:CrossIndustryInvoice",O65),'Factur-X FULL'!M:M,0))</f>
        <v>1..1</v>
      </c>
      <c r="AB65" s="109" t="str">
        <f>IF(OR(ISNA(Z65),Z65="EXT"),INDEX('Factur-X FULL'!T:T,MATCH(CONCATENATE("/rsm:CrossIndustryInvoice",O65),'Factur-X FULL'!M:M,0)),INDEX('Factur-X FULL'!T:T,MATCH(Z65,'Factur-X FULL'!B:B,0)))</f>
        <v>EN 16931</v>
      </c>
      <c r="AC65" s="70" t="s">
        <v>4706</v>
      </c>
      <c r="AD65" s="8"/>
    </row>
    <row r="66" spans="1:30" ht="45" customHeight="1" outlineLevel="4" x14ac:dyDescent="0.2">
      <c r="A66" s="8">
        <v>63</v>
      </c>
      <c r="B66" s="39" t="s">
        <v>4156</v>
      </c>
      <c r="C66" s="121" t="s">
        <v>5936</v>
      </c>
      <c r="D66" s="442" t="str">
        <f t="shared" si="2"/>
        <v xml:space="preserve">* * * * * * </v>
      </c>
      <c r="E66" s="24" t="s">
        <v>5912</v>
      </c>
      <c r="F66" s="17">
        <f t="shared" si="0"/>
        <v>6</v>
      </c>
      <c r="G66" s="26" t="s">
        <v>5613</v>
      </c>
      <c r="H66" s="26" t="s">
        <v>5613</v>
      </c>
      <c r="I66" s="26" t="s">
        <v>5613</v>
      </c>
      <c r="J66" s="26" t="s">
        <v>3776</v>
      </c>
      <c r="K66" s="18" t="s">
        <v>20</v>
      </c>
      <c r="L66" s="230" t="str">
        <f t="shared" si="9"/>
        <v>0..1</v>
      </c>
      <c r="M66" s="230" t="str">
        <f t="shared" si="8"/>
        <v>0..1</v>
      </c>
      <c r="N66" s="475" t="s">
        <v>20</v>
      </c>
      <c r="O66" s="47" t="s">
        <v>3827</v>
      </c>
      <c r="P66" s="158" t="s">
        <v>523</v>
      </c>
      <c r="Q66" s="47" t="s">
        <v>77</v>
      </c>
      <c r="R66" s="47"/>
      <c r="S66" s="47"/>
      <c r="T66" s="125" t="s">
        <v>409</v>
      </c>
      <c r="U66" s="497" t="s">
        <v>230</v>
      </c>
      <c r="V66" s="94"/>
      <c r="W66" s="187" t="s">
        <v>3774</v>
      </c>
      <c r="X66" s="169" t="s">
        <v>4949</v>
      </c>
      <c r="Y66" s="8"/>
      <c r="Z66" s="114" t="str">
        <f>INDEX('Factur-X FULL'!B:B,MATCH(CONCATENATE("/rsm:CrossIndustryInvoice",O66),'Factur-X FULL'!M:M,0))</f>
        <v>BT-158-2</v>
      </c>
      <c r="AA66" s="201" t="str">
        <f>INDEX('Factur-X FULL'!K:K,MATCH(CONCATENATE("/rsm:CrossIndustryInvoice",O66),'Factur-X FULL'!M:M,0))</f>
        <v>0..1</v>
      </c>
      <c r="AB66" s="109" t="str">
        <f>IF(OR(ISNA(Z66),Z66="EXT"),INDEX('Factur-X FULL'!T:T,MATCH(CONCATENATE("/rsm:CrossIndustryInvoice",O66),'Factur-X FULL'!M:M,0)),INDEX('Factur-X FULL'!T:T,MATCH(Z66,'Factur-X FULL'!B:B,0)))</f>
        <v>EN 16931</v>
      </c>
      <c r="AC66" s="70" t="s">
        <v>4706</v>
      </c>
      <c r="AD66" s="8"/>
    </row>
    <row r="67" spans="1:30" ht="45" customHeight="1" outlineLevel="4" x14ac:dyDescent="0.2">
      <c r="A67" s="8">
        <v>64</v>
      </c>
      <c r="B67" s="39" t="s">
        <v>4156</v>
      </c>
      <c r="C67" s="121" t="s">
        <v>5936</v>
      </c>
      <c r="D67" s="442" t="str">
        <f t="shared" si="2"/>
        <v xml:space="preserve">* * * * * </v>
      </c>
      <c r="E67" s="24" t="s">
        <v>5913</v>
      </c>
      <c r="F67" s="17">
        <f t="shared" si="0"/>
        <v>5</v>
      </c>
      <c r="G67" s="26" t="s">
        <v>5613</v>
      </c>
      <c r="H67" s="26" t="s">
        <v>5613</v>
      </c>
      <c r="I67" s="26" t="s">
        <v>5613</v>
      </c>
      <c r="J67" s="26" t="s">
        <v>3776</v>
      </c>
      <c r="K67" s="18" t="s">
        <v>20</v>
      </c>
      <c r="L67" s="230" t="str">
        <f t="shared" si="9"/>
        <v>0..1</v>
      </c>
      <c r="M67" s="230" t="str">
        <f t="shared" si="8"/>
        <v>0..1</v>
      </c>
      <c r="N67" s="475" t="s">
        <v>21</v>
      </c>
      <c r="O67" s="20" t="s">
        <v>4776</v>
      </c>
      <c r="P67" s="20" t="s">
        <v>4777</v>
      </c>
      <c r="Q67" s="20"/>
      <c r="R67" s="20"/>
      <c r="S67" s="20"/>
      <c r="T67" s="18" t="s">
        <v>125</v>
      </c>
      <c r="U67" s="495" t="s">
        <v>81</v>
      </c>
      <c r="V67" s="88"/>
      <c r="W67" s="181" t="s">
        <v>3774</v>
      </c>
      <c r="X67" s="163" t="s">
        <v>4949</v>
      </c>
      <c r="Y67" s="8"/>
      <c r="Z67" s="114" t="str">
        <f>INDEX('Factur-X FULL'!B:B,MATCH(CONCATENATE("/rsm:CrossIndustryInvoice",O67),'Factur-X FULL'!M:M,0))</f>
        <v>EXT</v>
      </c>
      <c r="AA67" s="201" t="str">
        <f>INDEX('Factur-X FULL'!K:K,MATCH(CONCATENATE("/rsm:CrossIndustryInvoice",O67),'Factur-X FULL'!M:M,0))</f>
        <v>0..1</v>
      </c>
      <c r="AB67" s="109" t="str">
        <f>IF(OR(ISNA(Z67),Z67="EXT"),INDEX('Factur-X FULL'!T:T,MATCH(CONCATENATE("/rsm:CrossIndustryInvoice",O67),'Factur-X FULL'!M:M,0)),INDEX('Factur-X FULL'!T:T,MATCH(Z67,'Factur-X FULL'!B:B,0)))</f>
        <v>EXTENDED</v>
      </c>
      <c r="AC67" s="427" t="s">
        <v>5594</v>
      </c>
      <c r="AD67" s="8"/>
    </row>
    <row r="68" spans="1:30" ht="45" customHeight="1" outlineLevel="3" x14ac:dyDescent="0.2">
      <c r="A68" s="8">
        <v>65</v>
      </c>
      <c r="B68" s="39" t="s">
        <v>4156</v>
      </c>
      <c r="C68" s="126" t="s">
        <v>5936</v>
      </c>
      <c r="D68" s="446" t="str">
        <f t="shared" si="2"/>
        <v xml:space="preserve">* * * * </v>
      </c>
      <c r="E68" s="34" t="s">
        <v>5914</v>
      </c>
      <c r="F68" s="35">
        <f t="shared" si="0"/>
        <v>4</v>
      </c>
      <c r="G68" s="35" t="s">
        <v>5613</v>
      </c>
      <c r="H68" s="35" t="s">
        <v>5613</v>
      </c>
      <c r="I68" s="35" t="s">
        <v>5613</v>
      </c>
      <c r="J68" s="35" t="s">
        <v>3776</v>
      </c>
      <c r="K68" s="36" t="s">
        <v>21</v>
      </c>
      <c r="L68" s="35" t="str">
        <f t="shared" si="9"/>
        <v>0..n</v>
      </c>
      <c r="M68" s="35" t="str">
        <f t="shared" si="8"/>
        <v>0..n</v>
      </c>
      <c r="N68" s="482" t="s">
        <v>21</v>
      </c>
      <c r="O68" s="34" t="s">
        <v>3828</v>
      </c>
      <c r="P68" s="34"/>
      <c r="Q68" s="34"/>
      <c r="R68" s="34"/>
      <c r="S68" s="34"/>
      <c r="T68" s="36"/>
      <c r="U68" s="500"/>
      <c r="V68" s="91"/>
      <c r="W68" s="185" t="s">
        <v>3774</v>
      </c>
      <c r="X68" s="166" t="s">
        <v>4949</v>
      </c>
      <c r="Y68" s="8"/>
      <c r="Z68" s="114" t="e">
        <f>INDEX('Factur-X FULL'!B:B,MATCH(CONCATENATE("/rsm:CrossIndustryInvoice",O68),'Factur-X FULL'!M:M,0))</f>
        <v>#N/A</v>
      </c>
      <c r="AA68" s="201" t="e">
        <f>INDEX('Factur-X FULL'!K:K,MATCH(CONCATENATE("/rsm:CrossIndustryInvoice",O68),'Factur-X FULL'!M:M,0))</f>
        <v>#N/A</v>
      </c>
      <c r="AB68" s="109" t="e">
        <f>IF(OR(ISNA(Z68),Z68="EXT"),INDEX('Factur-X FULL'!T:T,MATCH(CONCATENATE("/rsm:CrossIndustryInvoice",O68),'Factur-X FULL'!M:M,0)),INDEX('Factur-X FULL'!T:T,MATCH(Z68,'Factur-X FULL'!B:B,0)))</f>
        <v>#N/A</v>
      </c>
      <c r="AC68" s="426" t="s">
        <v>4707</v>
      </c>
      <c r="AD68" s="8"/>
    </row>
    <row r="69" spans="1:30" ht="45" customHeight="1" outlineLevel="4" x14ac:dyDescent="0.2">
      <c r="A69" s="8">
        <v>66</v>
      </c>
      <c r="B69" s="39" t="s">
        <v>4156</v>
      </c>
      <c r="C69" s="121" t="s">
        <v>5936</v>
      </c>
      <c r="D69" s="442" t="str">
        <f t="shared" ref="D69:D133" si="11">REPT($D$1,F69)</f>
        <v xml:space="preserve">* * * * * </v>
      </c>
      <c r="E69" s="24" t="s">
        <v>5915</v>
      </c>
      <c r="F69" s="17">
        <f t="shared" ref="F69:F169" si="12">LEN(O69)-LEN(SUBSTITUTE(O69,"/",""))</f>
        <v>5</v>
      </c>
      <c r="G69" s="26" t="s">
        <v>5613</v>
      </c>
      <c r="H69" s="26" t="s">
        <v>5613</v>
      </c>
      <c r="I69" s="26" t="s">
        <v>5613</v>
      </c>
      <c r="J69" s="26" t="s">
        <v>3776</v>
      </c>
      <c r="K69" s="18" t="s">
        <v>20</v>
      </c>
      <c r="L69" s="230" t="str">
        <f t="shared" si="9"/>
        <v>0..1</v>
      </c>
      <c r="M69" s="230" t="str">
        <f t="shared" si="8"/>
        <v>0..1</v>
      </c>
      <c r="N69" s="475" t="s">
        <v>20</v>
      </c>
      <c r="O69" s="20" t="s">
        <v>4283</v>
      </c>
      <c r="P69" s="20" t="s">
        <v>4285</v>
      </c>
      <c r="Q69" s="20"/>
      <c r="R69" s="20"/>
      <c r="S69" s="20"/>
      <c r="T69" s="18" t="s">
        <v>147</v>
      </c>
      <c r="U69" s="495" t="s">
        <v>81</v>
      </c>
      <c r="V69" s="88"/>
      <c r="W69" s="181" t="s">
        <v>3774</v>
      </c>
      <c r="X69" s="163" t="s">
        <v>4949</v>
      </c>
      <c r="Y69" s="8"/>
      <c r="Z69" s="114" t="e">
        <f>INDEX('Factur-X FULL'!B:B,MATCH(CONCATENATE("/rsm:CrossIndustryInvoice",O69),'Factur-X FULL'!M:M,0))</f>
        <v>#N/A</v>
      </c>
      <c r="AA69" s="201" t="e">
        <f>INDEX('Factur-X FULL'!K:K,MATCH(CONCATENATE("/rsm:CrossIndustryInvoice",O69),'Factur-X FULL'!M:M,0))</f>
        <v>#N/A</v>
      </c>
      <c r="AB69" s="109" t="e">
        <f>IF(OR(ISNA(Z69),Z69="EXT"),INDEX('Factur-X FULL'!T:T,MATCH(CONCATENATE("/rsm:CrossIndustryInvoice",O69),'Factur-X FULL'!M:M,0)),INDEX('Factur-X FULL'!T:T,MATCH(Z69,'Factur-X FULL'!B:B,0)))</f>
        <v>#N/A</v>
      </c>
      <c r="AC69" s="426" t="s">
        <v>4707</v>
      </c>
      <c r="AD69" s="8"/>
    </row>
    <row r="70" spans="1:30" ht="45" customHeight="1" outlineLevel="4" x14ac:dyDescent="0.2">
      <c r="A70" s="8">
        <v>67</v>
      </c>
      <c r="B70" s="39" t="s">
        <v>4156</v>
      </c>
      <c r="C70" s="121" t="s">
        <v>5936</v>
      </c>
      <c r="D70" s="442" t="str">
        <f t="shared" si="11"/>
        <v xml:space="preserve">* * * * * </v>
      </c>
      <c r="E70" s="24" t="s">
        <v>5916</v>
      </c>
      <c r="F70" s="17">
        <f t="shared" si="12"/>
        <v>5</v>
      </c>
      <c r="G70" s="26" t="s">
        <v>5613</v>
      </c>
      <c r="H70" s="26" t="s">
        <v>5613</v>
      </c>
      <c r="I70" s="26" t="s">
        <v>5613</v>
      </c>
      <c r="J70" s="26" t="s">
        <v>3776</v>
      </c>
      <c r="K70" s="18" t="s">
        <v>20</v>
      </c>
      <c r="L70" s="230" t="str">
        <f t="shared" si="9"/>
        <v>0..1</v>
      </c>
      <c r="M70" s="230" t="str">
        <f t="shared" si="8"/>
        <v>0..1</v>
      </c>
      <c r="N70" s="475" t="s">
        <v>20</v>
      </c>
      <c r="O70" s="20" t="s">
        <v>4284</v>
      </c>
      <c r="P70" s="20" t="s">
        <v>4286</v>
      </c>
      <c r="Q70" s="20"/>
      <c r="R70" s="20"/>
      <c r="S70" s="20"/>
      <c r="T70" s="18" t="s">
        <v>147</v>
      </c>
      <c r="U70" s="495" t="s">
        <v>81</v>
      </c>
      <c r="V70" s="88"/>
      <c r="W70" s="181" t="s">
        <v>3774</v>
      </c>
      <c r="X70" s="163" t="s">
        <v>4949</v>
      </c>
      <c r="Y70" s="8"/>
      <c r="Z70" s="114" t="e">
        <f>INDEX('Factur-X FULL'!B:B,MATCH(CONCATENATE("/rsm:CrossIndustryInvoice",O70),'Factur-X FULL'!M:M,0))</f>
        <v>#N/A</v>
      </c>
      <c r="AA70" s="201" t="e">
        <f>INDEX('Factur-X FULL'!K:K,MATCH(CONCATENATE("/rsm:CrossIndustryInvoice",O70),'Factur-X FULL'!M:M,0))</f>
        <v>#N/A</v>
      </c>
      <c r="AB70" s="109" t="e">
        <f>IF(OR(ISNA(Z70),Z70="EXT"),INDEX('Factur-X FULL'!T:T,MATCH(CONCATENATE("/rsm:CrossIndustryInvoice",O70),'Factur-X FULL'!M:M,0)),INDEX('Factur-X FULL'!T:T,MATCH(Z70,'Factur-X FULL'!B:B,0)))</f>
        <v>#N/A</v>
      </c>
      <c r="AC70" s="426" t="s">
        <v>4707</v>
      </c>
      <c r="AD70" s="8"/>
    </row>
    <row r="71" spans="1:30" ht="45" customHeight="1" outlineLevel="3" x14ac:dyDescent="0.2">
      <c r="A71" s="8">
        <v>68</v>
      </c>
      <c r="B71" s="39" t="s">
        <v>4156</v>
      </c>
      <c r="C71" s="126"/>
      <c r="D71" s="446" t="str">
        <f t="shared" si="11"/>
        <v xml:space="preserve">* * * * </v>
      </c>
      <c r="E71" s="34" t="s">
        <v>4287</v>
      </c>
      <c r="F71" s="35">
        <f t="shared" si="12"/>
        <v>4</v>
      </c>
      <c r="G71" s="35" t="s">
        <v>5613</v>
      </c>
      <c r="H71" s="35" t="s">
        <v>5613</v>
      </c>
      <c r="I71" s="35" t="s">
        <v>5613</v>
      </c>
      <c r="J71" s="35" t="s">
        <v>3776</v>
      </c>
      <c r="K71" s="36" t="s">
        <v>20</v>
      </c>
      <c r="L71" s="35" t="str">
        <f t="shared" si="9"/>
        <v>0..1</v>
      </c>
      <c r="M71" s="35" t="str">
        <f t="shared" si="8"/>
        <v>0..1</v>
      </c>
      <c r="N71" s="482" t="s">
        <v>21</v>
      </c>
      <c r="O71" s="34" t="s">
        <v>4288</v>
      </c>
      <c r="P71" s="34"/>
      <c r="Q71" s="34"/>
      <c r="R71" s="34"/>
      <c r="S71" s="34"/>
      <c r="T71" s="36"/>
      <c r="U71" s="500"/>
      <c r="V71" s="91"/>
      <c r="W71" s="185"/>
      <c r="X71" s="166"/>
      <c r="Y71" s="8"/>
      <c r="Z71" s="114" t="e">
        <f>INDEX('Factur-X FULL'!B:B,MATCH(CONCATENATE("/rsm:CrossIndustryInvoice",O71),'Factur-X FULL'!M:M,0))</f>
        <v>#N/A</v>
      </c>
      <c r="AA71" s="201" t="e">
        <f>INDEX('Factur-X FULL'!K:K,MATCH(CONCATENATE("/rsm:CrossIndustryInvoice",O71),'Factur-X FULL'!M:M,0))</f>
        <v>#N/A</v>
      </c>
      <c r="AB71" s="109" t="e">
        <f>IF(OR(ISNA(Z71),Z71="EXT"),INDEX('Factur-X FULL'!T:T,MATCH(CONCATENATE("/rsm:CrossIndustryInvoice",O71),'Factur-X FULL'!M:M,0)),INDEX('Factur-X FULL'!T:T,MATCH(Z71,'Factur-X FULL'!B:B,0)))</f>
        <v>#N/A</v>
      </c>
      <c r="AC71" s="191"/>
      <c r="AD71" s="8"/>
    </row>
    <row r="72" spans="1:30" ht="45" customHeight="1" outlineLevel="4" x14ac:dyDescent="0.2">
      <c r="A72" s="8">
        <v>69</v>
      </c>
      <c r="B72" s="39" t="s">
        <v>4156</v>
      </c>
      <c r="C72" s="121"/>
      <c r="D72" s="442" t="str">
        <f t="shared" si="11"/>
        <v xml:space="preserve">* * * * * </v>
      </c>
      <c r="E72" s="24" t="s">
        <v>4369</v>
      </c>
      <c r="F72" s="17">
        <f t="shared" si="12"/>
        <v>5</v>
      </c>
      <c r="G72" s="26" t="s">
        <v>5613</v>
      </c>
      <c r="H72" s="26" t="s">
        <v>5613</v>
      </c>
      <c r="I72" s="26" t="s">
        <v>5613</v>
      </c>
      <c r="J72" s="26" t="s">
        <v>3776</v>
      </c>
      <c r="K72" s="18" t="s">
        <v>20</v>
      </c>
      <c r="L72" s="230" t="str">
        <f t="shared" si="9"/>
        <v>0..1</v>
      </c>
      <c r="M72" s="230" t="str">
        <f t="shared" si="8"/>
        <v>0..1</v>
      </c>
      <c r="N72" s="475" t="s">
        <v>20</v>
      </c>
      <c r="O72" s="20" t="s">
        <v>4370</v>
      </c>
      <c r="P72" s="20" t="s">
        <v>4371</v>
      </c>
      <c r="Q72" s="24" t="s">
        <v>5622</v>
      </c>
      <c r="R72" s="20"/>
      <c r="S72" s="20"/>
      <c r="T72" s="18" t="s">
        <v>192</v>
      </c>
      <c r="U72" s="495" t="s">
        <v>81</v>
      </c>
      <c r="V72" s="88"/>
      <c r="W72" s="181"/>
      <c r="X72" s="163"/>
      <c r="Y72" s="8"/>
      <c r="Z72" s="114" t="e">
        <f>INDEX('Factur-X FULL'!B:B,MATCH(CONCATENATE("/rsm:CrossIndustryInvoice",O72),'Factur-X FULL'!M:M,0))</f>
        <v>#N/A</v>
      </c>
      <c r="AA72" s="201" t="e">
        <f>INDEX('Factur-X FULL'!K:K,MATCH(CONCATENATE("/rsm:CrossIndustryInvoice",O72),'Factur-X FULL'!M:M,0))</f>
        <v>#N/A</v>
      </c>
      <c r="AB72" s="109" t="e">
        <f>IF(OR(ISNA(Z72),Z72="EXT"),INDEX('Factur-X FULL'!T:T,MATCH(CONCATENATE("/rsm:CrossIndustryInvoice",O72),'Factur-X FULL'!M:M,0)),INDEX('Factur-X FULL'!T:T,MATCH(Z72,'Factur-X FULL'!B:B,0)))</f>
        <v>#N/A</v>
      </c>
      <c r="AC72" s="191"/>
      <c r="AD72" s="8"/>
    </row>
    <row r="73" spans="1:30" ht="45" customHeight="1" outlineLevel="4" x14ac:dyDescent="0.2">
      <c r="A73" s="8">
        <v>70</v>
      </c>
      <c r="B73" s="39" t="s">
        <v>4156</v>
      </c>
      <c r="C73" s="405"/>
      <c r="D73" s="450" t="str">
        <f t="shared" si="11"/>
        <v xml:space="preserve">* * * * * </v>
      </c>
      <c r="E73" s="414" t="s">
        <v>4296</v>
      </c>
      <c r="F73" s="415">
        <f t="shared" si="12"/>
        <v>5</v>
      </c>
      <c r="G73" s="415" t="s">
        <v>5613</v>
      </c>
      <c r="H73" s="415" t="s">
        <v>5613</v>
      </c>
      <c r="I73" s="415" t="s">
        <v>5613</v>
      </c>
      <c r="J73" s="415" t="s">
        <v>3776</v>
      </c>
      <c r="K73" s="416" t="s">
        <v>20</v>
      </c>
      <c r="L73" s="415" t="str">
        <f t="shared" si="9"/>
        <v>0..1</v>
      </c>
      <c r="M73" s="415" t="str">
        <f t="shared" si="8"/>
        <v>0..1</v>
      </c>
      <c r="N73" s="417" t="s">
        <v>20</v>
      </c>
      <c r="O73" s="414" t="s">
        <v>4289</v>
      </c>
      <c r="P73" s="414"/>
      <c r="Q73" s="414"/>
      <c r="R73" s="414"/>
      <c r="S73" s="414"/>
      <c r="T73" s="416"/>
      <c r="U73" s="502"/>
      <c r="V73" s="419"/>
      <c r="W73" s="420"/>
      <c r="X73" s="421"/>
      <c r="Y73" s="8"/>
      <c r="Z73" s="437" t="e">
        <f>INDEX('Factur-X FULL'!B:B,MATCH(CONCATENATE("/rsm:CrossIndustryInvoice",O73),'Factur-X FULL'!M:M,0))</f>
        <v>#N/A</v>
      </c>
      <c r="AA73" s="438" t="e">
        <f>INDEX('Factur-X FULL'!K:K,MATCH(CONCATENATE("/rsm:CrossIndustryInvoice",O73),'Factur-X FULL'!M:M,0))</f>
        <v>#N/A</v>
      </c>
      <c r="AB73" s="486" t="e">
        <f>IF(OR(ISNA(Z73),Z73="EXT"),INDEX('Factur-X FULL'!T:T,MATCH(CONCATENATE("/rsm:CrossIndustryInvoice",O73),'Factur-X FULL'!M:M,0)),INDEX('Factur-X FULL'!T:T,MATCH(Z73,'Factur-X FULL'!B:B,0)))</f>
        <v>#N/A</v>
      </c>
      <c r="AC73" s="191"/>
      <c r="AD73" s="8"/>
    </row>
    <row r="74" spans="1:30" ht="45" customHeight="1" outlineLevel="4" x14ac:dyDescent="0.2">
      <c r="A74" s="8">
        <v>71</v>
      </c>
      <c r="B74" s="39" t="s">
        <v>4156</v>
      </c>
      <c r="C74" s="121"/>
      <c r="D74" s="442" t="str">
        <f t="shared" si="11"/>
        <v xml:space="preserve">* * * * * * </v>
      </c>
      <c r="E74" s="24" t="s">
        <v>4297</v>
      </c>
      <c r="F74" s="17">
        <f t="shared" si="12"/>
        <v>6</v>
      </c>
      <c r="G74" s="26" t="s">
        <v>5613</v>
      </c>
      <c r="H74" s="26" t="s">
        <v>5613</v>
      </c>
      <c r="I74" s="26" t="s">
        <v>5613</v>
      </c>
      <c r="J74" s="26" t="s">
        <v>3776</v>
      </c>
      <c r="K74" s="18" t="s">
        <v>20</v>
      </c>
      <c r="L74" s="230" t="str">
        <f t="shared" si="9"/>
        <v>0..1</v>
      </c>
      <c r="M74" s="230" t="str">
        <f t="shared" si="8"/>
        <v>0..1</v>
      </c>
      <c r="N74" s="475" t="s">
        <v>20</v>
      </c>
      <c r="O74" s="20" t="s">
        <v>4290</v>
      </c>
      <c r="P74" s="20" t="s">
        <v>4293</v>
      </c>
      <c r="Q74" s="20"/>
      <c r="R74" s="20"/>
      <c r="S74" s="20"/>
      <c r="T74" s="18" t="s">
        <v>521</v>
      </c>
      <c r="U74" s="495" t="s">
        <v>81</v>
      </c>
      <c r="V74" s="88"/>
      <c r="W74" s="181"/>
      <c r="X74" s="163"/>
      <c r="Y74" s="8"/>
      <c r="Z74" s="114" t="e">
        <f>INDEX('Factur-X FULL'!B:B,MATCH(CONCATENATE("/rsm:CrossIndustryInvoice",O74),'Factur-X FULL'!M:M,0))</f>
        <v>#N/A</v>
      </c>
      <c r="AA74" s="201" t="e">
        <f>INDEX('Factur-X FULL'!K:K,MATCH(CONCATENATE("/rsm:CrossIndustryInvoice",O74),'Factur-X FULL'!M:M,0))</f>
        <v>#N/A</v>
      </c>
      <c r="AB74" s="109" t="e">
        <f>IF(OR(ISNA(Z74),Z74="EXT"),INDEX('Factur-X FULL'!T:T,MATCH(CONCATENATE("/rsm:CrossIndustryInvoice",O74),'Factur-X FULL'!M:M,0)),INDEX('Factur-X FULL'!T:T,MATCH(Z74,'Factur-X FULL'!B:B,0)))</f>
        <v>#N/A</v>
      </c>
      <c r="AC74" s="191"/>
      <c r="AD74" s="8"/>
    </row>
    <row r="75" spans="1:30" ht="45" customHeight="1" outlineLevel="4" x14ac:dyDescent="0.2">
      <c r="A75" s="8">
        <v>72</v>
      </c>
      <c r="B75" s="39" t="s">
        <v>4156</v>
      </c>
      <c r="C75" s="121"/>
      <c r="D75" s="442" t="str">
        <f t="shared" si="11"/>
        <v xml:space="preserve">* * * * * * * </v>
      </c>
      <c r="E75" s="24" t="s">
        <v>4389</v>
      </c>
      <c r="F75" s="17">
        <f t="shared" si="12"/>
        <v>7</v>
      </c>
      <c r="G75" s="26" t="s">
        <v>5613</v>
      </c>
      <c r="H75" s="26" t="s">
        <v>5613</v>
      </c>
      <c r="I75" s="26" t="s">
        <v>5613</v>
      </c>
      <c r="J75" s="26" t="s">
        <v>3776</v>
      </c>
      <c r="K75" s="18" t="s">
        <v>16</v>
      </c>
      <c r="L75" s="230" t="str">
        <f t="shared" si="9"/>
        <v>1..1</v>
      </c>
      <c r="M75" s="230" t="str">
        <f t="shared" si="8"/>
        <v>1..1</v>
      </c>
      <c r="N75" s="475" t="s">
        <v>20</v>
      </c>
      <c r="O75" s="47" t="s">
        <v>4390</v>
      </c>
      <c r="P75" s="47" t="s">
        <v>4391</v>
      </c>
      <c r="Q75" s="47"/>
      <c r="R75" s="47"/>
      <c r="S75" s="47"/>
      <c r="T75" s="125" t="s">
        <v>192</v>
      </c>
      <c r="U75" s="497" t="s">
        <v>230</v>
      </c>
      <c r="V75" s="94"/>
      <c r="W75" s="187"/>
      <c r="X75" s="169"/>
      <c r="Y75" s="8"/>
      <c r="Z75" s="114" t="e">
        <f>INDEX('Factur-X FULL'!B:B,MATCH(CONCATENATE("/rsm:CrossIndustryInvoice",O75),'Factur-X FULL'!M:M,0))</f>
        <v>#N/A</v>
      </c>
      <c r="AA75" s="201" t="e">
        <f>INDEX('Factur-X FULL'!K:K,MATCH(CONCATENATE("/rsm:CrossIndustryInvoice",O75),'Factur-X FULL'!M:M,0))</f>
        <v>#N/A</v>
      </c>
      <c r="AB75" s="109" t="e">
        <f>IF(OR(ISNA(Z75),Z75="EXT"),INDEX('Factur-X FULL'!T:T,MATCH(CONCATENATE("/rsm:CrossIndustryInvoice",O75),'Factur-X FULL'!M:M,0)),INDEX('Factur-X FULL'!T:T,MATCH(Z75,'Factur-X FULL'!B:B,0)))</f>
        <v>#N/A</v>
      </c>
      <c r="AC75" s="191"/>
      <c r="AD75" s="8"/>
    </row>
    <row r="76" spans="1:30" ht="45" customHeight="1" outlineLevel="4" x14ac:dyDescent="0.2">
      <c r="A76" s="8">
        <v>73</v>
      </c>
      <c r="B76" s="39" t="s">
        <v>4156</v>
      </c>
      <c r="C76" s="121"/>
      <c r="D76" s="442" t="str">
        <f t="shared" si="11"/>
        <v xml:space="preserve">* * * * * * </v>
      </c>
      <c r="E76" s="24" t="s">
        <v>4298</v>
      </c>
      <c r="F76" s="17">
        <f t="shared" si="12"/>
        <v>6</v>
      </c>
      <c r="G76" s="26" t="s">
        <v>5613</v>
      </c>
      <c r="H76" s="26" t="s">
        <v>5613</v>
      </c>
      <c r="I76" s="26" t="s">
        <v>5613</v>
      </c>
      <c r="J76" s="26" t="s">
        <v>3776</v>
      </c>
      <c r="K76" s="18" t="s">
        <v>20</v>
      </c>
      <c r="L76" s="230" t="str">
        <f t="shared" si="9"/>
        <v>0..1</v>
      </c>
      <c r="M76" s="230" t="str">
        <f t="shared" si="8"/>
        <v>0..1</v>
      </c>
      <c r="N76" s="475" t="s">
        <v>20</v>
      </c>
      <c r="O76" s="20" t="s">
        <v>4291</v>
      </c>
      <c r="P76" s="20" t="s">
        <v>4294</v>
      </c>
      <c r="Q76" s="20"/>
      <c r="R76" s="20"/>
      <c r="S76" s="20"/>
      <c r="T76" s="18" t="s">
        <v>521</v>
      </c>
      <c r="U76" s="495" t="s">
        <v>81</v>
      </c>
      <c r="V76" s="88"/>
      <c r="W76" s="181"/>
      <c r="X76" s="163"/>
      <c r="Y76" s="8"/>
      <c r="Z76" s="114" t="e">
        <f>INDEX('Factur-X FULL'!B:B,MATCH(CONCATENATE("/rsm:CrossIndustryInvoice",O76),'Factur-X FULL'!M:M,0))</f>
        <v>#N/A</v>
      </c>
      <c r="AA76" s="201" t="e">
        <f>INDEX('Factur-X FULL'!K:K,MATCH(CONCATENATE("/rsm:CrossIndustryInvoice",O76),'Factur-X FULL'!M:M,0))</f>
        <v>#N/A</v>
      </c>
      <c r="AB76" s="109" t="e">
        <f>IF(OR(ISNA(Z76),Z76="EXT"),INDEX('Factur-X FULL'!T:T,MATCH(CONCATENATE("/rsm:CrossIndustryInvoice",O76),'Factur-X FULL'!M:M,0)),INDEX('Factur-X FULL'!T:T,MATCH(Z76,'Factur-X FULL'!B:B,0)))</f>
        <v>#N/A</v>
      </c>
      <c r="AC76" s="191"/>
      <c r="AD76" s="8"/>
    </row>
    <row r="77" spans="1:30" ht="45" customHeight="1" outlineLevel="4" x14ac:dyDescent="0.2">
      <c r="A77" s="8">
        <v>74</v>
      </c>
      <c r="B77" s="39" t="s">
        <v>4156</v>
      </c>
      <c r="C77" s="121"/>
      <c r="D77" s="442" t="str">
        <f t="shared" si="11"/>
        <v xml:space="preserve">* * * * * * * </v>
      </c>
      <c r="E77" s="24" t="s">
        <v>4392</v>
      </c>
      <c r="F77" s="17">
        <f t="shared" si="12"/>
        <v>7</v>
      </c>
      <c r="G77" s="26" t="s">
        <v>5613</v>
      </c>
      <c r="H77" s="26" t="s">
        <v>5613</v>
      </c>
      <c r="I77" s="26" t="s">
        <v>5613</v>
      </c>
      <c r="J77" s="26" t="s">
        <v>3776</v>
      </c>
      <c r="K77" s="18" t="s">
        <v>16</v>
      </c>
      <c r="L77" s="230" t="str">
        <f t="shared" si="9"/>
        <v>1..1</v>
      </c>
      <c r="M77" s="230" t="str">
        <f t="shared" si="8"/>
        <v>1..1</v>
      </c>
      <c r="N77" s="475" t="s">
        <v>20</v>
      </c>
      <c r="O77" s="47" t="s">
        <v>4393</v>
      </c>
      <c r="P77" s="47" t="s">
        <v>4394</v>
      </c>
      <c r="Q77" s="47"/>
      <c r="R77" s="47"/>
      <c r="S77" s="47"/>
      <c r="T77" s="125" t="s">
        <v>192</v>
      </c>
      <c r="U77" s="497" t="s">
        <v>230</v>
      </c>
      <c r="V77" s="94"/>
      <c r="W77" s="187"/>
      <c r="X77" s="169"/>
      <c r="Y77" s="8"/>
      <c r="Z77" s="114" t="e">
        <f>INDEX('Factur-X FULL'!B:B,MATCH(CONCATENATE("/rsm:CrossIndustryInvoice",O77),'Factur-X FULL'!M:M,0))</f>
        <v>#N/A</v>
      </c>
      <c r="AA77" s="201" t="e">
        <f>INDEX('Factur-X FULL'!K:K,MATCH(CONCATENATE("/rsm:CrossIndustryInvoice",O77),'Factur-X FULL'!M:M,0))</f>
        <v>#N/A</v>
      </c>
      <c r="AB77" s="109" t="e">
        <f>IF(OR(ISNA(Z77),Z77="EXT"),INDEX('Factur-X FULL'!T:T,MATCH(CONCATENATE("/rsm:CrossIndustryInvoice",O77),'Factur-X FULL'!M:M,0)),INDEX('Factur-X FULL'!T:T,MATCH(Z77,'Factur-X FULL'!B:B,0)))</f>
        <v>#N/A</v>
      </c>
      <c r="AC77" s="191"/>
      <c r="AD77" s="8"/>
    </row>
    <row r="78" spans="1:30" ht="45" customHeight="1" outlineLevel="4" x14ac:dyDescent="0.2">
      <c r="A78" s="8">
        <v>75</v>
      </c>
      <c r="B78" s="39" t="s">
        <v>4156</v>
      </c>
      <c r="C78" s="121"/>
      <c r="D78" s="442" t="str">
        <f t="shared" si="11"/>
        <v xml:space="preserve">* * * * * * </v>
      </c>
      <c r="E78" s="24" t="s">
        <v>4299</v>
      </c>
      <c r="F78" s="17">
        <f t="shared" si="12"/>
        <v>6</v>
      </c>
      <c r="G78" s="26" t="s">
        <v>5613</v>
      </c>
      <c r="H78" s="26" t="s">
        <v>5613</v>
      </c>
      <c r="I78" s="26" t="s">
        <v>5613</v>
      </c>
      <c r="J78" s="26" t="s">
        <v>3776</v>
      </c>
      <c r="K78" s="18" t="s">
        <v>20</v>
      </c>
      <c r="L78" s="230" t="str">
        <f t="shared" si="9"/>
        <v>0..1</v>
      </c>
      <c r="M78" s="230" t="str">
        <f t="shared" si="8"/>
        <v>0..1</v>
      </c>
      <c r="N78" s="475" t="s">
        <v>20</v>
      </c>
      <c r="O78" s="20" t="s">
        <v>4292</v>
      </c>
      <c r="P78" s="20" t="s">
        <v>4295</v>
      </c>
      <c r="Q78" s="20"/>
      <c r="R78" s="20"/>
      <c r="S78" s="20"/>
      <c r="T78" s="18" t="s">
        <v>521</v>
      </c>
      <c r="U78" s="495" t="s">
        <v>81</v>
      </c>
      <c r="V78" s="88"/>
      <c r="W78" s="181"/>
      <c r="X78" s="163"/>
      <c r="Y78" s="8"/>
      <c r="Z78" s="114" t="e">
        <f>INDEX('Factur-X FULL'!B:B,MATCH(CONCATENATE("/rsm:CrossIndustryInvoice",O78),'Factur-X FULL'!M:M,0))</f>
        <v>#N/A</v>
      </c>
      <c r="AA78" s="201" t="e">
        <f>INDEX('Factur-X FULL'!K:K,MATCH(CONCATENATE("/rsm:CrossIndustryInvoice",O78),'Factur-X FULL'!M:M,0))</f>
        <v>#N/A</v>
      </c>
      <c r="AB78" s="109" t="e">
        <f>IF(OR(ISNA(Z78),Z78="EXT"),INDEX('Factur-X FULL'!T:T,MATCH(CONCATENATE("/rsm:CrossIndustryInvoice",O78),'Factur-X FULL'!M:M,0)),INDEX('Factur-X FULL'!T:T,MATCH(Z78,'Factur-X FULL'!B:B,0)))</f>
        <v>#N/A</v>
      </c>
      <c r="AC78" s="191"/>
      <c r="AD78" s="8"/>
    </row>
    <row r="79" spans="1:30" ht="45" customHeight="1" outlineLevel="4" x14ac:dyDescent="0.2">
      <c r="A79" s="8">
        <v>76</v>
      </c>
      <c r="B79" s="39" t="s">
        <v>4156</v>
      </c>
      <c r="C79" s="121"/>
      <c r="D79" s="442" t="str">
        <f t="shared" si="11"/>
        <v xml:space="preserve">* * * * * * * </v>
      </c>
      <c r="E79" s="24" t="s">
        <v>4395</v>
      </c>
      <c r="F79" s="17">
        <f t="shared" si="12"/>
        <v>7</v>
      </c>
      <c r="G79" s="26" t="s">
        <v>5613</v>
      </c>
      <c r="H79" s="26" t="s">
        <v>5613</v>
      </c>
      <c r="I79" s="26" t="s">
        <v>5613</v>
      </c>
      <c r="J79" s="26" t="s">
        <v>3776</v>
      </c>
      <c r="K79" s="18" t="s">
        <v>16</v>
      </c>
      <c r="L79" s="230" t="str">
        <f t="shared" si="9"/>
        <v>1..1</v>
      </c>
      <c r="M79" s="230" t="str">
        <f t="shared" si="8"/>
        <v>1..1</v>
      </c>
      <c r="N79" s="475" t="s">
        <v>20</v>
      </c>
      <c r="O79" s="47" t="s">
        <v>4397</v>
      </c>
      <c r="P79" s="47" t="s">
        <v>4396</v>
      </c>
      <c r="Q79" s="47"/>
      <c r="R79" s="47"/>
      <c r="S79" s="47"/>
      <c r="T79" s="125" t="s">
        <v>192</v>
      </c>
      <c r="U79" s="497" t="s">
        <v>230</v>
      </c>
      <c r="V79" s="94"/>
      <c r="W79" s="187"/>
      <c r="X79" s="169"/>
      <c r="Y79" s="8"/>
      <c r="Z79" s="114" t="e">
        <f>INDEX('Factur-X FULL'!B:B,MATCH(CONCATENATE("/rsm:CrossIndustryInvoice",O79),'Factur-X FULL'!M:M,0))</f>
        <v>#N/A</v>
      </c>
      <c r="AA79" s="201" t="e">
        <f>INDEX('Factur-X FULL'!K:K,MATCH(CONCATENATE("/rsm:CrossIndustryInvoice",O79),'Factur-X FULL'!M:M,0))</f>
        <v>#N/A</v>
      </c>
      <c r="AB79" s="109" t="e">
        <f>IF(OR(ISNA(Z79),Z79="EXT"),INDEX('Factur-X FULL'!T:T,MATCH(CONCATENATE("/rsm:CrossIndustryInvoice",O79),'Factur-X FULL'!M:M,0)),INDEX('Factur-X FULL'!T:T,MATCH(Z79,'Factur-X FULL'!B:B,0)))</f>
        <v>#N/A</v>
      </c>
      <c r="AC79" s="191"/>
      <c r="AD79" s="8"/>
    </row>
    <row r="80" spans="1:30" ht="45" customHeight="1" outlineLevel="3" x14ac:dyDescent="0.2">
      <c r="A80" s="8">
        <v>77</v>
      </c>
      <c r="B80" s="39" t="s">
        <v>4156</v>
      </c>
      <c r="C80" s="126" t="s">
        <v>5936</v>
      </c>
      <c r="D80" s="446" t="str">
        <f t="shared" si="11"/>
        <v xml:space="preserve">* * * * </v>
      </c>
      <c r="E80" s="34" t="s">
        <v>5917</v>
      </c>
      <c r="F80" s="35">
        <f t="shared" si="12"/>
        <v>4</v>
      </c>
      <c r="G80" s="35" t="s">
        <v>5613</v>
      </c>
      <c r="H80" s="35" t="s">
        <v>5613</v>
      </c>
      <c r="I80" s="35" t="s">
        <v>5613</v>
      </c>
      <c r="J80" s="35" t="s">
        <v>3776</v>
      </c>
      <c r="K80" s="36" t="s">
        <v>20</v>
      </c>
      <c r="L80" s="35" t="str">
        <f t="shared" si="9"/>
        <v>0..1</v>
      </c>
      <c r="M80" s="35" t="str">
        <f t="shared" si="8"/>
        <v>0..1</v>
      </c>
      <c r="N80" s="482" t="s">
        <v>21</v>
      </c>
      <c r="O80" s="34" t="s">
        <v>4302</v>
      </c>
      <c r="P80" s="34" t="s">
        <v>540</v>
      </c>
      <c r="Q80" s="34" t="s">
        <v>541</v>
      </c>
      <c r="R80" s="34"/>
      <c r="S80" s="34"/>
      <c r="T80" s="36"/>
      <c r="U80" s="500"/>
      <c r="V80" s="91"/>
      <c r="W80" s="185" t="s">
        <v>3774</v>
      </c>
      <c r="X80" s="166"/>
      <c r="Y80" s="8"/>
      <c r="Z80" s="114" t="str">
        <f>INDEX('Factur-X FULL'!B:B,MATCH(CONCATENATE("/rsm:CrossIndustryInvoice",O80),'Factur-X FULL'!M:M,0))</f>
        <v>BT-159-00</v>
      </c>
      <c r="AA80" s="201" t="str">
        <f>INDEX('Factur-X FULL'!K:K,MATCH(CONCATENATE("/rsm:CrossIndustryInvoice",O80),'Factur-X FULL'!M:M,0))</f>
        <v>0..1</v>
      </c>
      <c r="AB80" s="109" t="str">
        <f>IF(OR(ISNA(Z80),Z80="EXT"),INDEX('Factur-X FULL'!T:T,MATCH(CONCATENATE("/rsm:CrossIndustryInvoice",O80),'Factur-X FULL'!M:M,0)),INDEX('Factur-X FULL'!T:T,MATCH(Z80,'Factur-X FULL'!B:B,0)))</f>
        <v>EN 16931</v>
      </c>
      <c r="AC80" s="70" t="s">
        <v>4706</v>
      </c>
      <c r="AD80" s="8"/>
    </row>
    <row r="81" spans="1:30" ht="45" customHeight="1" outlineLevel="3" x14ac:dyDescent="0.2">
      <c r="A81" s="8">
        <v>78</v>
      </c>
      <c r="B81" s="39" t="s">
        <v>4156</v>
      </c>
      <c r="C81" s="121" t="s">
        <v>5936</v>
      </c>
      <c r="D81" s="442" t="str">
        <f t="shared" si="11"/>
        <v xml:space="preserve">* * * * * </v>
      </c>
      <c r="E81" s="24" t="s">
        <v>5918</v>
      </c>
      <c r="F81" s="17">
        <f t="shared" si="12"/>
        <v>5</v>
      </c>
      <c r="G81" s="26" t="s">
        <v>5613</v>
      </c>
      <c r="H81" s="26" t="s">
        <v>5613</v>
      </c>
      <c r="I81" s="26" t="s">
        <v>5613</v>
      </c>
      <c r="J81" s="26" t="s">
        <v>3776</v>
      </c>
      <c r="K81" s="18" t="s">
        <v>16</v>
      </c>
      <c r="L81" s="230" t="str">
        <f t="shared" si="9"/>
        <v>1..1</v>
      </c>
      <c r="M81" s="230" t="str">
        <f t="shared" si="8"/>
        <v>1..1</v>
      </c>
      <c r="N81" s="475" t="s">
        <v>21</v>
      </c>
      <c r="O81" s="20" t="s">
        <v>3829</v>
      </c>
      <c r="P81" s="20" t="s">
        <v>540</v>
      </c>
      <c r="Q81" s="20" t="s">
        <v>541</v>
      </c>
      <c r="R81" s="20"/>
      <c r="S81" s="20"/>
      <c r="T81" s="18" t="s">
        <v>192</v>
      </c>
      <c r="U81" s="495" t="s">
        <v>81</v>
      </c>
      <c r="V81" s="88"/>
      <c r="W81" s="181" t="s">
        <v>3774</v>
      </c>
      <c r="X81" s="163"/>
      <c r="Y81" s="8"/>
      <c r="Z81" s="114" t="str">
        <f>INDEX('Factur-X FULL'!B:B,MATCH(CONCATENATE("/rsm:CrossIndustryInvoice",O81),'Factur-X FULL'!M:M,0))</f>
        <v>BT-159</v>
      </c>
      <c r="AA81" s="201" t="str">
        <f>INDEX('Factur-X FULL'!K:K,MATCH(CONCATENATE("/rsm:CrossIndustryInvoice",O81),'Factur-X FULL'!M:M,0))</f>
        <v>0..1</v>
      </c>
      <c r="AB81" s="109" t="str">
        <f>IF(OR(ISNA(Z81),Z81="EXT"),INDEX('Factur-X FULL'!T:T,MATCH(CONCATENATE("/rsm:CrossIndustryInvoice",O81),'Factur-X FULL'!M:M,0)),INDEX('Factur-X FULL'!T:T,MATCH(Z81,'Factur-X FULL'!B:B,0)))</f>
        <v>EN 16931</v>
      </c>
      <c r="AC81" s="426" t="s">
        <v>4839</v>
      </c>
      <c r="AD81" s="8"/>
    </row>
    <row r="82" spans="1:30" s="148" customFormat="1" ht="45" customHeight="1" outlineLevel="3" x14ac:dyDescent="0.2">
      <c r="A82" s="8">
        <v>79</v>
      </c>
      <c r="B82" s="147" t="s">
        <v>4156</v>
      </c>
      <c r="C82" s="126"/>
      <c r="D82" s="448" t="str">
        <f t="shared" si="11"/>
        <v xml:space="preserve">* * * * </v>
      </c>
      <c r="E82" s="34" t="s">
        <v>4306</v>
      </c>
      <c r="F82" s="36">
        <f t="shared" si="12"/>
        <v>4</v>
      </c>
      <c r="G82" s="35" t="s">
        <v>5613</v>
      </c>
      <c r="H82" s="35" t="s">
        <v>5613</v>
      </c>
      <c r="I82" s="35" t="s">
        <v>5613</v>
      </c>
      <c r="J82" s="35" t="s">
        <v>3776</v>
      </c>
      <c r="K82" s="36" t="s">
        <v>21</v>
      </c>
      <c r="L82" s="35" t="str">
        <f t="shared" si="9"/>
        <v>0..n</v>
      </c>
      <c r="M82" s="35" t="str">
        <f t="shared" si="8"/>
        <v>0..n</v>
      </c>
      <c r="N82" s="482" t="s">
        <v>21</v>
      </c>
      <c r="O82" s="34" t="s">
        <v>3830</v>
      </c>
      <c r="P82" s="34"/>
      <c r="Q82" s="34"/>
      <c r="R82" s="34"/>
      <c r="S82" s="36"/>
      <c r="T82" s="36"/>
      <c r="U82" s="500"/>
      <c r="V82" s="91"/>
      <c r="W82" s="185"/>
      <c r="X82" s="166" t="s">
        <v>4949</v>
      </c>
      <c r="Y82" s="8"/>
      <c r="Z82" s="145" t="e">
        <f>INDEX('Factur-X FULL'!B:B,MATCH(CONCATENATE("/rsm:CrossIndustryInvoice",O82),'Factur-X FULL'!M:M,0))</f>
        <v>#N/A</v>
      </c>
      <c r="AA82" s="202" t="e">
        <f>INDEX('Factur-X FULL'!K:K,MATCH(CONCATENATE("/rsm:CrossIndustryInvoice",O82),'Factur-X FULL'!M:M,0))</f>
        <v>#N/A</v>
      </c>
      <c r="AB82" s="146" t="e">
        <f>IF(OR(ISNA(Z82),Z82="EXT"),INDEX('Factur-X FULL'!T:T,MATCH(CONCATENATE("/rsm:CrossIndustryInvoice",O82),'Factur-X FULL'!M:M,0)),INDEX('Factur-X FULL'!T:T,MATCH(Z82,'Factur-X FULL'!B:B,0)))</f>
        <v>#N/A</v>
      </c>
      <c r="AC82" s="70" t="s">
        <v>4706</v>
      </c>
      <c r="AD82" s="8"/>
    </row>
    <row r="83" spans="1:30" ht="45" customHeight="1" outlineLevel="4" x14ac:dyDescent="0.2">
      <c r="A83" s="8">
        <v>80</v>
      </c>
      <c r="B83" s="39" t="s">
        <v>4156</v>
      </c>
      <c r="C83" s="121"/>
      <c r="D83" s="445" t="str">
        <f t="shared" si="11"/>
        <v xml:space="preserve">* * * * * </v>
      </c>
      <c r="E83" s="24" t="s">
        <v>4307</v>
      </c>
      <c r="F83" s="26">
        <f t="shared" si="12"/>
        <v>5</v>
      </c>
      <c r="G83" s="26" t="s">
        <v>5613</v>
      </c>
      <c r="H83" s="26" t="s">
        <v>5613</v>
      </c>
      <c r="I83" s="26" t="s">
        <v>5613</v>
      </c>
      <c r="J83" s="26" t="s">
        <v>3776</v>
      </c>
      <c r="K83" s="19" t="s">
        <v>20</v>
      </c>
      <c r="L83" s="230" t="str">
        <f t="shared" si="9"/>
        <v>0..1</v>
      </c>
      <c r="M83" s="230" t="str">
        <f t="shared" si="8"/>
        <v>0..1</v>
      </c>
      <c r="N83" s="475" t="s">
        <v>20</v>
      </c>
      <c r="O83" s="24" t="s">
        <v>3831</v>
      </c>
      <c r="P83" s="24" t="s">
        <v>5629</v>
      </c>
      <c r="Q83" s="24"/>
      <c r="R83" s="24"/>
      <c r="S83" s="24"/>
      <c r="T83" s="19" t="s">
        <v>531</v>
      </c>
      <c r="U83" s="495" t="s">
        <v>81</v>
      </c>
      <c r="V83" s="89"/>
      <c r="W83" s="182"/>
      <c r="X83" s="164" t="s">
        <v>4949</v>
      </c>
      <c r="Y83" s="8"/>
      <c r="Z83" s="114" t="e">
        <f>INDEX('Factur-X FULL'!B:B,MATCH(CONCATENATE("/rsm:CrossIndustryInvoice",O83),'Factur-X FULL'!M:M,0))</f>
        <v>#N/A</v>
      </c>
      <c r="AA83" s="201" t="e">
        <f>INDEX('Factur-X FULL'!K:K,MATCH(CONCATENATE("/rsm:CrossIndustryInvoice",O83),'Factur-X FULL'!M:M,0))</f>
        <v>#N/A</v>
      </c>
      <c r="AB83" s="109" t="e">
        <f>IF(OR(ISNA(Z83),Z83="EXT"),INDEX('Factur-X FULL'!T:T,MATCH(CONCATENATE("/rsm:CrossIndustryInvoice",O83),'Factur-X FULL'!M:M,0)),INDEX('Factur-X FULL'!T:T,MATCH(Z83,'Factur-X FULL'!B:B,0)))</f>
        <v>#N/A</v>
      </c>
      <c r="AC83" s="70" t="s">
        <v>4706</v>
      </c>
      <c r="AD83" s="8"/>
    </row>
    <row r="84" spans="1:30" ht="45" customHeight="1" outlineLevel="4" x14ac:dyDescent="0.2">
      <c r="A84" s="8">
        <v>81</v>
      </c>
      <c r="B84" s="39" t="s">
        <v>4156</v>
      </c>
      <c r="C84" s="121"/>
      <c r="D84" s="445" t="str">
        <f t="shared" si="11"/>
        <v xml:space="preserve">* * * * * </v>
      </c>
      <c r="E84" s="24" t="s">
        <v>4308</v>
      </c>
      <c r="F84" s="26">
        <f t="shared" si="12"/>
        <v>5</v>
      </c>
      <c r="G84" s="26" t="s">
        <v>5613</v>
      </c>
      <c r="H84" s="26" t="s">
        <v>5613</v>
      </c>
      <c r="I84" s="26" t="s">
        <v>5613</v>
      </c>
      <c r="J84" s="26" t="s">
        <v>3776</v>
      </c>
      <c r="K84" s="19" t="s">
        <v>20</v>
      </c>
      <c r="L84" s="230" t="str">
        <f t="shared" si="9"/>
        <v>0..1</v>
      </c>
      <c r="M84" s="230" t="str">
        <f t="shared" si="8"/>
        <v>0..1</v>
      </c>
      <c r="N84" s="475" t="s">
        <v>20</v>
      </c>
      <c r="O84" s="24" t="s">
        <v>3832</v>
      </c>
      <c r="P84" s="24" t="s">
        <v>5630</v>
      </c>
      <c r="Q84" s="24"/>
      <c r="R84" s="24"/>
      <c r="S84" s="24"/>
      <c r="T84" s="19" t="s">
        <v>147</v>
      </c>
      <c r="U84" s="495" t="s">
        <v>81</v>
      </c>
      <c r="V84" s="89"/>
      <c r="W84" s="182"/>
      <c r="X84" s="164"/>
      <c r="Y84" s="8"/>
      <c r="Z84" s="114" t="e">
        <f>INDEX('Factur-X FULL'!B:B,MATCH(CONCATENATE("/rsm:CrossIndustryInvoice",O84),'Factur-X FULL'!M:M,0))</f>
        <v>#N/A</v>
      </c>
      <c r="AA84" s="201" t="e">
        <f>INDEX('Factur-X FULL'!K:K,MATCH(CONCATENATE("/rsm:CrossIndustryInvoice",O84),'Factur-X FULL'!M:M,0))</f>
        <v>#N/A</v>
      </c>
      <c r="AB84" s="109" t="e">
        <f>IF(OR(ISNA(Z84),Z84="EXT"),INDEX('Factur-X FULL'!T:T,MATCH(CONCATENATE("/rsm:CrossIndustryInvoice",O84),'Factur-X FULL'!M:M,0)),INDEX('Factur-X FULL'!T:T,MATCH(Z84,'Factur-X FULL'!B:B,0)))</f>
        <v>#N/A</v>
      </c>
      <c r="AC84" s="70" t="s">
        <v>4706</v>
      </c>
      <c r="AD84" s="8"/>
    </row>
    <row r="85" spans="1:30" ht="45" customHeight="1" outlineLevel="4" x14ac:dyDescent="0.2">
      <c r="A85" s="8">
        <v>82</v>
      </c>
      <c r="B85" s="39" t="s">
        <v>4156</v>
      </c>
      <c r="C85" s="121"/>
      <c r="D85" s="445" t="str">
        <f t="shared" si="11"/>
        <v xml:space="preserve">* * * * * </v>
      </c>
      <c r="E85" s="24" t="s">
        <v>4309</v>
      </c>
      <c r="F85" s="26">
        <f t="shared" si="12"/>
        <v>5</v>
      </c>
      <c r="G85" s="26" t="s">
        <v>5613</v>
      </c>
      <c r="H85" s="26" t="s">
        <v>5613</v>
      </c>
      <c r="I85" s="26" t="s">
        <v>5613</v>
      </c>
      <c r="J85" s="26" t="s">
        <v>3776</v>
      </c>
      <c r="K85" s="19" t="s">
        <v>20</v>
      </c>
      <c r="L85" s="230" t="str">
        <f t="shared" si="9"/>
        <v>0..1</v>
      </c>
      <c r="M85" s="230" t="str">
        <f t="shared" si="8"/>
        <v>0..1</v>
      </c>
      <c r="N85" s="475" t="s">
        <v>20</v>
      </c>
      <c r="O85" s="24" t="s">
        <v>3833</v>
      </c>
      <c r="P85" s="24" t="s">
        <v>5631</v>
      </c>
      <c r="Q85" s="24" t="s">
        <v>5632</v>
      </c>
      <c r="R85" s="24"/>
      <c r="S85" s="24"/>
      <c r="T85" s="19" t="s">
        <v>192</v>
      </c>
      <c r="U85" s="495" t="s">
        <v>81</v>
      </c>
      <c r="V85" s="89" t="s">
        <v>4120</v>
      </c>
      <c r="W85" s="182"/>
      <c r="X85" s="164"/>
      <c r="Y85" s="8"/>
      <c r="Z85" s="114" t="e">
        <f>INDEX('Factur-X FULL'!B:B,MATCH(CONCATENATE("/rsm:CrossIndustryInvoice",O85),'Factur-X FULL'!M:M,0))</f>
        <v>#N/A</v>
      </c>
      <c r="AA85" s="201" t="e">
        <f>INDEX('Factur-X FULL'!K:K,MATCH(CONCATENATE("/rsm:CrossIndustryInvoice",O85),'Factur-X FULL'!M:M,0))</f>
        <v>#N/A</v>
      </c>
      <c r="AB85" s="109" t="e">
        <f>IF(OR(ISNA(Z85),Z85="EXT"),INDEX('Factur-X FULL'!T:T,MATCH(CONCATENATE("/rsm:CrossIndustryInvoice",O85),'Factur-X FULL'!M:M,0)),INDEX('Factur-X FULL'!T:T,MATCH(Z85,'Factur-X FULL'!B:B,0)))</f>
        <v>#N/A</v>
      </c>
      <c r="AC85" s="70" t="s">
        <v>4706</v>
      </c>
      <c r="AD85" s="8"/>
    </row>
    <row r="86" spans="1:30" ht="45" customHeight="1" outlineLevel="4" x14ac:dyDescent="0.2">
      <c r="A86" s="8">
        <v>83</v>
      </c>
      <c r="B86" s="39" t="s">
        <v>4156</v>
      </c>
      <c r="C86" s="121"/>
      <c r="D86" s="445" t="str">
        <f t="shared" si="11"/>
        <v xml:space="preserve">* * * * * </v>
      </c>
      <c r="E86" s="24" t="s">
        <v>4310</v>
      </c>
      <c r="F86" s="26">
        <f t="shared" si="12"/>
        <v>5</v>
      </c>
      <c r="G86" s="26" t="s">
        <v>5613</v>
      </c>
      <c r="H86" s="26" t="s">
        <v>5613</v>
      </c>
      <c r="I86" s="26" t="s">
        <v>5613</v>
      </c>
      <c r="J86" s="26" t="s">
        <v>3776</v>
      </c>
      <c r="K86" s="19" t="s">
        <v>20</v>
      </c>
      <c r="L86" s="230" t="str">
        <f t="shared" si="9"/>
        <v>0..1</v>
      </c>
      <c r="M86" s="230" t="str">
        <f t="shared" si="8"/>
        <v>0..1</v>
      </c>
      <c r="N86" s="475" t="s">
        <v>21</v>
      </c>
      <c r="O86" s="24" t="s">
        <v>3834</v>
      </c>
      <c r="P86" s="24" t="s">
        <v>5633</v>
      </c>
      <c r="Q86" s="24"/>
      <c r="R86" s="24"/>
      <c r="S86" s="24"/>
      <c r="T86" s="19" t="s">
        <v>125</v>
      </c>
      <c r="U86" s="495" t="s">
        <v>81</v>
      </c>
      <c r="V86" s="89"/>
      <c r="W86" s="182"/>
      <c r="X86" s="164"/>
      <c r="Y86" s="8"/>
      <c r="Z86" s="114" t="e">
        <f>INDEX('Factur-X FULL'!B:B,MATCH(CONCATENATE("/rsm:CrossIndustryInvoice",O86),'Factur-X FULL'!M:M,0))</f>
        <v>#N/A</v>
      </c>
      <c r="AA86" s="201" t="e">
        <f>INDEX('Factur-X FULL'!K:K,MATCH(CONCATENATE("/rsm:CrossIndustryInvoice",O86),'Factur-X FULL'!M:M,0))</f>
        <v>#N/A</v>
      </c>
      <c r="AB86" s="109" t="e">
        <f>IF(OR(ISNA(Z86),Z86="EXT"),INDEX('Factur-X FULL'!T:T,MATCH(CONCATENATE("/rsm:CrossIndustryInvoice",O86),'Factur-X FULL'!M:M,0)),INDEX('Factur-X FULL'!T:T,MATCH(Z86,'Factur-X FULL'!B:B,0)))</f>
        <v>#N/A</v>
      </c>
      <c r="AC86" s="70" t="s">
        <v>4706</v>
      </c>
      <c r="AD86" s="8"/>
    </row>
    <row r="87" spans="1:30" ht="45" customHeight="1" outlineLevel="4" x14ac:dyDescent="0.2">
      <c r="A87" s="8">
        <v>84</v>
      </c>
      <c r="B87" s="39" t="s">
        <v>4156</v>
      </c>
      <c r="C87" s="121"/>
      <c r="D87" s="445" t="str">
        <f t="shared" si="11"/>
        <v xml:space="preserve">* * * * * </v>
      </c>
      <c r="E87" s="24" t="s">
        <v>4311</v>
      </c>
      <c r="F87" s="26">
        <f t="shared" si="12"/>
        <v>5</v>
      </c>
      <c r="G87" s="26" t="s">
        <v>5613</v>
      </c>
      <c r="H87" s="26" t="s">
        <v>5613</v>
      </c>
      <c r="I87" s="26" t="s">
        <v>5613</v>
      </c>
      <c r="J87" s="26" t="s">
        <v>3776</v>
      </c>
      <c r="K87" s="19" t="s">
        <v>20</v>
      </c>
      <c r="L87" s="230" t="str">
        <f t="shared" si="9"/>
        <v>0..1</v>
      </c>
      <c r="M87" s="230" t="str">
        <f t="shared" si="8"/>
        <v>0..1</v>
      </c>
      <c r="N87" s="475" t="s">
        <v>21</v>
      </c>
      <c r="O87" s="24" t="s">
        <v>5963</v>
      </c>
      <c r="P87" s="24" t="s">
        <v>5634</v>
      </c>
      <c r="Q87" s="24"/>
      <c r="R87" s="24"/>
      <c r="S87" s="24"/>
      <c r="T87" s="19" t="s">
        <v>2217</v>
      </c>
      <c r="U87" s="495" t="s">
        <v>81</v>
      </c>
      <c r="V87" s="89"/>
      <c r="W87" s="182"/>
      <c r="X87" s="164"/>
      <c r="Y87" s="8"/>
      <c r="Z87" s="114" t="e">
        <f>INDEX('Factur-X FULL'!B:B,MATCH(CONCATENATE("/rsm:CrossIndustryInvoice",O87),'Factur-X FULL'!M:M,0))</f>
        <v>#N/A</v>
      </c>
      <c r="AA87" s="201" t="e">
        <f>INDEX('Factur-X FULL'!K:K,MATCH(CONCATENATE("/rsm:CrossIndustryInvoice",O87),'Factur-X FULL'!M:M,0))</f>
        <v>#N/A</v>
      </c>
      <c r="AB87" s="109" t="e">
        <f>IF(OR(ISNA(Z87),Z87="EXT"),INDEX('Factur-X FULL'!T:T,MATCH(CONCATENATE("/rsm:CrossIndustryInvoice",O87),'Factur-X FULL'!M:M,0)),INDEX('Factur-X FULL'!T:T,MATCH(Z87,'Factur-X FULL'!B:B,0)))</f>
        <v>#N/A</v>
      </c>
      <c r="AC87" s="70" t="s">
        <v>4706</v>
      </c>
      <c r="AD87" s="8"/>
    </row>
    <row r="88" spans="1:30" ht="45" customHeight="1" outlineLevel="4" x14ac:dyDescent="0.2">
      <c r="A88" s="8">
        <v>85</v>
      </c>
      <c r="B88" s="39" t="s">
        <v>4156</v>
      </c>
      <c r="C88" s="121"/>
      <c r="D88" s="445" t="str">
        <f t="shared" si="11"/>
        <v xml:space="preserve">* * * * * * </v>
      </c>
      <c r="E88" s="24" t="s">
        <v>4312</v>
      </c>
      <c r="F88" s="26">
        <f t="shared" si="12"/>
        <v>6</v>
      </c>
      <c r="G88" s="26" t="s">
        <v>5613</v>
      </c>
      <c r="H88" s="26" t="s">
        <v>5613</v>
      </c>
      <c r="I88" s="26" t="s">
        <v>5613</v>
      </c>
      <c r="J88" s="26" t="s">
        <v>3776</v>
      </c>
      <c r="K88" s="19" t="s">
        <v>16</v>
      </c>
      <c r="L88" s="230" t="str">
        <f t="shared" si="9"/>
        <v>1..1</v>
      </c>
      <c r="M88" s="230" t="str">
        <f t="shared" si="8"/>
        <v>1..1</v>
      </c>
      <c r="N88" s="475" t="s">
        <v>20</v>
      </c>
      <c r="O88" s="47" t="s">
        <v>3835</v>
      </c>
      <c r="P88" s="47"/>
      <c r="Q88" s="61"/>
      <c r="R88" s="61"/>
      <c r="S88" s="47"/>
      <c r="T88" s="125" t="s">
        <v>192</v>
      </c>
      <c r="U88" s="497" t="s">
        <v>230</v>
      </c>
      <c r="V88" s="94"/>
      <c r="W88" s="187"/>
      <c r="X88" s="169"/>
      <c r="Y88" s="8"/>
      <c r="Z88" s="114" t="e">
        <f>INDEX('Factur-X FULL'!B:B,MATCH(CONCATENATE("/rsm:CrossIndustryInvoice",O88),'Factur-X FULL'!M:M,0))</f>
        <v>#N/A</v>
      </c>
      <c r="AA88" s="201" t="e">
        <f>INDEX('Factur-X FULL'!K:K,MATCH(CONCATENATE("/rsm:CrossIndustryInvoice",O88),'Factur-X FULL'!M:M,0))</f>
        <v>#N/A</v>
      </c>
      <c r="AB88" s="109" t="e">
        <f>IF(OR(ISNA(Z88),Z88="EXT"),INDEX('Factur-X FULL'!T:T,MATCH(CONCATENATE("/rsm:CrossIndustryInvoice",O88),'Factur-X FULL'!M:M,0)),INDEX('Factur-X FULL'!T:T,MATCH(Z88,'Factur-X FULL'!B:B,0)))</f>
        <v>#N/A</v>
      </c>
      <c r="AC88" s="70" t="s">
        <v>4706</v>
      </c>
      <c r="AD88" s="8"/>
    </row>
    <row r="89" spans="1:30" ht="45" customHeight="1" outlineLevel="4" x14ac:dyDescent="0.2">
      <c r="A89" s="8">
        <v>86</v>
      </c>
      <c r="B89" s="39" t="s">
        <v>4156</v>
      </c>
      <c r="C89" s="121"/>
      <c r="D89" s="445" t="str">
        <f t="shared" si="11"/>
        <v xml:space="preserve">* * * * * * </v>
      </c>
      <c r="E89" s="24" t="s">
        <v>4313</v>
      </c>
      <c r="F89" s="26">
        <f t="shared" si="12"/>
        <v>6</v>
      </c>
      <c r="G89" s="26" t="s">
        <v>5613</v>
      </c>
      <c r="H89" s="26" t="s">
        <v>5613</v>
      </c>
      <c r="I89" s="26" t="s">
        <v>5613</v>
      </c>
      <c r="J89" s="26" t="s">
        <v>3776</v>
      </c>
      <c r="K89" s="19" t="s">
        <v>16</v>
      </c>
      <c r="L89" s="230" t="str">
        <f t="shared" si="9"/>
        <v>1..1</v>
      </c>
      <c r="M89" s="230" t="str">
        <f t="shared" si="8"/>
        <v>1..1</v>
      </c>
      <c r="N89" s="475" t="s">
        <v>20</v>
      </c>
      <c r="O89" s="47" t="s">
        <v>3836</v>
      </c>
      <c r="P89" s="47"/>
      <c r="Q89" s="47"/>
      <c r="R89" s="47"/>
      <c r="S89" s="47"/>
      <c r="T89" s="125" t="s">
        <v>409</v>
      </c>
      <c r="U89" s="497" t="s">
        <v>230</v>
      </c>
      <c r="V89" s="94"/>
      <c r="W89" s="187"/>
      <c r="X89" s="169"/>
      <c r="Y89" s="8"/>
      <c r="Z89" s="114" t="e">
        <f>INDEX('Factur-X FULL'!B:B,MATCH(CONCATENATE("/rsm:CrossIndustryInvoice",O89),'Factur-X FULL'!M:M,0))</f>
        <v>#N/A</v>
      </c>
      <c r="AA89" s="201" t="e">
        <f>INDEX('Factur-X FULL'!K:K,MATCH(CONCATENATE("/rsm:CrossIndustryInvoice",O89),'Factur-X FULL'!M:M,0))</f>
        <v>#N/A</v>
      </c>
      <c r="AB89" s="109" t="e">
        <f>IF(OR(ISNA(Z89),Z89="EXT"),INDEX('Factur-X FULL'!T:T,MATCH(CONCATENATE("/rsm:CrossIndustryInvoice",O89),'Factur-X FULL'!M:M,0)),INDEX('Factur-X FULL'!T:T,MATCH(Z89,'Factur-X FULL'!B:B,0)))</f>
        <v>#N/A</v>
      </c>
      <c r="AC89" s="70" t="s">
        <v>4706</v>
      </c>
      <c r="AD89" s="8"/>
    </row>
    <row r="90" spans="1:30" s="148" customFormat="1" ht="45" customHeight="1" outlineLevel="3" x14ac:dyDescent="0.2">
      <c r="A90" s="8">
        <v>87</v>
      </c>
      <c r="B90" s="147" t="s">
        <v>4156</v>
      </c>
      <c r="C90" s="126"/>
      <c r="D90" s="448" t="str">
        <f t="shared" si="11"/>
        <v xml:space="preserve">* * * * </v>
      </c>
      <c r="E90" s="34" t="s">
        <v>5034</v>
      </c>
      <c r="F90" s="36">
        <f t="shared" si="12"/>
        <v>4</v>
      </c>
      <c r="G90" s="35" t="s">
        <v>5613</v>
      </c>
      <c r="H90" s="35" t="s">
        <v>5613</v>
      </c>
      <c r="I90" s="35" t="s">
        <v>5613</v>
      </c>
      <c r="J90" s="35" t="s">
        <v>99</v>
      </c>
      <c r="K90" s="36" t="s">
        <v>21</v>
      </c>
      <c r="L90" s="35" t="str">
        <f t="shared" si="9"/>
        <v>0..n</v>
      </c>
      <c r="M90" s="35" t="str">
        <f t="shared" si="8"/>
        <v>0..n</v>
      </c>
      <c r="N90" s="482" t="s">
        <v>21</v>
      </c>
      <c r="O90" s="34" t="s">
        <v>5036</v>
      </c>
      <c r="P90" s="34" t="s">
        <v>5035</v>
      </c>
      <c r="Q90" s="34"/>
      <c r="R90" s="34"/>
      <c r="S90" s="36"/>
      <c r="T90" s="36"/>
      <c r="U90" s="500"/>
      <c r="V90" s="91"/>
      <c r="W90" s="185"/>
      <c r="X90" s="166"/>
      <c r="Y90" s="8"/>
      <c r="Z90" s="145" t="str">
        <f>INDEX('Factur-X FULL'!B:B,MATCH(CONCATENATE("/rsm:CrossIndustryInvoice",O90),'Factur-X FULL'!M:M,0))</f>
        <v>EXT</v>
      </c>
      <c r="AA90" s="202" t="str">
        <f>INDEX('Factur-X FULL'!K:K,MATCH(CONCATENATE("/rsm:CrossIndustryInvoice",O90),'Factur-X FULL'!M:M,0))</f>
        <v>0..n</v>
      </c>
      <c r="AB90" s="146" t="str">
        <f>IF(OR(ISNA(Z90),Z90="EXT"),INDEX('Factur-X FULL'!T:T,MATCH(CONCATENATE("/rsm:CrossIndustryInvoice",O90),'Factur-X FULL'!M:M,0)),INDEX('Factur-X FULL'!T:T,MATCH(Z90,'Factur-X FULL'!B:B,0)))</f>
        <v>EXTENDED</v>
      </c>
      <c r="AC90" s="70"/>
      <c r="AD90" s="8"/>
    </row>
    <row r="91" spans="1:30" ht="45" customHeight="1" outlineLevel="4" x14ac:dyDescent="0.2">
      <c r="A91" s="8">
        <v>88</v>
      </c>
      <c r="B91" s="39" t="s">
        <v>4156</v>
      </c>
      <c r="C91" s="123"/>
      <c r="D91" s="442" t="str">
        <f t="shared" si="11"/>
        <v xml:space="preserve">* * * * * </v>
      </c>
      <c r="E91" s="20" t="s">
        <v>5045</v>
      </c>
      <c r="F91" s="17">
        <f t="shared" si="12"/>
        <v>5</v>
      </c>
      <c r="G91" s="26" t="s">
        <v>5613</v>
      </c>
      <c r="H91" s="26" t="s">
        <v>5613</v>
      </c>
      <c r="I91" s="26" t="s">
        <v>5613</v>
      </c>
      <c r="J91" s="26" t="s">
        <v>99</v>
      </c>
      <c r="K91" s="18" t="s">
        <v>20</v>
      </c>
      <c r="L91" s="230" t="str">
        <f t="shared" si="9"/>
        <v>0..1</v>
      </c>
      <c r="M91" s="230" t="str">
        <f t="shared" si="8"/>
        <v>0..1</v>
      </c>
      <c r="N91" s="475" t="s">
        <v>21</v>
      </c>
      <c r="O91" s="21" t="s">
        <v>5037</v>
      </c>
      <c r="P91" s="20" t="s">
        <v>5057</v>
      </c>
      <c r="Q91" s="20"/>
      <c r="R91" s="20"/>
      <c r="S91" s="21"/>
      <c r="T91" s="18" t="s">
        <v>147</v>
      </c>
      <c r="U91" s="495" t="s">
        <v>81</v>
      </c>
      <c r="V91" s="176"/>
      <c r="W91" s="181"/>
      <c r="X91" s="163"/>
      <c r="Y91" s="8"/>
      <c r="Z91" s="114" t="e">
        <f>INDEX('Factur-X FULL'!B:B,MATCH(CONCATENATE("/rsm:CrossIndustryInvoice",O91),'Factur-X FULL'!M:M,0))</f>
        <v>#N/A</v>
      </c>
      <c r="AA91" s="201" t="e">
        <f>INDEX('Factur-X FULL'!K:K,MATCH(CONCATENATE("/rsm:CrossIndustryInvoice",O91),'Factur-X FULL'!M:M,0))</f>
        <v>#N/A</v>
      </c>
      <c r="AB91" s="109" t="e">
        <f>IF(OR(ISNA(Z91),Z91="EXT"),INDEX('Factur-X FULL'!T:T,MATCH(CONCATENATE("/rsm:CrossIndustryInvoice",O91),'Factur-X FULL'!M:M,0)),INDEX('Factur-X FULL'!T:T,MATCH(Z91,'Factur-X FULL'!B:B,0)))</f>
        <v>#N/A</v>
      </c>
      <c r="AC91" s="426" t="s">
        <v>4707</v>
      </c>
      <c r="AD91" s="8"/>
    </row>
    <row r="92" spans="1:30" ht="45" customHeight="1" outlineLevel="4" x14ac:dyDescent="0.2">
      <c r="A92" s="8">
        <v>89</v>
      </c>
      <c r="B92" s="39" t="s">
        <v>4156</v>
      </c>
      <c r="C92" s="123"/>
      <c r="D92" s="442" t="str">
        <f t="shared" si="11"/>
        <v xml:space="preserve">* * * * * </v>
      </c>
      <c r="E92" s="20" t="s">
        <v>5047</v>
      </c>
      <c r="F92" s="17">
        <f t="shared" si="12"/>
        <v>5</v>
      </c>
      <c r="G92" s="26" t="s">
        <v>5613</v>
      </c>
      <c r="H92" s="26" t="s">
        <v>5613</v>
      </c>
      <c r="I92" s="26" t="s">
        <v>5613</v>
      </c>
      <c r="J92" s="26" t="s">
        <v>99</v>
      </c>
      <c r="K92" s="18" t="s">
        <v>21</v>
      </c>
      <c r="L92" s="230" t="str">
        <f t="shared" si="9"/>
        <v>0..n</v>
      </c>
      <c r="M92" s="230" t="str">
        <f t="shared" si="8"/>
        <v>0..n</v>
      </c>
      <c r="N92" s="475" t="s">
        <v>21</v>
      </c>
      <c r="O92" s="21" t="s">
        <v>5038</v>
      </c>
      <c r="P92" s="20" t="s">
        <v>391</v>
      </c>
      <c r="Q92" s="20" t="s">
        <v>392</v>
      </c>
      <c r="R92" s="20" t="s">
        <v>4363</v>
      </c>
      <c r="S92" s="21"/>
      <c r="T92" s="18" t="s">
        <v>147</v>
      </c>
      <c r="U92" s="495" t="s">
        <v>81</v>
      </c>
      <c r="V92" s="176"/>
      <c r="W92" s="181"/>
      <c r="X92" s="163"/>
      <c r="Y92" s="8"/>
      <c r="Z92" s="114" t="str">
        <f>INDEX('Factur-X FULL'!B:B,MATCH(CONCATENATE("/rsm:CrossIndustryInvoice",O92),'Factur-X FULL'!M:M,0))</f>
        <v>EXT</v>
      </c>
      <c r="AA92" s="201" t="str">
        <f>INDEX('Factur-X FULL'!K:K,MATCH(CONCATENATE("/rsm:CrossIndustryInvoice",O92),'Factur-X FULL'!M:M,0))</f>
        <v>0..1</v>
      </c>
      <c r="AB92" s="109" t="str">
        <f>IF(OR(ISNA(Z92),Z92="EXT"),INDEX('Factur-X FULL'!T:T,MATCH(CONCATENATE("/rsm:CrossIndustryInvoice",O92),'Factur-X FULL'!M:M,0)),INDEX('Factur-X FULL'!T:T,MATCH(Z92,'Factur-X FULL'!B:B,0)))</f>
        <v>EXTENDED</v>
      </c>
      <c r="AC92" s="70" t="s">
        <v>4706</v>
      </c>
      <c r="AD92" s="8"/>
    </row>
    <row r="93" spans="1:30" ht="45" customHeight="1" outlineLevel="4" x14ac:dyDescent="0.2">
      <c r="A93" s="8">
        <v>90</v>
      </c>
      <c r="B93" s="39" t="s">
        <v>4156</v>
      </c>
      <c r="C93" s="123"/>
      <c r="D93" s="442" t="str">
        <f t="shared" si="11"/>
        <v xml:space="preserve">* * * * * * </v>
      </c>
      <c r="E93" s="20" t="s">
        <v>5048</v>
      </c>
      <c r="F93" s="17">
        <f t="shared" si="12"/>
        <v>6</v>
      </c>
      <c r="G93" s="26" t="s">
        <v>5613</v>
      </c>
      <c r="H93" s="26" t="s">
        <v>5613</v>
      </c>
      <c r="I93" s="26" t="s">
        <v>5613</v>
      </c>
      <c r="J93" s="26" t="s">
        <v>99</v>
      </c>
      <c r="K93" s="18" t="s">
        <v>16</v>
      </c>
      <c r="L93" s="230" t="str">
        <f t="shared" si="9"/>
        <v>1..1</v>
      </c>
      <c r="M93" s="230" t="str">
        <f t="shared" si="8"/>
        <v>1..1</v>
      </c>
      <c r="N93" s="476" t="s">
        <v>20</v>
      </c>
      <c r="O93" s="31" t="s">
        <v>5039</v>
      </c>
      <c r="P93" s="32" t="s">
        <v>405</v>
      </c>
      <c r="Q93" s="32" t="s">
        <v>406</v>
      </c>
      <c r="R93" s="32"/>
      <c r="S93" s="31"/>
      <c r="T93" s="122" t="s">
        <v>409</v>
      </c>
      <c r="U93" s="497" t="s">
        <v>230</v>
      </c>
      <c r="V93" s="90"/>
      <c r="W93" s="184"/>
      <c r="X93" s="165"/>
      <c r="Y93" s="8"/>
      <c r="Z93" s="114" t="str">
        <f>INDEX('Factur-X FULL'!B:B,MATCH(CONCATENATE("/rsm:CrossIndustryInvoice",O93),'Factur-X FULL'!M:M,0))</f>
        <v>EXT</v>
      </c>
      <c r="AA93" s="201" t="str">
        <f>INDEX('Factur-X FULL'!K:K,MATCH(CONCATENATE("/rsm:CrossIndustryInvoice",O93),'Factur-X FULL'!M:M,0))</f>
        <v>1..1</v>
      </c>
      <c r="AB93" s="109" t="str">
        <f>IF(OR(ISNA(Z93),Z93="EXT"),INDEX('Factur-X FULL'!T:T,MATCH(CONCATENATE("/rsm:CrossIndustryInvoice",O93),'Factur-X FULL'!M:M,0)),INDEX('Factur-X FULL'!T:T,MATCH(Z93,'Factur-X FULL'!B:B,0)))</f>
        <v>EXTENDED</v>
      </c>
      <c r="AD93" s="8"/>
    </row>
    <row r="94" spans="1:30" ht="45" customHeight="1" outlineLevel="4" x14ac:dyDescent="0.2">
      <c r="A94" s="8">
        <v>91</v>
      </c>
      <c r="B94" s="39" t="s">
        <v>4156</v>
      </c>
      <c r="C94" s="123"/>
      <c r="D94" s="442" t="str">
        <f t="shared" si="11"/>
        <v xml:space="preserve">* * * * * </v>
      </c>
      <c r="E94" s="20" t="s">
        <v>5046</v>
      </c>
      <c r="F94" s="17">
        <f t="shared" si="12"/>
        <v>5</v>
      </c>
      <c r="G94" s="26" t="s">
        <v>5613</v>
      </c>
      <c r="H94" s="26" t="s">
        <v>5613</v>
      </c>
      <c r="I94" s="26" t="s">
        <v>5613</v>
      </c>
      <c r="J94" s="26" t="s">
        <v>99</v>
      </c>
      <c r="K94" s="18" t="s">
        <v>20</v>
      </c>
      <c r="L94" s="230" t="str">
        <f t="shared" si="9"/>
        <v>0..1</v>
      </c>
      <c r="M94" s="230" t="str">
        <f t="shared" si="8"/>
        <v>0..1</v>
      </c>
      <c r="N94" s="475" t="s">
        <v>20</v>
      </c>
      <c r="O94" s="25" t="s">
        <v>5040</v>
      </c>
      <c r="P94" s="24" t="s">
        <v>5058</v>
      </c>
      <c r="Q94" s="24"/>
      <c r="R94" s="24"/>
      <c r="S94" s="25"/>
      <c r="T94" s="19" t="s">
        <v>147</v>
      </c>
      <c r="U94" s="495" t="s">
        <v>81</v>
      </c>
      <c r="V94" s="89"/>
      <c r="W94" s="182"/>
      <c r="X94" s="164"/>
      <c r="Y94" s="8"/>
      <c r="Z94" s="114" t="str">
        <f>INDEX('Factur-X FULL'!B:B,MATCH(CONCATENATE("/rsm:CrossIndustryInvoice",O94),'Factur-X FULL'!M:M,0))</f>
        <v>EXT</v>
      </c>
      <c r="AA94" s="201" t="str">
        <f>INDEX('Factur-X FULL'!K:K,MATCH(CONCATENATE("/rsm:CrossIndustryInvoice",O94),'Factur-X FULL'!M:M,0))</f>
        <v>0..1</v>
      </c>
      <c r="AB94" s="109" t="str">
        <f>IF(OR(ISNA(Z94),Z94="EXT"),INDEX('Factur-X FULL'!T:T,MATCH(CONCATENATE("/rsm:CrossIndustryInvoice",O94),'Factur-X FULL'!M:M,0)),INDEX('Factur-X FULL'!T:T,MATCH(Z94,'Factur-X FULL'!B:B,0)))</f>
        <v>EXTENDED</v>
      </c>
      <c r="AD94" s="8"/>
    </row>
    <row r="95" spans="1:30" ht="45" customHeight="1" outlineLevel="4" x14ac:dyDescent="0.2">
      <c r="A95" s="8">
        <v>92</v>
      </c>
      <c r="B95" s="39" t="s">
        <v>4156</v>
      </c>
      <c r="C95" s="123"/>
      <c r="D95" s="442" t="str">
        <f t="shared" si="11"/>
        <v xml:space="preserve">* * * * * </v>
      </c>
      <c r="E95" s="24" t="s">
        <v>5049</v>
      </c>
      <c r="F95" s="17">
        <f t="shared" si="12"/>
        <v>5</v>
      </c>
      <c r="G95" s="26" t="s">
        <v>5613</v>
      </c>
      <c r="H95" s="26" t="s">
        <v>5613</v>
      </c>
      <c r="I95" s="26" t="s">
        <v>5613</v>
      </c>
      <c r="J95" s="26" t="s">
        <v>99</v>
      </c>
      <c r="K95" s="18" t="s">
        <v>20</v>
      </c>
      <c r="L95" s="230" t="str">
        <f t="shared" si="9"/>
        <v>0..1</v>
      </c>
      <c r="M95" s="230" t="str">
        <f t="shared" si="8"/>
        <v>0..1</v>
      </c>
      <c r="N95" s="475" t="s">
        <v>20</v>
      </c>
      <c r="O95" s="20" t="s">
        <v>5041</v>
      </c>
      <c r="P95" s="20" t="s">
        <v>5059</v>
      </c>
      <c r="Q95" s="20"/>
      <c r="R95" s="20"/>
      <c r="S95" s="20"/>
      <c r="T95" s="18" t="s">
        <v>147</v>
      </c>
      <c r="U95" s="495" t="s">
        <v>81</v>
      </c>
      <c r="V95" s="88"/>
      <c r="W95" s="181"/>
      <c r="X95" s="163"/>
      <c r="Y95" s="8"/>
      <c r="Z95" s="114" t="str">
        <f>INDEX('Factur-X FULL'!B:B,MATCH(CONCATENATE("/rsm:CrossIndustryInvoice",O95),'Factur-X FULL'!M:M,0))</f>
        <v>EXT</v>
      </c>
      <c r="AA95" s="201" t="str">
        <f>INDEX('Factur-X FULL'!K:K,MATCH(CONCATENATE("/rsm:CrossIndustryInvoice",O95),'Factur-X FULL'!M:M,0))</f>
        <v>0..1</v>
      </c>
      <c r="AB95" s="109" t="str">
        <f>IF(OR(ISNA(Z95),Z95="EXT"),INDEX('Factur-X FULL'!T:T,MATCH(CONCATENATE("/rsm:CrossIndustryInvoice",O95),'Factur-X FULL'!M:M,0)),INDEX('Factur-X FULL'!T:T,MATCH(Z95,'Factur-X FULL'!B:B,0)))</f>
        <v>EXTENDED</v>
      </c>
      <c r="AD95" s="8"/>
    </row>
    <row r="96" spans="1:30" ht="45" customHeight="1" outlineLevel="4" x14ac:dyDescent="0.2">
      <c r="A96" s="8">
        <v>93</v>
      </c>
      <c r="B96" s="39" t="s">
        <v>4156</v>
      </c>
      <c r="C96" s="123"/>
      <c r="D96" s="442" t="str">
        <f t="shared" si="11"/>
        <v xml:space="preserve">* * * * * </v>
      </c>
      <c r="E96" s="24" t="s">
        <v>5050</v>
      </c>
      <c r="F96" s="17">
        <f t="shared" si="12"/>
        <v>5</v>
      </c>
      <c r="G96" s="26" t="s">
        <v>5613</v>
      </c>
      <c r="H96" s="26" t="s">
        <v>5613</v>
      </c>
      <c r="I96" s="26" t="s">
        <v>5613</v>
      </c>
      <c r="J96" s="26" t="s">
        <v>99</v>
      </c>
      <c r="K96" s="18" t="s">
        <v>20</v>
      </c>
      <c r="L96" s="230" t="str">
        <f t="shared" si="9"/>
        <v>0..1</v>
      </c>
      <c r="M96" s="230" t="str">
        <f t="shared" si="8"/>
        <v>0..1</v>
      </c>
      <c r="N96" s="475" t="s">
        <v>21</v>
      </c>
      <c r="O96" s="20" t="s">
        <v>5042</v>
      </c>
      <c r="P96" s="20" t="s">
        <v>5062</v>
      </c>
      <c r="Q96" s="20"/>
      <c r="R96" s="20"/>
      <c r="S96" s="20"/>
      <c r="T96" s="18" t="s">
        <v>147</v>
      </c>
      <c r="U96" s="495" t="s">
        <v>81</v>
      </c>
      <c r="V96" s="88"/>
      <c r="W96" s="181"/>
      <c r="X96" s="163"/>
      <c r="Y96" s="8"/>
      <c r="Z96" s="114" t="e">
        <f>INDEX('Factur-X FULL'!B:B,MATCH(CONCATENATE("/rsm:CrossIndustryInvoice",O96),'Factur-X FULL'!M:M,0))</f>
        <v>#N/A</v>
      </c>
      <c r="AA96" s="201" t="e">
        <f>INDEX('Factur-X FULL'!K:K,MATCH(CONCATENATE("/rsm:CrossIndustryInvoice",O96),'Factur-X FULL'!M:M,0))</f>
        <v>#N/A</v>
      </c>
      <c r="AB96" s="109" t="e">
        <f>IF(OR(ISNA(Z96),Z96="EXT"),INDEX('Factur-X FULL'!T:T,MATCH(CONCATENATE("/rsm:CrossIndustryInvoice",O96),'Factur-X FULL'!M:M,0)),INDEX('Factur-X FULL'!T:T,MATCH(Z96,'Factur-X FULL'!B:B,0)))</f>
        <v>#N/A</v>
      </c>
      <c r="AC96" s="426" t="s">
        <v>4707</v>
      </c>
      <c r="AD96" s="8"/>
    </row>
    <row r="97" spans="1:30" ht="45" customHeight="1" outlineLevel="4" x14ac:dyDescent="0.2">
      <c r="A97" s="8">
        <v>94</v>
      </c>
      <c r="B97" s="39" t="s">
        <v>4156</v>
      </c>
      <c r="C97" s="123"/>
      <c r="D97" s="442" t="str">
        <f t="shared" si="11"/>
        <v xml:space="preserve">* * * * * </v>
      </c>
      <c r="E97" s="20" t="s">
        <v>5051</v>
      </c>
      <c r="F97" s="17">
        <f t="shared" si="12"/>
        <v>5</v>
      </c>
      <c r="G97" s="26" t="s">
        <v>5613</v>
      </c>
      <c r="H97" s="26" t="s">
        <v>5613</v>
      </c>
      <c r="I97" s="26" t="s">
        <v>5613</v>
      </c>
      <c r="J97" s="26" t="s">
        <v>99</v>
      </c>
      <c r="K97" s="18" t="s">
        <v>20</v>
      </c>
      <c r="L97" s="230" t="str">
        <f t="shared" si="9"/>
        <v>0..1</v>
      </c>
      <c r="M97" s="230" t="str">
        <f t="shared" si="8"/>
        <v>0..1</v>
      </c>
      <c r="N97" s="475" t="s">
        <v>21</v>
      </c>
      <c r="O97" s="21" t="s">
        <v>5043</v>
      </c>
      <c r="P97" s="20" t="s">
        <v>5060</v>
      </c>
      <c r="Q97" s="20"/>
      <c r="R97" s="20"/>
      <c r="S97" s="21"/>
      <c r="T97" s="18" t="s">
        <v>125</v>
      </c>
      <c r="U97" s="495" t="s">
        <v>81</v>
      </c>
      <c r="V97" s="88"/>
      <c r="W97" s="181"/>
      <c r="X97" s="163"/>
      <c r="Y97" s="8"/>
      <c r="Z97" s="114" t="str">
        <f>INDEX('Factur-X FULL'!B:B,MATCH(CONCATENATE("/rsm:CrossIndustryInvoice",O97),'Factur-X FULL'!M:M,0))</f>
        <v>EXT</v>
      </c>
      <c r="AA97" s="201" t="str">
        <f>INDEX('Factur-X FULL'!K:K,MATCH(CONCATENATE("/rsm:CrossIndustryInvoice",O97),'Factur-X FULL'!M:M,0))</f>
        <v>1..1</v>
      </c>
      <c r="AB97" s="109" t="str">
        <f>IF(OR(ISNA(Z97),Z97="EXT"),INDEX('Factur-X FULL'!T:T,MATCH(CONCATENATE("/rsm:CrossIndustryInvoice",O97),'Factur-X FULL'!M:M,0)),INDEX('Factur-X FULL'!T:T,MATCH(Z97,'Factur-X FULL'!B:B,0)))</f>
        <v>EXTENDED</v>
      </c>
      <c r="AC97" s="70" t="s">
        <v>4706</v>
      </c>
      <c r="AD97" s="8"/>
    </row>
    <row r="98" spans="1:30" ht="45" customHeight="1" outlineLevel="4" x14ac:dyDescent="0.2">
      <c r="A98" s="8">
        <v>95</v>
      </c>
      <c r="B98" s="39" t="s">
        <v>4156</v>
      </c>
      <c r="C98" s="123"/>
      <c r="D98" s="442" t="str">
        <f t="shared" si="11"/>
        <v xml:space="preserve">* * * * * </v>
      </c>
      <c r="E98" s="20" t="s">
        <v>5052</v>
      </c>
      <c r="F98" s="17">
        <f t="shared" si="12"/>
        <v>5</v>
      </c>
      <c r="G98" s="26" t="s">
        <v>5613</v>
      </c>
      <c r="H98" s="26" t="s">
        <v>5613</v>
      </c>
      <c r="I98" s="26" t="s">
        <v>5613</v>
      </c>
      <c r="J98" s="26" t="s">
        <v>99</v>
      </c>
      <c r="K98" s="18" t="s">
        <v>20</v>
      </c>
      <c r="L98" s="230" t="str">
        <f t="shared" si="9"/>
        <v>0..1</v>
      </c>
      <c r="M98" s="230" t="str">
        <f t="shared" si="8"/>
        <v>0..1</v>
      </c>
      <c r="N98" s="475" t="s">
        <v>21</v>
      </c>
      <c r="O98" s="21" t="s">
        <v>5044</v>
      </c>
      <c r="P98" s="20" t="s">
        <v>5061</v>
      </c>
      <c r="Q98" s="20"/>
      <c r="R98" s="20"/>
      <c r="S98" s="21"/>
      <c r="T98" s="18" t="s">
        <v>125</v>
      </c>
      <c r="U98" s="495" t="s">
        <v>81</v>
      </c>
      <c r="V98" s="88"/>
      <c r="W98" s="181"/>
      <c r="X98" s="163"/>
      <c r="Y98" s="8"/>
      <c r="Z98" s="114" t="str">
        <f>INDEX('Factur-X FULL'!B:B,MATCH(CONCATENATE("/rsm:CrossIndustryInvoice",O98),'Factur-X FULL'!M:M,0))</f>
        <v>EXT</v>
      </c>
      <c r="AA98" s="201" t="str">
        <f>INDEX('Factur-X FULL'!K:K,MATCH(CONCATENATE("/rsm:CrossIndustryInvoice",O98),'Factur-X FULL'!M:M,0))</f>
        <v>0..1</v>
      </c>
      <c r="AB98" s="109" t="str">
        <f>IF(OR(ISNA(Z98),Z98="EXT"),INDEX('Factur-X FULL'!T:T,MATCH(CONCATENATE("/rsm:CrossIndustryInvoice",O98),'Factur-X FULL'!M:M,0)),INDEX('Factur-X FULL'!T:T,MATCH(Z98,'Factur-X FULL'!B:B,0)))</f>
        <v>EXTENDED</v>
      </c>
      <c r="AD98" s="8"/>
    </row>
    <row r="99" spans="1:30" ht="45" customHeight="1" outlineLevel="4" x14ac:dyDescent="0.2">
      <c r="A99" s="8">
        <v>96</v>
      </c>
      <c r="B99" s="39" t="s">
        <v>4156</v>
      </c>
      <c r="C99" s="123"/>
      <c r="D99" s="445" t="str">
        <f t="shared" si="11"/>
        <v xml:space="preserve">* * * * * </v>
      </c>
      <c r="E99" s="20" t="s">
        <v>5053</v>
      </c>
      <c r="F99" s="26">
        <f t="shared" si="12"/>
        <v>5</v>
      </c>
      <c r="G99" s="26" t="s">
        <v>5613</v>
      </c>
      <c r="H99" s="26" t="s">
        <v>5613</v>
      </c>
      <c r="I99" s="26" t="s">
        <v>5613</v>
      </c>
      <c r="J99" s="26" t="s">
        <v>99</v>
      </c>
      <c r="K99" s="18" t="s">
        <v>20</v>
      </c>
      <c r="L99" s="230" t="str">
        <f t="shared" si="9"/>
        <v>0..1</v>
      </c>
      <c r="M99" s="230" t="str">
        <f t="shared" si="8"/>
        <v>0..1</v>
      </c>
      <c r="N99" s="475" t="s">
        <v>21</v>
      </c>
      <c r="O99" s="21" t="s">
        <v>5055</v>
      </c>
      <c r="P99" s="20" t="s">
        <v>5635</v>
      </c>
      <c r="Q99" s="20"/>
      <c r="R99" s="20"/>
      <c r="S99" s="21"/>
      <c r="T99" s="18" t="s">
        <v>687</v>
      </c>
      <c r="U99" s="495" t="s">
        <v>81</v>
      </c>
      <c r="V99" s="88"/>
      <c r="W99" s="181"/>
      <c r="X99" s="163"/>
      <c r="Y99" s="8"/>
      <c r="Z99" s="114" t="str">
        <f>INDEX('Factur-X FULL'!B:B,MATCH(CONCATENATE("/rsm:CrossIndustryInvoice",O99),'Factur-X FULL'!M:M,0))</f>
        <v>EXT</v>
      </c>
      <c r="AA99" s="201" t="str">
        <f>INDEX('Factur-X FULL'!K:K,MATCH(CONCATENATE("/rsm:CrossIndustryInvoice",O99),'Factur-X FULL'!M:M,0))</f>
        <v>0..1</v>
      </c>
      <c r="AB99" s="109" t="str">
        <f>IF(OR(ISNA(Z99),Z99="EXT"),INDEX('Factur-X FULL'!T:T,MATCH(CONCATENATE("/rsm:CrossIndustryInvoice",O99),'Factur-X FULL'!M:M,0)),INDEX('Factur-X FULL'!T:T,MATCH(Z99,'Factur-X FULL'!B:B,0)))</f>
        <v>EXTENDED</v>
      </c>
      <c r="AD99" s="8"/>
    </row>
    <row r="100" spans="1:30" ht="45" customHeight="1" outlineLevel="4" x14ac:dyDescent="0.2">
      <c r="A100" s="8">
        <v>97</v>
      </c>
      <c r="B100" s="39" t="s">
        <v>4156</v>
      </c>
      <c r="C100" s="123"/>
      <c r="D100" s="445" t="str">
        <f t="shared" si="11"/>
        <v xml:space="preserve">* * * * * * </v>
      </c>
      <c r="E100" s="20" t="s">
        <v>5054</v>
      </c>
      <c r="F100" s="26">
        <f t="shared" si="12"/>
        <v>6</v>
      </c>
      <c r="G100" s="26" t="s">
        <v>5613</v>
      </c>
      <c r="H100" s="26" t="s">
        <v>5613</v>
      </c>
      <c r="I100" s="26" t="s">
        <v>5613</v>
      </c>
      <c r="J100" s="26" t="s">
        <v>99</v>
      </c>
      <c r="K100" s="18" t="s">
        <v>16</v>
      </c>
      <c r="L100" s="230" t="str">
        <f t="shared" si="9"/>
        <v>1..1</v>
      </c>
      <c r="M100" s="230" t="str">
        <f t="shared" si="8"/>
        <v>1..1</v>
      </c>
      <c r="N100" s="475" t="s">
        <v>20</v>
      </c>
      <c r="O100" s="52" t="s">
        <v>5056</v>
      </c>
      <c r="P100" s="47"/>
      <c r="Q100" s="61"/>
      <c r="R100" s="61"/>
      <c r="S100" s="52"/>
      <c r="T100" s="125" t="s">
        <v>192</v>
      </c>
      <c r="U100" s="497" t="s">
        <v>230</v>
      </c>
      <c r="V100" s="94"/>
      <c r="W100" s="187"/>
      <c r="X100" s="169"/>
      <c r="Y100" s="8"/>
      <c r="Z100" s="114" t="str">
        <f>INDEX('Factur-X FULL'!B:B,MATCH(CONCATENATE("/rsm:CrossIndustryInvoice",O100),'Factur-X FULL'!M:M,0))</f>
        <v>EXT</v>
      </c>
      <c r="AA100" s="201" t="str">
        <f>INDEX('Factur-X FULL'!K:K,MATCH(CONCATENATE("/rsm:CrossIndustryInvoice",O100),'Factur-X FULL'!M:M,0))</f>
        <v>0..1</v>
      </c>
      <c r="AB100" s="109" t="str">
        <f>IF(OR(ISNA(Z100),Z100="EXT"),INDEX('Factur-X FULL'!T:T,MATCH(CONCATENATE("/rsm:CrossIndustryInvoice",O100),'Factur-X FULL'!M:M,0)),INDEX('Factur-X FULL'!T:T,MATCH(Z100,'Factur-X FULL'!B:B,0)))</f>
        <v>EXTENDED</v>
      </c>
      <c r="AC100" s="70" t="s">
        <v>4706</v>
      </c>
      <c r="AD100" s="8"/>
    </row>
    <row r="101" spans="1:30" s="148" customFormat="1" ht="45" customHeight="1" outlineLevel="2" x14ac:dyDescent="0.2">
      <c r="A101" s="8">
        <v>98</v>
      </c>
      <c r="B101" s="147" t="s">
        <v>4156</v>
      </c>
      <c r="C101" s="127"/>
      <c r="D101" s="447" t="str">
        <f t="shared" si="11"/>
        <v xml:space="preserve">* * * </v>
      </c>
      <c r="E101" s="40" t="s">
        <v>4354</v>
      </c>
      <c r="F101" s="41">
        <f t="shared" si="12"/>
        <v>3</v>
      </c>
      <c r="G101" s="232" t="s">
        <v>5614</v>
      </c>
      <c r="H101" s="232" t="s">
        <v>5613</v>
      </c>
      <c r="I101" s="232" t="s">
        <v>5614</v>
      </c>
      <c r="J101" s="232" t="s">
        <v>323</v>
      </c>
      <c r="K101" s="42" t="s">
        <v>20</v>
      </c>
      <c r="L101" s="41" t="str">
        <f t="shared" si="9"/>
        <v>0..1</v>
      </c>
      <c r="M101" s="41" t="str">
        <f t="shared" si="8"/>
        <v>0..1</v>
      </c>
      <c r="N101" s="481" t="s">
        <v>20</v>
      </c>
      <c r="O101" s="43" t="s">
        <v>4355</v>
      </c>
      <c r="P101" s="40" t="s">
        <v>4224</v>
      </c>
      <c r="Q101" s="40"/>
      <c r="R101" s="40"/>
      <c r="S101" s="43" t="s">
        <v>5959</v>
      </c>
      <c r="T101" s="42"/>
      <c r="U101" s="499"/>
      <c r="V101" s="92"/>
      <c r="W101" s="193"/>
      <c r="X101" s="194" t="s">
        <v>4949</v>
      </c>
      <c r="Y101" s="8"/>
      <c r="Z101" s="141" t="e">
        <f>INDEX('Factur-X FULL'!B:B,MATCH(CONCATENATE("/rsm:CrossIndustryInvoice",O101),'Factur-X FULL'!M:M,0))</f>
        <v>#N/A</v>
      </c>
      <c r="AA101" s="203" t="e">
        <f>INDEX('Factur-X FULL'!K:K,MATCH(CONCATENATE("/rsm:CrossIndustryInvoice",O101),'Factur-X FULL'!M:M,0))</f>
        <v>#N/A</v>
      </c>
      <c r="AB101" s="142" t="e">
        <f>IF(OR(ISNA(Z101),Z101="EXT"),INDEX('Factur-X FULL'!T:T,MATCH(CONCATENATE("/rsm:CrossIndustryInvoice",O101),'Factur-X FULL'!M:M,0)),INDEX('Factur-X FULL'!T:T,MATCH(Z101,'Factur-X FULL'!B:B,0)))</f>
        <v>#N/A</v>
      </c>
      <c r="AC101" s="70" t="s">
        <v>4706</v>
      </c>
      <c r="AD101" s="8"/>
    </row>
    <row r="102" spans="1:30" ht="45" customHeight="1" outlineLevel="3" x14ac:dyDescent="0.2">
      <c r="A102" s="8">
        <v>99</v>
      </c>
      <c r="B102" s="39" t="s">
        <v>4156</v>
      </c>
      <c r="C102" s="226"/>
      <c r="D102" s="442" t="str">
        <f t="shared" si="11"/>
        <v xml:space="preserve">* * * * </v>
      </c>
      <c r="E102" s="20" t="s">
        <v>4372</v>
      </c>
      <c r="F102" s="17">
        <f t="shared" si="12"/>
        <v>4</v>
      </c>
      <c r="G102" s="26" t="s">
        <v>5614</v>
      </c>
      <c r="H102" s="26" t="s">
        <v>5613</v>
      </c>
      <c r="I102" s="26" t="s">
        <v>5614</v>
      </c>
      <c r="J102" s="26" t="s">
        <v>99</v>
      </c>
      <c r="K102" s="18" t="s">
        <v>20</v>
      </c>
      <c r="L102" s="230" t="str">
        <f t="shared" si="9"/>
        <v>0..1</v>
      </c>
      <c r="M102" s="230" t="str">
        <f t="shared" si="8"/>
        <v>0..1</v>
      </c>
      <c r="N102" s="475" t="s">
        <v>21</v>
      </c>
      <c r="O102" s="21" t="s">
        <v>4367</v>
      </c>
      <c r="P102" s="20" t="s">
        <v>4368</v>
      </c>
      <c r="Q102" s="20"/>
      <c r="R102" s="20"/>
      <c r="S102" s="21" t="s">
        <v>5959</v>
      </c>
      <c r="T102" s="18" t="s">
        <v>147</v>
      </c>
      <c r="U102" s="495" t="s">
        <v>81</v>
      </c>
      <c r="V102" s="176"/>
      <c r="W102" s="181"/>
      <c r="X102" s="163" t="s">
        <v>4949</v>
      </c>
      <c r="Y102" s="8"/>
      <c r="Z102" s="114" t="e">
        <f>INDEX('Factur-X FULL'!B:B,MATCH(CONCATENATE("/rsm:CrossIndustryInvoice",O102),'Factur-X FULL'!M:M,0))</f>
        <v>#N/A</v>
      </c>
      <c r="AA102" s="201" t="e">
        <f>INDEX('Factur-X FULL'!K:K,MATCH(CONCATENATE("/rsm:CrossIndustryInvoice",O102),'Factur-X FULL'!M:M,0))</f>
        <v>#N/A</v>
      </c>
      <c r="AB102" s="109" t="e">
        <f>IF(OR(ISNA(Z102),Z102="EXT"),INDEX('Factur-X FULL'!T:T,MATCH(CONCATENATE("/rsm:CrossIndustryInvoice",O102),'Factur-X FULL'!M:M,0)),INDEX('Factur-X FULL'!T:T,MATCH(Z102,'Factur-X FULL'!B:B,0)))</f>
        <v>#N/A</v>
      </c>
      <c r="AC102" s="70" t="s">
        <v>4706</v>
      </c>
      <c r="AD102" s="8"/>
    </row>
    <row r="103" spans="1:30" ht="45" customHeight="1" outlineLevel="3" x14ac:dyDescent="0.2">
      <c r="A103" s="8">
        <v>100</v>
      </c>
      <c r="B103" s="39" t="s">
        <v>4156</v>
      </c>
      <c r="C103" s="226"/>
      <c r="D103" s="442" t="str">
        <f t="shared" si="11"/>
        <v xml:space="preserve">* * * * </v>
      </c>
      <c r="E103" s="20" t="s">
        <v>4373</v>
      </c>
      <c r="F103" s="17">
        <f t="shared" si="12"/>
        <v>4</v>
      </c>
      <c r="G103" s="26" t="s">
        <v>5614</v>
      </c>
      <c r="H103" s="26" t="s">
        <v>5613</v>
      </c>
      <c r="I103" s="26" t="s">
        <v>5614</v>
      </c>
      <c r="J103" s="26" t="s">
        <v>323</v>
      </c>
      <c r="K103" s="18" t="s">
        <v>21</v>
      </c>
      <c r="L103" s="230" t="str">
        <f t="shared" si="9"/>
        <v>0..n</v>
      </c>
      <c r="M103" s="230" t="str">
        <f t="shared" si="8"/>
        <v>0..n</v>
      </c>
      <c r="N103" s="475" t="s">
        <v>21</v>
      </c>
      <c r="O103" s="21" t="s">
        <v>4356</v>
      </c>
      <c r="P103" s="20" t="s">
        <v>391</v>
      </c>
      <c r="Q103" s="20" t="s">
        <v>392</v>
      </c>
      <c r="R103" s="20"/>
      <c r="S103" s="21" t="s">
        <v>5959</v>
      </c>
      <c r="T103" s="18" t="s">
        <v>147</v>
      </c>
      <c r="U103" s="495" t="s">
        <v>81</v>
      </c>
      <c r="V103" s="176"/>
      <c r="W103" s="181"/>
      <c r="X103" s="163" t="s">
        <v>4949</v>
      </c>
      <c r="Y103" s="8"/>
      <c r="Z103" s="114" t="e">
        <f>INDEX('Factur-X FULL'!B:B,MATCH(CONCATENATE("/rsm:CrossIndustryInvoice",O103),'Factur-X FULL'!M:M,0))</f>
        <v>#N/A</v>
      </c>
      <c r="AA103" s="201" t="e">
        <f>INDEX('Factur-X FULL'!K:K,MATCH(CONCATENATE("/rsm:CrossIndustryInvoice",O103),'Factur-X FULL'!M:M,0))</f>
        <v>#N/A</v>
      </c>
      <c r="AB103" s="109" t="e">
        <f>IF(OR(ISNA(Z103),Z103="EXT"),INDEX('Factur-X FULL'!T:T,MATCH(CONCATENATE("/rsm:CrossIndustryInvoice",O103),'Factur-X FULL'!M:M,0)),INDEX('Factur-X FULL'!T:T,MATCH(Z103,'Factur-X FULL'!B:B,0)))</f>
        <v>#N/A</v>
      </c>
      <c r="AC103" s="70" t="s">
        <v>4706</v>
      </c>
      <c r="AD103" s="8"/>
    </row>
    <row r="104" spans="1:30" ht="45" customHeight="1" outlineLevel="3" x14ac:dyDescent="0.2">
      <c r="A104" s="8">
        <v>101</v>
      </c>
      <c r="B104" s="39" t="s">
        <v>4156</v>
      </c>
      <c r="C104" s="226"/>
      <c r="D104" s="442" t="str">
        <f t="shared" si="11"/>
        <v xml:space="preserve">* * * * * </v>
      </c>
      <c r="E104" s="20" t="s">
        <v>4374</v>
      </c>
      <c r="F104" s="17">
        <f t="shared" si="12"/>
        <v>5</v>
      </c>
      <c r="G104" s="26" t="s">
        <v>5614</v>
      </c>
      <c r="H104" s="26" t="s">
        <v>5613</v>
      </c>
      <c r="I104" s="26" t="s">
        <v>5614</v>
      </c>
      <c r="J104" s="26" t="s">
        <v>323</v>
      </c>
      <c r="K104" s="18" t="s">
        <v>16</v>
      </c>
      <c r="L104" s="230" t="str">
        <f t="shared" si="9"/>
        <v>1..1</v>
      </c>
      <c r="M104" s="230" t="str">
        <f t="shared" si="8"/>
        <v>1..1</v>
      </c>
      <c r="N104" s="476" t="s">
        <v>20</v>
      </c>
      <c r="O104" s="31" t="s">
        <v>4357</v>
      </c>
      <c r="P104" s="32" t="s">
        <v>405</v>
      </c>
      <c r="Q104" s="32" t="s">
        <v>406</v>
      </c>
      <c r="R104" s="32"/>
      <c r="S104" s="31" t="s">
        <v>5959</v>
      </c>
      <c r="T104" s="122" t="s">
        <v>409</v>
      </c>
      <c r="U104" s="497" t="s">
        <v>230</v>
      </c>
      <c r="V104" s="90"/>
      <c r="W104" s="184"/>
      <c r="X104" s="165" t="s">
        <v>4949</v>
      </c>
      <c r="Y104" s="8"/>
      <c r="Z104" s="114" t="e">
        <f>INDEX('Factur-X FULL'!B:B,MATCH(CONCATENATE("/rsm:CrossIndustryInvoice",O104),'Factur-X FULL'!M:M,0))</f>
        <v>#N/A</v>
      </c>
      <c r="AA104" s="201" t="e">
        <f>INDEX('Factur-X FULL'!K:K,MATCH(CONCATENATE("/rsm:CrossIndustryInvoice",O104),'Factur-X FULL'!M:M,0))</f>
        <v>#N/A</v>
      </c>
      <c r="AB104" s="109" t="e">
        <f>IF(OR(ISNA(Z104),Z104="EXT"),INDEX('Factur-X FULL'!T:T,MATCH(CONCATENATE("/rsm:CrossIndustryInvoice",O104),'Factur-X FULL'!M:M,0)),INDEX('Factur-X FULL'!T:T,MATCH(Z104,'Factur-X FULL'!B:B,0)))</f>
        <v>#N/A</v>
      </c>
      <c r="AC104" s="70" t="s">
        <v>4706</v>
      </c>
      <c r="AD104" s="8"/>
    </row>
    <row r="105" spans="1:30" ht="45" customHeight="1" outlineLevel="3" x14ac:dyDescent="0.2">
      <c r="A105" s="8">
        <v>102</v>
      </c>
      <c r="B105" s="39" t="s">
        <v>4156</v>
      </c>
      <c r="C105" s="226"/>
      <c r="D105" s="442" t="str">
        <f t="shared" si="11"/>
        <v xml:space="preserve">* * * * </v>
      </c>
      <c r="E105" s="20" t="s">
        <v>4375</v>
      </c>
      <c r="F105" s="17">
        <f t="shared" si="12"/>
        <v>4</v>
      </c>
      <c r="G105" s="26" t="s">
        <v>5614</v>
      </c>
      <c r="H105" s="26" t="s">
        <v>5613</v>
      </c>
      <c r="I105" s="26" t="s">
        <v>5614</v>
      </c>
      <c r="J105" s="26" t="s">
        <v>323</v>
      </c>
      <c r="K105" s="18" t="s">
        <v>20</v>
      </c>
      <c r="L105" s="230" t="str">
        <f t="shared" si="9"/>
        <v>0..1</v>
      </c>
      <c r="M105" s="230" t="str">
        <f t="shared" si="8"/>
        <v>0..1</v>
      </c>
      <c r="N105" s="475" t="s">
        <v>20</v>
      </c>
      <c r="O105" s="44" t="s">
        <v>4358</v>
      </c>
      <c r="P105" s="45" t="s">
        <v>414</v>
      </c>
      <c r="Q105" s="45"/>
      <c r="R105" s="45"/>
      <c r="S105" s="44" t="s">
        <v>5959</v>
      </c>
      <c r="T105" s="124"/>
      <c r="U105" s="503"/>
      <c r="V105" s="93"/>
      <c r="W105" s="186"/>
      <c r="X105" s="167" t="s">
        <v>4949</v>
      </c>
      <c r="Y105" s="8"/>
      <c r="Z105" s="114" t="e">
        <f>INDEX('Factur-X FULL'!B:B,MATCH(CONCATENATE("/rsm:CrossIndustryInvoice",O105),'Factur-X FULL'!M:M,0))</f>
        <v>#N/A</v>
      </c>
      <c r="AA105" s="201" t="e">
        <f>INDEX('Factur-X FULL'!K:K,MATCH(CONCATENATE("/rsm:CrossIndustryInvoice",O105),'Factur-X FULL'!M:M,0))</f>
        <v>#N/A</v>
      </c>
      <c r="AB105" s="109" t="e">
        <f>IF(OR(ISNA(Z105),Z105="EXT"),INDEX('Factur-X FULL'!T:T,MATCH(CONCATENATE("/rsm:CrossIndustryInvoice",O105),'Factur-X FULL'!M:M,0)),INDEX('Factur-X FULL'!T:T,MATCH(Z105,'Factur-X FULL'!B:B,0)))</f>
        <v>#N/A</v>
      </c>
      <c r="AC105" s="70" t="s">
        <v>4706</v>
      </c>
      <c r="AD105" s="8"/>
    </row>
    <row r="106" spans="1:30" ht="45" customHeight="1" outlineLevel="3" x14ac:dyDescent="0.2">
      <c r="A106" s="8">
        <v>103</v>
      </c>
      <c r="B106" s="39" t="s">
        <v>4156</v>
      </c>
      <c r="C106" s="226"/>
      <c r="D106" s="442" t="str">
        <f t="shared" si="11"/>
        <v xml:space="preserve">* * * * </v>
      </c>
      <c r="E106" s="24" t="s">
        <v>4376</v>
      </c>
      <c r="F106" s="17">
        <f t="shared" si="12"/>
        <v>4</v>
      </c>
      <c r="G106" s="26" t="s">
        <v>5614</v>
      </c>
      <c r="H106" s="26" t="s">
        <v>5613</v>
      </c>
      <c r="I106" s="26" t="s">
        <v>5614</v>
      </c>
      <c r="J106" s="26" t="s">
        <v>323</v>
      </c>
      <c r="K106" s="18" t="s">
        <v>20</v>
      </c>
      <c r="L106" s="230" t="str">
        <f t="shared" si="9"/>
        <v>0..1</v>
      </c>
      <c r="M106" s="230" t="str">
        <f t="shared" si="8"/>
        <v>0..1</v>
      </c>
      <c r="N106" s="475" t="s">
        <v>20</v>
      </c>
      <c r="O106" s="20" t="s">
        <v>4359</v>
      </c>
      <c r="P106" s="20" t="s">
        <v>421</v>
      </c>
      <c r="Q106" s="20"/>
      <c r="R106" s="20"/>
      <c r="S106" s="20" t="s">
        <v>5959</v>
      </c>
      <c r="T106" s="18" t="s">
        <v>147</v>
      </c>
      <c r="U106" s="495" t="s">
        <v>81</v>
      </c>
      <c r="V106" s="88"/>
      <c r="W106" s="181"/>
      <c r="X106" s="163"/>
      <c r="Y106" s="8"/>
      <c r="Z106" s="114" t="e">
        <f>INDEX('Factur-X FULL'!B:B,MATCH(CONCATENATE("/rsm:CrossIndustryInvoice",O106),'Factur-X FULL'!M:M,0))</f>
        <v>#N/A</v>
      </c>
      <c r="AA106" s="201" t="e">
        <f>INDEX('Factur-X FULL'!K:K,MATCH(CONCATENATE("/rsm:CrossIndustryInvoice",O106),'Factur-X FULL'!M:M,0))</f>
        <v>#N/A</v>
      </c>
      <c r="AB106" s="109" t="e">
        <f>IF(OR(ISNA(Z106),Z106="EXT"),INDEX('Factur-X FULL'!T:T,MATCH(CONCATENATE("/rsm:CrossIndustryInvoice",O106),'Factur-X FULL'!M:M,0)),INDEX('Factur-X FULL'!T:T,MATCH(Z106,'Factur-X FULL'!B:B,0)))</f>
        <v>#N/A</v>
      </c>
      <c r="AC106" s="70" t="s">
        <v>4706</v>
      </c>
      <c r="AD106" s="8"/>
    </row>
    <row r="107" spans="1:30" ht="45" customHeight="1" outlineLevel="3" x14ac:dyDescent="0.2">
      <c r="A107" s="8">
        <v>104</v>
      </c>
      <c r="B107" s="39" t="s">
        <v>4156</v>
      </c>
      <c r="C107" s="226"/>
      <c r="D107" s="442" t="str">
        <f t="shared" si="11"/>
        <v xml:space="preserve">* * * * </v>
      </c>
      <c r="E107" s="24" t="s">
        <v>4377</v>
      </c>
      <c r="F107" s="17">
        <f t="shared" si="12"/>
        <v>4</v>
      </c>
      <c r="G107" s="26" t="s">
        <v>5614</v>
      </c>
      <c r="H107" s="26" t="s">
        <v>5613</v>
      </c>
      <c r="I107" s="26" t="s">
        <v>5614</v>
      </c>
      <c r="J107" s="26" t="s">
        <v>99</v>
      </c>
      <c r="K107" s="18" t="s">
        <v>20</v>
      </c>
      <c r="L107" s="230" t="str">
        <f t="shared" si="9"/>
        <v>0..1</v>
      </c>
      <c r="M107" s="230" t="str">
        <f t="shared" ref="M107:M182" si="13">IF($L107="","",$L107)</f>
        <v>0..1</v>
      </c>
      <c r="N107" s="475" t="s">
        <v>21</v>
      </c>
      <c r="O107" s="20" t="s">
        <v>4360</v>
      </c>
      <c r="P107" s="20" t="s">
        <v>5636</v>
      </c>
      <c r="Q107" s="20"/>
      <c r="R107" s="20"/>
      <c r="S107" s="20" t="s">
        <v>5959</v>
      </c>
      <c r="T107" s="18" t="s">
        <v>147</v>
      </c>
      <c r="U107" s="495" t="s">
        <v>81</v>
      </c>
      <c r="V107" s="88"/>
      <c r="W107" s="181"/>
      <c r="X107" s="163" t="s">
        <v>4949</v>
      </c>
      <c r="Y107" s="8"/>
      <c r="Z107" s="114" t="e">
        <f>INDEX('Factur-X FULL'!B:B,MATCH(CONCATENATE("/rsm:CrossIndustryInvoice",O107),'Factur-X FULL'!M:M,0))</f>
        <v>#N/A</v>
      </c>
      <c r="AA107" s="201" t="e">
        <f>INDEX('Factur-X FULL'!K:K,MATCH(CONCATENATE("/rsm:CrossIndustryInvoice",O107),'Factur-X FULL'!M:M,0))</f>
        <v>#N/A</v>
      </c>
      <c r="AB107" s="109" t="e">
        <f>IF(OR(ISNA(Z107),Z107="EXT"),INDEX('Factur-X FULL'!T:T,MATCH(CONCATENATE("/rsm:CrossIndustryInvoice",O107),'Factur-X FULL'!M:M,0)),INDEX('Factur-X FULL'!T:T,MATCH(Z107,'Factur-X FULL'!B:B,0)))</f>
        <v>#N/A</v>
      </c>
      <c r="AC107" s="70" t="s">
        <v>4706</v>
      </c>
      <c r="AD107" s="8"/>
    </row>
    <row r="108" spans="1:30" ht="45" customHeight="1" outlineLevel="3" x14ac:dyDescent="0.2">
      <c r="A108" s="8">
        <v>105</v>
      </c>
      <c r="B108" s="39" t="s">
        <v>4156</v>
      </c>
      <c r="C108" s="121"/>
      <c r="D108" s="442" t="str">
        <f t="shared" si="11"/>
        <v xml:space="preserve">* * * * </v>
      </c>
      <c r="E108" s="20" t="s">
        <v>4378</v>
      </c>
      <c r="F108" s="17">
        <f t="shared" si="12"/>
        <v>4</v>
      </c>
      <c r="G108" s="26" t="s">
        <v>5614</v>
      </c>
      <c r="H108" s="26" t="s">
        <v>5613</v>
      </c>
      <c r="I108" s="26" t="s">
        <v>5614</v>
      </c>
      <c r="J108" s="26" t="s">
        <v>323</v>
      </c>
      <c r="K108" s="18" t="s">
        <v>20</v>
      </c>
      <c r="L108" s="230" t="str">
        <f t="shared" si="9"/>
        <v>0..1</v>
      </c>
      <c r="M108" s="230" t="str">
        <f t="shared" si="13"/>
        <v>0..1</v>
      </c>
      <c r="N108" s="475" t="s">
        <v>21</v>
      </c>
      <c r="O108" s="21" t="s">
        <v>4361</v>
      </c>
      <c r="P108" s="20" t="s">
        <v>428</v>
      </c>
      <c r="Q108" s="20"/>
      <c r="R108" s="20"/>
      <c r="S108" s="21" t="s">
        <v>5959</v>
      </c>
      <c r="T108" s="18" t="s">
        <v>125</v>
      </c>
      <c r="U108" s="495" t="s">
        <v>81</v>
      </c>
      <c r="V108" s="88"/>
      <c r="W108" s="181"/>
      <c r="X108" s="163" t="s">
        <v>4949</v>
      </c>
      <c r="Y108" s="8"/>
      <c r="Z108" s="114" t="e">
        <f>INDEX('Factur-X FULL'!B:B,MATCH(CONCATENATE("/rsm:CrossIndustryInvoice",O108),'Factur-X FULL'!M:M,0))</f>
        <v>#N/A</v>
      </c>
      <c r="AA108" s="201" t="e">
        <f>INDEX('Factur-X FULL'!K:K,MATCH(CONCATENATE("/rsm:CrossIndustryInvoice",O108),'Factur-X FULL'!M:M,0))</f>
        <v>#N/A</v>
      </c>
      <c r="AB108" s="109" t="e">
        <f>IF(OR(ISNA(Z108),Z108="EXT"),INDEX('Factur-X FULL'!T:T,MATCH(CONCATENATE("/rsm:CrossIndustryInvoice",O108),'Factur-X FULL'!M:M,0)),INDEX('Factur-X FULL'!T:T,MATCH(Z108,'Factur-X FULL'!B:B,0)))</f>
        <v>#N/A</v>
      </c>
      <c r="AC108" s="70" t="s">
        <v>4706</v>
      </c>
      <c r="AD108" s="8"/>
    </row>
    <row r="109" spans="1:30" ht="45" customHeight="1" outlineLevel="3" x14ac:dyDescent="0.2">
      <c r="A109" s="8">
        <v>106</v>
      </c>
      <c r="B109" s="39" t="s">
        <v>4156</v>
      </c>
      <c r="C109" s="226"/>
      <c r="D109" s="442" t="str">
        <f t="shared" ref="D109" si="14">REPT($D$1,F109)</f>
        <v xml:space="preserve">* * * * </v>
      </c>
      <c r="E109" s="20" t="s">
        <v>5599</v>
      </c>
      <c r="F109" s="17">
        <f t="shared" ref="F109" si="15">LEN(O109)-LEN(SUBSTITUTE(O109,"/",""))</f>
        <v>4</v>
      </c>
      <c r="G109" s="26" t="s">
        <v>5614</v>
      </c>
      <c r="H109" s="26" t="s">
        <v>5613</v>
      </c>
      <c r="I109" s="26" t="s">
        <v>5614</v>
      </c>
      <c r="J109" s="26" t="s">
        <v>3776</v>
      </c>
      <c r="K109" s="18" t="s">
        <v>20</v>
      </c>
      <c r="L109" s="230" t="str">
        <f t="shared" si="9"/>
        <v>0..1</v>
      </c>
      <c r="M109" s="230" t="str">
        <f t="shared" si="13"/>
        <v>0..1</v>
      </c>
      <c r="N109" s="475" t="s">
        <v>21</v>
      </c>
      <c r="O109" s="21" t="s">
        <v>5600</v>
      </c>
      <c r="P109" s="20" t="s">
        <v>438</v>
      </c>
      <c r="Q109" s="20"/>
      <c r="R109" s="20"/>
      <c r="S109" s="21" t="s">
        <v>5959</v>
      </c>
      <c r="T109" s="18" t="s">
        <v>125</v>
      </c>
      <c r="U109" s="495" t="s">
        <v>81</v>
      </c>
      <c r="V109" s="88"/>
      <c r="W109" s="181"/>
      <c r="X109" s="163"/>
      <c r="Y109" s="8"/>
      <c r="Z109" s="114" t="e">
        <f>INDEX('Factur-X FULL'!B:B,MATCH(CONCATENATE("/rsm:CrossIndustryInvoice",O109),'Factur-X FULL'!M:M,0))</f>
        <v>#N/A</v>
      </c>
      <c r="AA109" s="201" t="e">
        <f>INDEX('Factur-X FULL'!K:K,MATCH(CONCATENATE("/rsm:CrossIndustryInvoice",O109),'Factur-X FULL'!M:M,0))</f>
        <v>#N/A</v>
      </c>
      <c r="AB109" s="109" t="e">
        <f>IF(OR(ISNA(Z109),Z109="EXT"),INDEX('Factur-X FULL'!T:T,MATCH(CONCATENATE("/rsm:CrossIndustryInvoice",O109),'Factur-X FULL'!M:M,0)),INDEX('Factur-X FULL'!T:T,MATCH(Z109,'Factur-X FULL'!B:B,0)))</f>
        <v>#N/A</v>
      </c>
      <c r="AC109" s="70" t="s">
        <v>4706</v>
      </c>
      <c r="AD109" s="8"/>
    </row>
    <row r="110" spans="1:30" s="148" customFormat="1" ht="45" customHeight="1" outlineLevel="2" x14ac:dyDescent="0.2">
      <c r="A110" s="8">
        <v>107</v>
      </c>
      <c r="B110" s="149" t="s">
        <v>4157</v>
      </c>
      <c r="C110" s="127"/>
      <c r="D110" s="449" t="str">
        <f t="shared" si="11"/>
        <v xml:space="preserve">* * * </v>
      </c>
      <c r="E110" s="40" t="s">
        <v>9</v>
      </c>
      <c r="F110" s="42">
        <f t="shared" si="12"/>
        <v>3</v>
      </c>
      <c r="G110" s="234" t="s">
        <v>5613</v>
      </c>
      <c r="H110" s="234" t="s">
        <v>5613</v>
      </c>
      <c r="I110" s="234" t="s">
        <v>5613</v>
      </c>
      <c r="J110" s="234" t="s">
        <v>323</v>
      </c>
      <c r="K110" s="42" t="s">
        <v>16</v>
      </c>
      <c r="L110" s="41" t="str">
        <f t="shared" ref="L110:L184" si="16">IF($K110="","",$K110)</f>
        <v>1..1</v>
      </c>
      <c r="M110" s="41" t="str">
        <f t="shared" si="13"/>
        <v>1..1</v>
      </c>
      <c r="N110" s="481" t="s">
        <v>20</v>
      </c>
      <c r="O110" s="40" t="s">
        <v>3838</v>
      </c>
      <c r="P110" s="40" t="s">
        <v>4225</v>
      </c>
      <c r="Q110" s="40"/>
      <c r="R110" s="40"/>
      <c r="S110" s="42"/>
      <c r="T110" s="42" t="s">
        <v>77</v>
      </c>
      <c r="U110" s="499"/>
      <c r="V110" s="92"/>
      <c r="W110" s="193"/>
      <c r="X110" s="194"/>
      <c r="Y110" s="70"/>
      <c r="Z110" s="141" t="str">
        <f>INDEX('Factur-X FULL'!B:B,MATCH(CONCATENATE("/rsm:CrossIndustryInvoice",O110),'Factur-X FULL'!M:M,0))</f>
        <v>BG-29</v>
      </c>
      <c r="AA110" s="203" t="str">
        <f>INDEX('Factur-X FULL'!K:K,MATCH(CONCATENATE("/rsm:CrossIndustryInvoice",O110),'Factur-X FULL'!M:M,0))</f>
        <v>1..1</v>
      </c>
      <c r="AB110" s="143" t="str">
        <f>IF(OR(ISNA(Z110),Z110="EXT"),INDEX('Factur-X FULL'!T:T,MATCH(CONCATENATE("/rsm:CrossIndustryInvoice",O110),'Factur-X FULL'!M:M,0)),INDEX('Factur-X FULL'!T:T,MATCH(Z110,'Factur-X FULL'!B:B,0)))</f>
        <v>BASIC</v>
      </c>
      <c r="AC110" s="70"/>
      <c r="AD110" s="8"/>
    </row>
    <row r="111" spans="1:30" ht="45" customHeight="1" outlineLevel="3" x14ac:dyDescent="0.2">
      <c r="A111" s="8">
        <v>108</v>
      </c>
      <c r="B111" s="48" t="s">
        <v>4157</v>
      </c>
      <c r="C111" s="121"/>
      <c r="D111" s="445" t="str">
        <f t="shared" si="11"/>
        <v xml:space="preserve">* * * * </v>
      </c>
      <c r="E111" s="24" t="s">
        <v>3778</v>
      </c>
      <c r="F111" s="26">
        <f t="shared" si="12"/>
        <v>4</v>
      </c>
      <c r="G111" s="26" t="s">
        <v>5613</v>
      </c>
      <c r="H111" s="26" t="s">
        <v>5613</v>
      </c>
      <c r="I111" s="26" t="s">
        <v>5613</v>
      </c>
      <c r="J111" s="26" t="s">
        <v>99</v>
      </c>
      <c r="K111" s="18" t="s">
        <v>20</v>
      </c>
      <c r="L111" s="230" t="str">
        <f t="shared" si="16"/>
        <v>0..1</v>
      </c>
      <c r="M111" s="230" t="str">
        <f t="shared" si="13"/>
        <v>0..1</v>
      </c>
      <c r="N111" s="475" t="s">
        <v>20</v>
      </c>
      <c r="O111" s="20" t="s">
        <v>3839</v>
      </c>
      <c r="P111" s="20" t="s">
        <v>5637</v>
      </c>
      <c r="Q111" s="20"/>
      <c r="R111" s="20"/>
      <c r="S111" s="20"/>
      <c r="T111" s="18" t="s">
        <v>687</v>
      </c>
      <c r="U111" s="495" t="s">
        <v>81</v>
      </c>
      <c r="V111" s="88"/>
      <c r="W111" s="181" t="s">
        <v>3774</v>
      </c>
      <c r="X111" s="163"/>
      <c r="Y111" s="70"/>
      <c r="Z111" s="114" t="e">
        <f>INDEX('Factur-X FULL'!B:B,MATCH(CONCATENATE("/rsm:CrossIndustryInvoice",O111),'Factur-X FULL'!M:M,0))</f>
        <v>#N/A</v>
      </c>
      <c r="AA111" s="201" t="e">
        <f>INDEX('Factur-X FULL'!K:K,MATCH(CONCATENATE("/rsm:CrossIndustryInvoice",O111),'Factur-X FULL'!M:M,0))</f>
        <v>#N/A</v>
      </c>
      <c r="AB111" s="109" t="e">
        <f>IF(OR(ISNA(Z111),Z111="EXT"),INDEX('Factur-X FULL'!T:T,MATCH(CONCATENATE("/rsm:CrossIndustryInvoice",O111),'Factur-X FULL'!M:M,0)),INDEX('Factur-X FULL'!T:T,MATCH(Z111,'Factur-X FULL'!B:B,0)))</f>
        <v>#N/A</v>
      </c>
      <c r="AC111" s="70" t="s">
        <v>4706</v>
      </c>
      <c r="AD111" s="8"/>
    </row>
    <row r="112" spans="1:30" ht="45" customHeight="1" outlineLevel="3" x14ac:dyDescent="0.2">
      <c r="A112" s="8">
        <v>109</v>
      </c>
      <c r="B112" s="48" t="s">
        <v>4157</v>
      </c>
      <c r="C112" s="121"/>
      <c r="D112" s="445" t="str">
        <f t="shared" si="11"/>
        <v xml:space="preserve">* * * * * </v>
      </c>
      <c r="E112" s="24" t="s">
        <v>4465</v>
      </c>
      <c r="F112" s="26">
        <f t="shared" si="12"/>
        <v>5</v>
      </c>
      <c r="G112" s="26" t="s">
        <v>5613</v>
      </c>
      <c r="H112" s="26" t="s">
        <v>5613</v>
      </c>
      <c r="I112" s="26" t="s">
        <v>5613</v>
      </c>
      <c r="J112" s="26" t="s">
        <v>99</v>
      </c>
      <c r="K112" s="18" t="s">
        <v>20</v>
      </c>
      <c r="L112" s="230" t="str">
        <f t="shared" si="16"/>
        <v>0..1</v>
      </c>
      <c r="M112" s="230" t="str">
        <f t="shared" si="13"/>
        <v>0..1</v>
      </c>
      <c r="N112" s="475" t="s">
        <v>20</v>
      </c>
      <c r="O112" s="47" t="s">
        <v>4463</v>
      </c>
      <c r="P112" s="47"/>
      <c r="Q112" s="61" t="s">
        <v>4255</v>
      </c>
      <c r="R112" s="47"/>
      <c r="S112" s="47"/>
      <c r="T112" s="125" t="s">
        <v>192</v>
      </c>
      <c r="U112" s="497" t="s">
        <v>230</v>
      </c>
      <c r="V112" s="94"/>
      <c r="W112" s="187" t="s">
        <v>3774</v>
      </c>
      <c r="X112" s="169"/>
      <c r="Y112" s="70"/>
      <c r="Z112" s="114" t="e">
        <f>INDEX('Factur-X FULL'!B:B,MATCH(CONCATENATE("/rsm:CrossIndustryInvoice",O112),'Factur-X FULL'!M:M,0))</f>
        <v>#N/A</v>
      </c>
      <c r="AA112" s="201" t="e">
        <f>INDEX('Factur-X FULL'!K:K,MATCH(CONCATENATE("/rsm:CrossIndustryInvoice",O112),'Factur-X FULL'!M:M,0))</f>
        <v>#N/A</v>
      </c>
      <c r="AB112" s="109" t="e">
        <f>IF(OR(ISNA(Z112),Z112="EXT"),INDEX('Factur-X FULL'!T:T,MATCH(CONCATENATE("/rsm:CrossIndustryInvoice",O112),'Factur-X FULL'!M:M,0)),INDEX('Factur-X FULL'!T:T,MATCH(Z112,'Factur-X FULL'!B:B,0)))</f>
        <v>#N/A</v>
      </c>
      <c r="AC112" s="70" t="s">
        <v>4706</v>
      </c>
      <c r="AD112" s="8"/>
    </row>
    <row r="113" spans="1:30" ht="45" customHeight="1" outlineLevel="3" x14ac:dyDescent="0.2">
      <c r="A113" s="8">
        <v>110</v>
      </c>
      <c r="B113" s="48" t="s">
        <v>4157</v>
      </c>
      <c r="C113" s="121"/>
      <c r="D113" s="445" t="str">
        <f t="shared" si="11"/>
        <v xml:space="preserve">* * * * </v>
      </c>
      <c r="E113" s="24" t="s">
        <v>3779</v>
      </c>
      <c r="F113" s="26">
        <f t="shared" si="12"/>
        <v>4</v>
      </c>
      <c r="G113" s="26" t="s">
        <v>5613</v>
      </c>
      <c r="H113" s="26" t="s">
        <v>5613</v>
      </c>
      <c r="I113" s="26" t="s">
        <v>5613</v>
      </c>
      <c r="J113" s="26" t="s">
        <v>99</v>
      </c>
      <c r="K113" s="18" t="s">
        <v>20</v>
      </c>
      <c r="L113" s="230" t="str">
        <f t="shared" si="16"/>
        <v>0..1</v>
      </c>
      <c r="M113" s="230" t="str">
        <f t="shared" si="13"/>
        <v>0..1</v>
      </c>
      <c r="N113" s="475" t="s">
        <v>20</v>
      </c>
      <c r="O113" s="20" t="s">
        <v>3840</v>
      </c>
      <c r="P113" s="20" t="s">
        <v>5638</v>
      </c>
      <c r="Q113" s="20"/>
      <c r="R113" s="20"/>
      <c r="S113" s="20"/>
      <c r="T113" s="18" t="s">
        <v>687</v>
      </c>
      <c r="U113" s="495" t="s">
        <v>81</v>
      </c>
      <c r="V113" s="88"/>
      <c r="W113" s="181" t="s">
        <v>3774</v>
      </c>
      <c r="X113" s="163"/>
      <c r="Y113" s="70"/>
      <c r="Z113" s="114" t="e">
        <f>INDEX('Factur-X FULL'!B:B,MATCH(CONCATENATE("/rsm:CrossIndustryInvoice",O113),'Factur-X FULL'!M:M,0))</f>
        <v>#N/A</v>
      </c>
      <c r="AA113" s="201" t="e">
        <f>INDEX('Factur-X FULL'!K:K,MATCH(CONCATENATE("/rsm:CrossIndustryInvoice",O113),'Factur-X FULL'!M:M,0))</f>
        <v>#N/A</v>
      </c>
      <c r="AB113" s="109" t="e">
        <f>IF(OR(ISNA(Z113),Z113="EXT"),INDEX('Factur-X FULL'!T:T,MATCH(CONCATENATE("/rsm:CrossIndustryInvoice",O113),'Factur-X FULL'!M:M,0)),INDEX('Factur-X FULL'!T:T,MATCH(Z113,'Factur-X FULL'!B:B,0)))</f>
        <v>#N/A</v>
      </c>
      <c r="AC113" s="70" t="s">
        <v>4706</v>
      </c>
      <c r="AD113" s="8"/>
    </row>
    <row r="114" spans="1:30" ht="45" customHeight="1" outlineLevel="3" x14ac:dyDescent="0.2">
      <c r="A114" s="8">
        <v>111</v>
      </c>
      <c r="B114" s="48" t="s">
        <v>4157</v>
      </c>
      <c r="C114" s="121"/>
      <c r="D114" s="445" t="str">
        <f t="shared" si="11"/>
        <v xml:space="preserve">* * * * * </v>
      </c>
      <c r="E114" s="24" t="s">
        <v>4466</v>
      </c>
      <c r="F114" s="26">
        <f t="shared" si="12"/>
        <v>5</v>
      </c>
      <c r="G114" s="26" t="s">
        <v>5613</v>
      </c>
      <c r="H114" s="26" t="s">
        <v>5613</v>
      </c>
      <c r="I114" s="26" t="s">
        <v>5613</v>
      </c>
      <c r="J114" s="26" t="s">
        <v>99</v>
      </c>
      <c r="K114" s="18" t="s">
        <v>20</v>
      </c>
      <c r="L114" s="230" t="str">
        <f t="shared" si="16"/>
        <v>0..1</v>
      </c>
      <c r="M114" s="230" t="str">
        <f t="shared" si="13"/>
        <v>0..1</v>
      </c>
      <c r="N114" s="475" t="s">
        <v>20</v>
      </c>
      <c r="O114" s="47" t="s">
        <v>4464</v>
      </c>
      <c r="P114" s="47"/>
      <c r="Q114" s="61" t="s">
        <v>4255</v>
      </c>
      <c r="R114" s="47"/>
      <c r="S114" s="47"/>
      <c r="T114" s="125" t="s">
        <v>192</v>
      </c>
      <c r="U114" s="497" t="s">
        <v>230</v>
      </c>
      <c r="V114" s="94"/>
      <c r="W114" s="187" t="s">
        <v>3774</v>
      </c>
      <c r="X114" s="169"/>
      <c r="Y114" s="70"/>
      <c r="Z114" s="114" t="e">
        <f>INDEX('Factur-X FULL'!B:B,MATCH(CONCATENATE("/rsm:CrossIndustryInvoice",O114),'Factur-X FULL'!M:M,0))</f>
        <v>#N/A</v>
      </c>
      <c r="AA114" s="201" t="e">
        <f>INDEX('Factur-X FULL'!K:K,MATCH(CONCATENATE("/rsm:CrossIndustryInvoice",O114),'Factur-X FULL'!M:M,0))</f>
        <v>#N/A</v>
      </c>
      <c r="AB114" s="109" t="e">
        <f>IF(OR(ISNA(Z114),Z114="EXT"),INDEX('Factur-X FULL'!T:T,MATCH(CONCATENATE("/rsm:CrossIndustryInvoice",O114),'Factur-X FULL'!M:M,0)),INDEX('Factur-X FULL'!T:T,MATCH(Z114,'Factur-X FULL'!B:B,0)))</f>
        <v>#N/A</v>
      </c>
      <c r="AC114" s="70" t="s">
        <v>4706</v>
      </c>
      <c r="AD114" s="8"/>
    </row>
    <row r="115" spans="1:30" s="148" customFormat="1" ht="45" customHeight="1" outlineLevel="3" x14ac:dyDescent="0.2">
      <c r="A115" s="8">
        <v>112</v>
      </c>
      <c r="B115" s="48" t="s">
        <v>4157</v>
      </c>
      <c r="C115" s="128"/>
      <c r="D115" s="446" t="str">
        <f t="shared" si="11"/>
        <v xml:space="preserve">* * * * </v>
      </c>
      <c r="E115" s="49" t="s">
        <v>3750</v>
      </c>
      <c r="F115" s="35">
        <f t="shared" si="12"/>
        <v>4</v>
      </c>
      <c r="G115" s="35" t="s">
        <v>5613</v>
      </c>
      <c r="H115" s="35" t="s">
        <v>5613</v>
      </c>
      <c r="I115" s="35" t="s">
        <v>5613</v>
      </c>
      <c r="J115" s="35" t="s">
        <v>99</v>
      </c>
      <c r="K115" s="36" t="s">
        <v>20</v>
      </c>
      <c r="L115" s="35" t="str">
        <f t="shared" si="16"/>
        <v>0..1</v>
      </c>
      <c r="M115" s="35" t="str">
        <f t="shared" si="13"/>
        <v>0..1</v>
      </c>
      <c r="N115" s="482" t="s">
        <v>21</v>
      </c>
      <c r="O115" s="34" t="s">
        <v>3841</v>
      </c>
      <c r="P115" s="34"/>
      <c r="Q115" s="34"/>
      <c r="R115" s="34"/>
      <c r="S115" s="34"/>
      <c r="T115" s="36"/>
      <c r="U115" s="500"/>
      <c r="V115" s="91"/>
      <c r="W115" s="185" t="s">
        <v>3774</v>
      </c>
      <c r="X115" s="166" t="s">
        <v>4949</v>
      </c>
      <c r="Y115" s="70"/>
      <c r="Z115" s="145" t="e">
        <f>INDEX('Factur-X FULL'!B:B,MATCH(CONCATENATE("/rsm:CrossIndustryInvoice",O115),'Factur-X FULL'!M:M,0))</f>
        <v>#N/A</v>
      </c>
      <c r="AA115" s="202" t="e">
        <f>INDEX('Factur-X FULL'!K:K,MATCH(CONCATENATE("/rsm:CrossIndustryInvoice",O115),'Factur-X FULL'!M:M,0))</f>
        <v>#N/A</v>
      </c>
      <c r="AB115" s="146" t="e">
        <f>IF(OR(ISNA(Z115),Z115="EXT"),INDEX('Factur-X FULL'!T:T,MATCH(CONCATENATE("/rsm:CrossIndustryInvoice",O115),'Factur-X FULL'!M:M,0)),INDEX('Factur-X FULL'!T:T,MATCH(Z115,'Factur-X FULL'!B:B,0)))</f>
        <v>#N/A</v>
      </c>
      <c r="AC115" s="426" t="s">
        <v>4707</v>
      </c>
      <c r="AD115" s="8"/>
    </row>
    <row r="116" spans="1:30" ht="45" customHeight="1" outlineLevel="4" x14ac:dyDescent="0.2">
      <c r="A116" s="8">
        <v>113</v>
      </c>
      <c r="B116" s="48" t="s">
        <v>4157</v>
      </c>
      <c r="C116" s="121"/>
      <c r="D116" s="445" t="str">
        <f t="shared" si="11"/>
        <v xml:space="preserve">* * * * * </v>
      </c>
      <c r="E116" s="24" t="s">
        <v>4941</v>
      </c>
      <c r="F116" s="26">
        <f t="shared" si="12"/>
        <v>5</v>
      </c>
      <c r="G116" s="26" t="s">
        <v>5613</v>
      </c>
      <c r="H116" s="26" t="s">
        <v>5613</v>
      </c>
      <c r="I116" s="26" t="s">
        <v>5613</v>
      </c>
      <c r="J116" s="26" t="s">
        <v>99</v>
      </c>
      <c r="K116" s="19" t="s">
        <v>20</v>
      </c>
      <c r="L116" s="230" t="str">
        <f t="shared" si="16"/>
        <v>0..1</v>
      </c>
      <c r="M116" s="230" t="str">
        <f t="shared" si="13"/>
        <v>0..1</v>
      </c>
      <c r="N116" s="475" t="s">
        <v>21</v>
      </c>
      <c r="O116" s="25" t="s">
        <v>4945</v>
      </c>
      <c r="P116" s="24" t="s">
        <v>5639</v>
      </c>
      <c r="Q116" s="20"/>
      <c r="R116" s="20"/>
      <c r="S116" s="25"/>
      <c r="T116" s="19" t="s">
        <v>147</v>
      </c>
      <c r="U116" s="495" t="s">
        <v>81</v>
      </c>
      <c r="V116" s="178"/>
      <c r="W116" s="182"/>
      <c r="X116" s="164" t="s">
        <v>4949</v>
      </c>
      <c r="Y116" s="8"/>
      <c r="Z116" s="114" t="e">
        <f>INDEX('Factur-X FULL'!B:B,MATCH(CONCATENATE("/rsm:CrossIndustryInvoice",O116),'Factur-X FULL'!M:M,0))</f>
        <v>#N/A</v>
      </c>
      <c r="AA116" s="201" t="e">
        <f>INDEX('Factur-X FULL'!K:K,MATCH(CONCATENATE("/rsm:CrossIndustryInvoice",O116),'Factur-X FULL'!M:M,0))</f>
        <v>#N/A</v>
      </c>
      <c r="AB116" s="109" t="e">
        <f>IF(OR(ISNA(Z116),Z116="EXT"),INDEX('Factur-X FULL'!T:T,MATCH(CONCATENATE("/rsm:CrossIndustryInvoice",O116),'Factur-X FULL'!M:M,0)),INDEX('Factur-X FULL'!T:T,MATCH(Z116,'Factur-X FULL'!B:B,0)))</f>
        <v>#N/A</v>
      </c>
      <c r="AC116" s="426" t="s">
        <v>4707</v>
      </c>
      <c r="AD116" s="8"/>
    </row>
    <row r="117" spans="1:30" ht="45" customHeight="1" outlineLevel="4" x14ac:dyDescent="0.2">
      <c r="A117" s="8">
        <v>114</v>
      </c>
      <c r="B117" s="48" t="s">
        <v>4157</v>
      </c>
      <c r="C117" s="121"/>
      <c r="D117" s="445" t="str">
        <f t="shared" si="11"/>
        <v xml:space="preserve">* * * * * </v>
      </c>
      <c r="E117" s="24" t="s">
        <v>4942</v>
      </c>
      <c r="F117" s="26">
        <f t="shared" si="12"/>
        <v>5</v>
      </c>
      <c r="G117" s="26" t="s">
        <v>5613</v>
      </c>
      <c r="H117" s="26" t="s">
        <v>5613</v>
      </c>
      <c r="I117" s="26" t="s">
        <v>5613</v>
      </c>
      <c r="J117" s="26" t="s">
        <v>99</v>
      </c>
      <c r="K117" s="19" t="s">
        <v>21</v>
      </c>
      <c r="L117" s="230" t="str">
        <f t="shared" si="16"/>
        <v>0..n</v>
      </c>
      <c r="M117" s="230" t="str">
        <f t="shared" si="13"/>
        <v>0..n</v>
      </c>
      <c r="N117" s="475" t="s">
        <v>21</v>
      </c>
      <c r="O117" s="25" t="s">
        <v>4946</v>
      </c>
      <c r="P117" s="24" t="s">
        <v>4911</v>
      </c>
      <c r="Q117" s="20" t="s">
        <v>1395</v>
      </c>
      <c r="R117" s="20"/>
      <c r="S117" s="25"/>
      <c r="T117" s="19" t="s">
        <v>147</v>
      </c>
      <c r="U117" s="495" t="s">
        <v>81</v>
      </c>
      <c r="V117" s="178" t="s">
        <v>159</v>
      </c>
      <c r="W117" s="182"/>
      <c r="X117" s="164" t="s">
        <v>4949</v>
      </c>
      <c r="Y117" s="8"/>
      <c r="Z117" s="114" t="e">
        <f>INDEX('Factur-X FULL'!B:B,MATCH(CONCATENATE("/rsm:CrossIndustryInvoice",O117),'Factur-X FULL'!M:M,0))</f>
        <v>#N/A</v>
      </c>
      <c r="AA117" s="201" t="e">
        <f>INDEX('Factur-X FULL'!K:K,MATCH(CONCATENATE("/rsm:CrossIndustryInvoice",O117),'Factur-X FULL'!M:M,0))</f>
        <v>#N/A</v>
      </c>
      <c r="AB117" s="109" t="e">
        <f>IF(OR(ISNA(Z117),Z117="EXT"),INDEX('Factur-X FULL'!T:T,MATCH(CONCATENATE("/rsm:CrossIndustryInvoice",O117),'Factur-X FULL'!M:M,0)),INDEX('Factur-X FULL'!T:T,MATCH(Z117,'Factur-X FULL'!B:B,0)))</f>
        <v>#N/A</v>
      </c>
      <c r="AC117" s="426" t="s">
        <v>4707</v>
      </c>
      <c r="AD117" s="8"/>
    </row>
    <row r="118" spans="1:30" ht="45" customHeight="1" outlineLevel="4" x14ac:dyDescent="0.2">
      <c r="A118" s="8">
        <v>115</v>
      </c>
      <c r="B118" s="48" t="s">
        <v>4157</v>
      </c>
      <c r="C118" s="121"/>
      <c r="D118" s="445" t="str">
        <f t="shared" si="11"/>
        <v xml:space="preserve">* * * * * * </v>
      </c>
      <c r="E118" s="24" t="s">
        <v>4943</v>
      </c>
      <c r="F118" s="26">
        <f t="shared" si="12"/>
        <v>6</v>
      </c>
      <c r="G118" s="26" t="s">
        <v>5613</v>
      </c>
      <c r="H118" s="26" t="s">
        <v>5613</v>
      </c>
      <c r="I118" s="26" t="s">
        <v>5613</v>
      </c>
      <c r="J118" s="26" t="s">
        <v>99</v>
      </c>
      <c r="K118" s="19" t="s">
        <v>16</v>
      </c>
      <c r="L118" s="230" t="str">
        <f t="shared" si="16"/>
        <v>1..1</v>
      </c>
      <c r="M118" s="230" t="str">
        <f t="shared" si="13"/>
        <v>1..1</v>
      </c>
      <c r="N118" s="476" t="s">
        <v>20</v>
      </c>
      <c r="O118" s="52" t="s">
        <v>4947</v>
      </c>
      <c r="P118" s="47" t="s">
        <v>4912</v>
      </c>
      <c r="Q118" s="32" t="s">
        <v>406</v>
      </c>
      <c r="R118" s="32"/>
      <c r="S118" s="52"/>
      <c r="T118" s="125" t="s">
        <v>409</v>
      </c>
      <c r="U118" s="497" t="s">
        <v>230</v>
      </c>
      <c r="V118" s="94"/>
      <c r="W118" s="187"/>
      <c r="X118" s="169" t="s">
        <v>4949</v>
      </c>
      <c r="Y118" s="8"/>
      <c r="Z118" s="114" t="e">
        <f>INDEX('Factur-X FULL'!B:B,MATCH(CONCATENATE("/rsm:CrossIndustryInvoice",O118),'Factur-X FULL'!M:M,0))</f>
        <v>#N/A</v>
      </c>
      <c r="AA118" s="201" t="e">
        <f>INDEX('Factur-X FULL'!K:K,MATCH(CONCATENATE("/rsm:CrossIndustryInvoice",O118),'Factur-X FULL'!M:M,0))</f>
        <v>#N/A</v>
      </c>
      <c r="AB118" s="109" t="e">
        <f>IF(OR(ISNA(Z118),Z118="EXT"),INDEX('Factur-X FULL'!T:T,MATCH(CONCATENATE("/rsm:CrossIndustryInvoice",O118),'Factur-X FULL'!M:M,0)),INDEX('Factur-X FULL'!T:T,MATCH(Z118,'Factur-X FULL'!B:B,0)))</f>
        <v>#N/A</v>
      </c>
      <c r="AC118" s="426" t="s">
        <v>4707</v>
      </c>
      <c r="AD118" s="8"/>
    </row>
    <row r="119" spans="1:30" ht="45" customHeight="1" outlineLevel="4" x14ac:dyDescent="0.2">
      <c r="A119" s="8">
        <v>116</v>
      </c>
      <c r="B119" s="48" t="s">
        <v>4157</v>
      </c>
      <c r="C119" s="121"/>
      <c r="D119" s="445" t="str">
        <f t="shared" si="11"/>
        <v xml:space="preserve">* * * * * </v>
      </c>
      <c r="E119" s="24" t="s">
        <v>4944</v>
      </c>
      <c r="F119" s="26">
        <f t="shared" si="12"/>
        <v>5</v>
      </c>
      <c r="G119" s="26" t="s">
        <v>5613</v>
      </c>
      <c r="H119" s="26" t="s">
        <v>5613</v>
      </c>
      <c r="I119" s="26" t="s">
        <v>5613</v>
      </c>
      <c r="J119" s="26" t="s">
        <v>99</v>
      </c>
      <c r="K119" s="19" t="s">
        <v>20</v>
      </c>
      <c r="L119" s="230" t="str">
        <f t="shared" si="16"/>
        <v>0..1</v>
      </c>
      <c r="M119" s="230" t="str">
        <f t="shared" si="13"/>
        <v>0..1</v>
      </c>
      <c r="N119" s="475" t="s">
        <v>20</v>
      </c>
      <c r="O119" s="25" t="s">
        <v>4948</v>
      </c>
      <c r="P119" s="24" t="s">
        <v>4913</v>
      </c>
      <c r="Q119" s="24"/>
      <c r="R119" s="24"/>
      <c r="S119" s="25"/>
      <c r="T119" s="19" t="s">
        <v>125</v>
      </c>
      <c r="U119" s="495" t="s">
        <v>81</v>
      </c>
      <c r="V119" s="89" t="s">
        <v>171</v>
      </c>
      <c r="W119" s="182"/>
      <c r="X119" s="164" t="s">
        <v>4949</v>
      </c>
      <c r="Y119" s="8"/>
      <c r="Z119" s="114" t="e">
        <f>INDEX('Factur-X FULL'!B:B,MATCH(CONCATENATE("/rsm:CrossIndustryInvoice",O119),'Factur-X FULL'!M:M,0))</f>
        <v>#N/A</v>
      </c>
      <c r="AA119" s="201" t="e">
        <f>INDEX('Factur-X FULL'!K:K,MATCH(CONCATENATE("/rsm:CrossIndustryInvoice",O119),'Factur-X FULL'!M:M,0))</f>
        <v>#N/A</v>
      </c>
      <c r="AB119" s="109" t="e">
        <f>IF(OR(ISNA(Z119),Z119="EXT"),INDEX('Factur-X FULL'!T:T,MATCH(CONCATENATE("/rsm:CrossIndustryInvoice",O119),'Factur-X FULL'!M:M,0)),INDEX('Factur-X FULL'!T:T,MATCH(Z119,'Factur-X FULL'!B:B,0)))</f>
        <v>#N/A</v>
      </c>
      <c r="AC119" s="426" t="s">
        <v>4707</v>
      </c>
      <c r="AD119" s="8"/>
    </row>
    <row r="120" spans="1:30" ht="45" customHeight="1" outlineLevel="4" x14ac:dyDescent="0.2">
      <c r="A120" s="8">
        <v>117</v>
      </c>
      <c r="B120" s="149" t="s">
        <v>4157</v>
      </c>
      <c r="C120" s="405"/>
      <c r="D120" s="450" t="str">
        <f t="shared" si="11"/>
        <v xml:space="preserve">* * * * * </v>
      </c>
      <c r="E120" s="414" t="s">
        <v>3780</v>
      </c>
      <c r="F120" s="415">
        <f t="shared" si="12"/>
        <v>5</v>
      </c>
      <c r="G120" s="415" t="s">
        <v>5613</v>
      </c>
      <c r="H120" s="415" t="s">
        <v>5613</v>
      </c>
      <c r="I120" s="415" t="s">
        <v>5613</v>
      </c>
      <c r="J120" s="415" t="s">
        <v>99</v>
      </c>
      <c r="K120" s="416" t="s">
        <v>16</v>
      </c>
      <c r="L120" s="415" t="str">
        <f t="shared" si="16"/>
        <v>1..1</v>
      </c>
      <c r="M120" s="415" t="str">
        <f t="shared" si="13"/>
        <v>1..1</v>
      </c>
      <c r="N120" s="417" t="s">
        <v>21</v>
      </c>
      <c r="O120" s="414" t="s">
        <v>3842</v>
      </c>
      <c r="P120" s="414"/>
      <c r="Q120" s="414"/>
      <c r="R120" s="414"/>
      <c r="S120" s="414"/>
      <c r="T120" s="416"/>
      <c r="U120" s="502"/>
      <c r="V120" s="419"/>
      <c r="W120" s="420"/>
      <c r="X120" s="421"/>
      <c r="Y120" s="70"/>
      <c r="Z120" s="114" t="e">
        <f>INDEX('Factur-X FULL'!B:B,MATCH(CONCATENATE("/rsm:CrossIndustryInvoice",O120),'Factur-X FULL'!M:M,0))</f>
        <v>#N/A</v>
      </c>
      <c r="AA120" s="201" t="e">
        <f>INDEX('Factur-X FULL'!K:K,MATCH(CONCATENATE("/rsm:CrossIndustryInvoice",O120),'Factur-X FULL'!M:M,0))</f>
        <v>#N/A</v>
      </c>
      <c r="AB120" s="109" t="e">
        <f>IF(OR(ISNA(Z120),Z120="EXT"),INDEX('Factur-X FULL'!T:T,MATCH(CONCATENATE("/rsm:CrossIndustryInvoice",O120),'Factur-X FULL'!M:M,0)),INDEX('Factur-X FULL'!T:T,MATCH(Z120,'Factur-X FULL'!B:B,0)))</f>
        <v>#N/A</v>
      </c>
      <c r="AC120" s="426" t="s">
        <v>4707</v>
      </c>
      <c r="AD120" s="8"/>
    </row>
    <row r="121" spans="1:30" ht="45" customHeight="1" outlineLevel="4" x14ac:dyDescent="0.2">
      <c r="A121" s="8">
        <v>118</v>
      </c>
      <c r="B121" s="48" t="s">
        <v>4157</v>
      </c>
      <c r="C121" s="121"/>
      <c r="D121" s="445" t="str">
        <f t="shared" si="11"/>
        <v xml:space="preserve">* * * * * * </v>
      </c>
      <c r="E121" s="24" t="s">
        <v>3781</v>
      </c>
      <c r="F121" s="26">
        <f t="shared" si="12"/>
        <v>6</v>
      </c>
      <c r="G121" s="26" t="s">
        <v>5613</v>
      </c>
      <c r="H121" s="26" t="s">
        <v>5613</v>
      </c>
      <c r="I121" s="26" t="s">
        <v>5613</v>
      </c>
      <c r="J121" s="26" t="s">
        <v>99</v>
      </c>
      <c r="K121" s="19" t="s">
        <v>20</v>
      </c>
      <c r="L121" s="230" t="str">
        <f t="shared" si="16"/>
        <v>0..1</v>
      </c>
      <c r="M121" s="230" t="str">
        <f t="shared" si="13"/>
        <v>0..1</v>
      </c>
      <c r="N121" s="475" t="s">
        <v>20</v>
      </c>
      <c r="O121" s="24" t="s">
        <v>3843</v>
      </c>
      <c r="P121" s="24" t="s">
        <v>1508</v>
      </c>
      <c r="Q121" s="24" t="s">
        <v>1509</v>
      </c>
      <c r="R121" s="24"/>
      <c r="S121" s="24"/>
      <c r="T121" s="19" t="s">
        <v>125</v>
      </c>
      <c r="U121" s="495" t="s">
        <v>81</v>
      </c>
      <c r="V121" s="89"/>
      <c r="W121" s="182"/>
      <c r="X121" s="164"/>
      <c r="Y121" s="70"/>
      <c r="Z121" s="114" t="e">
        <f>INDEX('Factur-X FULL'!B:B,MATCH(CONCATENATE("/rsm:CrossIndustryInvoice",O121),'Factur-X FULL'!M:M,0))</f>
        <v>#N/A</v>
      </c>
      <c r="AA121" s="201" t="e">
        <f>INDEX('Factur-X FULL'!K:K,MATCH(CONCATENATE("/rsm:CrossIndustryInvoice",O121),'Factur-X FULL'!M:M,0))</f>
        <v>#N/A</v>
      </c>
      <c r="AB121" s="109" t="e">
        <f>IF(OR(ISNA(Z121),Z121="EXT"),INDEX('Factur-X FULL'!T:T,MATCH(CONCATENATE("/rsm:CrossIndustryInvoice",O121),'Factur-X FULL'!M:M,0)),INDEX('Factur-X FULL'!T:T,MATCH(Z121,'Factur-X FULL'!B:B,0)))</f>
        <v>#N/A</v>
      </c>
      <c r="AC121" s="426" t="s">
        <v>4707</v>
      </c>
      <c r="AD121" s="8"/>
    </row>
    <row r="122" spans="1:30" ht="45" customHeight="1" outlineLevel="4" x14ac:dyDescent="0.2">
      <c r="A122" s="8">
        <v>119</v>
      </c>
      <c r="B122" s="48" t="s">
        <v>4157</v>
      </c>
      <c r="C122" s="121"/>
      <c r="D122" s="445" t="str">
        <f t="shared" si="11"/>
        <v xml:space="preserve">* * * * * * </v>
      </c>
      <c r="E122" s="24" t="s">
        <v>3782</v>
      </c>
      <c r="F122" s="26">
        <f t="shared" si="12"/>
        <v>6</v>
      </c>
      <c r="G122" s="26" t="s">
        <v>5613</v>
      </c>
      <c r="H122" s="26" t="s">
        <v>5613</v>
      </c>
      <c r="I122" s="26" t="s">
        <v>5613</v>
      </c>
      <c r="J122" s="26" t="s">
        <v>99</v>
      </c>
      <c r="K122" s="19" t="s">
        <v>20</v>
      </c>
      <c r="L122" s="230" t="str">
        <f t="shared" si="16"/>
        <v>0..1</v>
      </c>
      <c r="M122" s="230" t="str">
        <f t="shared" si="13"/>
        <v>0..1</v>
      </c>
      <c r="N122" s="475" t="s">
        <v>20</v>
      </c>
      <c r="O122" s="24" t="s">
        <v>3844</v>
      </c>
      <c r="P122" s="24" t="s">
        <v>77</v>
      </c>
      <c r="Q122" s="24" t="s">
        <v>1517</v>
      </c>
      <c r="R122" s="24"/>
      <c r="S122" s="24"/>
      <c r="T122" s="19" t="s">
        <v>125</v>
      </c>
      <c r="U122" s="495" t="s">
        <v>81</v>
      </c>
      <c r="V122" s="89"/>
      <c r="W122" s="182"/>
      <c r="X122" s="164"/>
      <c r="Y122" s="72"/>
      <c r="Z122" s="114" t="e">
        <f>INDEX('Factur-X FULL'!B:B,MATCH(CONCATENATE("/rsm:CrossIndustryInvoice",O122),'Factur-X FULL'!M:M,0))</f>
        <v>#N/A</v>
      </c>
      <c r="AA122" s="201" t="e">
        <f>INDEX('Factur-X FULL'!K:K,MATCH(CONCATENATE("/rsm:CrossIndustryInvoice",O122),'Factur-X FULL'!M:M,0))</f>
        <v>#N/A</v>
      </c>
      <c r="AB122" s="109" t="e">
        <f>IF(OR(ISNA(Z122),Z122="EXT"),INDEX('Factur-X FULL'!T:T,MATCH(CONCATENATE("/rsm:CrossIndustryInvoice",O122),'Factur-X FULL'!M:M,0)),INDEX('Factur-X FULL'!T:T,MATCH(Z122,'Factur-X FULL'!B:B,0)))</f>
        <v>#N/A</v>
      </c>
      <c r="AC122" s="426" t="s">
        <v>4707</v>
      </c>
      <c r="AD122" s="8"/>
    </row>
    <row r="123" spans="1:30" ht="45" customHeight="1" outlineLevel="4" x14ac:dyDescent="0.2">
      <c r="A123" s="8">
        <v>120</v>
      </c>
      <c r="B123" s="48" t="s">
        <v>4157</v>
      </c>
      <c r="C123" s="121"/>
      <c r="D123" s="445" t="str">
        <f>REPT($D$1,F123)</f>
        <v xml:space="preserve">* * * * * * </v>
      </c>
      <c r="E123" s="24" t="s">
        <v>5146</v>
      </c>
      <c r="F123" s="26">
        <f>LEN(O123)-LEN(SUBSTITUTE(O123,"/",""))</f>
        <v>6</v>
      </c>
      <c r="G123" s="26" t="s">
        <v>5613</v>
      </c>
      <c r="H123" s="26" t="s">
        <v>5613</v>
      </c>
      <c r="I123" s="26" t="s">
        <v>5613</v>
      </c>
      <c r="J123" s="26" t="s">
        <v>99</v>
      </c>
      <c r="K123" s="19" t="s">
        <v>20</v>
      </c>
      <c r="L123" s="230" t="str">
        <f>IF($K123="","",$K123)</f>
        <v>0..1</v>
      </c>
      <c r="M123" s="230" t="str">
        <f>IF($L123="","",$L123)</f>
        <v>0..1</v>
      </c>
      <c r="N123" s="475" t="s">
        <v>20</v>
      </c>
      <c r="O123" s="24" t="s">
        <v>5147</v>
      </c>
      <c r="P123" s="24" t="s">
        <v>4382</v>
      </c>
      <c r="Q123" s="24" t="s">
        <v>5619</v>
      </c>
      <c r="R123" s="24"/>
      <c r="S123" s="24"/>
      <c r="T123" s="19" t="s">
        <v>192</v>
      </c>
      <c r="U123" s="495" t="s">
        <v>81</v>
      </c>
      <c r="V123" s="89"/>
      <c r="W123" s="182"/>
      <c r="X123" s="164"/>
      <c r="Y123" s="8"/>
      <c r="Z123" s="114" t="e">
        <f>INDEX('Factur-X FULL'!B:B,MATCH(CONCATENATE("/rsm:CrossIndustryInvoice",O123),'Factur-X FULL'!M:M,0))</f>
        <v>#N/A</v>
      </c>
      <c r="AA123" s="201" t="e">
        <f>INDEX('Factur-X FULL'!K:K,MATCH(CONCATENATE("/rsm:CrossIndustryInvoice",O123),'Factur-X FULL'!M:M,0))</f>
        <v>#N/A</v>
      </c>
      <c r="AB123" s="109" t="e">
        <f>IF(OR(ISNA(Z123),Z123="EXT"),INDEX('Factur-X FULL'!T:T,MATCH(CONCATENATE("/rsm:CrossIndustryInvoice",O123),'Factur-X FULL'!M:M,0)),INDEX('Factur-X FULL'!T:T,MATCH(Z123,'Factur-X FULL'!B:B,0)))</f>
        <v>#N/A</v>
      </c>
      <c r="AC123" s="426" t="s">
        <v>4707</v>
      </c>
      <c r="AD123" s="8"/>
    </row>
    <row r="124" spans="1:30" ht="45" customHeight="1" outlineLevel="4" x14ac:dyDescent="0.2">
      <c r="A124" s="8">
        <v>121</v>
      </c>
      <c r="B124" s="48" t="s">
        <v>4157</v>
      </c>
      <c r="C124" s="121"/>
      <c r="D124" s="445" t="str">
        <f t="shared" si="11"/>
        <v xml:space="preserve">* * * * * * </v>
      </c>
      <c r="E124" s="46" t="str">
        <f>CONCATENATE("(",E125,")")</f>
        <v>(Line Buyer Requisitioner (originator) - telephone number)</v>
      </c>
      <c r="F124" s="26">
        <f t="shared" si="12"/>
        <v>6</v>
      </c>
      <c r="G124" s="26" t="s">
        <v>5613</v>
      </c>
      <c r="H124" s="26" t="s">
        <v>5613</v>
      </c>
      <c r="I124" s="26" t="s">
        <v>5613</v>
      </c>
      <c r="J124" s="26" t="s">
        <v>99</v>
      </c>
      <c r="K124" s="19" t="s">
        <v>20</v>
      </c>
      <c r="L124" s="230" t="str">
        <f t="shared" si="16"/>
        <v>0..1</v>
      </c>
      <c r="M124" s="230" t="str">
        <f t="shared" si="13"/>
        <v>0..1</v>
      </c>
      <c r="N124" s="475" t="s">
        <v>20</v>
      </c>
      <c r="O124" s="24" t="s">
        <v>3845</v>
      </c>
      <c r="P124" s="24"/>
      <c r="Q124" s="24"/>
      <c r="R124" s="24"/>
      <c r="S124" s="24"/>
      <c r="T124" s="19"/>
      <c r="U124" s="494"/>
      <c r="V124" s="89"/>
      <c r="W124" s="182"/>
      <c r="X124" s="164"/>
      <c r="Y124" s="8"/>
      <c r="Z124" s="114" t="e">
        <f>INDEX('Factur-X FULL'!B:B,MATCH(CONCATENATE("/rsm:CrossIndustryInvoice",O124),'Factur-X FULL'!M:M,0))</f>
        <v>#N/A</v>
      </c>
      <c r="AA124" s="201" t="e">
        <f>INDEX('Factur-X FULL'!K:K,MATCH(CONCATENATE("/rsm:CrossIndustryInvoice",O124),'Factur-X FULL'!M:M,0))</f>
        <v>#N/A</v>
      </c>
      <c r="AB124" s="109" t="e">
        <f>IF(OR(ISNA(Z124),Z124="EXT"),INDEX('Factur-X FULL'!T:T,MATCH(CONCATENATE("/rsm:CrossIndustryInvoice",O124),'Factur-X FULL'!M:M,0)),INDEX('Factur-X FULL'!T:T,MATCH(Z124,'Factur-X FULL'!B:B,0)))</f>
        <v>#N/A</v>
      </c>
      <c r="AC124" s="426" t="s">
        <v>4707</v>
      </c>
      <c r="AD124" s="8"/>
    </row>
    <row r="125" spans="1:30" ht="45" customHeight="1" outlineLevel="4" x14ac:dyDescent="0.2">
      <c r="A125" s="8">
        <v>122</v>
      </c>
      <c r="B125" s="48" t="s">
        <v>4157</v>
      </c>
      <c r="C125" s="121"/>
      <c r="D125" s="445" t="str">
        <f t="shared" si="11"/>
        <v xml:space="preserve">* * * * * * * </v>
      </c>
      <c r="E125" s="24" t="s">
        <v>3783</v>
      </c>
      <c r="F125" s="26">
        <f t="shared" si="12"/>
        <v>7</v>
      </c>
      <c r="G125" s="26" t="s">
        <v>5613</v>
      </c>
      <c r="H125" s="26" t="s">
        <v>5613</v>
      </c>
      <c r="I125" s="26" t="s">
        <v>5613</v>
      </c>
      <c r="J125" s="26" t="s">
        <v>99</v>
      </c>
      <c r="K125" s="19" t="s">
        <v>16</v>
      </c>
      <c r="L125" s="230" t="str">
        <f t="shared" si="16"/>
        <v>1..1</v>
      </c>
      <c r="M125" s="230" t="str">
        <f t="shared" si="13"/>
        <v>1..1</v>
      </c>
      <c r="N125" s="475" t="s">
        <v>20</v>
      </c>
      <c r="O125" s="24" t="s">
        <v>3846</v>
      </c>
      <c r="P125" s="24" t="s">
        <v>1528</v>
      </c>
      <c r="Q125" s="24"/>
      <c r="R125" s="24"/>
      <c r="S125" s="24"/>
      <c r="T125" s="19" t="s">
        <v>147</v>
      </c>
      <c r="U125" s="495" t="s">
        <v>81</v>
      </c>
      <c r="V125" s="89"/>
      <c r="W125" s="182"/>
      <c r="X125" s="164"/>
      <c r="Y125" s="70"/>
      <c r="Z125" s="114" t="e">
        <f>INDEX('Factur-X FULL'!B:B,MATCH(CONCATENATE("/rsm:CrossIndustryInvoice",O125),'Factur-X FULL'!M:M,0))</f>
        <v>#N/A</v>
      </c>
      <c r="AA125" s="201" t="e">
        <f>INDEX('Factur-X FULL'!K:K,MATCH(CONCATENATE("/rsm:CrossIndustryInvoice",O125),'Factur-X FULL'!M:M,0))</f>
        <v>#N/A</v>
      </c>
      <c r="AB125" s="109" t="e">
        <f>IF(OR(ISNA(Z125),Z125="EXT"),INDEX('Factur-X FULL'!T:T,MATCH(CONCATENATE("/rsm:CrossIndustryInvoice",O125),'Factur-X FULL'!M:M,0)),INDEX('Factur-X FULL'!T:T,MATCH(Z125,'Factur-X FULL'!B:B,0)))</f>
        <v>#N/A</v>
      </c>
      <c r="AC125" s="426" t="s">
        <v>4707</v>
      </c>
      <c r="AD125" s="8"/>
    </row>
    <row r="126" spans="1:30" ht="45" customHeight="1" outlineLevel="4" x14ac:dyDescent="0.2">
      <c r="A126" s="8">
        <v>123</v>
      </c>
      <c r="B126" s="48" t="s">
        <v>4157</v>
      </c>
      <c r="C126" s="121"/>
      <c r="D126" s="445" t="str">
        <f t="shared" si="11"/>
        <v xml:space="preserve">* * * * * * </v>
      </c>
      <c r="E126" s="46" t="str">
        <f>CONCATENATE("(",E127,")")</f>
        <v>(Line Buyer Requisitioner (originator) Contact -Fax number)</v>
      </c>
      <c r="F126" s="26">
        <f t="shared" si="12"/>
        <v>6</v>
      </c>
      <c r="G126" s="26" t="s">
        <v>5613</v>
      </c>
      <c r="H126" s="26" t="s">
        <v>5613</v>
      </c>
      <c r="I126" s="26" t="s">
        <v>5613</v>
      </c>
      <c r="J126" s="26" t="s">
        <v>99</v>
      </c>
      <c r="K126" s="19" t="s">
        <v>20</v>
      </c>
      <c r="L126" s="230" t="str">
        <f t="shared" si="16"/>
        <v>0..1</v>
      </c>
      <c r="M126" s="230" t="str">
        <f t="shared" si="13"/>
        <v>0..1</v>
      </c>
      <c r="N126" s="475" t="s">
        <v>20</v>
      </c>
      <c r="O126" s="24" t="s">
        <v>5144</v>
      </c>
      <c r="P126" s="24"/>
      <c r="Q126" s="24"/>
      <c r="R126" s="24"/>
      <c r="S126" s="24"/>
      <c r="T126" s="19"/>
      <c r="U126" s="494"/>
      <c r="V126" s="89"/>
      <c r="W126" s="182"/>
      <c r="X126" s="164"/>
      <c r="Y126" s="8"/>
      <c r="Z126" s="114" t="e">
        <f>INDEX('Factur-X FULL'!B:B,MATCH(CONCATENATE("/rsm:CrossIndustryInvoice",O126),'Factur-X FULL'!M:M,0))</f>
        <v>#N/A</v>
      </c>
      <c r="AA126" s="201" t="e">
        <f>INDEX('Factur-X FULL'!K:K,MATCH(CONCATENATE("/rsm:CrossIndustryInvoice",O126),'Factur-X FULL'!M:M,0))</f>
        <v>#N/A</v>
      </c>
      <c r="AB126" s="109" t="e">
        <f>IF(OR(ISNA(Z126),Z126="EXT"),INDEX('Factur-X FULL'!T:T,MATCH(CONCATENATE("/rsm:CrossIndustryInvoice",O126),'Factur-X FULL'!M:M,0)),INDEX('Factur-X FULL'!T:T,MATCH(Z126,'Factur-X FULL'!B:B,0)))</f>
        <v>#N/A</v>
      </c>
      <c r="AC126" s="426" t="s">
        <v>4707</v>
      </c>
      <c r="AD126" s="8"/>
    </row>
    <row r="127" spans="1:30" ht="45" customHeight="1" outlineLevel="4" x14ac:dyDescent="0.2">
      <c r="A127" s="8">
        <v>124</v>
      </c>
      <c r="B127" s="48" t="s">
        <v>4157</v>
      </c>
      <c r="C127" s="121"/>
      <c r="D127" s="445" t="str">
        <f t="shared" si="11"/>
        <v xml:space="preserve">* * * * * * * </v>
      </c>
      <c r="E127" s="24" t="s">
        <v>5143</v>
      </c>
      <c r="F127" s="26">
        <f t="shared" si="12"/>
        <v>7</v>
      </c>
      <c r="G127" s="26" t="s">
        <v>5613</v>
      </c>
      <c r="H127" s="26" t="s">
        <v>5613</v>
      </c>
      <c r="I127" s="26" t="s">
        <v>5613</v>
      </c>
      <c r="J127" s="26" t="s">
        <v>99</v>
      </c>
      <c r="K127" s="19" t="s">
        <v>16</v>
      </c>
      <c r="L127" s="230" t="str">
        <f t="shared" si="16"/>
        <v>1..1</v>
      </c>
      <c r="M127" s="230" t="str">
        <f t="shared" si="13"/>
        <v>1..1</v>
      </c>
      <c r="N127" s="475" t="s">
        <v>20</v>
      </c>
      <c r="O127" s="24" t="s">
        <v>5145</v>
      </c>
      <c r="P127" s="24" t="s">
        <v>5142</v>
      </c>
      <c r="Q127" s="24"/>
      <c r="R127" s="24"/>
      <c r="S127" s="24"/>
      <c r="T127" s="19" t="s">
        <v>147</v>
      </c>
      <c r="U127" s="495" t="s">
        <v>81</v>
      </c>
      <c r="V127" s="89"/>
      <c r="W127" s="182"/>
      <c r="X127" s="164"/>
      <c r="Y127" s="8"/>
      <c r="Z127" s="114" t="e">
        <f>INDEX('Factur-X FULL'!B:B,MATCH(CONCATENATE("/rsm:CrossIndustryInvoice",O127),'Factur-X FULL'!M:M,0))</f>
        <v>#N/A</v>
      </c>
      <c r="AA127" s="201" t="e">
        <f>INDEX('Factur-X FULL'!K:K,MATCH(CONCATENATE("/rsm:CrossIndustryInvoice",O127),'Factur-X FULL'!M:M,0))</f>
        <v>#N/A</v>
      </c>
      <c r="AB127" s="109" t="e">
        <f>IF(OR(ISNA(Z127),Z127="EXT"),INDEX('Factur-X FULL'!T:T,MATCH(CONCATENATE("/rsm:CrossIndustryInvoice",O127),'Factur-X FULL'!M:M,0)),INDEX('Factur-X FULL'!T:T,MATCH(Z127,'Factur-X FULL'!B:B,0)))</f>
        <v>#N/A</v>
      </c>
      <c r="AC127" s="426" t="s">
        <v>4707</v>
      </c>
      <c r="AD127" s="8"/>
    </row>
    <row r="128" spans="1:30" ht="45" customHeight="1" outlineLevel="4" x14ac:dyDescent="0.2">
      <c r="A128" s="8">
        <v>125</v>
      </c>
      <c r="B128" s="48" t="s">
        <v>4157</v>
      </c>
      <c r="C128" s="121"/>
      <c r="D128" s="445" t="str">
        <f t="shared" si="11"/>
        <v xml:space="preserve">* * * * * * </v>
      </c>
      <c r="E128" s="46" t="str">
        <f>CONCATENATE("(",E129,")")</f>
        <v>(Line Buyer Requisitioner (originator) - email address)</v>
      </c>
      <c r="F128" s="26">
        <f t="shared" si="12"/>
        <v>6</v>
      </c>
      <c r="G128" s="26" t="s">
        <v>5613</v>
      </c>
      <c r="H128" s="26" t="s">
        <v>5613</v>
      </c>
      <c r="I128" s="26" t="s">
        <v>5613</v>
      </c>
      <c r="J128" s="26" t="s">
        <v>99</v>
      </c>
      <c r="K128" s="19" t="s">
        <v>20</v>
      </c>
      <c r="L128" s="230" t="str">
        <f t="shared" si="16"/>
        <v>0..1</v>
      </c>
      <c r="M128" s="230" t="str">
        <f t="shared" si="13"/>
        <v>0..1</v>
      </c>
      <c r="N128" s="475" t="s">
        <v>20</v>
      </c>
      <c r="O128" s="24" t="s">
        <v>3847</v>
      </c>
      <c r="P128" s="24"/>
      <c r="Q128" s="24"/>
      <c r="R128" s="24"/>
      <c r="S128" s="24"/>
      <c r="T128" s="19"/>
      <c r="U128" s="494"/>
      <c r="V128" s="89"/>
      <c r="W128" s="182"/>
      <c r="X128" s="164"/>
      <c r="Y128" s="70"/>
      <c r="Z128" s="114" t="e">
        <f>INDEX('Factur-X FULL'!B:B,MATCH(CONCATENATE("/rsm:CrossIndustryInvoice",O128),'Factur-X FULL'!M:M,0))</f>
        <v>#N/A</v>
      </c>
      <c r="AA128" s="201" t="e">
        <f>INDEX('Factur-X FULL'!K:K,MATCH(CONCATENATE("/rsm:CrossIndustryInvoice",O128),'Factur-X FULL'!M:M,0))</f>
        <v>#N/A</v>
      </c>
      <c r="AB128" s="109" t="e">
        <f>IF(OR(ISNA(Z128),Z128="EXT"),INDEX('Factur-X FULL'!T:T,MATCH(CONCATENATE("/rsm:CrossIndustryInvoice",O128),'Factur-X FULL'!M:M,0)),INDEX('Factur-X FULL'!T:T,MATCH(Z128,'Factur-X FULL'!B:B,0)))</f>
        <v>#N/A</v>
      </c>
      <c r="AC128" s="426" t="s">
        <v>4707</v>
      </c>
      <c r="AD128" s="8"/>
    </row>
    <row r="129" spans="1:30" ht="45" customHeight="1" outlineLevel="4" x14ac:dyDescent="0.2">
      <c r="A129" s="8">
        <v>126</v>
      </c>
      <c r="B129" s="48" t="s">
        <v>4157</v>
      </c>
      <c r="C129" s="121"/>
      <c r="D129" s="445" t="str">
        <f t="shared" si="11"/>
        <v xml:space="preserve">* * * * * * * </v>
      </c>
      <c r="E129" s="20" t="s">
        <v>4716</v>
      </c>
      <c r="F129" s="26">
        <f t="shared" si="12"/>
        <v>7</v>
      </c>
      <c r="G129" s="26" t="s">
        <v>5613</v>
      </c>
      <c r="H129" s="26" t="s">
        <v>5613</v>
      </c>
      <c r="I129" s="26" t="s">
        <v>5613</v>
      </c>
      <c r="J129" s="26" t="s">
        <v>99</v>
      </c>
      <c r="K129" s="19" t="s">
        <v>16</v>
      </c>
      <c r="L129" s="230" t="str">
        <f t="shared" si="16"/>
        <v>1..1</v>
      </c>
      <c r="M129" s="230" t="str">
        <f t="shared" si="13"/>
        <v>1..1</v>
      </c>
      <c r="N129" s="475" t="s">
        <v>20</v>
      </c>
      <c r="O129" s="24" t="s">
        <v>3848</v>
      </c>
      <c r="P129" s="24" t="s">
        <v>1545</v>
      </c>
      <c r="Q129" s="24"/>
      <c r="R129" s="24"/>
      <c r="S129" s="24"/>
      <c r="T129" s="19" t="s">
        <v>147</v>
      </c>
      <c r="U129" s="495" t="s">
        <v>81</v>
      </c>
      <c r="V129" s="89"/>
      <c r="W129" s="182"/>
      <c r="X129" s="164"/>
      <c r="Y129" s="70"/>
      <c r="Z129" s="114" t="e">
        <f>INDEX('Factur-X FULL'!B:B,MATCH(CONCATENATE("/rsm:CrossIndustryInvoice",O129),'Factur-X FULL'!M:M,0))</f>
        <v>#N/A</v>
      </c>
      <c r="AA129" s="201" t="e">
        <f>INDEX('Factur-X FULL'!K:K,MATCH(CONCATENATE("/rsm:CrossIndustryInvoice",O129),'Factur-X FULL'!M:M,0))</f>
        <v>#N/A</v>
      </c>
      <c r="AB129" s="109" t="e">
        <f>IF(OR(ISNA(Z129),Z129="EXT"),INDEX('Factur-X FULL'!T:T,MATCH(CONCATENATE("/rsm:CrossIndustryInvoice",O129),'Factur-X FULL'!M:M,0)),INDEX('Factur-X FULL'!T:T,MATCH(Z129,'Factur-X FULL'!B:B,0)))</f>
        <v>#N/A</v>
      </c>
      <c r="AC129" s="426" t="s">
        <v>4707</v>
      </c>
      <c r="AD129" s="8"/>
    </row>
    <row r="130" spans="1:30" s="148" customFormat="1" ht="54.5" customHeight="1" outlineLevel="3" x14ac:dyDescent="0.2">
      <c r="A130" s="8">
        <v>127</v>
      </c>
      <c r="B130" s="149" t="s">
        <v>4157</v>
      </c>
      <c r="C130" s="221"/>
      <c r="D130" s="446" t="str">
        <f t="shared" si="11"/>
        <v xml:space="preserve">* * * * </v>
      </c>
      <c r="E130" s="50" t="s">
        <v>4462</v>
      </c>
      <c r="F130" s="35">
        <f t="shared" si="12"/>
        <v>4</v>
      </c>
      <c r="G130" s="35" t="s">
        <v>5613</v>
      </c>
      <c r="H130" s="35" t="s">
        <v>5613</v>
      </c>
      <c r="I130" s="35" t="s">
        <v>5613</v>
      </c>
      <c r="J130" s="35" t="s">
        <v>323</v>
      </c>
      <c r="K130" s="36" t="s">
        <v>20</v>
      </c>
      <c r="L130" s="35" t="str">
        <f t="shared" si="16"/>
        <v>0..1</v>
      </c>
      <c r="M130" s="35" t="str">
        <f t="shared" si="13"/>
        <v>0..1</v>
      </c>
      <c r="N130" s="482" t="s">
        <v>20</v>
      </c>
      <c r="O130" s="34" t="s">
        <v>4460</v>
      </c>
      <c r="P130" s="34"/>
      <c r="Q130" s="34"/>
      <c r="R130" s="34"/>
      <c r="S130" s="34" t="s">
        <v>5960</v>
      </c>
      <c r="T130" s="36"/>
      <c r="U130" s="500"/>
      <c r="V130" s="91"/>
      <c r="W130" s="185" t="s">
        <v>3774</v>
      </c>
      <c r="X130" s="166"/>
      <c r="Y130" s="8"/>
      <c r="Z130" s="145" t="str">
        <f>INDEX('Factur-X FULL'!B:B,MATCH(CONCATENATE("/rsm:CrossIndustryInvoice",O130),'Factur-X FULL'!M:M,0))</f>
        <v>BT-132-00</v>
      </c>
      <c r="AA130" s="202" t="str">
        <f>INDEX('Factur-X FULL'!K:K,MATCH(CONCATENATE("/rsm:CrossIndustryInvoice",O130),'Factur-X FULL'!M:M,0))</f>
        <v>0..1</v>
      </c>
      <c r="AB130" s="146" t="str">
        <f>IF(OR(ISNA(Z130),Z130="EXT"),INDEX('Factur-X FULL'!T:T,MATCH(CONCATENATE("/rsm:CrossIndustryInvoice",O130),'Factur-X FULL'!M:M,0)),INDEX('Factur-X FULL'!T:T,MATCH(Z130,'Factur-X FULL'!B:B,0)))</f>
        <v>EN 16931</v>
      </c>
      <c r="AC130" s="425" t="s">
        <v>4712</v>
      </c>
      <c r="AD130" s="8"/>
    </row>
    <row r="131" spans="1:30" ht="45" customHeight="1" outlineLevel="3" x14ac:dyDescent="0.2">
      <c r="A131" s="8">
        <v>128</v>
      </c>
      <c r="B131" s="48" t="s">
        <v>4157</v>
      </c>
      <c r="C131" s="121"/>
      <c r="D131" s="445" t="str">
        <f t="shared" si="11"/>
        <v xml:space="preserve">* * * * * </v>
      </c>
      <c r="E131" s="24" t="s">
        <v>4461</v>
      </c>
      <c r="F131" s="26">
        <f t="shared" si="12"/>
        <v>5</v>
      </c>
      <c r="G131" s="26" t="s">
        <v>5613</v>
      </c>
      <c r="H131" s="26" t="s">
        <v>5613</v>
      </c>
      <c r="I131" s="26" t="s">
        <v>5613</v>
      </c>
      <c r="J131" s="26" t="s">
        <v>323</v>
      </c>
      <c r="K131" s="18" t="s">
        <v>16</v>
      </c>
      <c r="L131" s="230" t="str">
        <f t="shared" si="16"/>
        <v>1..1</v>
      </c>
      <c r="M131" s="230" t="str">
        <f t="shared" si="13"/>
        <v>1..1</v>
      </c>
      <c r="N131" s="475" t="s">
        <v>20</v>
      </c>
      <c r="O131" s="20" t="s">
        <v>4437</v>
      </c>
      <c r="P131" s="20" t="s">
        <v>4438</v>
      </c>
      <c r="Q131" s="20"/>
      <c r="R131" s="20"/>
      <c r="S131" s="20" t="s">
        <v>5960</v>
      </c>
      <c r="T131" s="18" t="s">
        <v>147</v>
      </c>
      <c r="U131" s="495" t="s">
        <v>81</v>
      </c>
      <c r="V131" s="88"/>
      <c r="W131" s="181" t="s">
        <v>3774</v>
      </c>
      <c r="X131" s="163"/>
      <c r="Y131" s="8"/>
      <c r="Z131" s="114" t="str">
        <f>INDEX('Factur-X FULL'!B:B,MATCH(CONCATENATE("/rsm:CrossIndustryInvoice",O131),'Factur-X FULL'!M:M,0))</f>
        <v>BT-132</v>
      </c>
      <c r="AA131" s="201" t="str">
        <f>INDEX('Factur-X FULL'!K:K,MATCH(CONCATENATE("/rsm:CrossIndustryInvoice",O131),'Factur-X FULL'!M:M,0))</f>
        <v>0..1</v>
      </c>
      <c r="AB131" s="109" t="str">
        <f>IF(OR(ISNA(Z131),Z131="EXT"),INDEX('Factur-X FULL'!T:T,MATCH(CONCATENATE("/rsm:CrossIndustryInvoice",O131),'Factur-X FULL'!M:M,0)),INDEX('Factur-X FULL'!T:T,MATCH(Z131,'Factur-X FULL'!B:B,0)))</f>
        <v>EN 16931</v>
      </c>
      <c r="AC131" s="425" t="s">
        <v>4712</v>
      </c>
      <c r="AD131" s="8"/>
    </row>
    <row r="132" spans="1:30" s="148" customFormat="1" ht="45" customHeight="1" outlineLevel="3" x14ac:dyDescent="0.2">
      <c r="A132" s="8">
        <v>129</v>
      </c>
      <c r="B132" s="149" t="s">
        <v>4157</v>
      </c>
      <c r="C132" s="225"/>
      <c r="D132" s="446" t="str">
        <f t="shared" si="11"/>
        <v xml:space="preserve">* * * * </v>
      </c>
      <c r="E132" s="50" t="s">
        <v>4144</v>
      </c>
      <c r="F132" s="35">
        <f t="shared" si="12"/>
        <v>4</v>
      </c>
      <c r="G132" s="35" t="s">
        <v>5613</v>
      </c>
      <c r="H132" s="35" t="s">
        <v>5613</v>
      </c>
      <c r="I132" s="35" t="s">
        <v>5613</v>
      </c>
      <c r="J132" s="35" t="s">
        <v>3776</v>
      </c>
      <c r="K132" s="36" t="s">
        <v>20</v>
      </c>
      <c r="L132" s="35" t="str">
        <f t="shared" si="16"/>
        <v>0..1</v>
      </c>
      <c r="M132" s="35" t="str">
        <f t="shared" si="13"/>
        <v>0..1</v>
      </c>
      <c r="N132" s="482" t="s">
        <v>20</v>
      </c>
      <c r="O132" s="34" t="s">
        <v>4304</v>
      </c>
      <c r="P132" s="34"/>
      <c r="Q132" s="34"/>
      <c r="R132" s="34"/>
      <c r="S132" s="34"/>
      <c r="T132" s="36"/>
      <c r="U132" s="500"/>
      <c r="V132" s="91"/>
      <c r="W132" s="185"/>
      <c r="X132" s="166"/>
      <c r="Y132" s="70"/>
      <c r="Z132" s="145" t="e">
        <f>INDEX('Factur-X FULL'!B:B,MATCH(CONCATENATE("/rsm:CrossIndustryInvoice",O132),'Factur-X FULL'!M:M,0))</f>
        <v>#N/A</v>
      </c>
      <c r="AA132" s="202" t="e">
        <f>INDEX('Factur-X FULL'!K:K,MATCH(CONCATENATE("/rsm:CrossIndustryInvoice",O132),'Factur-X FULL'!M:M,0))</f>
        <v>#N/A</v>
      </c>
      <c r="AB132" s="146" t="e">
        <f>IF(OR(ISNA(Z132),Z132="EXT"),INDEX('Factur-X FULL'!T:T,MATCH(CONCATENATE("/rsm:CrossIndustryInvoice",O132),'Factur-X FULL'!M:M,0)),INDEX('Factur-X FULL'!T:T,MATCH(Z132,'Factur-X FULL'!B:B,0)))</f>
        <v>#N/A</v>
      </c>
      <c r="AC132" s="426" t="s">
        <v>4707</v>
      </c>
      <c r="AD132" s="8"/>
    </row>
    <row r="133" spans="1:30" ht="45" customHeight="1" outlineLevel="4" x14ac:dyDescent="0.2">
      <c r="A133" s="8">
        <v>130</v>
      </c>
      <c r="B133" s="48" t="s">
        <v>4157</v>
      </c>
      <c r="C133" s="121"/>
      <c r="D133" s="445" t="str">
        <f t="shared" si="11"/>
        <v xml:space="preserve">* * * * * </v>
      </c>
      <c r="E133" s="24" t="s">
        <v>4143</v>
      </c>
      <c r="F133" s="26">
        <f t="shared" si="12"/>
        <v>5</v>
      </c>
      <c r="G133" s="26" t="s">
        <v>5613</v>
      </c>
      <c r="H133" s="26" t="s">
        <v>5613</v>
      </c>
      <c r="I133" s="26" t="s">
        <v>5613</v>
      </c>
      <c r="J133" s="26" t="s">
        <v>3776</v>
      </c>
      <c r="K133" s="19" t="s">
        <v>20</v>
      </c>
      <c r="L133" s="230" t="str">
        <f t="shared" si="16"/>
        <v>0..1</v>
      </c>
      <c r="M133" s="230" t="str">
        <f t="shared" si="13"/>
        <v>0..1</v>
      </c>
      <c r="N133" s="475" t="s">
        <v>20</v>
      </c>
      <c r="O133" s="24" t="s">
        <v>4303</v>
      </c>
      <c r="P133" s="24" t="s">
        <v>4305</v>
      </c>
      <c r="Q133" s="24" t="s">
        <v>4425</v>
      </c>
      <c r="R133" s="24"/>
      <c r="S133" s="24"/>
      <c r="T133" s="19" t="s">
        <v>531</v>
      </c>
      <c r="U133" s="495" t="s">
        <v>81</v>
      </c>
      <c r="V133" s="89"/>
      <c r="W133" s="182"/>
      <c r="X133" s="164"/>
      <c r="Y133" s="8"/>
      <c r="Z133" s="114" t="e">
        <f>INDEX('Factur-X FULL'!B:B,MATCH(CONCATENATE("/rsm:CrossIndustryInvoice",O133),'Factur-X FULL'!M:M,0))</f>
        <v>#N/A</v>
      </c>
      <c r="AA133" s="201" t="e">
        <f>INDEX('Factur-X FULL'!K:K,MATCH(CONCATENATE("/rsm:CrossIndustryInvoice",O133),'Factur-X FULL'!M:M,0))</f>
        <v>#N/A</v>
      </c>
      <c r="AB133" s="109" t="e">
        <f>IF(OR(ISNA(Z133),Z133="EXT"),INDEX('Factur-X FULL'!T:T,MATCH(CONCATENATE("/rsm:CrossIndustryInvoice",O133),'Factur-X FULL'!M:M,0)),INDEX('Factur-X FULL'!T:T,MATCH(Z133,'Factur-X FULL'!B:B,0)))</f>
        <v>#N/A</v>
      </c>
      <c r="AC133" s="426" t="s">
        <v>4707</v>
      </c>
      <c r="AD133" s="8"/>
    </row>
    <row r="134" spans="1:30" ht="45" customHeight="1" outlineLevel="4" x14ac:dyDescent="0.2">
      <c r="A134" s="8">
        <v>131</v>
      </c>
      <c r="B134" s="48" t="s">
        <v>4157</v>
      </c>
      <c r="C134" s="121"/>
      <c r="D134" s="445" t="str">
        <f t="shared" ref="D134:D208" si="17">REPT($D$1,F134)</f>
        <v xml:space="preserve">* * * * * </v>
      </c>
      <c r="E134" s="24" t="s">
        <v>4422</v>
      </c>
      <c r="F134" s="26">
        <f t="shared" si="12"/>
        <v>5</v>
      </c>
      <c r="G134" s="26" t="s">
        <v>5613</v>
      </c>
      <c r="H134" s="26" t="s">
        <v>5613</v>
      </c>
      <c r="I134" s="26" t="s">
        <v>5613</v>
      </c>
      <c r="J134" s="26" t="s">
        <v>3776</v>
      </c>
      <c r="K134" s="19" t="s">
        <v>20</v>
      </c>
      <c r="L134" s="230" t="str">
        <f t="shared" si="16"/>
        <v>0..1</v>
      </c>
      <c r="M134" s="230" t="str">
        <f t="shared" si="13"/>
        <v>0..1</v>
      </c>
      <c r="N134" s="475" t="s">
        <v>20</v>
      </c>
      <c r="O134" s="24" t="s">
        <v>4423</v>
      </c>
      <c r="P134" s="24" t="s">
        <v>4424</v>
      </c>
      <c r="Q134" s="24"/>
      <c r="R134" s="24"/>
      <c r="S134" s="24"/>
      <c r="T134" s="19" t="s">
        <v>147</v>
      </c>
      <c r="U134" s="495" t="s">
        <v>81</v>
      </c>
      <c r="V134" s="89"/>
      <c r="W134" s="182"/>
      <c r="X134" s="164"/>
      <c r="Y134" s="8"/>
      <c r="Z134" s="114" t="e">
        <f>INDEX('Factur-X FULL'!B:B,MATCH(CONCATENATE("/rsm:CrossIndustryInvoice",O134),'Factur-X FULL'!M:M,0))</f>
        <v>#N/A</v>
      </c>
      <c r="AA134" s="201" t="e">
        <f>INDEX('Factur-X FULL'!K:K,MATCH(CONCATENATE("/rsm:CrossIndustryInvoice",O134),'Factur-X FULL'!M:M,0))</f>
        <v>#N/A</v>
      </c>
      <c r="AB134" s="109" t="e">
        <f>IF(OR(ISNA(Z134),Z134="EXT"),INDEX('Factur-X FULL'!T:T,MATCH(CONCATENATE("/rsm:CrossIndustryInvoice",O134),'Factur-X FULL'!M:M,0)),INDEX('Factur-X FULL'!T:T,MATCH(Z134,'Factur-X FULL'!B:B,0)))</f>
        <v>#N/A</v>
      </c>
      <c r="AC134" s="426" t="s">
        <v>4707</v>
      </c>
      <c r="AD134" s="8"/>
    </row>
    <row r="135" spans="1:30" ht="45" customHeight="1" outlineLevel="4" x14ac:dyDescent="0.2">
      <c r="A135" s="8">
        <v>132</v>
      </c>
      <c r="B135" s="48" t="s">
        <v>4157</v>
      </c>
      <c r="C135" s="121"/>
      <c r="D135" s="445" t="str">
        <f t="shared" ref="D135:D137" si="18">REPT($D$1,F135)</f>
        <v xml:space="preserve">* * * * * </v>
      </c>
      <c r="E135" s="46" t="str">
        <f>CONCATENATE("(",E136,")")</f>
        <v>(Quotation Reference Date)</v>
      </c>
      <c r="F135" s="26">
        <f t="shared" si="12"/>
        <v>5</v>
      </c>
      <c r="G135" s="26" t="s">
        <v>5613</v>
      </c>
      <c r="H135" s="26" t="s">
        <v>5613</v>
      </c>
      <c r="I135" s="26" t="s">
        <v>5613</v>
      </c>
      <c r="J135" s="26" t="s">
        <v>99</v>
      </c>
      <c r="K135" s="18" t="s">
        <v>20</v>
      </c>
      <c r="L135" s="230" t="str">
        <f t="shared" si="16"/>
        <v>0..1</v>
      </c>
      <c r="M135" s="230" t="str">
        <f t="shared" si="13"/>
        <v>0..1</v>
      </c>
      <c r="N135" s="475" t="s">
        <v>20</v>
      </c>
      <c r="O135" s="25" t="s">
        <v>5589</v>
      </c>
      <c r="P135" s="24"/>
      <c r="Q135" s="24"/>
      <c r="R135" s="24"/>
      <c r="S135" s="25"/>
      <c r="T135" s="19"/>
      <c r="U135" s="494"/>
      <c r="V135" s="89"/>
      <c r="W135" s="182"/>
      <c r="X135" s="164"/>
      <c r="Y135" s="8"/>
      <c r="Z135" s="114" t="e">
        <f>INDEX('Factur-X FULL'!B:B,MATCH(CONCATENATE("/rsm:CrossIndustryInvoice",O135),'Factur-X FULL'!M:M,0))</f>
        <v>#N/A</v>
      </c>
      <c r="AA135" s="201" t="e">
        <f>INDEX('Factur-X FULL'!K:K,MATCH(CONCATENATE("/rsm:CrossIndustryInvoice",O135),'Factur-X FULL'!M:M,0))</f>
        <v>#N/A</v>
      </c>
      <c r="AB135" s="109" t="e">
        <f>IF(OR(ISNA(Z135),Z135="EXT"),INDEX('Factur-X FULL'!T:T,MATCH(CONCATENATE("/rsm:CrossIndustryInvoice",O135),'Factur-X FULL'!M:M,0)),INDEX('Factur-X FULL'!T:T,MATCH(Z135,'Factur-X FULL'!B:B,0)))</f>
        <v>#N/A</v>
      </c>
      <c r="AC135" s="426" t="s">
        <v>4707</v>
      </c>
      <c r="AD135" s="8"/>
    </row>
    <row r="136" spans="1:30" ht="45" customHeight="1" outlineLevel="4" x14ac:dyDescent="0.2">
      <c r="A136" s="8">
        <v>133</v>
      </c>
      <c r="B136" s="48" t="s">
        <v>4157</v>
      </c>
      <c r="C136" s="121"/>
      <c r="D136" s="442" t="str">
        <f t="shared" si="18"/>
        <v xml:space="preserve">* * * * * * </v>
      </c>
      <c r="E136" s="20" t="s">
        <v>5508</v>
      </c>
      <c r="F136" s="17">
        <f t="shared" si="12"/>
        <v>6</v>
      </c>
      <c r="G136" s="26" t="s">
        <v>5613</v>
      </c>
      <c r="H136" s="26" t="s">
        <v>5613</v>
      </c>
      <c r="I136" s="26" t="s">
        <v>5613</v>
      </c>
      <c r="J136" s="26" t="s">
        <v>99</v>
      </c>
      <c r="K136" s="18" t="s">
        <v>16</v>
      </c>
      <c r="L136" s="230" t="str">
        <f t="shared" si="16"/>
        <v>1..1</v>
      </c>
      <c r="M136" s="230" t="str">
        <f t="shared" si="13"/>
        <v>1..1</v>
      </c>
      <c r="N136" s="475" t="s">
        <v>16</v>
      </c>
      <c r="O136" s="25" t="s">
        <v>5590</v>
      </c>
      <c r="P136" s="24" t="s">
        <v>5641</v>
      </c>
      <c r="Q136" s="59"/>
      <c r="R136" s="59"/>
      <c r="S136" s="25"/>
      <c r="T136" s="19" t="s">
        <v>215</v>
      </c>
      <c r="U136" s="495" t="s">
        <v>81</v>
      </c>
      <c r="V136" s="89"/>
      <c r="W136" s="182"/>
      <c r="X136" s="164"/>
      <c r="Y136" s="8"/>
      <c r="Z136" s="111" t="e">
        <f>INDEX('Factur-X FULL'!B:B,MATCH(CONCATENATE("/rsm:CrossIndustryInvoice",O136),'Factur-X FULL'!M:M,0))</f>
        <v>#N/A</v>
      </c>
      <c r="AA136" s="199" t="e">
        <f>INDEX('Factur-X FULL'!K:K,MATCH(CONCATENATE("/rsm:CrossIndustryInvoice",O136),'Factur-X FULL'!M:M,0))</f>
        <v>#N/A</v>
      </c>
      <c r="AB136" s="109" t="e">
        <f>IF(OR(ISNA(Z136),Z136="EXT"),INDEX('Factur-X FULL'!T:T,MATCH(CONCATENATE("/rsm:CrossIndustryInvoice",O136),'Factur-X FULL'!M:M,0)),INDEX('Factur-X FULL'!T:T,MATCH(Z136,'Factur-X FULL'!B:B,0)))</f>
        <v>#N/A</v>
      </c>
      <c r="AC136" s="426" t="s">
        <v>4707</v>
      </c>
      <c r="AD136" s="8"/>
    </row>
    <row r="137" spans="1:30" ht="45" customHeight="1" outlineLevel="4" x14ac:dyDescent="0.2">
      <c r="A137" s="8">
        <v>134</v>
      </c>
      <c r="B137" s="48" t="s">
        <v>4157</v>
      </c>
      <c r="C137" s="121"/>
      <c r="D137" s="442" t="str">
        <f t="shared" si="18"/>
        <v xml:space="preserve">* * * * * * * </v>
      </c>
      <c r="E137" s="24" t="s">
        <v>1164</v>
      </c>
      <c r="F137" s="17">
        <f t="shared" si="12"/>
        <v>7</v>
      </c>
      <c r="G137" s="26" t="s">
        <v>5613</v>
      </c>
      <c r="H137" s="26" t="s">
        <v>5613</v>
      </c>
      <c r="I137" s="26" t="s">
        <v>5613</v>
      </c>
      <c r="J137" s="26" t="s">
        <v>99</v>
      </c>
      <c r="K137" s="18" t="s">
        <v>16</v>
      </c>
      <c r="L137" s="230" t="str">
        <f t="shared" si="16"/>
        <v>1..1</v>
      </c>
      <c r="M137" s="230" t="str">
        <f t="shared" si="13"/>
        <v>1..1</v>
      </c>
      <c r="N137" s="475" t="s">
        <v>20</v>
      </c>
      <c r="O137" s="31" t="s">
        <v>5591</v>
      </c>
      <c r="P137" s="32"/>
      <c r="Q137" s="32" t="s">
        <v>5755</v>
      </c>
      <c r="R137" s="32"/>
      <c r="S137" s="31"/>
      <c r="T137" s="122" t="s">
        <v>192</v>
      </c>
      <c r="U137" s="497" t="s">
        <v>230</v>
      </c>
      <c r="V137" s="90"/>
      <c r="W137" s="184"/>
      <c r="X137" s="165"/>
      <c r="Y137" s="8"/>
      <c r="Z137" s="111" t="e">
        <f>INDEX('Factur-X FULL'!B:B,MATCH(CONCATENATE("/rsm:CrossIndustryInvoice",O137),'Factur-X FULL'!M:M,0))</f>
        <v>#N/A</v>
      </c>
      <c r="AA137" s="199" t="e">
        <f>INDEX('Factur-X FULL'!K:K,MATCH(CONCATENATE("/rsm:CrossIndustryInvoice",O137),'Factur-X FULL'!M:M,0))</f>
        <v>#N/A</v>
      </c>
      <c r="AB137" s="109" t="e">
        <f>IF(OR(ISNA(Z137),Z137="EXT"),INDEX('Factur-X FULL'!T:T,MATCH(CONCATENATE("/rsm:CrossIndustryInvoice",O137),'Factur-X FULL'!M:M,0)),INDEX('Factur-X FULL'!T:T,MATCH(Z137,'Factur-X FULL'!B:B,0)))</f>
        <v>#N/A</v>
      </c>
      <c r="AC137" s="426" t="s">
        <v>4707</v>
      </c>
      <c r="AD137" s="8"/>
    </row>
    <row r="138" spans="1:30" s="148" customFormat="1" ht="45" customHeight="1" outlineLevel="3" x14ac:dyDescent="0.2">
      <c r="A138" s="8">
        <v>135</v>
      </c>
      <c r="B138" s="149" t="s">
        <v>4157</v>
      </c>
      <c r="C138" s="225"/>
      <c r="D138" s="446" t="str">
        <f t="shared" si="17"/>
        <v xml:space="preserve">* * * * </v>
      </c>
      <c r="E138" s="50" t="s">
        <v>4145</v>
      </c>
      <c r="F138" s="35">
        <f t="shared" ref="F138:F143" si="19">LEN(O138)-LEN(SUBSTITUTE(O138,"/",""))</f>
        <v>4</v>
      </c>
      <c r="G138" s="35" t="s">
        <v>5613</v>
      </c>
      <c r="H138" s="35" t="s">
        <v>5613</v>
      </c>
      <c r="I138" s="35" t="s">
        <v>5613</v>
      </c>
      <c r="J138" s="35" t="s">
        <v>99</v>
      </c>
      <c r="K138" s="36" t="s">
        <v>20</v>
      </c>
      <c r="L138" s="35" t="str">
        <f t="shared" si="16"/>
        <v>0..1</v>
      </c>
      <c r="M138" s="35" t="str">
        <f t="shared" si="13"/>
        <v>0..1</v>
      </c>
      <c r="N138" s="482" t="s">
        <v>20</v>
      </c>
      <c r="O138" s="34" t="s">
        <v>5069</v>
      </c>
      <c r="P138" s="34"/>
      <c r="Q138" s="34"/>
      <c r="R138" s="34"/>
      <c r="S138" s="34"/>
      <c r="T138" s="36"/>
      <c r="U138" s="500"/>
      <c r="V138" s="91"/>
      <c r="W138" s="185"/>
      <c r="X138" s="166"/>
      <c r="Y138" s="70"/>
      <c r="Z138" s="145" t="str">
        <f>INDEX('Factur-X FULL'!B:B,MATCH(CONCATENATE("/rsm:CrossIndustryInvoice",O138),'Factur-X FULL'!M:M,0))</f>
        <v>EXT</v>
      </c>
      <c r="AA138" s="202" t="str">
        <f>INDEX('Factur-X FULL'!K:K,MATCH(CONCATENATE("/rsm:CrossIndustryInvoice",O138),'Factur-X FULL'!M:M,0))</f>
        <v>0..1</v>
      </c>
      <c r="AB138" s="146" t="str">
        <f>IF(OR(ISNA(Z138),Z138="EXT"),INDEX('Factur-X FULL'!T:T,MATCH(CONCATENATE("/rsm:CrossIndustryInvoice",O138),'Factur-X FULL'!M:M,0)),INDEX('Factur-X FULL'!T:T,MATCH(Z138,'Factur-X FULL'!B:B,0)))</f>
        <v>EXTENDED</v>
      </c>
      <c r="AC138" s="70"/>
      <c r="AD138" s="8"/>
    </row>
    <row r="139" spans="1:30" ht="45" customHeight="1" outlineLevel="4" x14ac:dyDescent="0.2">
      <c r="A139" s="8">
        <v>136</v>
      </c>
      <c r="B139" s="48" t="s">
        <v>4157</v>
      </c>
      <c r="C139" s="121"/>
      <c r="D139" s="445" t="str">
        <f t="shared" si="17"/>
        <v xml:space="preserve">* * * * * </v>
      </c>
      <c r="E139" s="24" t="s">
        <v>4146</v>
      </c>
      <c r="F139" s="26">
        <f t="shared" si="19"/>
        <v>5</v>
      </c>
      <c r="G139" s="26" t="s">
        <v>5613</v>
      </c>
      <c r="H139" s="26" t="s">
        <v>5613</v>
      </c>
      <c r="I139" s="26" t="s">
        <v>5613</v>
      </c>
      <c r="J139" s="26" t="s">
        <v>99</v>
      </c>
      <c r="K139" s="19" t="s">
        <v>20</v>
      </c>
      <c r="L139" s="230" t="str">
        <f t="shared" si="16"/>
        <v>0..1</v>
      </c>
      <c r="M139" s="230" t="str">
        <f t="shared" si="13"/>
        <v>0..1</v>
      </c>
      <c r="N139" s="475" t="s">
        <v>20</v>
      </c>
      <c r="O139" s="24" t="s">
        <v>5070</v>
      </c>
      <c r="P139" s="24" t="s">
        <v>4494</v>
      </c>
      <c r="Q139" s="24" t="s">
        <v>5072</v>
      </c>
      <c r="R139" s="24"/>
      <c r="S139" s="24"/>
      <c r="T139" s="19" t="s">
        <v>531</v>
      </c>
      <c r="U139" s="495" t="s">
        <v>81</v>
      </c>
      <c r="V139" s="89"/>
      <c r="W139" s="182"/>
      <c r="X139" s="164"/>
      <c r="Y139" s="8"/>
      <c r="Z139" s="114" t="str">
        <f>INDEX('Factur-X FULL'!B:B,MATCH(CONCATENATE("/rsm:CrossIndustryInvoice",O139),'Factur-X FULL'!M:M,0))</f>
        <v>EXT</v>
      </c>
      <c r="AA139" s="201" t="str">
        <f>INDEX('Factur-X FULL'!K:K,MATCH(CONCATENATE("/rsm:CrossIndustryInvoice",O139),'Factur-X FULL'!M:M,0))</f>
        <v>0..1</v>
      </c>
      <c r="AB139" s="109" t="str">
        <f>IF(OR(ISNA(Z139),Z139="EXT"),INDEX('Factur-X FULL'!T:T,MATCH(CONCATENATE("/rsm:CrossIndustryInvoice",O139),'Factur-X FULL'!M:M,0)),INDEX('Factur-X FULL'!T:T,MATCH(Z139,'Factur-X FULL'!B:B,0)))</f>
        <v>EXTENDED</v>
      </c>
      <c r="AD139" s="8"/>
    </row>
    <row r="140" spans="1:30" ht="45" customHeight="1" outlineLevel="4" x14ac:dyDescent="0.2">
      <c r="A140" s="8">
        <v>137</v>
      </c>
      <c r="B140" s="48" t="s">
        <v>4157</v>
      </c>
      <c r="C140" s="121"/>
      <c r="D140" s="445" t="str">
        <f t="shared" si="17"/>
        <v xml:space="preserve">* * * * * </v>
      </c>
      <c r="E140" s="24" t="s">
        <v>5068</v>
      </c>
      <c r="F140" s="26">
        <f t="shared" si="19"/>
        <v>5</v>
      </c>
      <c r="G140" s="26" t="s">
        <v>5613</v>
      </c>
      <c r="H140" s="26" t="s">
        <v>5613</v>
      </c>
      <c r="I140" s="26" t="s">
        <v>5613</v>
      </c>
      <c r="J140" s="26" t="s">
        <v>99</v>
      </c>
      <c r="K140" s="19" t="s">
        <v>20</v>
      </c>
      <c r="L140" s="230" t="str">
        <f t="shared" si="16"/>
        <v>0..1</v>
      </c>
      <c r="M140" s="230" t="str">
        <f t="shared" si="13"/>
        <v>0..1</v>
      </c>
      <c r="N140" s="475" t="s">
        <v>20</v>
      </c>
      <c r="O140" s="24" t="s">
        <v>5071</v>
      </c>
      <c r="P140" s="24" t="s">
        <v>4495</v>
      </c>
      <c r="Q140" s="24"/>
      <c r="R140" s="24"/>
      <c r="S140" s="24"/>
      <c r="T140" s="19" t="s">
        <v>147</v>
      </c>
      <c r="U140" s="495" t="s">
        <v>81</v>
      </c>
      <c r="V140" s="89"/>
      <c r="W140" s="182"/>
      <c r="X140" s="164"/>
      <c r="Y140" s="8"/>
      <c r="Z140" s="114" t="str">
        <f>INDEX('Factur-X FULL'!B:B,MATCH(CONCATENATE("/rsm:CrossIndustryInvoice",O140),'Factur-X FULL'!M:M,0))</f>
        <v>EXT</v>
      </c>
      <c r="AA140" s="201" t="str">
        <f>INDEX('Factur-X FULL'!K:K,MATCH(CONCATENATE("/rsm:CrossIndustryInvoice",O140),'Factur-X FULL'!M:M,0))</f>
        <v>0..1</v>
      </c>
      <c r="AB140" s="109" t="str">
        <f>IF(OR(ISNA(Z140),Z140="EXT"),INDEX('Factur-X FULL'!T:T,MATCH(CONCATENATE("/rsm:CrossIndustryInvoice",O140),'Factur-X FULL'!M:M,0)),INDEX('Factur-X FULL'!T:T,MATCH(Z140,'Factur-X FULL'!B:B,0)))</f>
        <v>EXTENDED</v>
      </c>
      <c r="AD140" s="8"/>
    </row>
    <row r="141" spans="1:30" ht="45" customHeight="1" outlineLevel="4" x14ac:dyDescent="0.2">
      <c r="A141" s="8">
        <v>138</v>
      </c>
      <c r="B141" s="48" t="s">
        <v>4157</v>
      </c>
      <c r="C141" s="121"/>
      <c r="D141" s="445" t="str">
        <f t="shared" si="17"/>
        <v xml:space="preserve">* * * * * </v>
      </c>
      <c r="E141" s="46" t="str">
        <f>CONCATENATE("(",E142,")")</f>
        <v>(Contract Reference Date)</v>
      </c>
      <c r="F141" s="26">
        <f t="shared" si="19"/>
        <v>5</v>
      </c>
      <c r="G141" s="26" t="s">
        <v>5613</v>
      </c>
      <c r="H141" s="26" t="s">
        <v>5613</v>
      </c>
      <c r="I141" s="26" t="s">
        <v>5613</v>
      </c>
      <c r="J141" s="26" t="s">
        <v>99</v>
      </c>
      <c r="K141" s="18" t="s">
        <v>20</v>
      </c>
      <c r="L141" s="230" t="str">
        <f t="shared" si="16"/>
        <v>0..1</v>
      </c>
      <c r="M141" s="230" t="str">
        <f t="shared" si="13"/>
        <v>0..1</v>
      </c>
      <c r="N141" s="475" t="s">
        <v>20</v>
      </c>
      <c r="O141" s="25" t="s">
        <v>5105</v>
      </c>
      <c r="P141" s="24"/>
      <c r="Q141" s="24"/>
      <c r="R141" s="24"/>
      <c r="S141" s="25"/>
      <c r="T141" s="19"/>
      <c r="U141" s="494"/>
      <c r="V141" s="89"/>
      <c r="W141" s="182"/>
      <c r="X141" s="164"/>
      <c r="Y141" s="8"/>
      <c r="Z141" s="114" t="str">
        <f>INDEX('Factur-X FULL'!B:B,MATCH(CONCATENATE("/rsm:CrossIndustryInvoice",O141),'Factur-X FULL'!M:M,0))</f>
        <v>EXT</v>
      </c>
      <c r="AA141" s="201" t="str">
        <f>INDEX('Factur-X FULL'!K:K,MATCH(CONCATENATE("/rsm:CrossIndustryInvoice",O141),'Factur-X FULL'!M:M,0))</f>
        <v>0..1</v>
      </c>
      <c r="AB141" s="109" t="str">
        <f>IF(OR(ISNA(Z141),Z141="EXT"),INDEX('Factur-X FULL'!T:T,MATCH(CONCATENATE("/rsm:CrossIndustryInvoice",O141),'Factur-X FULL'!M:M,0)),INDEX('Factur-X FULL'!T:T,MATCH(Z141,'Factur-X FULL'!B:B,0)))</f>
        <v>EXTENDED</v>
      </c>
      <c r="AD141" s="8"/>
    </row>
    <row r="142" spans="1:30" ht="45" customHeight="1" outlineLevel="4" x14ac:dyDescent="0.2">
      <c r="A142" s="8">
        <v>139</v>
      </c>
      <c r="B142" s="48" t="s">
        <v>4157</v>
      </c>
      <c r="C142" s="121"/>
      <c r="D142" s="442" t="str">
        <f t="shared" si="17"/>
        <v xml:space="preserve">* * * * * * </v>
      </c>
      <c r="E142" s="20" t="s">
        <v>5104</v>
      </c>
      <c r="F142" s="17">
        <f t="shared" si="19"/>
        <v>6</v>
      </c>
      <c r="G142" s="26" t="s">
        <v>5613</v>
      </c>
      <c r="H142" s="26" t="s">
        <v>5613</v>
      </c>
      <c r="I142" s="26" t="s">
        <v>5613</v>
      </c>
      <c r="J142" s="26" t="s">
        <v>99</v>
      </c>
      <c r="K142" s="18" t="s">
        <v>16</v>
      </c>
      <c r="L142" s="230" t="str">
        <f t="shared" si="16"/>
        <v>1..1</v>
      </c>
      <c r="M142" s="230" t="str">
        <f t="shared" si="13"/>
        <v>1..1</v>
      </c>
      <c r="N142" s="475" t="s">
        <v>16</v>
      </c>
      <c r="O142" s="25" t="s">
        <v>5106</v>
      </c>
      <c r="P142" s="24" t="s">
        <v>5640</v>
      </c>
      <c r="Q142" s="59"/>
      <c r="R142" s="59"/>
      <c r="S142" s="25"/>
      <c r="T142" s="19" t="s">
        <v>215</v>
      </c>
      <c r="U142" s="495" t="s">
        <v>81</v>
      </c>
      <c r="V142" s="89"/>
      <c r="W142" s="182"/>
      <c r="X142" s="164"/>
      <c r="Y142" s="8"/>
      <c r="Z142" s="111" t="str">
        <f>INDEX('Factur-X FULL'!B:B,MATCH(CONCATENATE("/rsm:CrossIndustryInvoice",O142),'Factur-X FULL'!M:M,0))</f>
        <v>EXT</v>
      </c>
      <c r="AA142" s="199" t="str">
        <f>INDEX('Factur-X FULL'!K:K,MATCH(CONCATENATE("/rsm:CrossIndustryInvoice",O142),'Factur-X FULL'!M:M,0))</f>
        <v>1..1</v>
      </c>
      <c r="AB142" s="109" t="str">
        <f>IF(OR(ISNA(Z142),Z142="EXT"),INDEX('Factur-X FULL'!T:T,MATCH(CONCATENATE("/rsm:CrossIndustryInvoice",O142),'Factur-X FULL'!M:M,0)),INDEX('Factur-X FULL'!T:T,MATCH(Z142,'Factur-X FULL'!B:B,0)))</f>
        <v>EXTENDED</v>
      </c>
      <c r="AD142" s="8"/>
    </row>
    <row r="143" spans="1:30" ht="45" customHeight="1" outlineLevel="4" x14ac:dyDescent="0.2">
      <c r="A143" s="8">
        <v>140</v>
      </c>
      <c r="B143" s="48" t="s">
        <v>4157</v>
      </c>
      <c r="C143" s="121"/>
      <c r="D143" s="442" t="str">
        <f t="shared" si="17"/>
        <v xml:space="preserve">* * * * * * * </v>
      </c>
      <c r="E143" s="24" t="s">
        <v>1164</v>
      </c>
      <c r="F143" s="17">
        <f t="shared" si="19"/>
        <v>7</v>
      </c>
      <c r="G143" s="26" t="s">
        <v>5613</v>
      </c>
      <c r="H143" s="26" t="s">
        <v>5613</v>
      </c>
      <c r="I143" s="26" t="s">
        <v>5613</v>
      </c>
      <c r="J143" s="26" t="s">
        <v>99</v>
      </c>
      <c r="K143" s="18" t="s">
        <v>16</v>
      </c>
      <c r="L143" s="230" t="str">
        <f t="shared" si="16"/>
        <v>1..1</v>
      </c>
      <c r="M143" s="230" t="str">
        <f t="shared" si="13"/>
        <v>1..1</v>
      </c>
      <c r="N143" s="475" t="s">
        <v>20</v>
      </c>
      <c r="O143" s="31" t="s">
        <v>5107</v>
      </c>
      <c r="P143" s="32"/>
      <c r="Q143" s="32" t="s">
        <v>5755</v>
      </c>
      <c r="R143" s="32"/>
      <c r="S143" s="31"/>
      <c r="T143" s="122" t="s">
        <v>192</v>
      </c>
      <c r="U143" s="497" t="s">
        <v>230</v>
      </c>
      <c r="V143" s="90"/>
      <c r="W143" s="184"/>
      <c r="X143" s="165"/>
      <c r="Y143" s="8"/>
      <c r="Z143" s="111" t="str">
        <f>INDEX('Factur-X FULL'!B:B,MATCH(CONCATENATE("/rsm:CrossIndustryInvoice",O143),'Factur-X FULL'!M:M,0))</f>
        <v>EXT</v>
      </c>
      <c r="AA143" s="199" t="str">
        <f>INDEX('Factur-X FULL'!K:K,MATCH(CONCATENATE("/rsm:CrossIndustryInvoice",O143),'Factur-X FULL'!M:M,0))</f>
        <v>1..1</v>
      </c>
      <c r="AB143" s="109" t="str">
        <f>IF(OR(ISNA(Z143),Z143="EXT"),INDEX('Factur-X FULL'!T:T,MATCH(CONCATENATE("/rsm:CrossIndustryInvoice",O143),'Factur-X FULL'!M:M,0)),INDEX('Factur-X FULL'!T:T,MATCH(Z143,'Factur-X FULL'!B:B,0)))</f>
        <v>EXTENDED</v>
      </c>
      <c r="AD143" s="8"/>
    </row>
    <row r="144" spans="1:30" s="148" customFormat="1" ht="45" customHeight="1" outlineLevel="3" x14ac:dyDescent="0.2">
      <c r="A144" s="8">
        <v>141</v>
      </c>
      <c r="B144" s="149" t="s">
        <v>4157</v>
      </c>
      <c r="C144" s="126"/>
      <c r="D144" s="448" t="str">
        <f t="shared" si="17"/>
        <v xml:space="preserve">* * * * </v>
      </c>
      <c r="E144" s="34" t="s">
        <v>4119</v>
      </c>
      <c r="F144" s="36">
        <f t="shared" si="12"/>
        <v>4</v>
      </c>
      <c r="G144" s="35" t="s">
        <v>5613</v>
      </c>
      <c r="H144" s="35" t="s">
        <v>5613</v>
      </c>
      <c r="I144" s="35" t="s">
        <v>5613</v>
      </c>
      <c r="J144" s="35" t="s">
        <v>3776</v>
      </c>
      <c r="K144" s="36" t="s">
        <v>21</v>
      </c>
      <c r="L144" s="35" t="str">
        <f t="shared" si="16"/>
        <v>0..n</v>
      </c>
      <c r="M144" s="35" t="str">
        <f t="shared" si="13"/>
        <v>0..n</v>
      </c>
      <c r="N144" s="482" t="s">
        <v>21</v>
      </c>
      <c r="O144" s="34" t="s">
        <v>4449</v>
      </c>
      <c r="P144" s="34" t="s">
        <v>5643</v>
      </c>
      <c r="Q144" s="34"/>
      <c r="R144" s="34"/>
      <c r="S144" s="36"/>
      <c r="T144" s="36"/>
      <c r="U144" s="500"/>
      <c r="V144" s="91"/>
      <c r="W144" s="185"/>
      <c r="X144" s="166"/>
      <c r="Y144" s="8"/>
      <c r="Z144" s="145" t="str">
        <f>INDEX('Factur-X FULL'!B:B,MATCH(CONCATENATE("/rsm:CrossIndustryInvoice",O144),'Factur-X FULL'!M:M,0))</f>
        <v>EXT</v>
      </c>
      <c r="AA144" s="202" t="str">
        <f>INDEX('Factur-X FULL'!K:K,MATCH(CONCATENATE("/rsm:CrossIndustryInvoice",O144),'Factur-X FULL'!M:M,0))</f>
        <v>0..n</v>
      </c>
      <c r="AB144" s="146" t="str">
        <f>IF(OR(ISNA(Z144),Z144="EXT"),INDEX('Factur-X FULL'!T:T,MATCH(CONCATENATE("/rsm:CrossIndustryInvoice",O144),'Factur-X FULL'!M:M,0)),INDEX('Factur-X FULL'!T:T,MATCH(Z144,'Factur-X FULL'!B:B,0)))</f>
        <v>EXTENDED</v>
      </c>
      <c r="AC144" s="427" t="s">
        <v>5594</v>
      </c>
      <c r="AD144" s="8"/>
    </row>
    <row r="145" spans="1:30" ht="45" customHeight="1" outlineLevel="4" x14ac:dyDescent="0.2">
      <c r="A145" s="8">
        <v>142</v>
      </c>
      <c r="B145" s="48" t="s">
        <v>4157</v>
      </c>
      <c r="C145" s="121"/>
      <c r="D145" s="445" t="str">
        <f t="shared" si="17"/>
        <v xml:space="preserve">* * * * * </v>
      </c>
      <c r="E145" s="24" t="s">
        <v>4015</v>
      </c>
      <c r="F145" s="26">
        <f t="shared" si="12"/>
        <v>5</v>
      </c>
      <c r="G145" s="26" t="s">
        <v>5613</v>
      </c>
      <c r="H145" s="26" t="s">
        <v>5613</v>
      </c>
      <c r="I145" s="26" t="s">
        <v>5613</v>
      </c>
      <c r="J145" s="26" t="s">
        <v>3776</v>
      </c>
      <c r="K145" s="19" t="s">
        <v>20</v>
      </c>
      <c r="L145" s="230" t="str">
        <f t="shared" si="16"/>
        <v>0..1</v>
      </c>
      <c r="M145" s="230" t="str">
        <f t="shared" si="13"/>
        <v>0..1</v>
      </c>
      <c r="N145" s="475" t="s">
        <v>20</v>
      </c>
      <c r="O145" s="24" t="s">
        <v>4450</v>
      </c>
      <c r="P145" s="24" t="s">
        <v>5629</v>
      </c>
      <c r="Q145" s="24"/>
      <c r="R145" s="24"/>
      <c r="S145" s="24"/>
      <c r="T145" s="19" t="s">
        <v>531</v>
      </c>
      <c r="U145" s="495" t="s">
        <v>81</v>
      </c>
      <c r="V145" s="89"/>
      <c r="W145" s="182"/>
      <c r="X145" s="164"/>
      <c r="Y145" s="8"/>
      <c r="Z145" s="114" t="str">
        <f>INDEX('Factur-X FULL'!B:B,MATCH(CONCATENATE("/rsm:CrossIndustryInvoice",O145),'Factur-X FULL'!M:M,0))</f>
        <v>EXT</v>
      </c>
      <c r="AA145" s="201" t="str">
        <f>INDEX('Factur-X FULL'!K:K,MATCH(CONCATENATE("/rsm:CrossIndustryInvoice",O145),'Factur-X FULL'!M:M,0))</f>
        <v>1..1</v>
      </c>
      <c r="AB145" s="109" t="str">
        <f>IF(OR(ISNA(Z145),Z145="EXT"),INDEX('Factur-X FULL'!T:T,MATCH(CONCATENATE("/rsm:CrossIndustryInvoice",O145),'Factur-X FULL'!M:M,0)),INDEX('Factur-X FULL'!T:T,MATCH(Z145,'Factur-X FULL'!B:B,0)))</f>
        <v>EXTENDED</v>
      </c>
      <c r="AC145" s="427" t="s">
        <v>5594</v>
      </c>
      <c r="AD145" s="8"/>
    </row>
    <row r="146" spans="1:30" ht="45" customHeight="1" outlineLevel="4" x14ac:dyDescent="0.2">
      <c r="A146" s="8">
        <v>143</v>
      </c>
      <c r="B146" s="48" t="s">
        <v>4157</v>
      </c>
      <c r="C146" s="121"/>
      <c r="D146" s="445" t="str">
        <f t="shared" si="17"/>
        <v xml:space="preserve">* * * * * </v>
      </c>
      <c r="E146" s="24" t="s">
        <v>4016</v>
      </c>
      <c r="F146" s="26">
        <f t="shared" si="12"/>
        <v>5</v>
      </c>
      <c r="G146" s="26" t="s">
        <v>5613</v>
      </c>
      <c r="H146" s="26" t="s">
        <v>5613</v>
      </c>
      <c r="I146" s="26" t="s">
        <v>5613</v>
      </c>
      <c r="J146" s="26" t="s">
        <v>3776</v>
      </c>
      <c r="K146" s="19" t="s">
        <v>20</v>
      </c>
      <c r="L146" s="230" t="str">
        <f t="shared" si="16"/>
        <v>0..1</v>
      </c>
      <c r="M146" s="230" t="str">
        <f t="shared" si="13"/>
        <v>0..1</v>
      </c>
      <c r="N146" s="475" t="s">
        <v>20</v>
      </c>
      <c r="O146" s="24" t="s">
        <v>4451</v>
      </c>
      <c r="P146" s="24" t="s">
        <v>5630</v>
      </c>
      <c r="Q146" s="24"/>
      <c r="R146" s="24"/>
      <c r="S146" s="24"/>
      <c r="T146" s="19" t="s">
        <v>147</v>
      </c>
      <c r="U146" s="495" t="s">
        <v>81</v>
      </c>
      <c r="V146" s="89"/>
      <c r="W146" s="182"/>
      <c r="X146" s="164"/>
      <c r="Y146" s="8"/>
      <c r="Z146" s="114" t="str">
        <f>INDEX('Factur-X FULL'!B:B,MATCH(CONCATENATE("/rsm:CrossIndustryInvoice",O146),'Factur-X FULL'!M:M,0))</f>
        <v>EXT</v>
      </c>
      <c r="AA146" s="201" t="str">
        <f>INDEX('Factur-X FULL'!K:K,MATCH(CONCATENATE("/rsm:CrossIndustryInvoice",O146),'Factur-X FULL'!M:M,0))</f>
        <v>0..1</v>
      </c>
      <c r="AB146" s="109" t="str">
        <f>IF(OR(ISNA(Z146),Z146="EXT"),INDEX('Factur-X FULL'!T:T,MATCH(CONCATENATE("/rsm:CrossIndustryInvoice",O146),'Factur-X FULL'!M:M,0)),INDEX('Factur-X FULL'!T:T,MATCH(Z146,'Factur-X FULL'!B:B,0)))</f>
        <v>EXTENDED</v>
      </c>
      <c r="AC146" s="427" t="s">
        <v>5594</v>
      </c>
      <c r="AD146" s="8"/>
    </row>
    <row r="147" spans="1:30" ht="45" customHeight="1" outlineLevel="4" x14ac:dyDescent="0.2">
      <c r="A147" s="8">
        <v>144</v>
      </c>
      <c r="B147" s="48" t="s">
        <v>4157</v>
      </c>
      <c r="C147" s="121"/>
      <c r="D147" s="445" t="str">
        <f t="shared" si="17"/>
        <v xml:space="preserve">* * * * * </v>
      </c>
      <c r="E147" s="24" t="s">
        <v>4962</v>
      </c>
      <c r="F147" s="26">
        <v>5</v>
      </c>
      <c r="G147" s="26" t="s">
        <v>5613</v>
      </c>
      <c r="H147" s="26" t="s">
        <v>5613</v>
      </c>
      <c r="I147" s="26" t="s">
        <v>5613</v>
      </c>
      <c r="J147" s="26" t="s">
        <v>3776</v>
      </c>
      <c r="K147" s="19" t="s">
        <v>20</v>
      </c>
      <c r="L147" s="230" t="s">
        <v>20</v>
      </c>
      <c r="M147" s="230" t="str">
        <f t="shared" si="13"/>
        <v>0..1</v>
      </c>
      <c r="N147" s="475" t="s">
        <v>20</v>
      </c>
      <c r="O147" s="24" t="s">
        <v>4963</v>
      </c>
      <c r="P147" s="24" t="s">
        <v>5644</v>
      </c>
      <c r="Q147" s="24"/>
      <c r="R147" s="24"/>
      <c r="S147" s="24"/>
      <c r="T147" s="19" t="s">
        <v>147</v>
      </c>
      <c r="U147" s="495" t="s">
        <v>81</v>
      </c>
      <c r="V147" s="89"/>
      <c r="W147" s="182"/>
      <c r="X147" s="164"/>
      <c r="Y147" s="8"/>
      <c r="Z147" s="114" t="str">
        <f>INDEX('Factur-X FULL'!B:B,MATCH(CONCATENATE("/rsm:CrossIndustryInvoice",O147),'Factur-X FULL'!M:M,0))</f>
        <v>EXT</v>
      </c>
      <c r="AA147" s="201" t="str">
        <f>INDEX('Factur-X FULL'!K:K,MATCH(CONCATENATE("/rsm:CrossIndustryInvoice",O147),'Factur-X FULL'!M:M,0))</f>
        <v>0..1</v>
      </c>
      <c r="AB147" s="109" t="s">
        <v>99</v>
      </c>
      <c r="AC147" s="427" t="s">
        <v>5594</v>
      </c>
      <c r="AD147" s="8"/>
    </row>
    <row r="148" spans="1:30" ht="45" customHeight="1" outlineLevel="4" x14ac:dyDescent="0.2">
      <c r="A148" s="8">
        <v>145</v>
      </c>
      <c r="B148" s="48" t="s">
        <v>4157</v>
      </c>
      <c r="C148" s="121"/>
      <c r="D148" s="445" t="str">
        <f t="shared" si="17"/>
        <v xml:space="preserve">* * * * * </v>
      </c>
      <c r="E148" s="24" t="s">
        <v>4017</v>
      </c>
      <c r="F148" s="26">
        <v>5</v>
      </c>
      <c r="G148" s="26" t="s">
        <v>5613</v>
      </c>
      <c r="H148" s="26" t="s">
        <v>5613</v>
      </c>
      <c r="I148" s="26" t="s">
        <v>5613</v>
      </c>
      <c r="J148" s="26" t="s">
        <v>3776</v>
      </c>
      <c r="K148" s="19" t="s">
        <v>20</v>
      </c>
      <c r="L148" s="230" t="s">
        <v>20</v>
      </c>
      <c r="M148" s="230" t="str">
        <f t="shared" si="13"/>
        <v>0..1</v>
      </c>
      <c r="N148" s="475" t="s">
        <v>20</v>
      </c>
      <c r="O148" s="24" t="s">
        <v>4452</v>
      </c>
      <c r="P148" s="24" t="s">
        <v>5631</v>
      </c>
      <c r="Q148" s="24" t="s">
        <v>5645</v>
      </c>
      <c r="R148" s="24"/>
      <c r="S148" s="24"/>
      <c r="T148" s="19" t="s">
        <v>192</v>
      </c>
      <c r="U148" s="495" t="s">
        <v>81</v>
      </c>
      <c r="V148" s="89"/>
      <c r="W148" s="182"/>
      <c r="X148" s="164"/>
      <c r="Y148" s="8"/>
      <c r="Z148" s="114" t="str">
        <f>INDEX('Factur-X FULL'!B:B,MATCH(CONCATENATE("/rsm:CrossIndustryInvoice",O148),'Factur-X FULL'!M:M,0))</f>
        <v>EXT</v>
      </c>
      <c r="AA148" s="201" t="str">
        <f>INDEX('Factur-X FULL'!K:K,MATCH(CONCATENATE("/rsm:CrossIndustryInvoice",O148),'Factur-X FULL'!M:M,0))</f>
        <v>1..1</v>
      </c>
      <c r="AB148" s="109" t="s">
        <v>99</v>
      </c>
      <c r="AC148" s="427" t="s">
        <v>5594</v>
      </c>
      <c r="AD148" s="8"/>
    </row>
    <row r="149" spans="1:30" ht="45" customHeight="1" outlineLevel="4" x14ac:dyDescent="0.2">
      <c r="A149" s="8">
        <v>146</v>
      </c>
      <c r="B149" s="48" t="s">
        <v>4157</v>
      </c>
      <c r="C149" s="121"/>
      <c r="D149" s="445" t="str">
        <f t="shared" si="17"/>
        <v xml:space="preserve">* * * * * </v>
      </c>
      <c r="E149" s="24" t="s">
        <v>4018</v>
      </c>
      <c r="F149" s="26">
        <f t="shared" si="12"/>
        <v>5</v>
      </c>
      <c r="G149" s="26" t="s">
        <v>5613</v>
      </c>
      <c r="H149" s="26" t="s">
        <v>5613</v>
      </c>
      <c r="I149" s="26" t="s">
        <v>5613</v>
      </c>
      <c r="J149" s="26" t="s">
        <v>3776</v>
      </c>
      <c r="K149" s="19" t="s">
        <v>20</v>
      </c>
      <c r="L149" s="230" t="str">
        <f t="shared" si="16"/>
        <v>0..1</v>
      </c>
      <c r="M149" s="230" t="str">
        <f t="shared" si="13"/>
        <v>0..1</v>
      </c>
      <c r="N149" s="475" t="s">
        <v>21</v>
      </c>
      <c r="O149" s="24" t="s">
        <v>4453</v>
      </c>
      <c r="P149" s="24" t="s">
        <v>5633</v>
      </c>
      <c r="Q149" s="24"/>
      <c r="R149" s="24"/>
      <c r="S149" s="24"/>
      <c r="T149" s="19" t="s">
        <v>125</v>
      </c>
      <c r="U149" s="495" t="s">
        <v>81</v>
      </c>
      <c r="V149" s="89"/>
      <c r="W149" s="182"/>
      <c r="X149" s="164"/>
      <c r="Y149" s="8"/>
      <c r="Z149" s="114" t="str">
        <f>INDEX('Factur-X FULL'!B:B,MATCH(CONCATENATE("/rsm:CrossIndustryInvoice",O149),'Factur-X FULL'!M:M,0))</f>
        <v>EXT</v>
      </c>
      <c r="AA149" s="201" t="str">
        <f>INDEX('Factur-X FULL'!K:K,MATCH(CONCATENATE("/rsm:CrossIndustryInvoice",O149),'Factur-X FULL'!M:M,0))</f>
        <v>0..n</v>
      </c>
      <c r="AB149" s="109" t="str">
        <f>IF(OR(ISNA(Z149),Z149="EXT"),INDEX('Factur-X FULL'!T:T,MATCH(CONCATENATE("/rsm:CrossIndustryInvoice",O149),'Factur-X FULL'!M:M,0)),INDEX('Factur-X FULL'!T:T,MATCH(Z149,'Factur-X FULL'!B:B,0)))</f>
        <v>EXTENDED</v>
      </c>
      <c r="AC149" s="427" t="s">
        <v>5594</v>
      </c>
      <c r="AD149" s="8"/>
    </row>
    <row r="150" spans="1:30" ht="45" customHeight="1" outlineLevel="4" x14ac:dyDescent="0.2">
      <c r="A150" s="8">
        <v>147</v>
      </c>
      <c r="B150" s="48" t="s">
        <v>4157</v>
      </c>
      <c r="C150" s="121"/>
      <c r="D150" s="445" t="str">
        <f t="shared" si="17"/>
        <v xml:space="preserve">* * * * * </v>
      </c>
      <c r="E150" s="24" t="s">
        <v>4019</v>
      </c>
      <c r="F150" s="26">
        <f t="shared" si="12"/>
        <v>5</v>
      </c>
      <c r="G150" s="26" t="s">
        <v>5613</v>
      </c>
      <c r="H150" s="26" t="s">
        <v>5613</v>
      </c>
      <c r="I150" s="26" t="s">
        <v>5613</v>
      </c>
      <c r="J150" s="26" t="s">
        <v>3776</v>
      </c>
      <c r="K150" s="19" t="s">
        <v>20</v>
      </c>
      <c r="L150" s="230" t="str">
        <f t="shared" si="16"/>
        <v>0..1</v>
      </c>
      <c r="M150" s="230" t="str">
        <f t="shared" si="13"/>
        <v>0..1</v>
      </c>
      <c r="N150" s="475" t="s">
        <v>21</v>
      </c>
      <c r="O150" s="24" t="s">
        <v>4456</v>
      </c>
      <c r="P150" s="24" t="s">
        <v>5634</v>
      </c>
      <c r="Q150" s="24"/>
      <c r="R150" s="24"/>
      <c r="S150" s="24"/>
      <c r="T150" s="19" t="s">
        <v>2217</v>
      </c>
      <c r="U150" s="495" t="s">
        <v>81</v>
      </c>
      <c r="V150" s="89"/>
      <c r="W150" s="182"/>
      <c r="X150" s="164"/>
      <c r="Y150" s="8"/>
      <c r="Z150" s="114" t="str">
        <f>INDEX('Factur-X FULL'!B:B,MATCH(CONCATENATE("/rsm:CrossIndustryInvoice",O150),'Factur-X FULL'!M:M,0))</f>
        <v>EXT</v>
      </c>
      <c r="AA150" s="201" t="str">
        <f>INDEX('Factur-X FULL'!K:K,MATCH(CONCATENATE("/rsm:CrossIndustryInvoice",O150),'Factur-X FULL'!M:M,0))</f>
        <v>0..1</v>
      </c>
      <c r="AB150" s="109" t="str">
        <f>IF(OR(ISNA(Z150),Z150="EXT"),INDEX('Factur-X FULL'!T:T,MATCH(CONCATENATE("/rsm:CrossIndustryInvoice",O150),'Factur-X FULL'!M:M,0)),INDEX('Factur-X FULL'!T:T,MATCH(Z150,'Factur-X FULL'!B:B,0)))</f>
        <v>EXTENDED</v>
      </c>
      <c r="AC150" s="427" t="s">
        <v>5594</v>
      </c>
      <c r="AD150" s="8"/>
    </row>
    <row r="151" spans="1:30" ht="45" customHeight="1" outlineLevel="4" x14ac:dyDescent="0.2">
      <c r="A151" s="8">
        <v>148</v>
      </c>
      <c r="B151" s="48" t="s">
        <v>4157</v>
      </c>
      <c r="C151" s="121"/>
      <c r="D151" s="445" t="str">
        <f t="shared" si="17"/>
        <v xml:space="preserve">* * * * * * </v>
      </c>
      <c r="E151" s="24" t="s">
        <v>4020</v>
      </c>
      <c r="F151" s="26">
        <f t="shared" si="12"/>
        <v>6</v>
      </c>
      <c r="G151" s="26" t="s">
        <v>5613</v>
      </c>
      <c r="H151" s="26" t="s">
        <v>5613</v>
      </c>
      <c r="I151" s="26" t="s">
        <v>5613</v>
      </c>
      <c r="J151" s="26" t="s">
        <v>3776</v>
      </c>
      <c r="K151" s="19" t="s">
        <v>16</v>
      </c>
      <c r="L151" s="230" t="str">
        <f t="shared" si="16"/>
        <v>1..1</v>
      </c>
      <c r="M151" s="230" t="str">
        <f t="shared" si="13"/>
        <v>1..1</v>
      </c>
      <c r="N151" s="475" t="s">
        <v>20</v>
      </c>
      <c r="O151" s="47" t="s">
        <v>4454</v>
      </c>
      <c r="P151" s="47"/>
      <c r="Q151" s="61"/>
      <c r="R151" s="61"/>
      <c r="S151" s="47"/>
      <c r="T151" s="125" t="s">
        <v>192</v>
      </c>
      <c r="U151" s="497" t="s">
        <v>230</v>
      </c>
      <c r="V151" s="94"/>
      <c r="W151" s="187"/>
      <c r="X151" s="169"/>
      <c r="Y151" s="8"/>
      <c r="Z151" s="114" t="str">
        <f>INDEX('Factur-X FULL'!B:B,MATCH(CONCATENATE("/rsm:CrossIndustryInvoice",O151),'Factur-X FULL'!M:M,0))</f>
        <v>EXT</v>
      </c>
      <c r="AA151" s="201" t="str">
        <f>INDEX('Factur-X FULL'!K:K,MATCH(CONCATENATE("/rsm:CrossIndustryInvoice",O151),'Factur-X FULL'!M:M,0))</f>
        <v>0..1</v>
      </c>
      <c r="AB151" s="109" t="str">
        <f>IF(OR(ISNA(Z151),Z151="EXT"),INDEX('Factur-X FULL'!T:T,MATCH(CONCATENATE("/rsm:CrossIndustryInvoice",O151),'Factur-X FULL'!M:M,0)),INDEX('Factur-X FULL'!T:T,MATCH(Z151,'Factur-X FULL'!B:B,0)))</f>
        <v>EXTENDED</v>
      </c>
      <c r="AC151" s="427" t="s">
        <v>5594</v>
      </c>
      <c r="AD151" s="8"/>
    </row>
    <row r="152" spans="1:30" ht="45" customHeight="1" outlineLevel="4" x14ac:dyDescent="0.2">
      <c r="A152" s="8">
        <v>149</v>
      </c>
      <c r="B152" s="48" t="s">
        <v>4157</v>
      </c>
      <c r="C152" s="121"/>
      <c r="D152" s="445" t="str">
        <f t="shared" si="17"/>
        <v xml:space="preserve">* * * * * * </v>
      </c>
      <c r="E152" s="24" t="s">
        <v>4021</v>
      </c>
      <c r="F152" s="26">
        <f t="shared" si="12"/>
        <v>6</v>
      </c>
      <c r="G152" s="26" t="s">
        <v>5613</v>
      </c>
      <c r="H152" s="26" t="s">
        <v>5613</v>
      </c>
      <c r="I152" s="26" t="s">
        <v>5613</v>
      </c>
      <c r="J152" s="26" t="s">
        <v>3776</v>
      </c>
      <c r="K152" s="19" t="s">
        <v>16</v>
      </c>
      <c r="L152" s="230" t="str">
        <f t="shared" si="16"/>
        <v>1..1</v>
      </c>
      <c r="M152" s="230" t="str">
        <f t="shared" si="13"/>
        <v>1..1</v>
      </c>
      <c r="N152" s="475" t="s">
        <v>20</v>
      </c>
      <c r="O152" s="47" t="s">
        <v>4455</v>
      </c>
      <c r="P152" s="47"/>
      <c r="Q152" s="47"/>
      <c r="R152" s="47"/>
      <c r="S152" s="47"/>
      <c r="T152" s="125" t="s">
        <v>409</v>
      </c>
      <c r="U152" s="497" t="s">
        <v>230</v>
      </c>
      <c r="V152" s="94"/>
      <c r="W152" s="187"/>
      <c r="X152" s="169"/>
      <c r="Y152" s="8"/>
      <c r="Z152" s="114" t="str">
        <f>INDEX('Factur-X FULL'!B:B,MATCH(CONCATENATE("/rsm:CrossIndustryInvoice",O152),'Factur-X FULL'!M:M,0))</f>
        <v>EXT</v>
      </c>
      <c r="AA152" s="201" t="str">
        <f>INDEX('Factur-X FULL'!K:K,MATCH(CONCATENATE("/rsm:CrossIndustryInvoice",O152),'Factur-X FULL'!M:M,0))</f>
        <v>0..1</v>
      </c>
      <c r="AB152" s="109" t="str">
        <f>IF(OR(ISNA(Z152),Z152="EXT"),INDEX('Factur-X FULL'!T:T,MATCH(CONCATENATE("/rsm:CrossIndustryInvoice",O152),'Factur-X FULL'!M:M,0)),INDEX('Factur-X FULL'!T:T,MATCH(Z152,'Factur-X FULL'!B:B,0)))</f>
        <v>EXTENDED</v>
      </c>
      <c r="AC152" s="427" t="s">
        <v>5594</v>
      </c>
      <c r="AD152" s="8"/>
    </row>
    <row r="153" spans="1:30" ht="45" customHeight="1" outlineLevel="4" x14ac:dyDescent="0.2">
      <c r="A153" s="8">
        <v>150</v>
      </c>
      <c r="B153" s="48" t="s">
        <v>4157</v>
      </c>
      <c r="C153" s="121"/>
      <c r="D153" s="445" t="str">
        <f t="shared" si="17"/>
        <v xml:space="preserve">* * * * * </v>
      </c>
      <c r="E153" s="24" t="s">
        <v>4826</v>
      </c>
      <c r="F153" s="26">
        <v>5</v>
      </c>
      <c r="G153" s="26" t="s">
        <v>5613</v>
      </c>
      <c r="H153" s="26" t="s">
        <v>5613</v>
      </c>
      <c r="I153" s="26" t="s">
        <v>5613</v>
      </c>
      <c r="J153" s="26" t="s">
        <v>3776</v>
      </c>
      <c r="K153" s="19" t="s">
        <v>20</v>
      </c>
      <c r="L153" s="230" t="s">
        <v>20</v>
      </c>
      <c r="M153" s="230" t="str">
        <f t="shared" si="13"/>
        <v>0..1</v>
      </c>
      <c r="N153" s="475" t="s">
        <v>20</v>
      </c>
      <c r="O153" s="24" t="s">
        <v>4964</v>
      </c>
      <c r="P153" s="24" t="s">
        <v>4828</v>
      </c>
      <c r="Q153" s="20" t="s">
        <v>4830</v>
      </c>
      <c r="R153" s="24"/>
      <c r="S153" s="24"/>
      <c r="T153" s="19" t="s">
        <v>192</v>
      </c>
      <c r="U153" s="495" t="s">
        <v>81</v>
      </c>
      <c r="V153" s="89"/>
      <c r="W153" s="182"/>
      <c r="X153" s="164"/>
      <c r="Y153" s="8"/>
      <c r="Z153" s="114" t="str">
        <f>INDEX('Factur-X FULL'!B:B,MATCH(CONCATENATE("/rsm:CrossIndustryInvoice",O153),'Factur-X FULL'!M:M,0))</f>
        <v>EXT</v>
      </c>
      <c r="AA153" s="201" t="str">
        <f>INDEX('Factur-X FULL'!K:K,MATCH(CONCATENATE("/rsm:CrossIndustryInvoice",O153),'Factur-X FULL'!M:M,0))</f>
        <v>0..1</v>
      </c>
      <c r="AB153" s="109" t="s">
        <v>99</v>
      </c>
      <c r="AC153" s="427" t="s">
        <v>5594</v>
      </c>
      <c r="AD153" s="8"/>
    </row>
    <row r="154" spans="1:30" ht="45" customHeight="1" outlineLevel="4" x14ac:dyDescent="0.2">
      <c r="A154" s="8">
        <v>151</v>
      </c>
      <c r="B154" s="48" t="s">
        <v>4157</v>
      </c>
      <c r="C154" s="121"/>
      <c r="D154" s="445" t="str">
        <f t="shared" si="17"/>
        <v xml:space="preserve">* * * * * </v>
      </c>
      <c r="E154" s="46" t="str">
        <f>CONCATENATE("(",E155,")")</f>
        <v>(Additional Referenced Document -  Date)</v>
      </c>
      <c r="F154" s="26">
        <f t="shared" ref="F154:F156" si="20">LEN(O154)-LEN(SUBSTITUTE(O154,"/",""))</f>
        <v>5</v>
      </c>
      <c r="G154" s="26" t="s">
        <v>5613</v>
      </c>
      <c r="H154" s="26" t="s">
        <v>5613</v>
      </c>
      <c r="I154" s="26" t="s">
        <v>5613</v>
      </c>
      <c r="J154" s="26" t="s">
        <v>99</v>
      </c>
      <c r="K154" s="18" t="s">
        <v>20</v>
      </c>
      <c r="L154" s="230" t="str">
        <f t="shared" ref="L154:L156" si="21">IF($K154="","",$K154)</f>
        <v>0..1</v>
      </c>
      <c r="M154" s="230" t="str">
        <f t="shared" si="13"/>
        <v>0..1</v>
      </c>
      <c r="N154" s="475" t="s">
        <v>20</v>
      </c>
      <c r="O154" s="25" t="s">
        <v>5101</v>
      </c>
      <c r="P154" s="24"/>
      <c r="Q154" s="24"/>
      <c r="R154" s="24"/>
      <c r="S154" s="25"/>
      <c r="T154" s="19"/>
      <c r="U154" s="494"/>
      <c r="V154" s="89"/>
      <c r="W154" s="182"/>
      <c r="X154" s="164"/>
      <c r="Y154" s="8"/>
      <c r="Z154" s="114" t="str">
        <f>INDEX('Factur-X FULL'!B:B,MATCH(CONCATENATE("/rsm:CrossIndustryInvoice",O154),'Factur-X FULL'!M:M,0))</f>
        <v>EXT</v>
      </c>
      <c r="AA154" s="201" t="str">
        <f>INDEX('Factur-X FULL'!K:K,MATCH(CONCATENATE("/rsm:CrossIndustryInvoice",O154),'Factur-X FULL'!M:M,0))</f>
        <v>0..1</v>
      </c>
      <c r="AB154" s="109" t="str">
        <f>IF(OR(ISNA(Z154),Z154="EXT"),INDEX('Factur-X FULL'!T:T,MATCH(CONCATENATE("/rsm:CrossIndustryInvoice",O154),'Factur-X FULL'!M:M,0)),INDEX('Factur-X FULL'!T:T,MATCH(Z154,'Factur-X FULL'!B:B,0)))</f>
        <v>EXTENDED</v>
      </c>
      <c r="AC154" s="427" t="s">
        <v>5594</v>
      </c>
      <c r="AD154" s="8"/>
    </row>
    <row r="155" spans="1:30" ht="45" customHeight="1" outlineLevel="4" x14ac:dyDescent="0.2">
      <c r="A155" s="8">
        <v>152</v>
      </c>
      <c r="B155" s="48" t="s">
        <v>4157</v>
      </c>
      <c r="C155" s="121"/>
      <c r="D155" s="442" t="str">
        <f t="shared" si="17"/>
        <v xml:space="preserve">* * * * * * </v>
      </c>
      <c r="E155" s="20" t="s">
        <v>5100</v>
      </c>
      <c r="F155" s="17">
        <f t="shared" si="20"/>
        <v>6</v>
      </c>
      <c r="G155" s="26" t="s">
        <v>5613</v>
      </c>
      <c r="H155" s="26" t="s">
        <v>5613</v>
      </c>
      <c r="I155" s="26" t="s">
        <v>5613</v>
      </c>
      <c r="J155" s="26" t="s">
        <v>99</v>
      </c>
      <c r="K155" s="18" t="s">
        <v>16</v>
      </c>
      <c r="L155" s="230" t="str">
        <f t="shared" si="21"/>
        <v>1..1</v>
      </c>
      <c r="M155" s="230" t="str">
        <f t="shared" si="13"/>
        <v>1..1</v>
      </c>
      <c r="N155" s="475" t="s">
        <v>16</v>
      </c>
      <c r="O155" s="25" t="s">
        <v>5102</v>
      </c>
      <c r="P155" s="24" t="s">
        <v>5642</v>
      </c>
      <c r="Q155" s="59"/>
      <c r="R155" s="59"/>
      <c r="S155" s="25"/>
      <c r="T155" s="19" t="s">
        <v>215</v>
      </c>
      <c r="U155" s="495" t="s">
        <v>81</v>
      </c>
      <c r="V155" s="89"/>
      <c r="W155" s="182"/>
      <c r="X155" s="164"/>
      <c r="Y155" s="8"/>
      <c r="Z155" s="111" t="str">
        <f>INDEX('Factur-X FULL'!B:B,MATCH(CONCATENATE("/rsm:CrossIndustryInvoice",O155),'Factur-X FULL'!M:M,0))</f>
        <v>EXT</v>
      </c>
      <c r="AA155" s="199" t="str">
        <f>INDEX('Factur-X FULL'!K:K,MATCH(CONCATENATE("/rsm:CrossIndustryInvoice",O155),'Factur-X FULL'!M:M,0))</f>
        <v>1..1</v>
      </c>
      <c r="AB155" s="109" t="str">
        <f>IF(OR(ISNA(Z155),Z155="EXT"),INDEX('Factur-X FULL'!T:T,MATCH(CONCATENATE("/rsm:CrossIndustryInvoice",O155),'Factur-X FULL'!M:M,0)),INDEX('Factur-X FULL'!T:T,MATCH(Z155,'Factur-X FULL'!B:B,0)))</f>
        <v>EXTENDED</v>
      </c>
      <c r="AC155" s="427" t="s">
        <v>5594</v>
      </c>
      <c r="AD155" s="8"/>
    </row>
    <row r="156" spans="1:30" ht="45" customHeight="1" outlineLevel="4" x14ac:dyDescent="0.2">
      <c r="A156" s="8">
        <v>153</v>
      </c>
      <c r="B156" s="48" t="s">
        <v>4157</v>
      </c>
      <c r="C156" s="121"/>
      <c r="D156" s="442" t="str">
        <f t="shared" si="17"/>
        <v xml:space="preserve">* * * * * * * </v>
      </c>
      <c r="E156" s="24" t="s">
        <v>1164</v>
      </c>
      <c r="F156" s="17">
        <f t="shared" si="20"/>
        <v>7</v>
      </c>
      <c r="G156" s="26" t="s">
        <v>5613</v>
      </c>
      <c r="H156" s="26" t="s">
        <v>5613</v>
      </c>
      <c r="I156" s="26" t="s">
        <v>5613</v>
      </c>
      <c r="J156" s="26" t="s">
        <v>99</v>
      </c>
      <c r="K156" s="18" t="s">
        <v>16</v>
      </c>
      <c r="L156" s="230" t="str">
        <f t="shared" si="21"/>
        <v>1..1</v>
      </c>
      <c r="M156" s="230" t="str">
        <f t="shared" si="13"/>
        <v>1..1</v>
      </c>
      <c r="N156" s="475" t="s">
        <v>20</v>
      </c>
      <c r="O156" s="31" t="s">
        <v>5103</v>
      </c>
      <c r="P156" s="32"/>
      <c r="Q156" s="32" t="s">
        <v>5755</v>
      </c>
      <c r="R156" s="32"/>
      <c r="S156" s="31"/>
      <c r="T156" s="122" t="s">
        <v>192</v>
      </c>
      <c r="U156" s="497" t="s">
        <v>230</v>
      </c>
      <c r="V156" s="90"/>
      <c r="W156" s="184"/>
      <c r="X156" s="165"/>
      <c r="Y156" s="8"/>
      <c r="Z156" s="111" t="str">
        <f>INDEX('Factur-X FULL'!B:B,MATCH(CONCATENATE("/rsm:CrossIndustryInvoice",O156),'Factur-X FULL'!M:M,0))</f>
        <v>EXT</v>
      </c>
      <c r="AA156" s="199" t="str">
        <f>INDEX('Factur-X FULL'!K:K,MATCH(CONCATENATE("/rsm:CrossIndustryInvoice",O156),'Factur-X FULL'!M:M,0))</f>
        <v>1..1</v>
      </c>
      <c r="AB156" s="109" t="str">
        <f>IF(OR(ISNA(Z156),Z156="EXT"),INDEX('Factur-X FULL'!T:T,MATCH(CONCATENATE("/rsm:CrossIndustryInvoice",O156),'Factur-X FULL'!M:M,0)),INDEX('Factur-X FULL'!T:T,MATCH(Z156,'Factur-X FULL'!B:B,0)))</f>
        <v>EXTENDED</v>
      </c>
      <c r="AC156" s="427" t="s">
        <v>5594</v>
      </c>
      <c r="AD156" s="8"/>
    </row>
    <row r="157" spans="1:30" s="148" customFormat="1" ht="45" customHeight="1" outlineLevel="3" x14ac:dyDescent="0.2">
      <c r="A157" s="8">
        <v>154</v>
      </c>
      <c r="B157" s="149" t="s">
        <v>4157</v>
      </c>
      <c r="C157" s="126"/>
      <c r="D157" s="448" t="str">
        <f>REPT($D$1,F157)</f>
        <v xml:space="preserve">* * * * </v>
      </c>
      <c r="E157" s="34" t="s">
        <v>4968</v>
      </c>
      <c r="F157" s="36">
        <f>LEN(O157)-LEN(SUBSTITUTE(O157,"/",""))</f>
        <v>4</v>
      </c>
      <c r="G157" s="35" t="s">
        <v>5613</v>
      </c>
      <c r="H157" s="35" t="s">
        <v>5613</v>
      </c>
      <c r="I157" s="35" t="s">
        <v>5613</v>
      </c>
      <c r="J157" s="35" t="s">
        <v>3776</v>
      </c>
      <c r="K157" s="36" t="s">
        <v>21</v>
      </c>
      <c r="L157" s="35" t="str">
        <f>IF($K157="","",$K157)</f>
        <v>0..n</v>
      </c>
      <c r="M157" s="35" t="str">
        <f>IF($L157="","",$L157)</f>
        <v>0..n</v>
      </c>
      <c r="N157" s="482" t="s">
        <v>21</v>
      </c>
      <c r="O157" s="34" t="s">
        <v>4449</v>
      </c>
      <c r="P157" s="34" t="s">
        <v>4207</v>
      </c>
      <c r="Q157" s="34" t="s">
        <v>4236</v>
      </c>
      <c r="R157" s="34"/>
      <c r="S157" s="34"/>
      <c r="T157" s="36"/>
      <c r="U157" s="500"/>
      <c r="V157" s="91"/>
      <c r="W157" s="185"/>
      <c r="X157" s="166"/>
      <c r="Y157" s="8"/>
      <c r="Z157" s="145" t="s">
        <v>1321</v>
      </c>
      <c r="AA157" s="202" t="str">
        <f>INDEX('Factur-X FULL'!K:K,MATCH(CONCATENATE("/rsm:CrossIndustryInvoice",O157),'Factur-X FULL'!M:M,0))</f>
        <v>0..n</v>
      </c>
      <c r="AB157" s="146" t="str">
        <f>IF(OR(ISNA(Z157),Z157="EXT"),INDEX('Factur-X FULL'!T:T,MATCH(CONCATENATE("/rsm:CrossIndustryInvoice",O157),'Factur-X FULL'!M:M,0)),INDEX('Factur-X FULL'!T:T,MATCH(Z157,'Factur-X FULL'!B:B,0)))</f>
        <v>EN 16931</v>
      </c>
      <c r="AC157" s="70"/>
      <c r="AD157" s="8"/>
    </row>
    <row r="158" spans="1:30" ht="45" customHeight="1" outlineLevel="4" x14ac:dyDescent="0.2">
      <c r="A158" s="8">
        <v>155</v>
      </c>
      <c r="B158" s="48" t="s">
        <v>4157</v>
      </c>
      <c r="C158" s="121"/>
      <c r="D158" s="445" t="str">
        <f>REPT($D$1,F158)</f>
        <v xml:space="preserve">* * * * * </v>
      </c>
      <c r="E158" s="24" t="s">
        <v>4969</v>
      </c>
      <c r="F158" s="26">
        <f>LEN(O158)-LEN(SUBSTITUTE(O158,"/",""))</f>
        <v>5</v>
      </c>
      <c r="G158" s="26" t="s">
        <v>5613</v>
      </c>
      <c r="H158" s="26" t="s">
        <v>5613</v>
      </c>
      <c r="I158" s="26" t="s">
        <v>5613</v>
      </c>
      <c r="J158" s="26" t="s">
        <v>3776</v>
      </c>
      <c r="K158" s="19" t="s">
        <v>20</v>
      </c>
      <c r="L158" s="230" t="str">
        <f>IF($K158="","",$K158)</f>
        <v>0..1</v>
      </c>
      <c r="M158" s="230" t="str">
        <f>IF($L158="","",$L158)</f>
        <v>0..1</v>
      </c>
      <c r="N158" s="475" t="s">
        <v>20</v>
      </c>
      <c r="O158" s="24" t="s">
        <v>4450</v>
      </c>
      <c r="P158" s="24" t="s">
        <v>4831</v>
      </c>
      <c r="Q158" s="24" t="s">
        <v>2244</v>
      </c>
      <c r="R158" s="24"/>
      <c r="S158" s="24" t="s">
        <v>5602</v>
      </c>
      <c r="T158" s="19" t="s">
        <v>531</v>
      </c>
      <c r="U158" s="495" t="s">
        <v>81</v>
      </c>
      <c r="V158" s="89"/>
      <c r="W158" s="182"/>
      <c r="X158" s="163"/>
      <c r="Y158" s="8"/>
      <c r="Z158" s="114" t="s">
        <v>1326</v>
      </c>
      <c r="AA158" s="201" t="str">
        <f>INDEX('Factur-X FULL'!K:K,MATCH(CONCATENATE("/rsm:CrossIndustryInvoice",O158),'Factur-X FULL'!M:M,0))</f>
        <v>1..1</v>
      </c>
      <c r="AB158" s="109" t="str">
        <f>IF(OR(ISNA(Z158),Z158="EXT"),INDEX('Factur-X FULL'!T:T,MATCH(CONCATENATE("/rsm:CrossIndustryInvoice",O158),'Factur-X FULL'!M:M,0)),INDEX('Factur-X FULL'!T:T,MATCH(Z158,'Factur-X FULL'!B:B,0)))</f>
        <v>EN 16931</v>
      </c>
      <c r="AC158" s="70" t="s">
        <v>4706</v>
      </c>
      <c r="AD158" s="8"/>
    </row>
    <row r="159" spans="1:30" ht="45" customHeight="1" outlineLevel="4" x14ac:dyDescent="0.2">
      <c r="A159" s="8">
        <v>156</v>
      </c>
      <c r="B159" s="48" t="s">
        <v>4157</v>
      </c>
      <c r="C159" s="121"/>
      <c r="D159" s="445" t="str">
        <f>REPT($D$1,F159)</f>
        <v xml:space="preserve">* * * * * </v>
      </c>
      <c r="E159" s="24" t="s">
        <v>5919</v>
      </c>
      <c r="F159" s="26">
        <f>LEN(O159)-LEN(SUBSTITUTE(O159,"/",""))</f>
        <v>5</v>
      </c>
      <c r="G159" s="26" t="s">
        <v>5613</v>
      </c>
      <c r="H159" s="26" t="s">
        <v>5613</v>
      </c>
      <c r="I159" s="26" t="s">
        <v>5613</v>
      </c>
      <c r="J159" s="26" t="s">
        <v>3776</v>
      </c>
      <c r="K159" s="19" t="s">
        <v>20</v>
      </c>
      <c r="L159" s="230" t="str">
        <f>IF($K159="","",$K159)</f>
        <v>0..1</v>
      </c>
      <c r="M159" s="230" t="str">
        <f>IF($L159="","",$L159)</f>
        <v>0..1</v>
      </c>
      <c r="N159" s="475" t="s">
        <v>20</v>
      </c>
      <c r="O159" s="24" t="s">
        <v>4452</v>
      </c>
      <c r="P159" s="24" t="s">
        <v>2251</v>
      </c>
      <c r="Q159" s="24" t="s">
        <v>4974</v>
      </c>
      <c r="R159" s="24"/>
      <c r="S159" s="24" t="s">
        <v>5603</v>
      </c>
      <c r="T159" s="19" t="s">
        <v>147</v>
      </c>
      <c r="U159" s="495" t="s">
        <v>81</v>
      </c>
      <c r="V159" s="89"/>
      <c r="W159" s="182"/>
      <c r="X159" s="163"/>
      <c r="Y159" s="8"/>
      <c r="Z159" s="114" t="s">
        <v>1336</v>
      </c>
      <c r="AA159" s="201" t="str">
        <f>INDEX('Factur-X FULL'!K:K,MATCH(CONCATENATE("/rsm:CrossIndustryInvoice",O159),'Factur-X FULL'!M:M,0))</f>
        <v>1..1</v>
      </c>
      <c r="AB159" s="109" t="str">
        <f>IF(OR(ISNA(Z159),Z159="EXT"),INDEX('Factur-X FULL'!T:T,MATCH(CONCATENATE("/rsm:CrossIndustryInvoice",O159),'Factur-X FULL'!M:M,0)),INDEX('Factur-X FULL'!T:T,MATCH(Z159,'Factur-X FULL'!B:B,0)))</f>
        <v>EN 16931</v>
      </c>
      <c r="AC159" s="70" t="s">
        <v>4706</v>
      </c>
      <c r="AD159" s="8"/>
    </row>
    <row r="160" spans="1:30" ht="45" customHeight="1" outlineLevel="4" x14ac:dyDescent="0.2">
      <c r="A160" s="8">
        <v>157</v>
      </c>
      <c r="B160" s="48" t="s">
        <v>4157</v>
      </c>
      <c r="C160" s="121"/>
      <c r="D160" s="445" t="str">
        <f>REPT($D$1,F160)</f>
        <v xml:space="preserve">* * * * * </v>
      </c>
      <c r="E160" s="24" t="s">
        <v>5920</v>
      </c>
      <c r="F160" s="26">
        <f>LEN(O160)-LEN(SUBSTITUTE(O160,"/",""))</f>
        <v>5</v>
      </c>
      <c r="G160" s="26" t="s">
        <v>5613</v>
      </c>
      <c r="H160" s="26" t="s">
        <v>5613</v>
      </c>
      <c r="I160" s="26" t="s">
        <v>5613</v>
      </c>
      <c r="J160" s="26" t="s">
        <v>3776</v>
      </c>
      <c r="K160" s="19" t="s">
        <v>20</v>
      </c>
      <c r="L160" s="230" t="str">
        <f>IF($K160="","",$K160)</f>
        <v>0..1</v>
      </c>
      <c r="M160" s="230" t="str">
        <f>IF($L160="","",$L160)</f>
        <v>0..1</v>
      </c>
      <c r="N160" s="475" t="s">
        <v>20</v>
      </c>
      <c r="O160" s="24" t="s">
        <v>4964</v>
      </c>
      <c r="P160" s="24" t="s">
        <v>4828</v>
      </c>
      <c r="Q160" s="20" t="s">
        <v>4830</v>
      </c>
      <c r="R160" s="20"/>
      <c r="S160" s="20"/>
      <c r="T160" s="19" t="s">
        <v>192</v>
      </c>
      <c r="U160" s="495" t="s">
        <v>81</v>
      </c>
      <c r="V160" s="89"/>
      <c r="W160" s="182"/>
      <c r="X160" s="163"/>
      <c r="Y160" s="8"/>
      <c r="Z160" s="114" t="s">
        <v>1342</v>
      </c>
      <c r="AA160" s="201" t="str">
        <f>INDEX('Factur-X FULL'!K:K,MATCH(CONCATENATE("/rsm:CrossIndustryInvoice",O160),'Factur-X FULL'!M:M,0))</f>
        <v>0..1</v>
      </c>
      <c r="AB160" s="109" t="str">
        <f>IF(OR(ISNA(Z160),Z160="EXT"),INDEX('Factur-X FULL'!T:T,MATCH(CONCATENATE("/rsm:CrossIndustryInvoice",O160),'Factur-X FULL'!M:M,0)),INDEX('Factur-X FULL'!T:T,MATCH(Z160,'Factur-X FULL'!B:B,0)))</f>
        <v>EN 16931</v>
      </c>
      <c r="AD160" s="8"/>
    </row>
    <row r="161" spans="1:30" s="148" customFormat="1" ht="45" customHeight="1" outlineLevel="3" x14ac:dyDescent="0.2">
      <c r="A161" s="8">
        <v>158</v>
      </c>
      <c r="B161" s="149" t="s">
        <v>4157</v>
      </c>
      <c r="C161" s="133"/>
      <c r="D161" s="446" t="str">
        <f t="shared" si="17"/>
        <v xml:space="preserve">* * * * </v>
      </c>
      <c r="E161" s="50" t="str">
        <f>CONCATENATE("(",E162,")")</f>
        <v>(Gross Price)</v>
      </c>
      <c r="F161" s="35">
        <f t="shared" si="12"/>
        <v>4</v>
      </c>
      <c r="G161" s="35" t="s">
        <v>5613</v>
      </c>
      <c r="H161" s="35" t="s">
        <v>5613</v>
      </c>
      <c r="I161" s="35" t="s">
        <v>5613</v>
      </c>
      <c r="J161" s="35" t="s">
        <v>3776</v>
      </c>
      <c r="K161" s="36" t="s">
        <v>20</v>
      </c>
      <c r="L161" s="35" t="str">
        <f t="shared" si="16"/>
        <v>0..1</v>
      </c>
      <c r="M161" s="35" t="str">
        <f t="shared" si="13"/>
        <v>0..1</v>
      </c>
      <c r="N161" s="482" t="s">
        <v>21</v>
      </c>
      <c r="O161" s="34" t="s">
        <v>3849</v>
      </c>
      <c r="P161" s="34"/>
      <c r="Q161" s="34"/>
      <c r="R161" s="34"/>
      <c r="S161" s="34"/>
      <c r="T161" s="36"/>
      <c r="U161" s="500"/>
      <c r="V161" s="91"/>
      <c r="W161" s="185"/>
      <c r="X161" s="166" t="s">
        <v>4949</v>
      </c>
      <c r="Y161" s="70"/>
      <c r="Z161" s="145" t="str">
        <f>INDEX('Factur-X FULL'!B:B,MATCH(CONCATENATE("/rsm:CrossIndustryInvoice",O161),'Factur-X FULL'!M:M,0))</f>
        <v>BT-148-00</v>
      </c>
      <c r="AA161" s="202" t="str">
        <f>INDEX('Factur-X FULL'!K:K,MATCH(CONCATENATE("/rsm:CrossIndustryInvoice",O161),'Factur-X FULL'!M:M,0))</f>
        <v>0..1</v>
      </c>
      <c r="AB161" s="146" t="str">
        <f>IF(OR(ISNA(Z161),Z161="EXT"),INDEX('Factur-X FULL'!T:T,MATCH(CONCATENATE("/rsm:CrossIndustryInvoice",O161),'Factur-X FULL'!M:M,0)),INDEX('Factur-X FULL'!T:T,MATCH(Z161,'Factur-X FULL'!B:B,0)))</f>
        <v>EN 16931</v>
      </c>
      <c r="AC161" s="70"/>
      <c r="AD161" s="8"/>
    </row>
    <row r="162" spans="1:30" ht="45" customHeight="1" outlineLevel="4" x14ac:dyDescent="0.2">
      <c r="A162" s="8">
        <v>159</v>
      </c>
      <c r="B162" s="48" t="s">
        <v>4157</v>
      </c>
      <c r="C162" s="121"/>
      <c r="D162" s="445" t="str">
        <f t="shared" si="17"/>
        <v xml:space="preserve">* * * * * </v>
      </c>
      <c r="E162" s="24" t="s">
        <v>3752</v>
      </c>
      <c r="F162" s="26">
        <f t="shared" si="12"/>
        <v>5</v>
      </c>
      <c r="G162" s="26" t="s">
        <v>5613</v>
      </c>
      <c r="H162" s="26" t="s">
        <v>5613</v>
      </c>
      <c r="I162" s="26" t="s">
        <v>5613</v>
      </c>
      <c r="J162" s="26" t="s">
        <v>3776</v>
      </c>
      <c r="K162" s="18" t="s">
        <v>16</v>
      </c>
      <c r="L162" s="230" t="str">
        <f t="shared" si="16"/>
        <v>1..1</v>
      </c>
      <c r="M162" s="230" t="str">
        <f t="shared" si="13"/>
        <v>1..1</v>
      </c>
      <c r="N162" s="475" t="s">
        <v>40</v>
      </c>
      <c r="O162" s="20" t="s">
        <v>3850</v>
      </c>
      <c r="P162" s="20" t="s">
        <v>668</v>
      </c>
      <c r="Q162" s="20"/>
      <c r="R162" s="20"/>
      <c r="S162" s="20"/>
      <c r="T162" s="18" t="s">
        <v>674</v>
      </c>
      <c r="U162" s="495" t="s">
        <v>81</v>
      </c>
      <c r="V162" s="88"/>
      <c r="W162" s="181"/>
      <c r="X162" s="163" t="s">
        <v>4949</v>
      </c>
      <c r="Y162" s="70"/>
      <c r="Z162" s="114" t="str">
        <f>INDEX('Factur-X FULL'!B:B,MATCH(CONCATENATE("/rsm:CrossIndustryInvoice",O162),'Factur-X FULL'!M:M,0))</f>
        <v>BT-148</v>
      </c>
      <c r="AA162" s="201" t="str">
        <f>INDEX('Factur-X FULL'!K:K,MATCH(CONCATENATE("/rsm:CrossIndustryInvoice",O162),'Factur-X FULL'!M:M,0))</f>
        <v>1..1</v>
      </c>
      <c r="AB162" s="109" t="str">
        <f>IF(OR(ISNA(Z162),Z162="EXT"),INDEX('Factur-X FULL'!T:T,MATCH(CONCATENATE("/rsm:CrossIndustryInvoice",O162),'Factur-X FULL'!M:M,0)),INDEX('Factur-X FULL'!T:T,MATCH(Z162,'Factur-X FULL'!B:B,0)))</f>
        <v>EN 16931</v>
      </c>
      <c r="AD162" s="8"/>
    </row>
    <row r="163" spans="1:30" ht="45" customHeight="1" outlineLevel="4" x14ac:dyDescent="0.2">
      <c r="A163" s="8">
        <v>160</v>
      </c>
      <c r="B163" s="48" t="s">
        <v>4157</v>
      </c>
      <c r="C163" s="121"/>
      <c r="D163" s="445" t="str">
        <f t="shared" si="17"/>
        <v xml:space="preserve">* * * * * </v>
      </c>
      <c r="E163" s="24" t="s">
        <v>3753</v>
      </c>
      <c r="F163" s="26">
        <f t="shared" si="12"/>
        <v>5</v>
      </c>
      <c r="G163" s="26" t="s">
        <v>5613</v>
      </c>
      <c r="H163" s="26" t="s">
        <v>5613</v>
      </c>
      <c r="I163" s="26" t="s">
        <v>5613</v>
      </c>
      <c r="J163" s="26" t="s">
        <v>3776</v>
      </c>
      <c r="K163" s="18" t="s">
        <v>20</v>
      </c>
      <c r="L163" s="230" t="str">
        <f t="shared" si="16"/>
        <v>0..1</v>
      </c>
      <c r="M163" s="230" t="str">
        <f t="shared" si="13"/>
        <v>0..1</v>
      </c>
      <c r="N163" s="475" t="s">
        <v>20</v>
      </c>
      <c r="O163" s="20" t="s">
        <v>3851</v>
      </c>
      <c r="P163" s="20" t="s">
        <v>682</v>
      </c>
      <c r="Q163" s="20"/>
      <c r="R163" s="20"/>
      <c r="S163" s="20"/>
      <c r="T163" s="18" t="s">
        <v>687</v>
      </c>
      <c r="U163" s="495" t="s">
        <v>81</v>
      </c>
      <c r="V163" s="88"/>
      <c r="W163" s="181"/>
      <c r="X163" s="163" t="s">
        <v>4949</v>
      </c>
      <c r="Y163" s="73"/>
      <c r="Z163" s="114" t="str">
        <f>INDEX('Factur-X FULL'!B:B,MATCH(CONCATENATE("/rsm:CrossIndustryInvoice",O163),'Factur-X FULL'!M:M,0))</f>
        <v>BT-149-1</v>
      </c>
      <c r="AA163" s="201" t="str">
        <f>INDEX('Factur-X FULL'!K:K,MATCH(CONCATENATE("/rsm:CrossIndustryInvoice",O163),'Factur-X FULL'!M:M,0))</f>
        <v>0..1</v>
      </c>
      <c r="AB163" s="109" t="str">
        <f>IF(OR(ISNA(Z163),Z163="EXT"),INDEX('Factur-X FULL'!T:T,MATCH(CONCATENATE("/rsm:CrossIndustryInvoice",O163),'Factur-X FULL'!M:M,0)),INDEX('Factur-X FULL'!T:T,MATCH(Z163,'Factur-X FULL'!B:B,0)))</f>
        <v>EN 16931</v>
      </c>
      <c r="AD163" s="8"/>
    </row>
    <row r="164" spans="1:30" ht="45" customHeight="1" outlineLevel="4" x14ac:dyDescent="0.2">
      <c r="A164" s="8">
        <v>161</v>
      </c>
      <c r="B164" s="48" t="s">
        <v>4157</v>
      </c>
      <c r="C164" s="121"/>
      <c r="D164" s="445" t="str">
        <f t="shared" si="17"/>
        <v xml:space="preserve">* * * * * * </v>
      </c>
      <c r="E164" s="24" t="s">
        <v>3754</v>
      </c>
      <c r="F164" s="26">
        <f t="shared" si="12"/>
        <v>6</v>
      </c>
      <c r="G164" s="26" t="s">
        <v>5613</v>
      </c>
      <c r="H164" s="26" t="s">
        <v>5613</v>
      </c>
      <c r="I164" s="26" t="s">
        <v>5613</v>
      </c>
      <c r="J164" s="26" t="s">
        <v>3776</v>
      </c>
      <c r="K164" s="18" t="s">
        <v>20</v>
      </c>
      <c r="L164" s="230" t="str">
        <f t="shared" si="16"/>
        <v>0..1</v>
      </c>
      <c r="M164" s="230" t="str">
        <f t="shared" si="13"/>
        <v>0..1</v>
      </c>
      <c r="N164" s="475" t="s">
        <v>20</v>
      </c>
      <c r="O164" s="47" t="s">
        <v>3852</v>
      </c>
      <c r="P164" s="47" t="s">
        <v>694</v>
      </c>
      <c r="Q164" s="61" t="s">
        <v>4255</v>
      </c>
      <c r="R164" s="61"/>
      <c r="S164" s="47"/>
      <c r="T164" s="125" t="s">
        <v>192</v>
      </c>
      <c r="U164" s="497" t="s">
        <v>230</v>
      </c>
      <c r="V164" s="94"/>
      <c r="W164" s="187"/>
      <c r="X164" s="169" t="s">
        <v>4949</v>
      </c>
      <c r="Y164" s="72"/>
      <c r="Z164" s="114" t="str">
        <f>INDEX('Factur-X FULL'!B:B,MATCH(CONCATENATE("/rsm:CrossIndustryInvoice",O164),'Factur-X FULL'!M:M,0))</f>
        <v>BT-150-1</v>
      </c>
      <c r="AA164" s="201" t="str">
        <f>INDEX('Factur-X FULL'!K:K,MATCH(CONCATENATE("/rsm:CrossIndustryInvoice",O164),'Factur-X FULL'!M:M,0))</f>
        <v>0..1</v>
      </c>
      <c r="AB164" s="109" t="str">
        <f>IF(OR(ISNA(Z164),Z164="EXT"),INDEX('Factur-X FULL'!T:T,MATCH(CONCATENATE("/rsm:CrossIndustryInvoice",O164),'Factur-X FULL'!M:M,0)),INDEX('Factur-X FULL'!T:T,MATCH(Z164,'Factur-X FULL'!B:B,0)))</f>
        <v>EN 16931</v>
      </c>
      <c r="AD164" s="8"/>
    </row>
    <row r="165" spans="1:30" ht="45" customHeight="1" outlineLevel="4" x14ac:dyDescent="0.2">
      <c r="A165" s="8">
        <v>162</v>
      </c>
      <c r="B165" s="48" t="s">
        <v>4157</v>
      </c>
      <c r="C165" s="121" t="s">
        <v>5863</v>
      </c>
      <c r="D165" s="450" t="str">
        <f t="shared" si="17"/>
        <v xml:space="preserve">* * * * * </v>
      </c>
      <c r="E165" s="414" t="s">
        <v>707</v>
      </c>
      <c r="F165" s="415">
        <f t="shared" si="12"/>
        <v>5</v>
      </c>
      <c r="G165" s="415" t="s">
        <v>5613</v>
      </c>
      <c r="H165" s="415" t="s">
        <v>5613</v>
      </c>
      <c r="I165" s="415" t="s">
        <v>5613</v>
      </c>
      <c r="J165" s="415" t="s">
        <v>3776</v>
      </c>
      <c r="K165" s="416" t="s">
        <v>21</v>
      </c>
      <c r="L165" s="415" t="str">
        <f t="shared" si="16"/>
        <v>0..n</v>
      </c>
      <c r="M165" s="415" t="str">
        <f t="shared" si="13"/>
        <v>0..n</v>
      </c>
      <c r="N165" s="417" t="s">
        <v>21</v>
      </c>
      <c r="O165" s="414" t="s">
        <v>4852</v>
      </c>
      <c r="P165" s="414"/>
      <c r="Q165" s="414"/>
      <c r="R165" s="414"/>
      <c r="S165" s="418"/>
      <c r="T165" s="416"/>
      <c r="U165" s="502"/>
      <c r="V165" s="419"/>
      <c r="W165" s="420"/>
      <c r="X165" s="421" t="s">
        <v>4949</v>
      </c>
      <c r="Y165" s="73"/>
      <c r="Z165" s="114" t="str">
        <f>INDEX('Factur-X FULL'!B:B,MATCH(CONCATENATE("/rsm:CrossIndustryInvoice",O165),'Factur-X FULL'!M:M,0))</f>
        <v>BT-147-00</v>
      </c>
      <c r="AA165" s="201" t="str">
        <f>INDEX('Factur-X FULL'!K:K,MATCH(CONCATENATE("/rsm:CrossIndustryInvoice",O165),'Factur-X FULL'!M:M,0))</f>
        <v>0..1</v>
      </c>
      <c r="AB165" s="109" t="str">
        <f>IF(OR(ISNA(Z165),Z165="EXT"),INDEX('Factur-X FULL'!T:T,MATCH(CONCATENATE("/rsm:CrossIndustryInvoice",O165),'Factur-X FULL'!M:M,0)),INDEX('Factur-X FULL'!T:T,MATCH(Z165,'Factur-X FULL'!B:B,0)))</f>
        <v>EN 16931</v>
      </c>
      <c r="AD165" s="8"/>
    </row>
    <row r="166" spans="1:30" ht="45" customHeight="1" outlineLevel="4" x14ac:dyDescent="0.2">
      <c r="A166" s="8">
        <v>163</v>
      </c>
      <c r="B166" s="48" t="s">
        <v>4157</v>
      </c>
      <c r="C166" s="121"/>
      <c r="D166" s="445" t="str">
        <f t="shared" si="17"/>
        <v xml:space="preserve">* * * * * * </v>
      </c>
      <c r="E166" s="24" t="s">
        <v>712</v>
      </c>
      <c r="F166" s="26">
        <f t="shared" si="12"/>
        <v>6</v>
      </c>
      <c r="G166" s="26" t="s">
        <v>5613</v>
      </c>
      <c r="H166" s="26" t="s">
        <v>5613</v>
      </c>
      <c r="I166" s="26" t="s">
        <v>5613</v>
      </c>
      <c r="J166" s="26" t="s">
        <v>3776</v>
      </c>
      <c r="K166" s="18" t="s">
        <v>16</v>
      </c>
      <c r="L166" s="230" t="str">
        <f t="shared" si="16"/>
        <v>1..1</v>
      </c>
      <c r="M166" s="230" t="str">
        <f t="shared" si="13"/>
        <v>1..1</v>
      </c>
      <c r="N166" s="475" t="s">
        <v>20</v>
      </c>
      <c r="O166" s="20" t="s">
        <v>4853</v>
      </c>
      <c r="P166" s="20"/>
      <c r="Q166" s="20"/>
      <c r="R166" s="20"/>
      <c r="S166" s="20"/>
      <c r="T166" s="18"/>
      <c r="U166" s="495"/>
      <c r="V166" s="88"/>
      <c r="W166" s="181"/>
      <c r="X166" s="163" t="s">
        <v>4949</v>
      </c>
      <c r="Y166" s="73"/>
      <c r="Z166" s="114" t="str">
        <f>INDEX('Factur-X FULL'!B:B,MATCH(CONCATENATE("/rsm:CrossIndustryInvoice",O166),'Factur-X FULL'!M:M,0))</f>
        <v>BT-147-01</v>
      </c>
      <c r="AA166" s="201" t="str">
        <f>INDEX('Factur-X FULL'!K:K,MATCH(CONCATENATE("/rsm:CrossIndustryInvoice",O166),'Factur-X FULL'!M:M,0))</f>
        <v>1..1</v>
      </c>
      <c r="AB166" s="109" t="str">
        <f>IF(OR(ISNA(Z166),Z166="EXT"),INDEX('Factur-X FULL'!T:T,MATCH(CONCATENATE("/rsm:CrossIndustryInvoice",O166),'Factur-X FULL'!M:M,0)),INDEX('Factur-X FULL'!T:T,MATCH(Z166,'Factur-X FULL'!B:B,0)))</f>
        <v>EN 16931</v>
      </c>
      <c r="AD166" s="8"/>
    </row>
    <row r="167" spans="1:30" ht="45" customHeight="1" outlineLevel="4" x14ac:dyDescent="0.2">
      <c r="A167" s="8">
        <v>164</v>
      </c>
      <c r="B167" s="48" t="s">
        <v>4157</v>
      </c>
      <c r="C167" s="121"/>
      <c r="D167" s="445" t="str">
        <f t="shared" si="17"/>
        <v xml:space="preserve">* * * * * * * </v>
      </c>
      <c r="E167" s="24" t="s">
        <v>717</v>
      </c>
      <c r="F167" s="26">
        <f t="shared" si="12"/>
        <v>7</v>
      </c>
      <c r="G167" s="26" t="s">
        <v>5613</v>
      </c>
      <c r="H167" s="26" t="s">
        <v>5613</v>
      </c>
      <c r="I167" s="26" t="s">
        <v>5613</v>
      </c>
      <c r="J167" s="26" t="s">
        <v>3776</v>
      </c>
      <c r="K167" s="18" t="s">
        <v>16</v>
      </c>
      <c r="L167" s="230" t="str">
        <f t="shared" si="16"/>
        <v>1..1</v>
      </c>
      <c r="M167" s="230" t="str">
        <f t="shared" si="13"/>
        <v>1..1</v>
      </c>
      <c r="N167" s="475" t="s">
        <v>16</v>
      </c>
      <c r="O167" s="20" t="s">
        <v>4854</v>
      </c>
      <c r="P167" s="20"/>
      <c r="Q167" s="20" t="s">
        <v>718</v>
      </c>
      <c r="R167" s="20"/>
      <c r="S167" s="20"/>
      <c r="T167" s="18" t="s">
        <v>147</v>
      </c>
      <c r="U167" s="495" t="s">
        <v>81</v>
      </c>
      <c r="V167" s="88"/>
      <c r="W167" s="181"/>
      <c r="X167" s="163" t="s">
        <v>4949</v>
      </c>
      <c r="Y167" s="73"/>
      <c r="Z167" s="114" t="str">
        <f>INDEX('Factur-X FULL'!B:B,MATCH(CONCATENATE("/rsm:CrossIndustryInvoice",O167),'Factur-X FULL'!M:M,0))</f>
        <v>BT-147-02</v>
      </c>
      <c r="AA167" s="201" t="str">
        <f>INDEX('Factur-X FULL'!K:K,MATCH(CONCATENATE("/rsm:CrossIndustryInvoice",O167),'Factur-X FULL'!M:M,0))</f>
        <v>1..1</v>
      </c>
      <c r="AB167" s="109" t="str">
        <f>IF(OR(ISNA(Z167),Z167="EXT"),INDEX('Factur-X FULL'!T:T,MATCH(CONCATENATE("/rsm:CrossIndustryInvoice",O167),'Factur-X FULL'!M:M,0)),INDEX('Factur-X FULL'!T:T,MATCH(Z167,'Factur-X FULL'!B:B,0)))</f>
        <v>EN 16931</v>
      </c>
      <c r="AD167" s="8"/>
    </row>
    <row r="168" spans="1:30" ht="45" customHeight="1" outlineLevel="4" x14ac:dyDescent="0.2">
      <c r="A168" s="8">
        <v>165</v>
      </c>
      <c r="B168" s="48" t="s">
        <v>4157</v>
      </c>
      <c r="C168" s="121"/>
      <c r="D168" s="445" t="str">
        <f t="shared" si="17"/>
        <v xml:space="preserve">* * * * * * </v>
      </c>
      <c r="E168" s="24" t="s">
        <v>4861</v>
      </c>
      <c r="F168" s="26">
        <f t="shared" si="12"/>
        <v>6</v>
      </c>
      <c r="G168" s="26" t="s">
        <v>5613</v>
      </c>
      <c r="H168" s="26" t="s">
        <v>5613</v>
      </c>
      <c r="I168" s="26" t="s">
        <v>5613</v>
      </c>
      <c r="J168" s="26" t="s">
        <v>99</v>
      </c>
      <c r="K168" s="18" t="s">
        <v>20</v>
      </c>
      <c r="L168" s="230" t="str">
        <f t="shared" si="16"/>
        <v>0..1</v>
      </c>
      <c r="M168" s="230" t="str">
        <f t="shared" si="13"/>
        <v>0..1</v>
      </c>
      <c r="N168" s="475" t="s">
        <v>20</v>
      </c>
      <c r="O168" s="20" t="s">
        <v>4855</v>
      </c>
      <c r="P168" s="20" t="s">
        <v>4860</v>
      </c>
      <c r="Q168" s="20"/>
      <c r="R168" s="20"/>
      <c r="S168" s="20"/>
      <c r="T168" s="18" t="s">
        <v>1130</v>
      </c>
      <c r="U168" s="495" t="s">
        <v>81</v>
      </c>
      <c r="V168" s="88"/>
      <c r="W168" s="181"/>
      <c r="X168" s="163"/>
      <c r="Y168" s="73"/>
      <c r="Z168" s="114" t="str">
        <f>INDEX('Factur-X FULL'!B:B,MATCH(CONCATENATE("/rsm:CrossIndustryInvoice",O168),'Factur-X FULL'!M:M,0))</f>
        <v>EXT</v>
      </c>
      <c r="AA168" s="201" t="str">
        <f>INDEX('Factur-X FULL'!K:K,MATCH(CONCATENATE("/rsm:CrossIndustryInvoice",O168),'Factur-X FULL'!M:M,0))</f>
        <v>0..1</v>
      </c>
      <c r="AB168" s="109" t="str">
        <f>IF(OR(ISNA(Z168),Z168="EXT"),INDEX('Factur-X FULL'!T:T,MATCH(CONCATENATE("/rsm:CrossIndustryInvoice",O168),'Factur-X FULL'!M:M,0)),INDEX('Factur-X FULL'!T:T,MATCH(Z168,'Factur-X FULL'!B:B,0)))</f>
        <v>EXTENDED</v>
      </c>
      <c r="AD168" s="8"/>
    </row>
    <row r="169" spans="1:30" ht="45" customHeight="1" outlineLevel="4" x14ac:dyDescent="0.2">
      <c r="A169" s="8">
        <v>166</v>
      </c>
      <c r="B169" s="48" t="s">
        <v>4157</v>
      </c>
      <c r="C169" s="121"/>
      <c r="D169" s="445" t="str">
        <f t="shared" si="17"/>
        <v xml:space="preserve">* * * * * * </v>
      </c>
      <c r="E169" s="24" t="s">
        <v>4862</v>
      </c>
      <c r="F169" s="26">
        <f t="shared" si="12"/>
        <v>6</v>
      </c>
      <c r="G169" s="26" t="s">
        <v>5613</v>
      </c>
      <c r="H169" s="26" t="s">
        <v>5613</v>
      </c>
      <c r="I169" s="26" t="s">
        <v>5613</v>
      </c>
      <c r="J169" s="26" t="s">
        <v>99</v>
      </c>
      <c r="K169" s="18" t="s">
        <v>20</v>
      </c>
      <c r="L169" s="230" t="str">
        <f t="shared" si="16"/>
        <v>0..1</v>
      </c>
      <c r="M169" s="230" t="str">
        <f t="shared" si="13"/>
        <v>0..1</v>
      </c>
      <c r="N169" s="475" t="s">
        <v>20</v>
      </c>
      <c r="O169" s="20" t="s">
        <v>4856</v>
      </c>
      <c r="P169" s="20" t="s">
        <v>4859</v>
      </c>
      <c r="Q169" s="20"/>
      <c r="R169" s="20"/>
      <c r="S169" s="20"/>
      <c r="T169" s="18" t="s">
        <v>230</v>
      </c>
      <c r="U169" s="495" t="s">
        <v>81</v>
      </c>
      <c r="V169" s="88"/>
      <c r="W169" s="181"/>
      <c r="X169" s="163"/>
      <c r="Y169" s="73"/>
      <c r="Z169" s="114" t="str">
        <f>INDEX('Factur-X FULL'!B:B,MATCH(CONCATENATE("/rsm:CrossIndustryInvoice",O169),'Factur-X FULL'!M:M,0))</f>
        <v>EXT</v>
      </c>
      <c r="AA169" s="201" t="str">
        <f>INDEX('Factur-X FULL'!K:K,MATCH(CONCATENATE("/rsm:CrossIndustryInvoice",O169),'Factur-X FULL'!M:M,0))</f>
        <v>0..1</v>
      </c>
      <c r="AB169" s="109" t="str">
        <f>IF(OR(ISNA(Z169),Z169="EXT"),INDEX('Factur-X FULL'!T:T,MATCH(CONCATENATE("/rsm:CrossIndustryInvoice",O169),'Factur-X FULL'!M:M,0)),INDEX('Factur-X FULL'!T:T,MATCH(Z169,'Factur-X FULL'!B:B,0)))</f>
        <v>EXTENDED</v>
      </c>
      <c r="AD169" s="8"/>
    </row>
    <row r="170" spans="1:30" ht="45" customHeight="1" outlineLevel="4" x14ac:dyDescent="0.2">
      <c r="A170" s="8">
        <v>167</v>
      </c>
      <c r="B170" s="48" t="s">
        <v>4157</v>
      </c>
      <c r="C170" s="121"/>
      <c r="D170" s="445" t="str">
        <f t="shared" si="17"/>
        <v xml:space="preserve">* * * * * * </v>
      </c>
      <c r="E170" s="24" t="s">
        <v>730</v>
      </c>
      <c r="F170" s="26">
        <f t="shared" ref="F170:F328" si="22">LEN(O170)-LEN(SUBSTITUTE(O170,"/",""))</f>
        <v>6</v>
      </c>
      <c r="G170" s="26" t="s">
        <v>5613</v>
      </c>
      <c r="H170" s="26" t="s">
        <v>5613</v>
      </c>
      <c r="I170" s="26" t="s">
        <v>5613</v>
      </c>
      <c r="J170" s="26" t="s">
        <v>3776</v>
      </c>
      <c r="K170" s="18" t="s">
        <v>16</v>
      </c>
      <c r="L170" s="230" t="str">
        <f t="shared" si="16"/>
        <v>1..1</v>
      </c>
      <c r="M170" s="230" t="str">
        <f t="shared" si="13"/>
        <v>1..1</v>
      </c>
      <c r="N170" s="475" t="s">
        <v>21</v>
      </c>
      <c r="O170" s="20" t="s">
        <v>4857</v>
      </c>
      <c r="P170" s="20" t="s">
        <v>731</v>
      </c>
      <c r="Q170" s="20" t="s">
        <v>732</v>
      </c>
      <c r="R170" s="20"/>
      <c r="S170" s="20"/>
      <c r="T170" s="18" t="s">
        <v>674</v>
      </c>
      <c r="U170" s="495" t="s">
        <v>81</v>
      </c>
      <c r="V170" s="88"/>
      <c r="W170" s="181"/>
      <c r="X170" s="163" t="s">
        <v>4949</v>
      </c>
      <c r="Y170" s="73"/>
      <c r="Z170" s="114" t="str">
        <f>INDEX('Factur-X FULL'!B:B,MATCH(CONCATENATE("/rsm:CrossIndustryInvoice",O170),'Factur-X FULL'!M:M,0))</f>
        <v>BT-147</v>
      </c>
      <c r="AA170" s="201" t="str">
        <f>INDEX('Factur-X FULL'!K:K,MATCH(CONCATENATE("/rsm:CrossIndustryInvoice",O170),'Factur-X FULL'!M:M,0))</f>
        <v>1..1</v>
      </c>
      <c r="AB170" s="109" t="str">
        <f>IF(OR(ISNA(Z170),Z170="EXT"),INDEX('Factur-X FULL'!T:T,MATCH(CONCATENATE("/rsm:CrossIndustryInvoice",O170),'Factur-X FULL'!M:M,0)),INDEX('Factur-X FULL'!T:T,MATCH(Z170,'Factur-X FULL'!B:B,0)))</f>
        <v>EN 16931</v>
      </c>
      <c r="AD170" s="8"/>
    </row>
    <row r="171" spans="1:30" ht="45" customHeight="1" outlineLevel="4" x14ac:dyDescent="0.2">
      <c r="A171" s="8">
        <v>168</v>
      </c>
      <c r="B171" s="48" t="s">
        <v>4157</v>
      </c>
      <c r="C171" s="121"/>
      <c r="D171" s="445" t="str">
        <f t="shared" si="17"/>
        <v xml:space="preserve">* * * * * * </v>
      </c>
      <c r="E171" s="24" t="s">
        <v>4863</v>
      </c>
      <c r="F171" s="26">
        <f t="shared" ref="F171" si="23">LEN(O171)-LEN(SUBSTITUTE(O171,"/",""))</f>
        <v>6</v>
      </c>
      <c r="G171" s="26" t="s">
        <v>5613</v>
      </c>
      <c r="H171" s="26" t="s">
        <v>5613</v>
      </c>
      <c r="I171" s="26" t="s">
        <v>5613</v>
      </c>
      <c r="J171" s="26" t="s">
        <v>3776</v>
      </c>
      <c r="K171" s="18" t="s">
        <v>20</v>
      </c>
      <c r="L171" s="230" t="str">
        <f t="shared" si="16"/>
        <v>0..1</v>
      </c>
      <c r="M171" s="230" t="str">
        <f t="shared" si="13"/>
        <v>0..1</v>
      </c>
      <c r="N171" s="475" t="s">
        <v>20</v>
      </c>
      <c r="O171" s="20" t="s">
        <v>4865</v>
      </c>
      <c r="P171" s="20" t="s">
        <v>4866</v>
      </c>
      <c r="Q171" s="20" t="s">
        <v>5864</v>
      </c>
      <c r="R171" s="20"/>
      <c r="S171" s="20"/>
      <c r="T171" s="18" t="s">
        <v>192</v>
      </c>
      <c r="U171" s="495" t="s">
        <v>81</v>
      </c>
      <c r="V171" s="88"/>
      <c r="W171" s="181" t="s">
        <v>5865</v>
      </c>
      <c r="X171" s="163"/>
      <c r="Y171" s="73"/>
      <c r="Z171" s="114" t="e">
        <f>INDEX('Factur-X FULL'!B:B,MATCH(CONCATENATE("/rsm:CrossIndustryInvoice",O171),'Factur-X FULL'!M:M,0))</f>
        <v>#N/A</v>
      </c>
      <c r="AA171" s="201" t="e">
        <f>INDEX('Factur-X FULL'!K:K,MATCH(CONCATENATE("/rsm:CrossIndustryInvoice",O171),'Factur-X FULL'!M:M,0))</f>
        <v>#N/A</v>
      </c>
      <c r="AB171" s="109" t="e">
        <f>IF(OR(ISNA(Z171),Z171="EXT"),INDEX('Factur-X FULL'!T:T,MATCH(CONCATENATE("/rsm:CrossIndustryInvoice",O171),'Factur-X FULL'!M:M,0)),INDEX('Factur-X FULL'!T:T,MATCH(Z171,'Factur-X FULL'!B:B,0)))</f>
        <v>#N/A</v>
      </c>
      <c r="AC171" s="426" t="s">
        <v>4707</v>
      </c>
      <c r="AD171" s="8"/>
    </row>
    <row r="172" spans="1:30" ht="45" customHeight="1" outlineLevel="4" x14ac:dyDescent="0.2">
      <c r="A172" s="8">
        <v>169</v>
      </c>
      <c r="B172" s="48" t="s">
        <v>4157</v>
      </c>
      <c r="C172" s="121"/>
      <c r="D172" s="445" t="str">
        <f t="shared" si="17"/>
        <v xml:space="preserve">* * * * * * </v>
      </c>
      <c r="E172" s="24" t="s">
        <v>4864</v>
      </c>
      <c r="F172" s="26">
        <f t="shared" si="22"/>
        <v>6</v>
      </c>
      <c r="G172" s="26" t="s">
        <v>5613</v>
      </c>
      <c r="H172" s="26" t="s">
        <v>5613</v>
      </c>
      <c r="I172" s="26" t="s">
        <v>5613</v>
      </c>
      <c r="J172" s="26" t="s">
        <v>3776</v>
      </c>
      <c r="K172" s="18" t="s">
        <v>20</v>
      </c>
      <c r="L172" s="230" t="str">
        <f t="shared" si="16"/>
        <v>0..1</v>
      </c>
      <c r="M172" s="230" t="str">
        <f t="shared" si="13"/>
        <v>0..1</v>
      </c>
      <c r="N172" s="475" t="s">
        <v>20</v>
      </c>
      <c r="O172" s="20" t="s">
        <v>4858</v>
      </c>
      <c r="P172" s="20" t="s">
        <v>4867</v>
      </c>
      <c r="Q172" s="20"/>
      <c r="R172" s="20"/>
      <c r="S172" s="20"/>
      <c r="T172" s="18" t="s">
        <v>125</v>
      </c>
      <c r="U172" s="495" t="s">
        <v>81</v>
      </c>
      <c r="V172" s="88"/>
      <c r="W172" s="181"/>
      <c r="X172" s="163"/>
      <c r="Y172" s="73"/>
      <c r="Z172" s="114" t="str">
        <f>INDEX('Factur-X FULL'!B:B,MATCH(CONCATENATE("/rsm:CrossIndustryInvoice",O172),'Factur-X FULL'!M:M,0))</f>
        <v>EXT</v>
      </c>
      <c r="AA172" s="201" t="str">
        <f>INDEX('Factur-X FULL'!K:K,MATCH(CONCATENATE("/rsm:CrossIndustryInvoice",O172),'Factur-X FULL'!M:M,0))</f>
        <v>1..1</v>
      </c>
      <c r="AB172" s="109" t="str">
        <f>IF(OR(ISNA(Z172),Z172="EXT"),INDEX('Factur-X FULL'!T:T,MATCH(CONCATENATE("/rsm:CrossIndustryInvoice",O172),'Factur-X FULL'!M:M,0)),INDEX('Factur-X FULL'!T:T,MATCH(Z172,'Factur-X FULL'!B:B,0)))</f>
        <v>EXTENDED</v>
      </c>
      <c r="AC172" s="70" t="s">
        <v>4706</v>
      </c>
      <c r="AD172" s="8"/>
    </row>
    <row r="173" spans="1:30" ht="45" customHeight="1" outlineLevel="4" x14ac:dyDescent="0.2">
      <c r="A173" s="8">
        <v>170</v>
      </c>
      <c r="B173" s="48" t="s">
        <v>4157</v>
      </c>
      <c r="C173" s="121" t="s">
        <v>5867</v>
      </c>
      <c r="D173" s="450" t="str">
        <f t="shared" ref="D173:D180" si="24">REPT($D$1,F173)</f>
        <v xml:space="preserve">* * * * * </v>
      </c>
      <c r="E173" s="414" t="s">
        <v>5757</v>
      </c>
      <c r="F173" s="415">
        <f t="shared" si="22"/>
        <v>5</v>
      </c>
      <c r="G173" s="415" t="s">
        <v>5613</v>
      </c>
      <c r="H173" s="415" t="s">
        <v>5613</v>
      </c>
      <c r="I173" s="415" t="s">
        <v>5613</v>
      </c>
      <c r="J173" s="415" t="s">
        <v>3776</v>
      </c>
      <c r="K173" s="416" t="s">
        <v>21</v>
      </c>
      <c r="L173" s="415" t="str">
        <f t="shared" si="16"/>
        <v>0..n</v>
      </c>
      <c r="M173" s="415" t="str">
        <f t="shared" si="13"/>
        <v>0..n</v>
      </c>
      <c r="N173" s="417" t="s">
        <v>21</v>
      </c>
      <c r="O173" s="414" t="s">
        <v>4852</v>
      </c>
      <c r="P173" s="414"/>
      <c r="Q173" s="414"/>
      <c r="R173" s="414"/>
      <c r="S173" s="418"/>
      <c r="T173" s="416"/>
      <c r="U173" s="502"/>
      <c r="V173" s="419"/>
      <c r="W173" s="420"/>
      <c r="X173" s="421"/>
      <c r="Y173" s="73"/>
      <c r="Z173" s="512" t="s">
        <v>5760</v>
      </c>
      <c r="AA173" s="201" t="str">
        <f>INDEX('Factur-X FULL'!K:K,MATCH(CONCATENATE("/rsm:CrossIndustryInvoice",O173),'Factur-X FULL'!M:M,0))</f>
        <v>0..1</v>
      </c>
      <c r="AB173" s="513" t="s">
        <v>5760</v>
      </c>
      <c r="AD173" s="8"/>
    </row>
    <row r="174" spans="1:30" ht="45" customHeight="1" outlineLevel="4" x14ac:dyDescent="0.2">
      <c r="A174" s="8">
        <v>171</v>
      </c>
      <c r="B174" s="48" t="s">
        <v>4157</v>
      </c>
      <c r="C174" s="121" t="s">
        <v>5765</v>
      </c>
      <c r="D174" s="445" t="str">
        <f t="shared" si="24"/>
        <v xml:space="preserve">* * * * * * </v>
      </c>
      <c r="E174" s="24" t="s">
        <v>5758</v>
      </c>
      <c r="F174" s="26">
        <f t="shared" si="22"/>
        <v>6</v>
      </c>
      <c r="G174" s="26" t="s">
        <v>5613</v>
      </c>
      <c r="H174" s="26" t="s">
        <v>5613</v>
      </c>
      <c r="I174" s="26" t="s">
        <v>5613</v>
      </c>
      <c r="J174" s="26" t="s">
        <v>3776</v>
      </c>
      <c r="K174" s="18" t="s">
        <v>16</v>
      </c>
      <c r="L174" s="230" t="str">
        <f t="shared" si="16"/>
        <v>1..1</v>
      </c>
      <c r="M174" s="230" t="str">
        <f t="shared" si="13"/>
        <v>1..1</v>
      </c>
      <c r="N174" s="475" t="s">
        <v>20</v>
      </c>
      <c r="O174" s="20" t="s">
        <v>4853</v>
      </c>
      <c r="P174" s="20"/>
      <c r="Q174" s="20"/>
      <c r="R174" s="20"/>
      <c r="S174" s="20"/>
      <c r="T174" s="18"/>
      <c r="U174" s="495"/>
      <c r="V174" s="88"/>
      <c r="W174" s="181"/>
      <c r="X174" s="163"/>
      <c r="Y174" s="73"/>
      <c r="Z174" s="512" t="s">
        <v>5760</v>
      </c>
      <c r="AA174" s="201" t="str">
        <f>INDEX('Factur-X FULL'!K:K,MATCH(CONCATENATE("/rsm:CrossIndustryInvoice",O174),'Factur-X FULL'!M:M,0))</f>
        <v>1..1</v>
      </c>
      <c r="AB174" s="513" t="s">
        <v>5760</v>
      </c>
      <c r="AD174" s="8"/>
    </row>
    <row r="175" spans="1:30" ht="45" customHeight="1" outlineLevel="4" x14ac:dyDescent="0.2">
      <c r="A175" s="8">
        <v>172</v>
      </c>
      <c r="B175" s="48" t="s">
        <v>4157</v>
      </c>
      <c r="C175" s="121" t="s">
        <v>5765</v>
      </c>
      <c r="D175" s="445" t="str">
        <f t="shared" si="24"/>
        <v xml:space="preserve">* * * * * * * </v>
      </c>
      <c r="E175" s="24" t="s">
        <v>5759</v>
      </c>
      <c r="F175" s="26">
        <f t="shared" si="22"/>
        <v>7</v>
      </c>
      <c r="G175" s="26" t="s">
        <v>5613</v>
      </c>
      <c r="H175" s="26" t="s">
        <v>5613</v>
      </c>
      <c r="I175" s="26" t="s">
        <v>5613</v>
      </c>
      <c r="J175" s="26" t="s">
        <v>3776</v>
      </c>
      <c r="K175" s="18" t="s">
        <v>16</v>
      </c>
      <c r="L175" s="230" t="str">
        <f t="shared" si="16"/>
        <v>1..1</v>
      </c>
      <c r="M175" s="230" t="str">
        <f t="shared" si="13"/>
        <v>1..1</v>
      </c>
      <c r="N175" s="475" t="s">
        <v>16</v>
      </c>
      <c r="O175" s="20" t="s">
        <v>4854</v>
      </c>
      <c r="P175" s="20"/>
      <c r="Q175" s="20" t="s">
        <v>1268</v>
      </c>
      <c r="R175" s="20"/>
      <c r="S175" s="20"/>
      <c r="T175" s="18" t="s">
        <v>147</v>
      </c>
      <c r="U175" s="495" t="s">
        <v>81</v>
      </c>
      <c r="V175" s="88"/>
      <c r="W175" s="181"/>
      <c r="X175" s="163"/>
      <c r="Y175" s="73"/>
      <c r="Z175" s="512" t="s">
        <v>5760</v>
      </c>
      <c r="AA175" s="201" t="str">
        <f>INDEX('Factur-X FULL'!K:K,MATCH(CONCATENATE("/rsm:CrossIndustryInvoice",O175),'Factur-X FULL'!M:M,0))</f>
        <v>1..1</v>
      </c>
      <c r="AB175" s="513" t="s">
        <v>5760</v>
      </c>
      <c r="AD175" s="8"/>
    </row>
    <row r="176" spans="1:30" ht="45" customHeight="1" outlineLevel="4" x14ac:dyDescent="0.2">
      <c r="A176" s="8">
        <v>173</v>
      </c>
      <c r="B176" s="48" t="s">
        <v>4157</v>
      </c>
      <c r="C176" s="121" t="s">
        <v>5765</v>
      </c>
      <c r="D176" s="445" t="str">
        <f t="shared" si="24"/>
        <v xml:space="preserve">* * * * * * </v>
      </c>
      <c r="E176" s="24" t="s">
        <v>5761</v>
      </c>
      <c r="F176" s="26">
        <f t="shared" si="22"/>
        <v>6</v>
      </c>
      <c r="G176" s="26" t="s">
        <v>5613</v>
      </c>
      <c r="H176" s="26" t="s">
        <v>5613</v>
      </c>
      <c r="I176" s="26" t="s">
        <v>5613</v>
      </c>
      <c r="J176" s="26" t="s">
        <v>99</v>
      </c>
      <c r="K176" s="18" t="s">
        <v>20</v>
      </c>
      <c r="L176" s="230" t="str">
        <f t="shared" si="16"/>
        <v>0..1</v>
      </c>
      <c r="M176" s="230" t="str">
        <f t="shared" si="13"/>
        <v>0..1</v>
      </c>
      <c r="N176" s="475" t="s">
        <v>20</v>
      </c>
      <c r="O176" s="20" t="s">
        <v>4855</v>
      </c>
      <c r="P176" s="20" t="s">
        <v>5766</v>
      </c>
      <c r="Q176" s="20"/>
      <c r="R176" s="20"/>
      <c r="S176" s="20"/>
      <c r="T176" s="18" t="s">
        <v>1130</v>
      </c>
      <c r="U176" s="495" t="s">
        <v>81</v>
      </c>
      <c r="V176" s="88"/>
      <c r="W176" s="181"/>
      <c r="X176" s="163"/>
      <c r="Y176" s="73"/>
      <c r="Z176" s="512" t="s">
        <v>5760</v>
      </c>
      <c r="AA176" s="201" t="str">
        <f>INDEX('Factur-X FULL'!K:K,MATCH(CONCATENATE("/rsm:CrossIndustryInvoice",O176),'Factur-X FULL'!M:M,0))</f>
        <v>0..1</v>
      </c>
      <c r="AB176" s="513" t="s">
        <v>5760</v>
      </c>
      <c r="AD176" s="8"/>
    </row>
    <row r="177" spans="1:30" ht="45" customHeight="1" outlineLevel="4" x14ac:dyDescent="0.2">
      <c r="A177" s="8">
        <v>174</v>
      </c>
      <c r="B177" s="48" t="s">
        <v>4157</v>
      </c>
      <c r="C177" s="121" t="s">
        <v>5765</v>
      </c>
      <c r="D177" s="445" t="str">
        <f t="shared" si="24"/>
        <v xml:space="preserve">* * * * * * </v>
      </c>
      <c r="E177" s="24" t="s">
        <v>4862</v>
      </c>
      <c r="F177" s="26">
        <f t="shared" si="22"/>
        <v>6</v>
      </c>
      <c r="G177" s="26" t="s">
        <v>5613</v>
      </c>
      <c r="H177" s="26" t="s">
        <v>5613</v>
      </c>
      <c r="I177" s="26" t="s">
        <v>5613</v>
      </c>
      <c r="J177" s="26" t="s">
        <v>99</v>
      </c>
      <c r="K177" s="18" t="s">
        <v>20</v>
      </c>
      <c r="L177" s="230" t="str">
        <f t="shared" si="16"/>
        <v>0..1</v>
      </c>
      <c r="M177" s="230" t="str">
        <f t="shared" si="13"/>
        <v>0..1</v>
      </c>
      <c r="N177" s="475" t="s">
        <v>20</v>
      </c>
      <c r="O177" s="20" t="s">
        <v>4856</v>
      </c>
      <c r="P177" s="20" t="s">
        <v>5767</v>
      </c>
      <c r="Q177" s="20"/>
      <c r="R177" s="20"/>
      <c r="S177" s="20"/>
      <c r="T177" s="18" t="s">
        <v>230</v>
      </c>
      <c r="U177" s="495" t="s">
        <v>81</v>
      </c>
      <c r="V177" s="88"/>
      <c r="W177" s="181"/>
      <c r="X177" s="163"/>
      <c r="Y177" s="73"/>
      <c r="Z177" s="512" t="s">
        <v>5760</v>
      </c>
      <c r="AA177" s="201" t="str">
        <f>INDEX('Factur-X FULL'!K:K,MATCH(CONCATENATE("/rsm:CrossIndustryInvoice",O177),'Factur-X FULL'!M:M,0))</f>
        <v>0..1</v>
      </c>
      <c r="AB177" s="513" t="s">
        <v>5760</v>
      </c>
      <c r="AD177" s="8"/>
    </row>
    <row r="178" spans="1:30" ht="45" customHeight="1" outlineLevel="4" x14ac:dyDescent="0.2">
      <c r="A178" s="8">
        <v>175</v>
      </c>
      <c r="B178" s="48" t="s">
        <v>4157</v>
      </c>
      <c r="C178" s="121" t="s">
        <v>5765</v>
      </c>
      <c r="D178" s="445" t="str">
        <f t="shared" si="24"/>
        <v xml:space="preserve">* * * * * * </v>
      </c>
      <c r="E178" s="24" t="s">
        <v>5862</v>
      </c>
      <c r="F178" s="26">
        <f t="shared" ref="F178:F180" si="25">LEN(O178)-LEN(SUBSTITUTE(O178,"/",""))</f>
        <v>6</v>
      </c>
      <c r="G178" s="26" t="s">
        <v>5613</v>
      </c>
      <c r="H178" s="26" t="s">
        <v>5613</v>
      </c>
      <c r="I178" s="26" t="s">
        <v>5613</v>
      </c>
      <c r="J178" s="26" t="s">
        <v>3776</v>
      </c>
      <c r="K178" s="18" t="s">
        <v>16</v>
      </c>
      <c r="L178" s="230" t="str">
        <f t="shared" si="16"/>
        <v>1..1</v>
      </c>
      <c r="M178" s="230" t="str">
        <f t="shared" si="13"/>
        <v>1..1</v>
      </c>
      <c r="N178" s="475" t="s">
        <v>21</v>
      </c>
      <c r="O178" s="20" t="s">
        <v>4857</v>
      </c>
      <c r="P178" s="20" t="s">
        <v>5768</v>
      </c>
      <c r="Q178" s="20" t="s">
        <v>5769</v>
      </c>
      <c r="R178" s="20"/>
      <c r="S178" s="20"/>
      <c r="T178" s="18" t="s">
        <v>674</v>
      </c>
      <c r="U178" s="495" t="s">
        <v>81</v>
      </c>
      <c r="V178" s="88"/>
      <c r="W178" s="181"/>
      <c r="X178" s="163"/>
      <c r="Y178" s="73"/>
      <c r="Z178" s="512" t="s">
        <v>5760</v>
      </c>
      <c r="AA178" s="201" t="str">
        <f>INDEX('Factur-X FULL'!K:K,MATCH(CONCATENATE("/rsm:CrossIndustryInvoice",O178),'Factur-X FULL'!M:M,0))</f>
        <v>1..1</v>
      </c>
      <c r="AB178" s="513" t="s">
        <v>5760</v>
      </c>
      <c r="AD178" s="8"/>
    </row>
    <row r="179" spans="1:30" ht="45" customHeight="1" outlineLevel="4" x14ac:dyDescent="0.2">
      <c r="A179" s="8">
        <v>176</v>
      </c>
      <c r="B179" s="48" t="s">
        <v>4157</v>
      </c>
      <c r="C179" s="121" t="s">
        <v>5765</v>
      </c>
      <c r="D179" s="445" t="str">
        <f t="shared" si="24"/>
        <v xml:space="preserve">* * * * * * </v>
      </c>
      <c r="E179" s="24" t="s">
        <v>5762</v>
      </c>
      <c r="F179" s="26">
        <f t="shared" si="25"/>
        <v>6</v>
      </c>
      <c r="G179" s="26" t="s">
        <v>5613</v>
      </c>
      <c r="H179" s="26" t="s">
        <v>5613</v>
      </c>
      <c r="I179" s="26" t="s">
        <v>5613</v>
      </c>
      <c r="J179" s="26" t="s">
        <v>3776</v>
      </c>
      <c r="K179" s="18" t="s">
        <v>20</v>
      </c>
      <c r="L179" s="230" t="str">
        <f t="shared" si="16"/>
        <v>0..1</v>
      </c>
      <c r="M179" s="230" t="str">
        <f t="shared" si="13"/>
        <v>0..1</v>
      </c>
      <c r="N179" s="475" t="s">
        <v>20</v>
      </c>
      <c r="O179" s="20" t="s">
        <v>4865</v>
      </c>
      <c r="P179" s="20" t="s">
        <v>5771</v>
      </c>
      <c r="Q179" s="20" t="s">
        <v>5770</v>
      </c>
      <c r="R179" s="20"/>
      <c r="S179" s="20"/>
      <c r="T179" s="18" t="s">
        <v>192</v>
      </c>
      <c r="U179" s="495" t="s">
        <v>81</v>
      </c>
      <c r="V179" s="88"/>
      <c r="W179" s="181" t="s">
        <v>5866</v>
      </c>
      <c r="X179" s="163"/>
      <c r="Y179" s="73"/>
      <c r="Z179" s="512" t="s">
        <v>5760</v>
      </c>
      <c r="AA179" s="201" t="e">
        <f>INDEX('Factur-X FULL'!K:K,MATCH(CONCATENATE("/rsm:CrossIndustryInvoice",O179),'Factur-X FULL'!M:M,0))</f>
        <v>#N/A</v>
      </c>
      <c r="AB179" s="513" t="s">
        <v>5760</v>
      </c>
      <c r="AC179" s="426" t="s">
        <v>4707</v>
      </c>
      <c r="AD179" s="8"/>
    </row>
    <row r="180" spans="1:30" ht="45" customHeight="1" outlineLevel="4" x14ac:dyDescent="0.2">
      <c r="A180" s="8">
        <v>177</v>
      </c>
      <c r="B180" s="48" t="s">
        <v>4157</v>
      </c>
      <c r="C180" s="121" t="s">
        <v>5765</v>
      </c>
      <c r="D180" s="445" t="str">
        <f t="shared" si="24"/>
        <v xml:space="preserve">* * * * * * </v>
      </c>
      <c r="E180" s="24" t="s">
        <v>5763</v>
      </c>
      <c r="F180" s="26">
        <f t="shared" si="25"/>
        <v>6</v>
      </c>
      <c r="G180" s="26" t="s">
        <v>5613</v>
      </c>
      <c r="H180" s="26" t="s">
        <v>5613</v>
      </c>
      <c r="I180" s="26" t="s">
        <v>5613</v>
      </c>
      <c r="J180" s="26" t="s">
        <v>3776</v>
      </c>
      <c r="K180" s="18" t="s">
        <v>20</v>
      </c>
      <c r="L180" s="230" t="str">
        <f t="shared" si="16"/>
        <v>0..1</v>
      </c>
      <c r="M180" s="230" t="str">
        <f t="shared" si="13"/>
        <v>0..1</v>
      </c>
      <c r="N180" s="475" t="s">
        <v>20</v>
      </c>
      <c r="O180" s="20" t="s">
        <v>4858</v>
      </c>
      <c r="P180" s="20" t="s">
        <v>5772</v>
      </c>
      <c r="Q180" s="20" t="s">
        <v>5773</v>
      </c>
      <c r="R180" s="20"/>
      <c r="S180" s="20"/>
      <c r="T180" s="18" t="s">
        <v>125</v>
      </c>
      <c r="U180" s="495" t="s">
        <v>81</v>
      </c>
      <c r="V180" s="88"/>
      <c r="W180" s="181"/>
      <c r="X180" s="163"/>
      <c r="Y180" s="73"/>
      <c r="Z180" s="512" t="s">
        <v>5760</v>
      </c>
      <c r="AA180" s="201" t="str">
        <f>INDEX('Factur-X FULL'!K:K,MATCH(CONCATENATE("/rsm:CrossIndustryInvoice",O180),'Factur-X FULL'!M:M,0))</f>
        <v>1..1</v>
      </c>
      <c r="AB180" s="513" t="s">
        <v>5760</v>
      </c>
      <c r="AC180" s="70" t="s">
        <v>4706</v>
      </c>
      <c r="AD180" s="8"/>
    </row>
    <row r="181" spans="1:30" s="148" customFormat="1" ht="54.5" customHeight="1" outlineLevel="3" x14ac:dyDescent="0.2">
      <c r="A181" s="8">
        <v>178</v>
      </c>
      <c r="B181" s="149" t="s">
        <v>4157</v>
      </c>
      <c r="C181" s="133"/>
      <c r="D181" s="446" t="str">
        <f t="shared" si="17"/>
        <v xml:space="preserve">* * * * </v>
      </c>
      <c r="E181" s="50" t="str">
        <f>CONCATENATE("(",E182,")")</f>
        <v>(Net Price)</v>
      </c>
      <c r="F181" s="35">
        <f t="shared" si="22"/>
        <v>4</v>
      </c>
      <c r="G181" s="35" t="s">
        <v>5613</v>
      </c>
      <c r="H181" s="35" t="s">
        <v>5613</v>
      </c>
      <c r="I181" s="35" t="s">
        <v>5613</v>
      </c>
      <c r="J181" s="35" t="s">
        <v>323</v>
      </c>
      <c r="K181" s="36" t="s">
        <v>16</v>
      </c>
      <c r="L181" s="35" t="str">
        <f t="shared" si="16"/>
        <v>1..1</v>
      </c>
      <c r="M181" s="35" t="str">
        <f t="shared" si="13"/>
        <v>1..1</v>
      </c>
      <c r="N181" s="482" t="s">
        <v>21</v>
      </c>
      <c r="O181" s="34" t="s">
        <v>3853</v>
      </c>
      <c r="P181" s="34"/>
      <c r="Q181" s="34"/>
      <c r="R181" s="34"/>
      <c r="S181" s="34"/>
      <c r="T181" s="36"/>
      <c r="U181" s="500"/>
      <c r="V181" s="177" t="s">
        <v>4121</v>
      </c>
      <c r="W181" s="185"/>
      <c r="X181" s="166" t="s">
        <v>4949</v>
      </c>
      <c r="Y181" s="8"/>
      <c r="Z181" s="145" t="str">
        <f>INDEX('Factur-X FULL'!B:B,MATCH(CONCATENATE("/rsm:CrossIndustryInvoice",O181),'Factur-X FULL'!M:M,0))</f>
        <v>BT-146-00</v>
      </c>
      <c r="AA181" s="202" t="str">
        <f>INDEX('Factur-X FULL'!K:K,MATCH(CONCATENATE("/rsm:CrossIndustryInvoice",O181),'Factur-X FULL'!M:M,0))</f>
        <v>1..1</v>
      </c>
      <c r="AB181" s="146" t="str">
        <f>IF(OR(ISNA(Z181),Z181="EXT"),INDEX('Factur-X FULL'!T:T,MATCH(CONCATENATE("/rsm:CrossIndustryInvoice",O181),'Factur-X FULL'!M:M,0)),INDEX('Factur-X FULL'!T:T,MATCH(Z181,'Factur-X FULL'!B:B,0)))</f>
        <v>BASIC</v>
      </c>
      <c r="AC181" s="70"/>
      <c r="AD181" s="8"/>
    </row>
    <row r="182" spans="1:30" ht="45" customHeight="1" outlineLevel="4" x14ac:dyDescent="0.2">
      <c r="A182" s="8">
        <v>179</v>
      </c>
      <c r="B182" s="48" t="s">
        <v>4157</v>
      </c>
      <c r="C182" s="123"/>
      <c r="D182" s="445" t="str">
        <f t="shared" si="17"/>
        <v xml:space="preserve">* * * * * </v>
      </c>
      <c r="E182" s="20" t="s">
        <v>43</v>
      </c>
      <c r="F182" s="26">
        <f t="shared" si="22"/>
        <v>5</v>
      </c>
      <c r="G182" s="26" t="s">
        <v>5613</v>
      </c>
      <c r="H182" s="26" t="s">
        <v>5613</v>
      </c>
      <c r="I182" s="26" t="s">
        <v>5613</v>
      </c>
      <c r="J182" s="26" t="s">
        <v>323</v>
      </c>
      <c r="K182" s="18" t="s">
        <v>16</v>
      </c>
      <c r="L182" s="230" t="str">
        <f t="shared" si="16"/>
        <v>1..1</v>
      </c>
      <c r="M182" s="230" t="str">
        <f t="shared" si="13"/>
        <v>1..1</v>
      </c>
      <c r="N182" s="475" t="s">
        <v>40</v>
      </c>
      <c r="O182" s="21" t="s">
        <v>3854</v>
      </c>
      <c r="P182" s="20" t="s">
        <v>747</v>
      </c>
      <c r="Q182" s="20" t="s">
        <v>748</v>
      </c>
      <c r="R182" s="20"/>
      <c r="S182" s="21"/>
      <c r="T182" s="18" t="s">
        <v>674</v>
      </c>
      <c r="U182" s="495" t="s">
        <v>81</v>
      </c>
      <c r="V182" s="88" t="s">
        <v>44</v>
      </c>
      <c r="W182" s="181"/>
      <c r="X182" s="163" t="s">
        <v>4949</v>
      </c>
      <c r="Y182" s="8"/>
      <c r="Z182" s="114" t="str">
        <f>INDEX('Factur-X FULL'!B:B,MATCH(CONCATENATE("/rsm:CrossIndustryInvoice",O182),'Factur-X FULL'!M:M,0))</f>
        <v>BT-146</v>
      </c>
      <c r="AA182" s="201" t="str">
        <f>INDEX('Factur-X FULL'!K:K,MATCH(CONCATENATE("/rsm:CrossIndustryInvoice",O182),'Factur-X FULL'!M:M,0))</f>
        <v>1..1</v>
      </c>
      <c r="AB182" s="109" t="str">
        <f>IF(OR(ISNA(Z182),Z182="EXT"),INDEX('Factur-X FULL'!T:T,MATCH(CONCATENATE("/rsm:CrossIndustryInvoice",O182),'Factur-X FULL'!M:M,0)),INDEX('Factur-X FULL'!T:T,MATCH(Z182,'Factur-X FULL'!B:B,0)))</f>
        <v>BASIC</v>
      </c>
      <c r="AD182" s="8"/>
    </row>
    <row r="183" spans="1:30" ht="45" customHeight="1" outlineLevel="4" x14ac:dyDescent="0.2">
      <c r="A183" s="8">
        <v>180</v>
      </c>
      <c r="B183" s="48" t="s">
        <v>4157</v>
      </c>
      <c r="C183" s="123"/>
      <c r="D183" s="445" t="str">
        <f t="shared" si="17"/>
        <v xml:space="preserve">* * * * * </v>
      </c>
      <c r="E183" s="20" t="s">
        <v>4122</v>
      </c>
      <c r="F183" s="26">
        <f t="shared" si="22"/>
        <v>5</v>
      </c>
      <c r="G183" s="26" t="s">
        <v>5613</v>
      </c>
      <c r="H183" s="26" t="s">
        <v>5613</v>
      </c>
      <c r="I183" s="26" t="s">
        <v>5613</v>
      </c>
      <c r="J183" s="26" t="s">
        <v>323</v>
      </c>
      <c r="K183" s="18" t="s">
        <v>20</v>
      </c>
      <c r="L183" s="230" t="str">
        <f t="shared" si="16"/>
        <v>0..1</v>
      </c>
      <c r="M183" s="230" t="str">
        <f t="shared" ref="M183:M252" si="26">IF($L183="","",$L183)</f>
        <v>0..1</v>
      </c>
      <c r="N183" s="475" t="s">
        <v>20</v>
      </c>
      <c r="O183" s="21" t="s">
        <v>3855</v>
      </c>
      <c r="P183" s="20" t="s">
        <v>682</v>
      </c>
      <c r="Q183" s="20"/>
      <c r="R183" s="20"/>
      <c r="S183" s="21"/>
      <c r="T183" s="18" t="s">
        <v>687</v>
      </c>
      <c r="U183" s="495" t="s">
        <v>81</v>
      </c>
      <c r="V183" s="88">
        <v>1</v>
      </c>
      <c r="W183" s="181"/>
      <c r="X183" s="163" t="s">
        <v>4949</v>
      </c>
      <c r="Y183" s="8"/>
      <c r="Z183" s="114" t="str">
        <f>INDEX('Factur-X FULL'!B:B,MATCH(CONCATENATE("/rsm:CrossIndustryInvoice",O183),'Factur-X FULL'!M:M,0))</f>
        <v>BT-149</v>
      </c>
      <c r="AA183" s="201" t="str">
        <f>INDEX('Factur-X FULL'!K:K,MATCH(CONCATENATE("/rsm:CrossIndustryInvoice",O183),'Factur-X FULL'!M:M,0))</f>
        <v>0..1</v>
      </c>
      <c r="AB183" s="109" t="str">
        <f>IF(OR(ISNA(Z183),Z183="EXT"),INDEX('Factur-X FULL'!T:T,MATCH(CONCATENATE("/rsm:CrossIndustryInvoice",O183),'Factur-X FULL'!M:M,0)),INDEX('Factur-X FULL'!T:T,MATCH(Z183,'Factur-X FULL'!B:B,0)))</f>
        <v>BASIC</v>
      </c>
      <c r="AD183" s="8"/>
    </row>
    <row r="184" spans="1:30" ht="45" customHeight="1" outlineLevel="4" x14ac:dyDescent="0.2">
      <c r="A184" s="8">
        <v>181</v>
      </c>
      <c r="B184" s="48" t="s">
        <v>4157</v>
      </c>
      <c r="C184" s="123"/>
      <c r="D184" s="445" t="str">
        <f t="shared" si="17"/>
        <v xml:space="preserve">* * * * * * </v>
      </c>
      <c r="E184" s="20" t="s">
        <v>46</v>
      </c>
      <c r="F184" s="26">
        <f t="shared" si="22"/>
        <v>6</v>
      </c>
      <c r="G184" s="26" t="s">
        <v>5613</v>
      </c>
      <c r="H184" s="26" t="s">
        <v>5613</v>
      </c>
      <c r="I184" s="26" t="s">
        <v>5613</v>
      </c>
      <c r="J184" s="26" t="s">
        <v>323</v>
      </c>
      <c r="K184" s="18" t="s">
        <v>20</v>
      </c>
      <c r="L184" s="230" t="str">
        <f t="shared" si="16"/>
        <v>0..1</v>
      </c>
      <c r="M184" s="230" t="str">
        <f t="shared" si="26"/>
        <v>0..1</v>
      </c>
      <c r="N184" s="475" t="s">
        <v>20</v>
      </c>
      <c r="O184" s="52" t="s">
        <v>3856</v>
      </c>
      <c r="P184" s="47" t="s">
        <v>694</v>
      </c>
      <c r="Q184" s="61" t="s">
        <v>4255</v>
      </c>
      <c r="R184" s="61"/>
      <c r="S184" s="52"/>
      <c r="T184" s="125" t="s">
        <v>192</v>
      </c>
      <c r="U184" s="497" t="s">
        <v>230</v>
      </c>
      <c r="V184" s="94" t="s">
        <v>47</v>
      </c>
      <c r="W184" s="187"/>
      <c r="X184" s="169" t="s">
        <v>4949</v>
      </c>
      <c r="Y184" s="8"/>
      <c r="Z184" s="114" t="str">
        <f>INDEX('Factur-X FULL'!B:B,MATCH(CONCATENATE("/rsm:CrossIndustryInvoice",O184),'Factur-X FULL'!M:M,0))</f>
        <v>BT-150</v>
      </c>
      <c r="AA184" s="201" t="str">
        <f>INDEX('Factur-X FULL'!K:K,MATCH(CONCATENATE("/rsm:CrossIndustryInvoice",O184),'Factur-X FULL'!M:M,0))</f>
        <v>0..1</v>
      </c>
      <c r="AB184" s="109" t="str">
        <f>IF(OR(ISNA(Z184),Z184="EXT"),INDEX('Factur-X FULL'!T:T,MATCH(CONCATENATE("/rsm:CrossIndustryInvoice",O184),'Factur-X FULL'!M:M,0)),INDEX('Factur-X FULL'!T:T,MATCH(Z184,'Factur-X FULL'!B:B,0)))</f>
        <v>BASIC</v>
      </c>
      <c r="AD184" s="8"/>
    </row>
    <row r="185" spans="1:30" ht="48" outlineLevel="4" x14ac:dyDescent="0.2">
      <c r="A185" s="8">
        <v>182</v>
      </c>
      <c r="B185" s="48" t="s">
        <v>4157</v>
      </c>
      <c r="C185" s="121"/>
      <c r="D185" s="445" t="str">
        <f t="shared" si="17"/>
        <v xml:space="preserve">* * * * * </v>
      </c>
      <c r="E185" s="24" t="s">
        <v>4400</v>
      </c>
      <c r="F185" s="26">
        <f t="shared" si="22"/>
        <v>5</v>
      </c>
      <c r="G185" s="26" t="s">
        <v>5613</v>
      </c>
      <c r="H185" s="26" t="s">
        <v>5613</v>
      </c>
      <c r="I185" s="26" t="s">
        <v>5613</v>
      </c>
      <c r="J185" s="26" t="s">
        <v>99</v>
      </c>
      <c r="K185" s="18" t="s">
        <v>20</v>
      </c>
      <c r="L185" s="230" t="str">
        <f t="shared" ref="L185:L313" si="27">IF($K185="","",$K185)</f>
        <v>0..1</v>
      </c>
      <c r="M185" s="230" t="str">
        <f t="shared" si="26"/>
        <v>0..1</v>
      </c>
      <c r="N185" s="475" t="s">
        <v>20</v>
      </c>
      <c r="O185" s="20" t="s">
        <v>3857</v>
      </c>
      <c r="P185" s="20" t="s">
        <v>4380</v>
      </c>
      <c r="Q185" s="20"/>
      <c r="R185" s="20"/>
      <c r="S185" s="20"/>
      <c r="T185" s="18" t="s">
        <v>687</v>
      </c>
      <c r="U185" s="495" t="s">
        <v>81</v>
      </c>
      <c r="V185" s="88"/>
      <c r="W185" s="181" t="s">
        <v>3774</v>
      </c>
      <c r="X185" s="163"/>
      <c r="Y185" s="8"/>
      <c r="Z185" s="114" t="e">
        <f>INDEX('Factur-X FULL'!B:B,MATCH(CONCATENATE("/rsm:CrossIndustryInvoice",O185),'Factur-X FULL'!M:M,0))</f>
        <v>#N/A</v>
      </c>
      <c r="AA185" s="201" t="e">
        <f>INDEX('Factur-X FULL'!K:K,MATCH(CONCATENATE("/rsm:CrossIndustryInvoice",O185),'Factur-X FULL'!M:M,0))</f>
        <v>#N/A</v>
      </c>
      <c r="AB185" s="109" t="e">
        <f>IF(OR(ISNA(Z185),Z185="EXT"),INDEX('Factur-X FULL'!T:T,MATCH(CONCATENATE("/rsm:CrossIndustryInvoice",O185),'Factur-X FULL'!M:M,0)),INDEX('Factur-X FULL'!T:T,MATCH(Z185,'Factur-X FULL'!B:B,0)))</f>
        <v>#N/A</v>
      </c>
      <c r="AC185" s="70" t="s">
        <v>4706</v>
      </c>
      <c r="AD185" s="8"/>
    </row>
    <row r="186" spans="1:30" ht="48" outlineLevel="4" x14ac:dyDescent="0.2">
      <c r="A186" s="8">
        <v>183</v>
      </c>
      <c r="B186" s="48" t="s">
        <v>4157</v>
      </c>
      <c r="C186" s="121"/>
      <c r="D186" s="445" t="str">
        <f t="shared" si="17"/>
        <v xml:space="preserve">* * * * * * </v>
      </c>
      <c r="E186" s="24" t="s">
        <v>4402</v>
      </c>
      <c r="F186" s="26">
        <f t="shared" si="22"/>
        <v>6</v>
      </c>
      <c r="G186" s="26" t="s">
        <v>5613</v>
      </c>
      <c r="H186" s="26" t="s">
        <v>5613</v>
      </c>
      <c r="I186" s="26" t="s">
        <v>5613</v>
      </c>
      <c r="J186" s="26" t="s">
        <v>99</v>
      </c>
      <c r="K186" s="18" t="s">
        <v>20</v>
      </c>
      <c r="L186" s="230" t="str">
        <f t="shared" si="27"/>
        <v>0..1</v>
      </c>
      <c r="M186" s="230" t="str">
        <f t="shared" si="26"/>
        <v>0..1</v>
      </c>
      <c r="N186" s="475" t="s">
        <v>20</v>
      </c>
      <c r="O186" s="47" t="s">
        <v>4403</v>
      </c>
      <c r="P186" s="47"/>
      <c r="Q186" s="61" t="s">
        <v>4255</v>
      </c>
      <c r="R186" s="47"/>
      <c r="S186" s="47"/>
      <c r="T186" s="125" t="s">
        <v>192</v>
      </c>
      <c r="U186" s="497" t="s">
        <v>230</v>
      </c>
      <c r="V186" s="94"/>
      <c r="W186" s="187" t="s">
        <v>3774</v>
      </c>
      <c r="X186" s="169"/>
      <c r="Y186" s="8"/>
      <c r="Z186" s="114" t="e">
        <f>INDEX('Factur-X FULL'!B:B,MATCH(CONCATENATE("/rsm:CrossIndustryInvoice",O186),'Factur-X FULL'!M:M,0))</f>
        <v>#N/A</v>
      </c>
      <c r="AA186" s="201" t="e">
        <f>INDEX('Factur-X FULL'!K:K,MATCH(CONCATENATE("/rsm:CrossIndustryInvoice",O186),'Factur-X FULL'!M:M,0))</f>
        <v>#N/A</v>
      </c>
      <c r="AB186" s="109" t="e">
        <f>IF(OR(ISNA(Z186),Z186="EXT"),INDEX('Factur-X FULL'!T:T,MATCH(CONCATENATE("/rsm:CrossIndustryInvoice",O186),'Factur-X FULL'!M:M,0)),INDEX('Factur-X FULL'!T:T,MATCH(Z186,'Factur-X FULL'!B:B,0)))</f>
        <v>#N/A</v>
      </c>
      <c r="AC186" s="70" t="s">
        <v>4706</v>
      </c>
      <c r="AD186" s="8"/>
    </row>
    <row r="187" spans="1:30" ht="48" outlineLevel="4" x14ac:dyDescent="0.2">
      <c r="A187" s="8">
        <v>184</v>
      </c>
      <c r="B187" s="48" t="s">
        <v>4157</v>
      </c>
      <c r="C187" s="121"/>
      <c r="D187" s="445" t="str">
        <f t="shared" si="17"/>
        <v xml:space="preserve">* * * * * </v>
      </c>
      <c r="E187" s="24" t="s">
        <v>4401</v>
      </c>
      <c r="F187" s="26">
        <f t="shared" si="22"/>
        <v>5</v>
      </c>
      <c r="G187" s="26" t="s">
        <v>5613</v>
      </c>
      <c r="H187" s="26" t="s">
        <v>5613</v>
      </c>
      <c r="I187" s="26" t="s">
        <v>5613</v>
      </c>
      <c r="J187" s="26" t="s">
        <v>99</v>
      </c>
      <c r="K187" s="18" t="s">
        <v>20</v>
      </c>
      <c r="L187" s="230" t="str">
        <f t="shared" si="27"/>
        <v>0..1</v>
      </c>
      <c r="M187" s="230" t="str">
        <f t="shared" si="26"/>
        <v>0..1</v>
      </c>
      <c r="N187" s="475" t="s">
        <v>20</v>
      </c>
      <c r="O187" s="20" t="s">
        <v>3858</v>
      </c>
      <c r="P187" s="20" t="s">
        <v>4381</v>
      </c>
      <c r="Q187" s="20"/>
      <c r="R187" s="20"/>
      <c r="S187" s="20"/>
      <c r="T187" s="18" t="s">
        <v>687</v>
      </c>
      <c r="U187" s="495" t="s">
        <v>81</v>
      </c>
      <c r="V187" s="88"/>
      <c r="W187" s="181" t="s">
        <v>3774</v>
      </c>
      <c r="X187" s="163"/>
      <c r="Y187" s="8"/>
      <c r="Z187" s="114" t="e">
        <f>INDEX('Factur-X FULL'!B:B,MATCH(CONCATENATE("/rsm:CrossIndustryInvoice",O187),'Factur-X FULL'!M:M,0))</f>
        <v>#N/A</v>
      </c>
      <c r="AA187" s="201" t="e">
        <f>INDEX('Factur-X FULL'!K:K,MATCH(CONCATENATE("/rsm:CrossIndustryInvoice",O187),'Factur-X FULL'!M:M,0))</f>
        <v>#N/A</v>
      </c>
      <c r="AB187" s="109" t="e">
        <f>IF(OR(ISNA(Z187),Z187="EXT"),INDEX('Factur-X FULL'!T:T,MATCH(CONCATENATE("/rsm:CrossIndustryInvoice",O187),'Factur-X FULL'!M:M,0)),INDEX('Factur-X FULL'!T:T,MATCH(Z187,'Factur-X FULL'!B:B,0)))</f>
        <v>#N/A</v>
      </c>
      <c r="AC187" s="70" t="s">
        <v>4706</v>
      </c>
      <c r="AD187" s="8"/>
    </row>
    <row r="188" spans="1:30" ht="48" outlineLevel="4" x14ac:dyDescent="0.2">
      <c r="A188" s="8">
        <v>185</v>
      </c>
      <c r="B188" s="48" t="s">
        <v>4157</v>
      </c>
      <c r="C188" s="121"/>
      <c r="D188" s="445" t="str">
        <f t="shared" si="17"/>
        <v xml:space="preserve">* * * * * * </v>
      </c>
      <c r="E188" s="24" t="s">
        <v>4404</v>
      </c>
      <c r="F188" s="26">
        <f t="shared" si="22"/>
        <v>6</v>
      </c>
      <c r="G188" s="26" t="s">
        <v>5613</v>
      </c>
      <c r="H188" s="26" t="s">
        <v>5613</v>
      </c>
      <c r="I188" s="26" t="s">
        <v>5613</v>
      </c>
      <c r="J188" s="26" t="s">
        <v>99</v>
      </c>
      <c r="K188" s="18" t="s">
        <v>20</v>
      </c>
      <c r="L188" s="230" t="str">
        <f t="shared" si="27"/>
        <v>0..1</v>
      </c>
      <c r="M188" s="230" t="str">
        <f t="shared" si="26"/>
        <v>0..1</v>
      </c>
      <c r="N188" s="475" t="s">
        <v>20</v>
      </c>
      <c r="O188" s="47" t="s">
        <v>4405</v>
      </c>
      <c r="P188" s="47"/>
      <c r="Q188" s="61" t="s">
        <v>4255</v>
      </c>
      <c r="R188" s="47"/>
      <c r="S188" s="47"/>
      <c r="T188" s="125" t="s">
        <v>192</v>
      </c>
      <c r="U188" s="497" t="s">
        <v>230</v>
      </c>
      <c r="V188" s="94"/>
      <c r="W188" s="187" t="s">
        <v>3774</v>
      </c>
      <c r="X188" s="169"/>
      <c r="Y188" s="8"/>
      <c r="Z188" s="114" t="e">
        <f>INDEX('Factur-X FULL'!B:B,MATCH(CONCATENATE("/rsm:CrossIndustryInvoice",O188),'Factur-X FULL'!M:M,0))</f>
        <v>#N/A</v>
      </c>
      <c r="AA188" s="201" t="e">
        <f>INDEX('Factur-X FULL'!K:K,MATCH(CONCATENATE("/rsm:CrossIndustryInvoice",O188),'Factur-X FULL'!M:M,0))</f>
        <v>#N/A</v>
      </c>
      <c r="AB188" s="109" t="e">
        <f>IF(OR(ISNA(Z188),Z188="EXT"),INDEX('Factur-X FULL'!T:T,MATCH(CONCATENATE("/rsm:CrossIndustryInvoice",O188),'Factur-X FULL'!M:M,0)),INDEX('Factur-X FULL'!T:T,MATCH(Z188,'Factur-X FULL'!B:B,0)))</f>
        <v>#N/A</v>
      </c>
      <c r="AC188" s="70" t="s">
        <v>4706</v>
      </c>
      <c r="AD188" s="8"/>
    </row>
    <row r="189" spans="1:30" s="148" customFormat="1" ht="45" customHeight="1" outlineLevel="4" x14ac:dyDescent="0.2">
      <c r="A189" s="8">
        <v>186</v>
      </c>
      <c r="B189" s="149" t="s">
        <v>4157</v>
      </c>
      <c r="C189" s="429"/>
      <c r="D189" s="451" t="str">
        <f t="shared" si="17"/>
        <v xml:space="preserve">* * * * * </v>
      </c>
      <c r="E189" s="406" t="s">
        <v>5080</v>
      </c>
      <c r="F189" s="407">
        <f t="shared" ref="F189:F195" si="28">LEN(O189)-LEN(SUBSTITUTE(O189,"/",""))</f>
        <v>5</v>
      </c>
      <c r="G189" s="407" t="s">
        <v>5613</v>
      </c>
      <c r="H189" s="407" t="s">
        <v>5613</v>
      </c>
      <c r="I189" s="407" t="s">
        <v>5613</v>
      </c>
      <c r="J189" s="407" t="s">
        <v>99</v>
      </c>
      <c r="K189" s="408" t="s">
        <v>21</v>
      </c>
      <c r="L189" s="407" t="str">
        <f t="shared" si="27"/>
        <v>0..n</v>
      </c>
      <c r="M189" s="407" t="str">
        <f t="shared" si="26"/>
        <v>0..n</v>
      </c>
      <c r="N189" s="409" t="s">
        <v>21</v>
      </c>
      <c r="O189" s="410" t="s">
        <v>5073</v>
      </c>
      <c r="P189" s="410" t="s">
        <v>5088</v>
      </c>
      <c r="Q189" s="410"/>
      <c r="R189" s="410"/>
      <c r="S189" s="410"/>
      <c r="T189" s="408"/>
      <c r="U189" s="504"/>
      <c r="V189" s="411"/>
      <c r="W189" s="412" t="s">
        <v>3774</v>
      </c>
      <c r="X189" s="413"/>
      <c r="Y189" s="8"/>
      <c r="Z189" s="430" t="str">
        <f>INDEX('Factur-X FULL'!B:B,MATCH(CONCATENATE("/rsm:CrossIndustryInvoice",O189),'Factur-X FULL'!M:M,0))</f>
        <v>EXT</v>
      </c>
      <c r="AA189" s="431" t="str">
        <f>INDEX('Factur-X FULL'!K:K,MATCH(CONCATENATE("/rsm:CrossIndustryInvoice",O189),'Factur-X FULL'!M:M,0))</f>
        <v>0..1</v>
      </c>
      <c r="AB189" s="432" t="str">
        <f>IF(OR(ISNA(Z189),Z189="EXT"),INDEX('Factur-X FULL'!T:T,MATCH(CONCATENATE("/rsm:CrossIndustryInvoice",O189),'Factur-X FULL'!M:M,0)),INDEX('Factur-X FULL'!T:T,MATCH(Z189,'Factur-X FULL'!B:B,0)))</f>
        <v>EXTENDED</v>
      </c>
      <c r="AC189" s="70" t="s">
        <v>5091</v>
      </c>
      <c r="AD189" s="8"/>
    </row>
    <row r="190" spans="1:30" ht="45" customHeight="1" outlineLevel="4" x14ac:dyDescent="0.2">
      <c r="A190" s="8">
        <v>187</v>
      </c>
      <c r="B190" s="48" t="s">
        <v>4157</v>
      </c>
      <c r="C190" s="123"/>
      <c r="D190" s="445" t="str">
        <f t="shared" si="17"/>
        <v xml:space="preserve">* * * * * * </v>
      </c>
      <c r="E190" s="24" t="s">
        <v>5081</v>
      </c>
      <c r="F190" s="26">
        <f t="shared" si="28"/>
        <v>6</v>
      </c>
      <c r="G190" s="26" t="s">
        <v>5613</v>
      </c>
      <c r="H190" s="26" t="s">
        <v>5613</v>
      </c>
      <c r="I190" s="26" t="s">
        <v>5613</v>
      </c>
      <c r="J190" s="26" t="s">
        <v>99</v>
      </c>
      <c r="K190" s="18" t="s">
        <v>20</v>
      </c>
      <c r="L190" s="230" t="str">
        <f t="shared" si="27"/>
        <v>0..1</v>
      </c>
      <c r="M190" s="230" t="str">
        <f t="shared" si="26"/>
        <v>0..1</v>
      </c>
      <c r="N190" s="475" t="s">
        <v>21</v>
      </c>
      <c r="O190" s="24" t="s">
        <v>5074</v>
      </c>
      <c r="P190" s="24" t="s">
        <v>4504</v>
      </c>
      <c r="Q190" s="24"/>
      <c r="R190" s="24"/>
      <c r="S190" s="24"/>
      <c r="T190" s="18" t="s">
        <v>230</v>
      </c>
      <c r="U190" s="495" t="s">
        <v>81</v>
      </c>
      <c r="V190" s="88"/>
      <c r="W190" s="181"/>
      <c r="X190" s="163"/>
      <c r="Y190" s="8"/>
      <c r="Z190" s="114" t="str">
        <f>INDEX('Factur-X FULL'!B:B,MATCH(CONCATENATE("/rsm:CrossIndustryInvoice",O190),'Factur-X FULL'!M:M,0))</f>
        <v>EXT</v>
      </c>
      <c r="AA190" s="201" t="str">
        <f>INDEX('Factur-X FULL'!K:K,MATCH(CONCATENATE("/rsm:CrossIndustryInvoice",O190),'Factur-X FULL'!M:M,0))</f>
        <v>1..1</v>
      </c>
      <c r="AB190" s="109" t="str">
        <f>IF(OR(ISNA(Z190),Z190="EXT"),INDEX('Factur-X FULL'!T:T,MATCH(CONCATENATE("/rsm:CrossIndustryInvoice",O190),'Factur-X FULL'!M:M,0)),INDEX('Factur-X FULL'!T:T,MATCH(Z190,'Factur-X FULL'!B:B,0)))</f>
        <v>EXTENDED</v>
      </c>
      <c r="AC190" s="70" t="s">
        <v>5091</v>
      </c>
      <c r="AD190" s="8"/>
    </row>
    <row r="191" spans="1:30" ht="45" customHeight="1" outlineLevel="4" x14ac:dyDescent="0.2">
      <c r="A191" s="8">
        <v>188</v>
      </c>
      <c r="B191" s="48" t="s">
        <v>4157</v>
      </c>
      <c r="C191" s="123"/>
      <c r="D191" s="445" t="str">
        <f t="shared" si="17"/>
        <v xml:space="preserve">* * * * * * </v>
      </c>
      <c r="E191" s="24" t="s">
        <v>5082</v>
      </c>
      <c r="F191" s="26">
        <f t="shared" si="28"/>
        <v>6</v>
      </c>
      <c r="G191" s="26" t="s">
        <v>5613</v>
      </c>
      <c r="H191" s="26" t="s">
        <v>5613</v>
      </c>
      <c r="I191" s="26" t="s">
        <v>5613</v>
      </c>
      <c r="J191" s="26" t="s">
        <v>99</v>
      </c>
      <c r="K191" s="18" t="s">
        <v>16</v>
      </c>
      <c r="L191" s="230" t="str">
        <f t="shared" si="27"/>
        <v>1..1</v>
      </c>
      <c r="M191" s="230" t="str">
        <f t="shared" si="26"/>
        <v>1..1</v>
      </c>
      <c r="N191" s="475" t="s">
        <v>20</v>
      </c>
      <c r="O191" s="47" t="s">
        <v>5075</v>
      </c>
      <c r="P191" s="47" t="s">
        <v>5087</v>
      </c>
      <c r="Q191" s="47" t="s">
        <v>5756</v>
      </c>
      <c r="R191" s="47"/>
      <c r="S191" s="47"/>
      <c r="T191" s="125"/>
      <c r="U191" s="501"/>
      <c r="V191" s="94"/>
      <c r="W191" s="187" t="s">
        <v>3774</v>
      </c>
      <c r="X191" s="169"/>
      <c r="Y191" s="8"/>
      <c r="Z191" s="114" t="str">
        <f>INDEX('Factur-X FULL'!B:B,MATCH(CONCATENATE("/rsm:CrossIndustryInvoice",O191),'Factur-X FULL'!M:M,0))</f>
        <v>EXT</v>
      </c>
      <c r="AA191" s="201" t="str">
        <f>INDEX('Factur-X FULL'!K:K,MATCH(CONCATENATE("/rsm:CrossIndustryInvoice",O191),'Factur-X FULL'!M:M,0))</f>
        <v>1..1</v>
      </c>
      <c r="AB191" s="109" t="str">
        <f>IF(OR(ISNA(Z191),Z191="EXT"),INDEX('Factur-X FULL'!T:T,MATCH(CONCATENATE("/rsm:CrossIndustryInvoice",O191),'Factur-X FULL'!M:M,0)),INDEX('Factur-X FULL'!T:T,MATCH(Z191,'Factur-X FULL'!B:B,0)))</f>
        <v>EXTENDED</v>
      </c>
      <c r="AD191" s="8"/>
    </row>
    <row r="192" spans="1:30" ht="45" customHeight="1" outlineLevel="4" x14ac:dyDescent="0.2">
      <c r="A192" s="8">
        <v>189</v>
      </c>
      <c r="B192" s="48" t="s">
        <v>4157</v>
      </c>
      <c r="C192" s="123"/>
      <c r="D192" s="445" t="str">
        <f t="shared" si="17"/>
        <v xml:space="preserve">* * * * * * </v>
      </c>
      <c r="E192" s="24" t="s">
        <v>5083</v>
      </c>
      <c r="F192" s="26">
        <f t="shared" si="28"/>
        <v>6</v>
      </c>
      <c r="G192" s="26" t="s">
        <v>5613</v>
      </c>
      <c r="H192" s="26" t="s">
        <v>5613</v>
      </c>
      <c r="I192" s="26" t="s">
        <v>5613</v>
      </c>
      <c r="J192" s="26" t="s">
        <v>99</v>
      </c>
      <c r="K192" s="18" t="s">
        <v>20</v>
      </c>
      <c r="L192" s="230" t="str">
        <f t="shared" si="27"/>
        <v>0..1</v>
      </c>
      <c r="M192" s="230" t="str">
        <f t="shared" si="26"/>
        <v>0..1</v>
      </c>
      <c r="N192" s="475" t="s">
        <v>20</v>
      </c>
      <c r="O192" s="24" t="s">
        <v>5076</v>
      </c>
      <c r="P192" s="24"/>
      <c r="Q192" s="24"/>
      <c r="R192" s="24"/>
      <c r="S192" s="24"/>
      <c r="T192" s="18" t="s">
        <v>125</v>
      </c>
      <c r="U192" s="495" t="s">
        <v>81</v>
      </c>
      <c r="V192" s="88"/>
      <c r="W192" s="181"/>
      <c r="X192" s="163"/>
      <c r="Y192" s="8"/>
      <c r="Z192" s="114" t="str">
        <f>INDEX('Factur-X FULL'!B:B,MATCH(CONCATENATE("/rsm:CrossIndustryInvoice",O192),'Factur-X FULL'!M:M,0))</f>
        <v>EXT</v>
      </c>
      <c r="AA192" s="201" t="str">
        <f>INDEX('Factur-X FULL'!K:K,MATCH(CONCATENATE("/rsm:CrossIndustryInvoice",O192),'Factur-X FULL'!M:M,0))</f>
        <v>0..1</v>
      </c>
      <c r="AB192" s="109" t="str">
        <f>IF(OR(ISNA(Z192),Z192="EXT"),INDEX('Factur-X FULL'!T:T,MATCH(CONCATENATE("/rsm:CrossIndustryInvoice",O192),'Factur-X FULL'!M:M,0)),INDEX('Factur-X FULL'!T:T,MATCH(Z192,'Factur-X FULL'!B:B,0)))</f>
        <v>EXTENDED</v>
      </c>
      <c r="AD192" s="8"/>
    </row>
    <row r="193" spans="1:30" ht="45" customHeight="1" outlineLevel="4" x14ac:dyDescent="0.2">
      <c r="A193" s="8">
        <v>190</v>
      </c>
      <c r="B193" s="48" t="s">
        <v>4157</v>
      </c>
      <c r="C193" s="123"/>
      <c r="D193" s="445" t="str">
        <f t="shared" si="17"/>
        <v xml:space="preserve">* * * * * * </v>
      </c>
      <c r="E193" s="24" t="s">
        <v>5084</v>
      </c>
      <c r="F193" s="26">
        <f t="shared" si="28"/>
        <v>6</v>
      </c>
      <c r="G193" s="26" t="s">
        <v>5613</v>
      </c>
      <c r="H193" s="26" t="s">
        <v>5613</v>
      </c>
      <c r="I193" s="26" t="s">
        <v>5613</v>
      </c>
      <c r="J193" s="26" t="s">
        <v>99</v>
      </c>
      <c r="K193" s="18" t="s">
        <v>16</v>
      </c>
      <c r="L193" s="230" t="str">
        <f t="shared" si="27"/>
        <v>1..1</v>
      </c>
      <c r="M193" s="230" t="str">
        <f t="shared" si="26"/>
        <v>1..1</v>
      </c>
      <c r="N193" s="475" t="s">
        <v>20</v>
      </c>
      <c r="O193" s="20" t="s">
        <v>5077</v>
      </c>
      <c r="P193" s="20" t="s">
        <v>5089</v>
      </c>
      <c r="Q193" s="20" t="s">
        <v>5090</v>
      </c>
      <c r="R193" s="20"/>
      <c r="S193" s="20"/>
      <c r="T193" s="18" t="s">
        <v>192</v>
      </c>
      <c r="U193" s="495" t="s">
        <v>81</v>
      </c>
      <c r="V193" s="88"/>
      <c r="W193" s="181" t="s">
        <v>3774</v>
      </c>
      <c r="X193" s="163"/>
      <c r="Y193" s="8"/>
      <c r="Z193" s="114" t="str">
        <f>INDEX('Factur-X FULL'!B:B,MATCH(CONCATENATE("/rsm:CrossIndustryInvoice",O193),'Factur-X FULL'!M:M,0))</f>
        <v>EXT</v>
      </c>
      <c r="AA193" s="201" t="str">
        <f>INDEX('Factur-X FULL'!K:K,MATCH(CONCATENATE("/rsm:CrossIndustryInvoice",O193),'Factur-X FULL'!M:M,0))</f>
        <v>1..1</v>
      </c>
      <c r="AB193" s="109" t="str">
        <f>IF(OR(ISNA(Z193),Z193="EXT"),INDEX('Factur-X FULL'!T:T,MATCH(CONCATENATE("/rsm:CrossIndustryInvoice",O193),'Factur-X FULL'!M:M,0)),INDEX('Factur-X FULL'!T:T,MATCH(Z193,'Factur-X FULL'!B:B,0)))</f>
        <v>EXTENDED</v>
      </c>
      <c r="AD193" s="8"/>
    </row>
    <row r="194" spans="1:30" ht="45" customHeight="1" outlineLevel="4" x14ac:dyDescent="0.2">
      <c r="A194" s="8">
        <v>191</v>
      </c>
      <c r="B194" s="48" t="s">
        <v>4157</v>
      </c>
      <c r="C194" s="123"/>
      <c r="D194" s="445" t="str">
        <f t="shared" si="17"/>
        <v xml:space="preserve">* * * * * * </v>
      </c>
      <c r="E194" s="24" t="s">
        <v>5085</v>
      </c>
      <c r="F194" s="26">
        <f t="shared" si="28"/>
        <v>6</v>
      </c>
      <c r="G194" s="26" t="s">
        <v>5613</v>
      </c>
      <c r="H194" s="26" t="s">
        <v>5613</v>
      </c>
      <c r="I194" s="26" t="s">
        <v>5613</v>
      </c>
      <c r="J194" s="26" t="s">
        <v>99</v>
      </c>
      <c r="K194" s="18" t="s">
        <v>20</v>
      </c>
      <c r="L194" s="230" t="str">
        <f t="shared" si="27"/>
        <v>0..1</v>
      </c>
      <c r="M194" s="230" t="str">
        <f t="shared" si="26"/>
        <v>0..1</v>
      </c>
      <c r="N194" s="475" t="s">
        <v>20</v>
      </c>
      <c r="O194" s="24" t="s">
        <v>5078</v>
      </c>
      <c r="P194" s="24"/>
      <c r="Q194" s="24"/>
      <c r="R194" s="24"/>
      <c r="S194" s="24"/>
      <c r="T194" s="18" t="s">
        <v>192</v>
      </c>
      <c r="U194" s="495" t="s">
        <v>81</v>
      </c>
      <c r="V194" s="88"/>
      <c r="W194" s="181"/>
      <c r="X194" s="163"/>
      <c r="Y194" s="8"/>
      <c r="Z194" s="114" t="str">
        <f>INDEX('Factur-X FULL'!B:B,MATCH(CONCATENATE("/rsm:CrossIndustryInvoice",O194),'Factur-X FULL'!M:M,0))</f>
        <v>EXT</v>
      </c>
      <c r="AA194" s="201" t="str">
        <f>INDEX('Factur-X FULL'!K:K,MATCH(CONCATENATE("/rsm:CrossIndustryInvoice",O194),'Factur-X FULL'!M:M,0))</f>
        <v>0..1</v>
      </c>
      <c r="AB194" s="109" t="str">
        <f>IF(OR(ISNA(Z194),Z194="EXT"),INDEX('Factur-X FULL'!T:T,MATCH(CONCATENATE("/rsm:CrossIndustryInvoice",O194),'Factur-X FULL'!M:M,0)),INDEX('Factur-X FULL'!T:T,MATCH(Z194,'Factur-X FULL'!B:B,0)))</f>
        <v>EXTENDED</v>
      </c>
      <c r="AD194" s="8"/>
    </row>
    <row r="195" spans="1:30" ht="45" customHeight="1" outlineLevel="4" x14ac:dyDescent="0.2">
      <c r="A195" s="8">
        <v>192</v>
      </c>
      <c r="B195" s="48" t="s">
        <v>4157</v>
      </c>
      <c r="C195" s="123"/>
      <c r="D195" s="445" t="str">
        <f t="shared" si="17"/>
        <v xml:space="preserve">* * * * * * </v>
      </c>
      <c r="E195" s="24" t="s">
        <v>5086</v>
      </c>
      <c r="F195" s="26">
        <f t="shared" si="28"/>
        <v>6</v>
      </c>
      <c r="G195" s="26" t="s">
        <v>5613</v>
      </c>
      <c r="H195" s="26" t="s">
        <v>5613</v>
      </c>
      <c r="I195" s="26" t="s">
        <v>5613</v>
      </c>
      <c r="J195" s="26" t="s">
        <v>99</v>
      </c>
      <c r="K195" s="18" t="s">
        <v>20</v>
      </c>
      <c r="L195" s="230" t="str">
        <f t="shared" si="27"/>
        <v>0..1</v>
      </c>
      <c r="M195" s="230" t="str">
        <f t="shared" si="26"/>
        <v>0..1</v>
      </c>
      <c r="N195" s="475" t="s">
        <v>20</v>
      </c>
      <c r="O195" s="20" t="s">
        <v>5079</v>
      </c>
      <c r="P195" s="20" t="s">
        <v>4228</v>
      </c>
      <c r="Q195" s="20"/>
      <c r="R195" s="20"/>
      <c r="S195" s="20"/>
      <c r="T195" s="18" t="s">
        <v>1130</v>
      </c>
      <c r="U195" s="495" t="s">
        <v>81</v>
      </c>
      <c r="V195" s="88"/>
      <c r="W195" s="181" t="s">
        <v>3774</v>
      </c>
      <c r="X195" s="163"/>
      <c r="Y195" s="8"/>
      <c r="Z195" s="114" t="str">
        <f>INDEX('Factur-X FULL'!B:B,MATCH(CONCATENATE("/rsm:CrossIndustryInvoice",O195),'Factur-X FULL'!M:M,0))</f>
        <v>EXT</v>
      </c>
      <c r="AA195" s="201" t="str">
        <f>INDEX('Factur-X FULL'!K:K,MATCH(CONCATENATE("/rsm:CrossIndustryInvoice",O195),'Factur-X FULL'!M:M,0))</f>
        <v>1..1</v>
      </c>
      <c r="AB195" s="109" t="str">
        <f>IF(OR(ISNA(Z195),Z195="EXT"),INDEX('Factur-X FULL'!T:T,MATCH(CONCATENATE("/rsm:CrossIndustryInvoice",O195),'Factur-X FULL'!M:M,0)),INDEX('Factur-X FULL'!T:T,MATCH(Z195,'Factur-X FULL'!B:B,0)))</f>
        <v>EXTENDED</v>
      </c>
      <c r="AC195" s="70" t="s">
        <v>5091</v>
      </c>
      <c r="AD195" s="8"/>
    </row>
    <row r="196" spans="1:30" s="148" customFormat="1" ht="54.5" customHeight="1" outlineLevel="3" x14ac:dyDescent="0.2">
      <c r="A196" s="8">
        <v>193</v>
      </c>
      <c r="B196" s="149" t="s">
        <v>4157</v>
      </c>
      <c r="C196" s="133"/>
      <c r="D196" s="446" t="str">
        <f t="shared" si="17"/>
        <v xml:space="preserve">* * * * </v>
      </c>
      <c r="E196" s="50" t="s">
        <v>4365</v>
      </c>
      <c r="F196" s="35">
        <f t="shared" si="22"/>
        <v>4</v>
      </c>
      <c r="G196" s="35" t="s">
        <v>5613</v>
      </c>
      <c r="H196" s="35" t="s">
        <v>5613</v>
      </c>
      <c r="I196" s="35" t="s">
        <v>5613</v>
      </c>
      <c r="J196" s="35" t="s">
        <v>3776</v>
      </c>
      <c r="K196" s="36" t="s">
        <v>20</v>
      </c>
      <c r="L196" s="35" t="str">
        <f t="shared" ref="L196:L206" si="29">IF($K196="","",$K196)</f>
        <v>0..1</v>
      </c>
      <c r="M196" s="35" t="str">
        <f t="shared" si="26"/>
        <v>0..1</v>
      </c>
      <c r="N196" s="482" t="s">
        <v>21</v>
      </c>
      <c r="O196" s="34" t="s">
        <v>3837</v>
      </c>
      <c r="P196" s="34"/>
      <c r="Q196" s="34"/>
      <c r="R196" s="34"/>
      <c r="S196" s="34"/>
      <c r="T196" s="36"/>
      <c r="U196" s="500"/>
      <c r="V196" s="91"/>
      <c r="W196" s="185" t="s">
        <v>3774</v>
      </c>
      <c r="X196" s="166"/>
      <c r="Y196" s="8"/>
      <c r="Z196" s="145" t="e">
        <f>INDEX('Factur-X FULL'!B:B,MATCH(CONCATENATE("/rsm:CrossIndustryInvoice",O196),'Factur-X FULL'!M:M,0))</f>
        <v>#N/A</v>
      </c>
      <c r="AA196" s="202" t="e">
        <f>INDEX('Factur-X FULL'!K:K,MATCH(CONCATENATE("/rsm:CrossIndustryInvoice",O196),'Factur-X FULL'!M:M,0))</f>
        <v>#N/A</v>
      </c>
      <c r="AB196" s="146" t="e">
        <f>IF(OR(ISNA(Z196),Z196="EXT"),INDEX('Factur-X FULL'!T:T,MATCH(CONCATENATE("/rsm:CrossIndustryInvoice",O196),'Factur-X FULL'!M:M,0)),INDEX('Factur-X FULL'!T:T,MATCH(Z196,'Factur-X FULL'!B:B,0)))</f>
        <v>#N/A</v>
      </c>
      <c r="AC196" s="426" t="s">
        <v>4707</v>
      </c>
      <c r="AD196" s="8"/>
    </row>
    <row r="197" spans="1:30" ht="45" customHeight="1" outlineLevel="4" x14ac:dyDescent="0.2">
      <c r="A197" s="8">
        <v>194</v>
      </c>
      <c r="B197" s="48" t="s">
        <v>4157</v>
      </c>
      <c r="C197" s="121"/>
      <c r="D197" s="445" t="str">
        <f t="shared" si="17"/>
        <v xml:space="preserve">* * * * * </v>
      </c>
      <c r="E197" s="24" t="s">
        <v>4022</v>
      </c>
      <c r="F197" s="26">
        <f t="shared" si="22"/>
        <v>5</v>
      </c>
      <c r="G197" s="26" t="s">
        <v>5613</v>
      </c>
      <c r="H197" s="26" t="s">
        <v>5613</v>
      </c>
      <c r="I197" s="26" t="s">
        <v>5613</v>
      </c>
      <c r="J197" s="26" t="s">
        <v>3776</v>
      </c>
      <c r="K197" s="18" t="s">
        <v>20</v>
      </c>
      <c r="L197" s="230" t="str">
        <f t="shared" si="29"/>
        <v>0..1</v>
      </c>
      <c r="M197" s="230" t="str">
        <f t="shared" si="26"/>
        <v>0..1</v>
      </c>
      <c r="N197" s="475" t="s">
        <v>20</v>
      </c>
      <c r="O197" s="20" t="s">
        <v>4314</v>
      </c>
      <c r="P197" s="24" t="s">
        <v>5646</v>
      </c>
      <c r="Q197" s="20"/>
      <c r="R197" s="20"/>
      <c r="S197" s="20"/>
      <c r="T197" s="18" t="s">
        <v>531</v>
      </c>
      <c r="U197" s="495" t="s">
        <v>81</v>
      </c>
      <c r="V197" s="88"/>
      <c r="W197" s="181" t="s">
        <v>3774</v>
      </c>
      <c r="X197" s="163"/>
      <c r="Y197" s="8"/>
      <c r="Z197" s="114" t="e">
        <f>INDEX('Factur-X FULL'!B:B,MATCH(CONCATENATE("/rsm:CrossIndustryInvoice",O197),'Factur-X FULL'!M:M,0))</f>
        <v>#N/A</v>
      </c>
      <c r="AA197" s="201" t="e">
        <f>INDEX('Factur-X FULL'!K:K,MATCH(CONCATENATE("/rsm:CrossIndustryInvoice",O197),'Factur-X FULL'!M:M,0))</f>
        <v>#N/A</v>
      </c>
      <c r="AB197" s="109" t="e">
        <f>IF(OR(ISNA(Z197),Z197="EXT"),INDEX('Factur-X FULL'!T:T,MATCH(CONCATENATE("/rsm:CrossIndustryInvoice",O197),'Factur-X FULL'!M:M,0)),INDEX('Factur-X FULL'!T:T,MATCH(Z197,'Factur-X FULL'!B:B,0)))</f>
        <v>#N/A</v>
      </c>
      <c r="AC197" s="426" t="s">
        <v>4707</v>
      </c>
      <c r="AD197" s="8"/>
    </row>
    <row r="198" spans="1:30" ht="45" customHeight="1" outlineLevel="4" x14ac:dyDescent="0.2">
      <c r="A198" s="8">
        <v>195</v>
      </c>
      <c r="B198" s="48" t="s">
        <v>4157</v>
      </c>
      <c r="C198" s="121"/>
      <c r="D198" s="445" t="str">
        <f t="shared" si="17"/>
        <v xml:space="preserve">* * * * * </v>
      </c>
      <c r="E198" s="24" t="s">
        <v>4439</v>
      </c>
      <c r="F198" s="26">
        <f t="shared" si="22"/>
        <v>5</v>
      </c>
      <c r="G198" s="26" t="s">
        <v>5613</v>
      </c>
      <c r="H198" s="26" t="s">
        <v>5613</v>
      </c>
      <c r="I198" s="26" t="s">
        <v>5613</v>
      </c>
      <c r="J198" s="26" t="s">
        <v>3776</v>
      </c>
      <c r="K198" s="18" t="s">
        <v>20</v>
      </c>
      <c r="L198" s="230" t="str">
        <f t="shared" si="29"/>
        <v>0..1</v>
      </c>
      <c r="M198" s="230" t="str">
        <f t="shared" si="26"/>
        <v>0..1</v>
      </c>
      <c r="N198" s="475" t="s">
        <v>20</v>
      </c>
      <c r="O198" s="20" t="s">
        <v>4440</v>
      </c>
      <c r="P198" s="24" t="s">
        <v>5647</v>
      </c>
      <c r="Q198" s="20"/>
      <c r="R198" s="20"/>
      <c r="S198" s="20"/>
      <c r="T198" s="18" t="s">
        <v>147</v>
      </c>
      <c r="U198" s="495" t="s">
        <v>81</v>
      </c>
      <c r="V198" s="88"/>
      <c r="W198" s="181" t="s">
        <v>3774</v>
      </c>
      <c r="X198" s="163"/>
      <c r="Y198" s="8"/>
      <c r="Z198" s="114" t="e">
        <f>INDEX('Factur-X FULL'!B:B,MATCH(CONCATENATE("/rsm:CrossIndustryInvoice",O198),'Factur-X FULL'!M:M,0))</f>
        <v>#N/A</v>
      </c>
      <c r="AA198" s="201" t="e">
        <f>INDEX('Factur-X FULL'!K:K,MATCH(CONCATENATE("/rsm:CrossIndustryInvoice",O198),'Factur-X FULL'!M:M,0))</f>
        <v>#N/A</v>
      </c>
      <c r="AB198" s="109" t="e">
        <f>IF(OR(ISNA(Z198),Z198="EXT"),INDEX('Factur-X FULL'!T:T,MATCH(CONCATENATE("/rsm:CrossIndustryInvoice",O198),'Factur-X FULL'!M:M,0)),INDEX('Factur-X FULL'!T:T,MATCH(Z198,'Factur-X FULL'!B:B,0)))</f>
        <v>#N/A</v>
      </c>
      <c r="AC198" s="426" t="s">
        <v>4707</v>
      </c>
      <c r="AD198" s="8"/>
    </row>
    <row r="199" spans="1:30" ht="45" customHeight="1" outlineLevel="4" x14ac:dyDescent="0.2">
      <c r="A199" s="8">
        <v>196</v>
      </c>
      <c r="B199" s="48" t="s">
        <v>4157</v>
      </c>
      <c r="C199" s="121"/>
      <c r="D199" s="445" t="str">
        <f t="shared" si="17"/>
        <v xml:space="preserve">* * * * * </v>
      </c>
      <c r="E199" s="46" t="str">
        <f>CONCATENATE("(",E200,")")</f>
        <v>(Catalog Reference Date)</v>
      </c>
      <c r="F199" s="26">
        <f t="shared" si="22"/>
        <v>5</v>
      </c>
      <c r="G199" s="26" t="s">
        <v>5613</v>
      </c>
      <c r="H199" s="26" t="s">
        <v>5613</v>
      </c>
      <c r="I199" s="26" t="s">
        <v>5613</v>
      </c>
      <c r="J199" s="26" t="s">
        <v>99</v>
      </c>
      <c r="K199" s="18" t="s">
        <v>20</v>
      </c>
      <c r="L199" s="230" t="str">
        <f t="shared" si="29"/>
        <v>0..1</v>
      </c>
      <c r="M199" s="230" t="str">
        <f t="shared" si="26"/>
        <v>0..1</v>
      </c>
      <c r="N199" s="475" t="s">
        <v>20</v>
      </c>
      <c r="O199" s="25" t="s">
        <v>5503</v>
      </c>
      <c r="P199" s="24"/>
      <c r="Q199" s="24"/>
      <c r="R199" s="24"/>
      <c r="S199" s="25"/>
      <c r="T199" s="19"/>
      <c r="U199" s="494"/>
      <c r="V199" s="89"/>
      <c r="W199" s="182"/>
      <c r="X199" s="164"/>
      <c r="Y199" s="8"/>
      <c r="Z199" s="114" t="e">
        <f>INDEX('Factur-X FULL'!B:B,MATCH(CONCATENATE("/rsm:CrossIndustryInvoice",O199),'Factur-X FULL'!M:M,0))</f>
        <v>#N/A</v>
      </c>
      <c r="AA199" s="201" t="e">
        <f>INDEX('Factur-X FULL'!K:K,MATCH(CONCATENATE("/rsm:CrossIndustryInvoice",O199),'Factur-X FULL'!M:M,0))</f>
        <v>#N/A</v>
      </c>
      <c r="AB199" s="109" t="e">
        <f>IF(OR(ISNA(Z199),Z199="EXT"),INDEX('Factur-X FULL'!T:T,MATCH(CONCATENATE("/rsm:CrossIndustryInvoice",O199),'Factur-X FULL'!M:M,0)),INDEX('Factur-X FULL'!T:T,MATCH(Z199,'Factur-X FULL'!B:B,0)))</f>
        <v>#N/A</v>
      </c>
      <c r="AC199" s="426" t="s">
        <v>4707</v>
      </c>
      <c r="AD199" s="8"/>
    </row>
    <row r="200" spans="1:30" ht="45" customHeight="1" outlineLevel="4" x14ac:dyDescent="0.2">
      <c r="A200" s="8">
        <v>197</v>
      </c>
      <c r="B200" s="48" t="s">
        <v>4157</v>
      </c>
      <c r="C200" s="121"/>
      <c r="D200" s="442" t="str">
        <f t="shared" si="17"/>
        <v xml:space="preserve">* * * * * * </v>
      </c>
      <c r="E200" s="20" t="s">
        <v>5502</v>
      </c>
      <c r="F200" s="17">
        <f t="shared" si="22"/>
        <v>6</v>
      </c>
      <c r="G200" s="26" t="s">
        <v>5613</v>
      </c>
      <c r="H200" s="26" t="s">
        <v>5613</v>
      </c>
      <c r="I200" s="26" t="s">
        <v>5613</v>
      </c>
      <c r="J200" s="26" t="s">
        <v>99</v>
      </c>
      <c r="K200" s="18" t="s">
        <v>16</v>
      </c>
      <c r="L200" s="230" t="str">
        <f t="shared" si="29"/>
        <v>1..1</v>
      </c>
      <c r="M200" s="230" t="str">
        <f t="shared" si="26"/>
        <v>1..1</v>
      </c>
      <c r="N200" s="475" t="s">
        <v>16</v>
      </c>
      <c r="O200" s="25" t="s">
        <v>5504</v>
      </c>
      <c r="P200" s="24" t="s">
        <v>5648</v>
      </c>
      <c r="Q200" s="59"/>
      <c r="R200" s="59"/>
      <c r="S200" s="25"/>
      <c r="T200" s="19" t="s">
        <v>215</v>
      </c>
      <c r="U200" s="495" t="s">
        <v>81</v>
      </c>
      <c r="V200" s="89"/>
      <c r="W200" s="182"/>
      <c r="X200" s="164"/>
      <c r="Y200" s="8"/>
      <c r="Z200" s="111" t="e">
        <f>INDEX('Factur-X FULL'!B:B,MATCH(CONCATENATE("/rsm:CrossIndustryInvoice",O200),'Factur-X FULL'!M:M,0))</f>
        <v>#N/A</v>
      </c>
      <c r="AA200" s="199" t="e">
        <f>INDEX('Factur-X FULL'!K:K,MATCH(CONCATENATE("/rsm:CrossIndustryInvoice",O200),'Factur-X FULL'!M:M,0))</f>
        <v>#N/A</v>
      </c>
      <c r="AB200" s="109" t="e">
        <f>IF(OR(ISNA(Z200),Z200="EXT"),INDEX('Factur-X FULL'!T:T,MATCH(CONCATENATE("/rsm:CrossIndustryInvoice",O200),'Factur-X FULL'!M:M,0)),INDEX('Factur-X FULL'!T:T,MATCH(Z200,'Factur-X FULL'!B:B,0)))</f>
        <v>#N/A</v>
      </c>
      <c r="AC200" s="426" t="s">
        <v>4707</v>
      </c>
      <c r="AD200" s="8"/>
    </row>
    <row r="201" spans="1:30" ht="45" customHeight="1" outlineLevel="4" x14ac:dyDescent="0.2">
      <c r="A201" s="8">
        <v>198</v>
      </c>
      <c r="B201" s="48" t="s">
        <v>4157</v>
      </c>
      <c r="C201" s="121"/>
      <c r="D201" s="442" t="str">
        <f t="shared" si="17"/>
        <v xml:space="preserve">* * * * * * </v>
      </c>
      <c r="E201" s="24" t="s">
        <v>1164</v>
      </c>
      <c r="F201" s="17">
        <f t="shared" si="22"/>
        <v>6</v>
      </c>
      <c r="G201" s="26" t="s">
        <v>5613</v>
      </c>
      <c r="H201" s="26" t="s">
        <v>5613</v>
      </c>
      <c r="I201" s="26" t="s">
        <v>5613</v>
      </c>
      <c r="J201" s="26" t="s">
        <v>99</v>
      </c>
      <c r="K201" s="18" t="s">
        <v>16</v>
      </c>
      <c r="L201" s="230" t="str">
        <f t="shared" si="29"/>
        <v>1..1</v>
      </c>
      <c r="M201" s="230" t="str">
        <f t="shared" si="26"/>
        <v>1..1</v>
      </c>
      <c r="N201" s="475" t="s">
        <v>20</v>
      </c>
      <c r="O201" s="31" t="s">
        <v>5593</v>
      </c>
      <c r="P201" s="32"/>
      <c r="Q201" s="32" t="s">
        <v>5755</v>
      </c>
      <c r="R201" s="32"/>
      <c r="S201" s="31"/>
      <c r="T201" s="122" t="s">
        <v>192</v>
      </c>
      <c r="U201" s="497" t="s">
        <v>230</v>
      </c>
      <c r="V201" s="90"/>
      <c r="W201" s="184"/>
      <c r="X201" s="165"/>
      <c r="Y201" s="8"/>
      <c r="Z201" s="111" t="e">
        <f>INDEX('Factur-X FULL'!B:B,MATCH(CONCATENATE("/rsm:CrossIndustryInvoice",O201),'Factur-X FULL'!M:M,0))</f>
        <v>#N/A</v>
      </c>
      <c r="AA201" s="199" t="e">
        <f>INDEX('Factur-X FULL'!K:K,MATCH(CONCATENATE("/rsm:CrossIndustryInvoice",O201),'Factur-X FULL'!M:M,0))</f>
        <v>#N/A</v>
      </c>
      <c r="AB201" s="109" t="e">
        <f>IF(OR(ISNA(Z201),Z201="EXT"),INDEX('Factur-X FULL'!T:T,MATCH(CONCATENATE("/rsm:CrossIndustryInvoice",O201),'Factur-X FULL'!M:M,0)),INDEX('Factur-X FULL'!T:T,MATCH(Z201,'Factur-X FULL'!B:B,0)))</f>
        <v>#N/A</v>
      </c>
      <c r="AC201" s="426" t="s">
        <v>4707</v>
      </c>
      <c r="AD201" s="8"/>
    </row>
    <row r="202" spans="1:30" s="148" customFormat="1" ht="54.5" customHeight="1" outlineLevel="3" x14ac:dyDescent="0.2">
      <c r="A202" s="8">
        <v>199</v>
      </c>
      <c r="B202" s="149" t="s">
        <v>4157</v>
      </c>
      <c r="C202" s="133"/>
      <c r="D202" s="446" t="str">
        <f t="shared" si="17"/>
        <v xml:space="preserve">* * * * </v>
      </c>
      <c r="E202" s="50" t="s">
        <v>4412</v>
      </c>
      <c r="F202" s="35">
        <f t="shared" si="22"/>
        <v>4</v>
      </c>
      <c r="G202" s="35" t="s">
        <v>5613</v>
      </c>
      <c r="H202" s="35" t="s">
        <v>5613</v>
      </c>
      <c r="I202" s="35" t="s">
        <v>5613</v>
      </c>
      <c r="J202" s="35" t="s">
        <v>323</v>
      </c>
      <c r="K202" s="36" t="s">
        <v>20</v>
      </c>
      <c r="L202" s="35" t="str">
        <f t="shared" si="29"/>
        <v>0..1</v>
      </c>
      <c r="M202" s="35" t="str">
        <f t="shared" si="26"/>
        <v>0..1</v>
      </c>
      <c r="N202" s="482" t="s">
        <v>20</v>
      </c>
      <c r="O202" s="34" t="s">
        <v>4413</v>
      </c>
      <c r="P202" s="34"/>
      <c r="Q202" s="34"/>
      <c r="R202" s="34"/>
      <c r="S202" s="34"/>
      <c r="T202" s="36"/>
      <c r="U202" s="500"/>
      <c r="V202" s="91"/>
      <c r="W202" s="185" t="s">
        <v>3774</v>
      </c>
      <c r="X202" s="166"/>
      <c r="Y202" s="8"/>
      <c r="Z202" s="145" t="e">
        <f>INDEX('Factur-X FULL'!B:B,MATCH(CONCATENATE("/rsm:CrossIndustryInvoice",O202),'Factur-X FULL'!M:M,0))</f>
        <v>#N/A</v>
      </c>
      <c r="AA202" s="202" t="e">
        <f>INDEX('Factur-X FULL'!K:K,MATCH(CONCATENATE("/rsm:CrossIndustryInvoice",O202),'Factur-X FULL'!M:M,0))</f>
        <v>#N/A</v>
      </c>
      <c r="AB202" s="146" t="e">
        <f>IF(OR(ISNA(Z202),Z202="EXT"),INDEX('Factur-X FULL'!T:T,MATCH(CONCATENATE("/rsm:CrossIndustryInvoice",O202),'Factur-X FULL'!M:M,0)),INDEX('Factur-X FULL'!T:T,MATCH(Z202,'Factur-X FULL'!B:B,0)))</f>
        <v>#N/A</v>
      </c>
      <c r="AC202" s="426" t="s">
        <v>4707</v>
      </c>
      <c r="AD202" s="8"/>
    </row>
    <row r="203" spans="1:30" ht="45" customHeight="1" outlineLevel="3" x14ac:dyDescent="0.2">
      <c r="A203" s="8">
        <v>200</v>
      </c>
      <c r="B203" s="48" t="s">
        <v>4157</v>
      </c>
      <c r="C203" s="123"/>
      <c r="D203" s="445" t="str">
        <f t="shared" si="17"/>
        <v xml:space="preserve">* * * * * </v>
      </c>
      <c r="E203" s="24" t="s">
        <v>4411</v>
      </c>
      <c r="F203" s="26">
        <f t="shared" si="22"/>
        <v>5</v>
      </c>
      <c r="G203" s="26" t="s">
        <v>5613</v>
      </c>
      <c r="H203" s="26" t="s">
        <v>5613</v>
      </c>
      <c r="I203" s="26" t="s">
        <v>5613</v>
      </c>
      <c r="J203" s="26" t="s">
        <v>323</v>
      </c>
      <c r="K203" s="18" t="s">
        <v>16</v>
      </c>
      <c r="L203" s="230" t="str">
        <f t="shared" si="29"/>
        <v>1..1</v>
      </c>
      <c r="M203" s="230" t="str">
        <f t="shared" si="26"/>
        <v>1..1</v>
      </c>
      <c r="N203" s="475" t="s">
        <v>20</v>
      </c>
      <c r="O203" s="20" t="s">
        <v>4414</v>
      </c>
      <c r="P203" s="20" t="s">
        <v>4415</v>
      </c>
      <c r="Q203" s="20"/>
      <c r="R203" s="20"/>
      <c r="S203" s="20"/>
      <c r="T203" s="18" t="s">
        <v>147</v>
      </c>
      <c r="U203" s="495" t="s">
        <v>81</v>
      </c>
      <c r="V203" s="88"/>
      <c r="W203" s="181" t="s">
        <v>3774</v>
      </c>
      <c r="X203" s="163"/>
      <c r="Y203" s="8"/>
      <c r="Z203" s="114" t="e">
        <f>INDEX('Factur-X FULL'!B:B,MATCH(CONCATENATE("/rsm:CrossIndustryInvoice",O203),'Factur-X FULL'!M:M,0))</f>
        <v>#N/A</v>
      </c>
      <c r="AA203" s="201" t="e">
        <f>INDEX('Factur-X FULL'!K:K,MATCH(CONCATENATE("/rsm:CrossIndustryInvoice",O203),'Factur-X FULL'!M:M,0))</f>
        <v>#N/A</v>
      </c>
      <c r="AB203" s="109" t="e">
        <f>IF(OR(ISNA(Z203),Z203="EXT"),INDEX('Factur-X FULL'!T:T,MATCH(CONCATENATE("/rsm:CrossIndustryInvoice",O203),'Factur-X FULL'!M:M,0)),INDEX('Factur-X FULL'!T:T,MATCH(Z203,'Factur-X FULL'!B:B,0)))</f>
        <v>#N/A</v>
      </c>
      <c r="AC203" s="426" t="s">
        <v>4707</v>
      </c>
      <c r="AD203" s="8"/>
    </row>
    <row r="204" spans="1:30" s="148" customFormat="1" ht="54.5" customHeight="1" outlineLevel="3" x14ac:dyDescent="0.2">
      <c r="A204" s="8">
        <v>201</v>
      </c>
      <c r="B204" s="149" t="s">
        <v>4157</v>
      </c>
      <c r="C204" s="133"/>
      <c r="D204" s="446" t="str">
        <f t="shared" si="17"/>
        <v xml:space="preserve">* * * * </v>
      </c>
      <c r="E204" s="50" t="s">
        <v>4506</v>
      </c>
      <c r="F204" s="35">
        <f t="shared" ref="F204:F209" si="30">LEN(O204)-LEN(SUBSTITUTE(O204,"/",""))</f>
        <v>4</v>
      </c>
      <c r="G204" s="35" t="s">
        <v>5613</v>
      </c>
      <c r="H204" s="35" t="s">
        <v>5613</v>
      </c>
      <c r="I204" s="35" t="s">
        <v>5613</v>
      </c>
      <c r="J204" s="35" t="s">
        <v>99</v>
      </c>
      <c r="K204" s="36" t="s">
        <v>21</v>
      </c>
      <c r="L204" s="35" t="str">
        <f t="shared" si="29"/>
        <v>0..n</v>
      </c>
      <c r="M204" s="35" t="str">
        <f t="shared" si="26"/>
        <v>0..n</v>
      </c>
      <c r="N204" s="482" t="s">
        <v>21</v>
      </c>
      <c r="O204" s="34" t="s">
        <v>5092</v>
      </c>
      <c r="P204" s="34"/>
      <c r="Q204" s="34"/>
      <c r="R204" s="34"/>
      <c r="S204" s="34"/>
      <c r="T204" s="36"/>
      <c r="U204" s="500"/>
      <c r="V204" s="91"/>
      <c r="W204" s="185" t="s">
        <v>3774</v>
      </c>
      <c r="X204" s="166"/>
      <c r="Y204" s="8"/>
      <c r="Z204" s="145" t="str">
        <f>INDEX('Factur-X FULL'!B:B,MATCH(CONCATENATE("/rsm:CrossIndustryInvoice",O204),'Factur-X FULL'!M:M,0))</f>
        <v>EXT</v>
      </c>
      <c r="AA204" s="202" t="str">
        <f>INDEX('Factur-X FULL'!K:K,MATCH(CONCATENATE("/rsm:CrossIndustryInvoice",O204),'Factur-X FULL'!M:M,0))</f>
        <v>0..n</v>
      </c>
      <c r="AB204" s="146" t="str">
        <f>IF(OR(ISNA(Z204),Z204="EXT"),INDEX('Factur-X FULL'!T:T,MATCH(CONCATENATE("/rsm:CrossIndustryInvoice",O204),'Factur-X FULL'!M:M,0)),INDEX('Factur-X FULL'!T:T,MATCH(Z204,'Factur-X FULL'!B:B,0)))</f>
        <v>EXTENDED</v>
      </c>
      <c r="AC204" s="70"/>
      <c r="AD204" s="8"/>
    </row>
    <row r="205" spans="1:30" ht="45" customHeight="1" outlineLevel="4" x14ac:dyDescent="0.2">
      <c r="A205" s="8">
        <v>202</v>
      </c>
      <c r="B205" s="48" t="s">
        <v>4157</v>
      </c>
      <c r="C205" s="121"/>
      <c r="D205" s="445" t="str">
        <f t="shared" si="17"/>
        <v xml:space="preserve">* * * * * </v>
      </c>
      <c r="E205" s="24" t="s">
        <v>5098</v>
      </c>
      <c r="F205" s="26">
        <f t="shared" si="30"/>
        <v>5</v>
      </c>
      <c r="G205" s="26" t="s">
        <v>5613</v>
      </c>
      <c r="H205" s="26" t="s">
        <v>5613</v>
      </c>
      <c r="I205" s="26" t="s">
        <v>5613</v>
      </c>
      <c r="J205" s="26" t="s">
        <v>99</v>
      </c>
      <c r="K205" s="18" t="s">
        <v>20</v>
      </c>
      <c r="L205" s="230" t="str">
        <f t="shared" si="29"/>
        <v>0..1</v>
      </c>
      <c r="M205" s="230" t="str">
        <f t="shared" si="26"/>
        <v>0..1</v>
      </c>
      <c r="N205" s="475" t="s">
        <v>20</v>
      </c>
      <c r="O205" s="20" t="s">
        <v>5093</v>
      </c>
      <c r="P205" s="24" t="s">
        <v>5649</v>
      </c>
      <c r="Q205" s="20"/>
      <c r="R205" s="20"/>
      <c r="S205" s="20"/>
      <c r="T205" s="18" t="s">
        <v>531</v>
      </c>
      <c r="U205" s="495" t="s">
        <v>81</v>
      </c>
      <c r="V205" s="88"/>
      <c r="W205" s="181" t="s">
        <v>3774</v>
      </c>
      <c r="X205" s="163"/>
      <c r="Y205" s="8"/>
      <c r="Z205" s="114" t="str">
        <f>INDEX('Factur-X FULL'!B:B,MATCH(CONCATENATE("/rsm:CrossIndustryInvoice",O205),'Factur-X FULL'!M:M,0))</f>
        <v>EXT</v>
      </c>
      <c r="AA205" s="201" t="str">
        <f>INDEX('Factur-X FULL'!K:K,MATCH(CONCATENATE("/rsm:CrossIndustryInvoice",O205),'Factur-X FULL'!M:M,0))</f>
        <v>0..1</v>
      </c>
      <c r="AB205" s="109" t="str">
        <f>IF(OR(ISNA(Z205),Z205="EXT"),INDEX('Factur-X FULL'!T:T,MATCH(CONCATENATE("/rsm:CrossIndustryInvoice",O205),'Factur-X FULL'!M:M,0)),INDEX('Factur-X FULL'!T:T,MATCH(Z205,'Factur-X FULL'!B:B,0)))</f>
        <v>EXTENDED</v>
      </c>
      <c r="AD205" s="8"/>
    </row>
    <row r="206" spans="1:30" ht="45" customHeight="1" outlineLevel="4" x14ac:dyDescent="0.2">
      <c r="A206" s="8">
        <v>203</v>
      </c>
      <c r="B206" s="48" t="s">
        <v>4157</v>
      </c>
      <c r="C206" s="121"/>
      <c r="D206" s="445" t="str">
        <f t="shared" si="17"/>
        <v xml:space="preserve">* * * * * </v>
      </c>
      <c r="E206" s="24" t="s">
        <v>5099</v>
      </c>
      <c r="F206" s="26">
        <f t="shared" si="30"/>
        <v>5</v>
      </c>
      <c r="G206" s="26" t="s">
        <v>5613</v>
      </c>
      <c r="H206" s="26" t="s">
        <v>5613</v>
      </c>
      <c r="I206" s="26" t="s">
        <v>5613</v>
      </c>
      <c r="J206" s="26" t="s">
        <v>99</v>
      </c>
      <c r="K206" s="18" t="s">
        <v>20</v>
      </c>
      <c r="L206" s="230" t="str">
        <f t="shared" si="29"/>
        <v>0..1</v>
      </c>
      <c r="M206" s="230" t="str">
        <f t="shared" si="26"/>
        <v>0..1</v>
      </c>
      <c r="N206" s="475" t="s">
        <v>20</v>
      </c>
      <c r="O206" s="20" t="s">
        <v>5094</v>
      </c>
      <c r="P206" s="24" t="s">
        <v>5650</v>
      </c>
      <c r="Q206" s="20"/>
      <c r="R206" s="20"/>
      <c r="S206" s="20"/>
      <c r="T206" s="18" t="s">
        <v>147</v>
      </c>
      <c r="U206" s="495" t="s">
        <v>81</v>
      </c>
      <c r="V206" s="88"/>
      <c r="W206" s="181" t="s">
        <v>3774</v>
      </c>
      <c r="X206" s="163"/>
      <c r="Y206" s="8"/>
      <c r="Z206" s="114" t="str">
        <f>INDEX('Factur-X FULL'!B:B,MATCH(CONCATENATE("/rsm:CrossIndustryInvoice",O206),'Factur-X FULL'!M:M,0))</f>
        <v>EXT</v>
      </c>
      <c r="AA206" s="201" t="str">
        <f>INDEX('Factur-X FULL'!K:K,MATCH(CONCATENATE("/rsm:CrossIndustryInvoice",O206),'Factur-X FULL'!M:M,0))</f>
        <v>0..1</v>
      </c>
      <c r="AB206" s="109" t="str">
        <f>IF(OR(ISNA(Z206),Z206="EXT"),INDEX('Factur-X FULL'!T:T,MATCH(CONCATENATE("/rsm:CrossIndustryInvoice",O206),'Factur-X FULL'!M:M,0)),INDEX('Factur-X FULL'!T:T,MATCH(Z206,'Factur-X FULL'!B:B,0)))</f>
        <v>EXTENDED</v>
      </c>
      <c r="AD206" s="8"/>
    </row>
    <row r="207" spans="1:30" ht="45" customHeight="1" outlineLevel="4" x14ac:dyDescent="0.2">
      <c r="A207" s="8">
        <v>204</v>
      </c>
      <c r="B207" s="48" t="s">
        <v>4157</v>
      </c>
      <c r="C207" s="121"/>
      <c r="D207" s="445" t="str">
        <f t="shared" si="17"/>
        <v xml:space="preserve">* * * * * </v>
      </c>
      <c r="E207" s="46" t="str">
        <f>CONCATENATE("(",E208,")")</f>
        <v>(Ultimate Customer Order Date)</v>
      </c>
      <c r="F207" s="26">
        <f t="shared" si="30"/>
        <v>5</v>
      </c>
      <c r="G207" s="26" t="s">
        <v>5613</v>
      </c>
      <c r="H207" s="26" t="s">
        <v>5613</v>
      </c>
      <c r="I207" s="26" t="s">
        <v>5613</v>
      </c>
      <c r="J207" s="26" t="s">
        <v>99</v>
      </c>
      <c r="K207" s="18" t="s">
        <v>20</v>
      </c>
      <c r="L207" s="230" t="str">
        <f t="shared" si="27"/>
        <v>0..1</v>
      </c>
      <c r="M207" s="230" t="str">
        <f t="shared" si="26"/>
        <v>0..1</v>
      </c>
      <c r="N207" s="475" t="s">
        <v>20</v>
      </c>
      <c r="O207" s="25" t="s">
        <v>5095</v>
      </c>
      <c r="P207" s="24"/>
      <c r="Q207" s="24"/>
      <c r="R207" s="24"/>
      <c r="S207" s="25"/>
      <c r="T207" s="19"/>
      <c r="U207" s="494"/>
      <c r="V207" s="89"/>
      <c r="W207" s="182"/>
      <c r="X207" s="164"/>
      <c r="Y207" s="8"/>
      <c r="Z207" s="114" t="str">
        <f>INDEX('Factur-X FULL'!B:B,MATCH(CONCATENATE("/rsm:CrossIndustryInvoice",O207),'Factur-X FULL'!M:M,0))</f>
        <v>EXT</v>
      </c>
      <c r="AA207" s="201" t="str">
        <f>INDEX('Factur-X FULL'!K:K,MATCH(CONCATENATE("/rsm:CrossIndustryInvoice",O207),'Factur-X FULL'!M:M,0))</f>
        <v>0..1</v>
      </c>
      <c r="AB207" s="109" t="str">
        <f>IF(OR(ISNA(Z207),Z207="EXT"),INDEX('Factur-X FULL'!T:T,MATCH(CONCATENATE("/rsm:CrossIndustryInvoice",O207),'Factur-X FULL'!M:M,0)),INDEX('Factur-X FULL'!T:T,MATCH(Z207,'Factur-X FULL'!B:B,0)))</f>
        <v>EXTENDED</v>
      </c>
      <c r="AD207" s="8"/>
    </row>
    <row r="208" spans="1:30" ht="45" customHeight="1" outlineLevel="4" x14ac:dyDescent="0.2">
      <c r="A208" s="8">
        <v>205</v>
      </c>
      <c r="B208" s="48" t="s">
        <v>4157</v>
      </c>
      <c r="C208" s="121"/>
      <c r="D208" s="442" t="str">
        <f t="shared" si="17"/>
        <v xml:space="preserve">* * * * * * </v>
      </c>
      <c r="E208" s="20" t="s">
        <v>4509</v>
      </c>
      <c r="F208" s="17">
        <f t="shared" si="30"/>
        <v>6</v>
      </c>
      <c r="G208" s="26" t="s">
        <v>5613</v>
      </c>
      <c r="H208" s="26" t="s">
        <v>5613</v>
      </c>
      <c r="I208" s="26" t="s">
        <v>5613</v>
      </c>
      <c r="J208" s="26" t="s">
        <v>99</v>
      </c>
      <c r="K208" s="18" t="s">
        <v>16</v>
      </c>
      <c r="L208" s="230" t="str">
        <f t="shared" si="27"/>
        <v>1..1</v>
      </c>
      <c r="M208" s="230" t="str">
        <f t="shared" si="26"/>
        <v>1..1</v>
      </c>
      <c r="N208" s="475" t="s">
        <v>16</v>
      </c>
      <c r="O208" s="25" t="s">
        <v>5096</v>
      </c>
      <c r="P208" s="24" t="s">
        <v>5651</v>
      </c>
      <c r="Q208" s="59"/>
      <c r="R208" s="59"/>
      <c r="S208" s="25"/>
      <c r="T208" s="19" t="s">
        <v>215</v>
      </c>
      <c r="U208" s="495" t="s">
        <v>81</v>
      </c>
      <c r="V208" s="89"/>
      <c r="W208" s="182"/>
      <c r="X208" s="164"/>
      <c r="Y208" s="8"/>
      <c r="Z208" s="111" t="str">
        <f>INDEX('Factur-X FULL'!B:B,MATCH(CONCATENATE("/rsm:CrossIndustryInvoice",O208),'Factur-X FULL'!M:M,0))</f>
        <v>EXT</v>
      </c>
      <c r="AA208" s="199" t="str">
        <f>INDEX('Factur-X FULL'!K:K,MATCH(CONCATENATE("/rsm:CrossIndustryInvoice",O208),'Factur-X FULL'!M:M,0))</f>
        <v>1..1</v>
      </c>
      <c r="AB208" s="109" t="str">
        <f>IF(OR(ISNA(Z208),Z208="EXT"),INDEX('Factur-X FULL'!T:T,MATCH(CONCATENATE("/rsm:CrossIndustryInvoice",O208),'Factur-X FULL'!M:M,0)),INDEX('Factur-X FULL'!T:T,MATCH(Z208,'Factur-X FULL'!B:B,0)))</f>
        <v>EXTENDED</v>
      </c>
      <c r="AD208" s="8"/>
    </row>
    <row r="209" spans="1:30" ht="45" customHeight="1" outlineLevel="4" x14ac:dyDescent="0.2">
      <c r="A209" s="8">
        <v>206</v>
      </c>
      <c r="B209" s="48" t="s">
        <v>4157</v>
      </c>
      <c r="C209" s="121"/>
      <c r="D209" s="442" t="str">
        <f t="shared" ref="D209:D273" si="31">REPT($D$1,F209)</f>
        <v xml:space="preserve">* * * * * * * </v>
      </c>
      <c r="E209" s="24" t="s">
        <v>1164</v>
      </c>
      <c r="F209" s="17">
        <f t="shared" si="30"/>
        <v>7</v>
      </c>
      <c r="G209" s="26" t="s">
        <v>5613</v>
      </c>
      <c r="H209" s="26" t="s">
        <v>5613</v>
      </c>
      <c r="I209" s="26" t="s">
        <v>5613</v>
      </c>
      <c r="J209" s="26" t="s">
        <v>99</v>
      </c>
      <c r="K209" s="18" t="s">
        <v>16</v>
      </c>
      <c r="L209" s="230" t="str">
        <f t="shared" si="27"/>
        <v>1..1</v>
      </c>
      <c r="M209" s="230" t="str">
        <f t="shared" si="26"/>
        <v>1..1</v>
      </c>
      <c r="N209" s="475" t="s">
        <v>20</v>
      </c>
      <c r="O209" s="31" t="s">
        <v>5097</v>
      </c>
      <c r="P209" s="32"/>
      <c r="Q209" s="32" t="s">
        <v>5755</v>
      </c>
      <c r="R209" s="32"/>
      <c r="S209" s="31"/>
      <c r="T209" s="122" t="s">
        <v>192</v>
      </c>
      <c r="U209" s="497" t="s">
        <v>230</v>
      </c>
      <c r="V209" s="90"/>
      <c r="W209" s="184"/>
      <c r="X209" s="165"/>
      <c r="Y209" s="8"/>
      <c r="Z209" s="111" t="str">
        <f>INDEX('Factur-X FULL'!B:B,MATCH(CONCATENATE("/rsm:CrossIndustryInvoice",O209),'Factur-X FULL'!M:M,0))</f>
        <v>EXT</v>
      </c>
      <c r="AA209" s="199" t="str">
        <f>INDEX('Factur-X FULL'!K:K,MATCH(CONCATENATE("/rsm:CrossIndustryInvoice",O209),'Factur-X FULL'!M:M,0))</f>
        <v>1..1</v>
      </c>
      <c r="AB209" s="109" t="str">
        <f>IF(OR(ISNA(Z209),Z209="EXT"),INDEX('Factur-X FULL'!T:T,MATCH(CONCATENATE("/rsm:CrossIndustryInvoice",O209),'Factur-X FULL'!M:M,0)),INDEX('Factur-X FULL'!T:T,MATCH(Z209,'Factur-X FULL'!B:B,0)))</f>
        <v>EXTENDED</v>
      </c>
      <c r="AD209" s="8"/>
    </row>
    <row r="210" spans="1:30" s="148" customFormat="1" ht="45" customHeight="1" outlineLevel="2" x14ac:dyDescent="0.2">
      <c r="A210" s="8">
        <v>207</v>
      </c>
      <c r="B210" s="150" t="s">
        <v>4158</v>
      </c>
      <c r="C210" s="127"/>
      <c r="D210" s="449" t="str">
        <f t="shared" si="31"/>
        <v xml:space="preserve">* * * </v>
      </c>
      <c r="E210" s="40" t="s">
        <v>10</v>
      </c>
      <c r="F210" s="42">
        <f t="shared" si="22"/>
        <v>3</v>
      </c>
      <c r="G210" s="234" t="s">
        <v>5613</v>
      </c>
      <c r="H210" s="234" t="s">
        <v>5613</v>
      </c>
      <c r="I210" s="234" t="s">
        <v>5613</v>
      </c>
      <c r="J210" s="234" t="s">
        <v>323</v>
      </c>
      <c r="K210" s="42" t="s">
        <v>16</v>
      </c>
      <c r="L210" s="41" t="str">
        <f t="shared" si="27"/>
        <v>1..1</v>
      </c>
      <c r="M210" s="41" t="str">
        <f t="shared" si="26"/>
        <v>1..1</v>
      </c>
      <c r="N210" s="481" t="s">
        <v>20</v>
      </c>
      <c r="O210" s="40" t="s">
        <v>3859</v>
      </c>
      <c r="P210" s="40"/>
      <c r="Q210" s="40"/>
      <c r="R210" s="40"/>
      <c r="S210" s="42"/>
      <c r="T210" s="42"/>
      <c r="U210" s="499"/>
      <c r="V210" s="92"/>
      <c r="W210" s="193"/>
      <c r="X210" s="194"/>
      <c r="Y210" s="8"/>
      <c r="Z210" s="141" t="str">
        <f>INDEX('Factur-X FULL'!B:B,MATCH(CONCATENATE("/rsm:CrossIndustryInvoice",O210),'Factur-X FULL'!M:M,0))</f>
        <v>BT-129-00</v>
      </c>
      <c r="AA210" s="203" t="str">
        <f>INDEX('Factur-X FULL'!K:K,MATCH(CONCATENATE("/rsm:CrossIndustryInvoice",O210),'Factur-X FULL'!M:M,0))</f>
        <v>1..1</v>
      </c>
      <c r="AB210" s="143" t="str">
        <f>IF(OR(ISNA(Z210),Z210="EXT"),INDEX('Factur-X FULL'!T:T,MATCH(CONCATENATE("/rsm:CrossIndustryInvoice",O210),'Factur-X FULL'!M:M,0)),INDEX('Factur-X FULL'!T:T,MATCH(Z210,'Factur-X FULL'!B:B,0)))</f>
        <v>BASIC</v>
      </c>
      <c r="AC210" s="70"/>
      <c r="AD210" s="8"/>
    </row>
    <row r="211" spans="1:30" ht="45" customHeight="1" outlineLevel="3" x14ac:dyDescent="0.2">
      <c r="A211" s="8">
        <v>208</v>
      </c>
      <c r="B211" s="51" t="s">
        <v>4158</v>
      </c>
      <c r="C211" s="121"/>
      <c r="D211" s="445" t="str">
        <f t="shared" si="31"/>
        <v xml:space="preserve">* * * * </v>
      </c>
      <c r="E211" s="20" t="s">
        <v>30</v>
      </c>
      <c r="F211" s="26">
        <f t="shared" si="22"/>
        <v>4</v>
      </c>
      <c r="G211" s="26" t="s">
        <v>5613</v>
      </c>
      <c r="H211" s="26" t="s">
        <v>5613</v>
      </c>
      <c r="I211" s="26" t="s">
        <v>5613</v>
      </c>
      <c r="J211" s="26" t="s">
        <v>323</v>
      </c>
      <c r="K211" s="18" t="s">
        <v>20</v>
      </c>
      <c r="L211" s="230" t="str">
        <f t="shared" si="27"/>
        <v>0..1</v>
      </c>
      <c r="M211" s="230" t="str">
        <f t="shared" si="26"/>
        <v>0..1</v>
      </c>
      <c r="N211" s="475" t="s">
        <v>20</v>
      </c>
      <c r="O211" s="20" t="s">
        <v>3860</v>
      </c>
      <c r="P211" s="20" t="s">
        <v>5652</v>
      </c>
      <c r="Q211" s="20"/>
      <c r="R211" s="20"/>
      <c r="S211" s="20"/>
      <c r="T211" s="18" t="s">
        <v>147</v>
      </c>
      <c r="U211" s="495" t="s">
        <v>81</v>
      </c>
      <c r="V211" s="88"/>
      <c r="W211" s="181"/>
      <c r="X211" s="163"/>
      <c r="Y211" s="8"/>
      <c r="Z211" s="114" t="e">
        <f>INDEX('Factur-X FULL'!B:B,MATCH(CONCATENATE("/rsm:CrossIndustryInvoice",O211),'Factur-X FULL'!M:M,0))</f>
        <v>#N/A</v>
      </c>
      <c r="AA211" s="201" t="e">
        <f>INDEX('Factur-X FULL'!K:K,MATCH(CONCATENATE("/rsm:CrossIndustryInvoice",O211),'Factur-X FULL'!M:M,0))</f>
        <v>#N/A</v>
      </c>
      <c r="AB211" s="109" t="e">
        <f>IF(OR(ISNA(Z211),Z211="EXT"),INDEX('Factur-X FULL'!T:T,MATCH(CONCATENATE("/rsm:CrossIndustryInvoice",O211),'Factur-X FULL'!M:M,0)),INDEX('Factur-X FULL'!T:T,MATCH(Z211,'Factur-X FULL'!B:B,0)))</f>
        <v>#N/A</v>
      </c>
      <c r="AC211" s="70" t="s">
        <v>4706</v>
      </c>
      <c r="AD211" s="8"/>
    </row>
    <row r="212" spans="1:30" ht="45" customHeight="1" outlineLevel="3" x14ac:dyDescent="0.2">
      <c r="A212" s="8">
        <v>209</v>
      </c>
      <c r="B212" s="51" t="s">
        <v>4158</v>
      </c>
      <c r="C212" s="121"/>
      <c r="D212" s="445" t="str">
        <f t="shared" ref="D212" si="32">REPT($D$1,F212)</f>
        <v xml:space="preserve">* * * * * </v>
      </c>
      <c r="E212" s="20" t="s">
        <v>5743</v>
      </c>
      <c r="F212" s="26">
        <f t="shared" ref="F212" si="33">LEN(O212)-LEN(SUBSTITUTE(O212,"/",""))</f>
        <v>5</v>
      </c>
      <c r="G212" s="26" t="s">
        <v>5613</v>
      </c>
      <c r="H212" s="26" t="s">
        <v>5613</v>
      </c>
      <c r="I212" s="26" t="s">
        <v>5613</v>
      </c>
      <c r="J212" s="26" t="s">
        <v>323</v>
      </c>
      <c r="K212" s="18" t="s">
        <v>16</v>
      </c>
      <c r="L212" s="230" t="str">
        <f t="shared" si="27"/>
        <v>1..1</v>
      </c>
      <c r="M212" s="230" t="str">
        <f t="shared" si="26"/>
        <v>1..1</v>
      </c>
      <c r="N212" s="475" t="s">
        <v>20</v>
      </c>
      <c r="O212" s="20" t="s">
        <v>5742</v>
      </c>
      <c r="P212" s="20" t="s">
        <v>5652</v>
      </c>
      <c r="Q212" s="20" t="s">
        <v>5741</v>
      </c>
      <c r="R212" s="20"/>
      <c r="S212" s="20"/>
      <c r="T212" s="18" t="s">
        <v>147</v>
      </c>
      <c r="U212" s="495" t="s">
        <v>81</v>
      </c>
      <c r="V212" s="88"/>
      <c r="W212" s="181"/>
      <c r="X212" s="163"/>
      <c r="Y212" s="8"/>
      <c r="Z212" s="114" t="e">
        <f>INDEX('Factur-X FULL'!B:B,MATCH(CONCATENATE("/rsm:CrossIndustryInvoice",O212),'Factur-X FULL'!M:M,0))</f>
        <v>#N/A</v>
      </c>
      <c r="AA212" s="201" t="e">
        <f>INDEX('Factur-X FULL'!K:K,MATCH(CONCATENATE("/rsm:CrossIndustryInvoice",O212),'Factur-X FULL'!M:M,0))</f>
        <v>#N/A</v>
      </c>
      <c r="AB212" s="109" t="e">
        <f>IF(OR(ISNA(Z212),Z212="EXT"),INDEX('Factur-X FULL'!T:T,MATCH(CONCATENATE("/rsm:CrossIndustryInvoice",O212),'Factur-X FULL'!M:M,0)),INDEX('Factur-X FULL'!T:T,MATCH(Z212,'Factur-X FULL'!B:B,0)))</f>
        <v>#N/A</v>
      </c>
      <c r="AC212" s="70" t="s">
        <v>4706</v>
      </c>
      <c r="AD212" s="8"/>
    </row>
    <row r="213" spans="1:30" ht="45" customHeight="1" outlineLevel="3" x14ac:dyDescent="0.2">
      <c r="A213" s="8">
        <v>210</v>
      </c>
      <c r="B213" s="51" t="s">
        <v>4158</v>
      </c>
      <c r="C213" s="121"/>
      <c r="D213" s="445" t="str">
        <f t="shared" si="31"/>
        <v xml:space="preserve">* * * * </v>
      </c>
      <c r="E213" s="20" t="s">
        <v>32</v>
      </c>
      <c r="F213" s="26">
        <f t="shared" si="22"/>
        <v>4</v>
      </c>
      <c r="G213" s="26" t="s">
        <v>5613</v>
      </c>
      <c r="H213" s="26" t="s">
        <v>5613</v>
      </c>
      <c r="I213" s="26" t="s">
        <v>5613</v>
      </c>
      <c r="J213" s="26" t="s">
        <v>323</v>
      </c>
      <c r="K213" s="18" t="s">
        <v>16</v>
      </c>
      <c r="L213" s="230" t="str">
        <f t="shared" si="27"/>
        <v>1..1</v>
      </c>
      <c r="M213" s="230" t="str">
        <f t="shared" si="26"/>
        <v>1..1</v>
      </c>
      <c r="N213" s="475" t="s">
        <v>20</v>
      </c>
      <c r="O213" s="21" t="s">
        <v>3861</v>
      </c>
      <c r="P213" s="20" t="s">
        <v>5653</v>
      </c>
      <c r="Q213" s="20"/>
      <c r="R213" s="20"/>
      <c r="S213" s="21"/>
      <c r="T213" s="18" t="s">
        <v>687</v>
      </c>
      <c r="U213" s="495" t="s">
        <v>81</v>
      </c>
      <c r="V213" s="88"/>
      <c r="W213" s="181"/>
      <c r="X213" s="163"/>
      <c r="Y213" s="8"/>
      <c r="Z213" s="114" t="e">
        <f>INDEX('Factur-X FULL'!B:B,MATCH(CONCATENATE("/rsm:CrossIndustryInvoice",O213),'Factur-X FULL'!M:M,0))</f>
        <v>#N/A</v>
      </c>
      <c r="AA213" s="201" t="e">
        <f>INDEX('Factur-X FULL'!K:K,MATCH(CONCATENATE("/rsm:CrossIndustryInvoice",O213),'Factur-X FULL'!M:M,0))</f>
        <v>#N/A</v>
      </c>
      <c r="AB213" s="109" t="e">
        <f>IF(OR(ISNA(Z213),Z213="EXT"),INDEX('Factur-X FULL'!T:T,MATCH(CONCATENATE("/rsm:CrossIndustryInvoice",O213),'Factur-X FULL'!M:M,0)),INDEX('Factur-X FULL'!T:T,MATCH(Z213,'Factur-X FULL'!B:B,0)))</f>
        <v>#N/A</v>
      </c>
      <c r="AC213" s="70" t="s">
        <v>4706</v>
      </c>
      <c r="AD213" s="8"/>
    </row>
    <row r="214" spans="1:30" ht="45" customHeight="1" outlineLevel="3" x14ac:dyDescent="0.2">
      <c r="A214" s="8">
        <v>211</v>
      </c>
      <c r="B214" s="51" t="s">
        <v>4158</v>
      </c>
      <c r="C214" s="121"/>
      <c r="D214" s="445" t="str">
        <f t="shared" si="31"/>
        <v xml:space="preserve">* * * * * </v>
      </c>
      <c r="E214" s="20" t="s">
        <v>4272</v>
      </c>
      <c r="F214" s="26">
        <f t="shared" si="22"/>
        <v>5</v>
      </c>
      <c r="G214" s="26" t="s">
        <v>5613</v>
      </c>
      <c r="H214" s="26" t="s">
        <v>5613</v>
      </c>
      <c r="I214" s="26" t="s">
        <v>5613</v>
      </c>
      <c r="J214" s="26" t="s">
        <v>323</v>
      </c>
      <c r="K214" s="18" t="s">
        <v>16</v>
      </c>
      <c r="L214" s="230" t="str">
        <f t="shared" si="27"/>
        <v>1..1</v>
      </c>
      <c r="M214" s="230" t="str">
        <f t="shared" si="26"/>
        <v>1..1</v>
      </c>
      <c r="N214" s="475" t="s">
        <v>20</v>
      </c>
      <c r="O214" s="52" t="s">
        <v>3862</v>
      </c>
      <c r="P214" s="47"/>
      <c r="Q214" s="61"/>
      <c r="R214" s="61"/>
      <c r="S214" s="52"/>
      <c r="T214" s="125" t="s">
        <v>192</v>
      </c>
      <c r="U214" s="497" t="s">
        <v>230</v>
      </c>
      <c r="V214" s="94"/>
      <c r="W214" s="187"/>
      <c r="X214" s="169"/>
      <c r="Y214" s="8"/>
      <c r="Z214" s="114" t="e">
        <f>INDEX('Factur-X FULL'!B:B,MATCH(CONCATENATE("/rsm:CrossIndustryInvoice",O214),'Factur-X FULL'!M:M,0))</f>
        <v>#N/A</v>
      </c>
      <c r="AA214" s="201" t="e">
        <f>INDEX('Factur-X FULL'!K:K,MATCH(CONCATENATE("/rsm:CrossIndustryInvoice",O214),'Factur-X FULL'!M:M,0))</f>
        <v>#N/A</v>
      </c>
      <c r="AB214" s="109" t="e">
        <f>IF(OR(ISNA(Z214),Z214="EXT"),INDEX('Factur-X FULL'!T:T,MATCH(CONCATENATE("/rsm:CrossIndustryInvoice",O214),'Factur-X FULL'!M:M,0)),INDEX('Factur-X FULL'!T:T,MATCH(Z214,'Factur-X FULL'!B:B,0)))</f>
        <v>#N/A</v>
      </c>
      <c r="AC214" s="70" t="s">
        <v>4706</v>
      </c>
      <c r="AD214" s="8"/>
    </row>
    <row r="215" spans="1:30" ht="45" customHeight="1" outlineLevel="3" x14ac:dyDescent="0.2">
      <c r="A215" s="8">
        <v>212</v>
      </c>
      <c r="B215" s="51" t="s">
        <v>4158</v>
      </c>
      <c r="C215" s="121"/>
      <c r="D215" s="445" t="str">
        <f t="shared" si="31"/>
        <v xml:space="preserve">* * * * </v>
      </c>
      <c r="E215" s="20" t="s">
        <v>31</v>
      </c>
      <c r="F215" s="26">
        <f t="shared" si="22"/>
        <v>4</v>
      </c>
      <c r="G215" s="26" t="s">
        <v>5614</v>
      </c>
      <c r="H215" s="26" t="s">
        <v>5613</v>
      </c>
      <c r="I215" s="26" t="s">
        <v>5614</v>
      </c>
      <c r="J215" s="26" t="s">
        <v>323</v>
      </c>
      <c r="K215" s="18" t="s">
        <v>20</v>
      </c>
      <c r="L215" s="230" t="str">
        <f t="shared" si="27"/>
        <v>0..1</v>
      </c>
      <c r="M215" s="230" t="str">
        <f t="shared" si="26"/>
        <v>0..1</v>
      </c>
      <c r="N215" s="475" t="s">
        <v>20</v>
      </c>
      <c r="O215" s="21" t="s">
        <v>4004</v>
      </c>
      <c r="P215" s="20" t="s">
        <v>5654</v>
      </c>
      <c r="Q215" s="20"/>
      <c r="R215" s="20"/>
      <c r="S215" s="21" t="s">
        <v>5961</v>
      </c>
      <c r="T215" s="18" t="s">
        <v>687</v>
      </c>
      <c r="U215" s="495" t="s">
        <v>81</v>
      </c>
      <c r="V215" s="88"/>
      <c r="W215" s="181"/>
      <c r="X215" s="163"/>
      <c r="Y215" s="8"/>
      <c r="Z215" s="114" t="e">
        <f>INDEX('Factur-X FULL'!B:B,MATCH(CONCATENATE("/rsm:CrossIndustryInvoice",O215),'Factur-X FULL'!M:M,0))</f>
        <v>#N/A</v>
      </c>
      <c r="AA215" s="201" t="e">
        <f>INDEX('Factur-X FULL'!K:K,MATCH(CONCATENATE("/rsm:CrossIndustryInvoice",O215),'Factur-X FULL'!M:M,0))</f>
        <v>#N/A</v>
      </c>
      <c r="AB215" s="109" t="e">
        <f>IF(OR(ISNA(Z215),Z215="EXT"),INDEX('Factur-X FULL'!T:T,MATCH(CONCATENATE("/rsm:CrossIndustryInvoice",O215),'Factur-X FULL'!M:M,0)),INDEX('Factur-X FULL'!T:T,MATCH(Z215,'Factur-X FULL'!B:B,0)))</f>
        <v>#N/A</v>
      </c>
      <c r="AC215" s="70" t="s">
        <v>4706</v>
      </c>
      <c r="AD215" s="8"/>
    </row>
    <row r="216" spans="1:30" ht="45" customHeight="1" outlineLevel="3" x14ac:dyDescent="0.2">
      <c r="A216" s="8">
        <v>213</v>
      </c>
      <c r="B216" s="51" t="s">
        <v>4158</v>
      </c>
      <c r="C216" s="121" t="s">
        <v>5935</v>
      </c>
      <c r="D216" s="445" t="str">
        <f t="shared" si="31"/>
        <v xml:space="preserve">* * * * * </v>
      </c>
      <c r="E216" s="20" t="s">
        <v>5877</v>
      </c>
      <c r="F216" s="26">
        <f t="shared" si="22"/>
        <v>5</v>
      </c>
      <c r="G216" s="26" t="s">
        <v>5614</v>
      </c>
      <c r="H216" s="26" t="s">
        <v>5613</v>
      </c>
      <c r="I216" s="26" t="s">
        <v>5614</v>
      </c>
      <c r="J216" s="26" t="s">
        <v>323</v>
      </c>
      <c r="K216" s="18" t="s">
        <v>16</v>
      </c>
      <c r="L216" s="230" t="str">
        <f t="shared" si="27"/>
        <v>1..1</v>
      </c>
      <c r="M216" s="230" t="str">
        <f t="shared" si="26"/>
        <v>1..1</v>
      </c>
      <c r="N216" s="475" t="s">
        <v>20</v>
      </c>
      <c r="O216" s="52" t="s">
        <v>4123</v>
      </c>
      <c r="P216" s="47"/>
      <c r="Q216" s="61"/>
      <c r="R216" s="61"/>
      <c r="S216" s="52" t="s">
        <v>5961</v>
      </c>
      <c r="T216" s="125" t="s">
        <v>192</v>
      </c>
      <c r="U216" s="497" t="s">
        <v>230</v>
      </c>
      <c r="V216" s="94"/>
      <c r="W216" s="187"/>
      <c r="X216" s="169"/>
      <c r="Y216" s="8"/>
      <c r="Z216" s="114" t="e">
        <f>INDEX('Factur-X FULL'!B:B,MATCH(CONCATENATE("/rsm:CrossIndustryInvoice",O216),'Factur-X FULL'!M:M,0))</f>
        <v>#N/A</v>
      </c>
      <c r="AA216" s="201" t="e">
        <f>INDEX('Factur-X FULL'!K:K,MATCH(CONCATENATE("/rsm:CrossIndustryInvoice",O216),'Factur-X FULL'!M:M,0))</f>
        <v>#N/A</v>
      </c>
      <c r="AB216" s="109" t="e">
        <f>IF(OR(ISNA(Z216),Z216="EXT"),INDEX('Factur-X FULL'!T:T,MATCH(CONCATENATE("/rsm:CrossIndustryInvoice",O216),'Factur-X FULL'!M:M,0)),INDEX('Factur-X FULL'!T:T,MATCH(Z216,'Factur-X FULL'!B:B,0)))</f>
        <v>#N/A</v>
      </c>
      <c r="AC216" s="70" t="s">
        <v>4706</v>
      </c>
      <c r="AD216" s="8"/>
    </row>
    <row r="217" spans="1:30" ht="45" customHeight="1" outlineLevel="3" x14ac:dyDescent="0.2">
      <c r="A217" s="8">
        <v>214</v>
      </c>
      <c r="B217" s="51" t="s">
        <v>4158</v>
      </c>
      <c r="C217" s="121"/>
      <c r="D217" s="445" t="str">
        <f t="shared" si="31"/>
        <v xml:space="preserve">* * * * </v>
      </c>
      <c r="E217" s="20" t="s">
        <v>38</v>
      </c>
      <c r="F217" s="26">
        <f t="shared" si="22"/>
        <v>4</v>
      </c>
      <c r="G217" s="26" t="s">
        <v>5613</v>
      </c>
      <c r="H217" s="26" t="s">
        <v>5613</v>
      </c>
      <c r="I217" s="26" t="s">
        <v>5613</v>
      </c>
      <c r="J217" s="26" t="s">
        <v>3776</v>
      </c>
      <c r="K217" s="18" t="s">
        <v>20</v>
      </c>
      <c r="L217" s="230" t="str">
        <f t="shared" si="27"/>
        <v>0..1</v>
      </c>
      <c r="M217" s="230" t="str">
        <f t="shared" si="26"/>
        <v>0..1</v>
      </c>
      <c r="N217" s="475" t="s">
        <v>20</v>
      </c>
      <c r="O217" s="21" t="s">
        <v>4315</v>
      </c>
      <c r="P217" s="20" t="s">
        <v>4406</v>
      </c>
      <c r="Q217" s="20"/>
      <c r="R217" s="20"/>
      <c r="S217" s="21"/>
      <c r="T217" s="18" t="s">
        <v>687</v>
      </c>
      <c r="U217" s="495" t="s">
        <v>81</v>
      </c>
      <c r="V217" s="88"/>
      <c r="W217" s="181"/>
      <c r="X217" s="163"/>
      <c r="Y217" s="8"/>
      <c r="Z217" s="114" t="str">
        <f>INDEX('Factur-X FULL'!B:B,MATCH(CONCATENATE("/rsm:CrossIndustryInvoice",O217),'Factur-X FULL'!M:M,0))</f>
        <v>EXT</v>
      </c>
      <c r="AA217" s="201" t="str">
        <f>INDEX('Factur-X FULL'!K:K,MATCH(CONCATENATE("/rsm:CrossIndustryInvoice",O217),'Factur-X FULL'!M:M,0))</f>
        <v>0..1</v>
      </c>
      <c r="AB217" s="109" t="str">
        <f>IF(OR(ISNA(Z217),Z217="EXT"),INDEX('Factur-X FULL'!T:T,MATCH(CONCATENATE("/rsm:CrossIndustryInvoice",O217),'Factur-X FULL'!M:M,0)),INDEX('Factur-X FULL'!T:T,MATCH(Z217,'Factur-X FULL'!B:B,0)))</f>
        <v>EXTENDED</v>
      </c>
      <c r="AC217" s="427" t="s">
        <v>5594</v>
      </c>
      <c r="AD217" s="8"/>
    </row>
    <row r="218" spans="1:30" ht="45" customHeight="1" outlineLevel="3" x14ac:dyDescent="0.2">
      <c r="A218" s="8">
        <v>215</v>
      </c>
      <c r="B218" s="51" t="s">
        <v>4158</v>
      </c>
      <c r="C218" s="519" t="s">
        <v>5939</v>
      </c>
      <c r="D218" s="445" t="str">
        <f t="shared" si="31"/>
        <v xml:space="preserve">* * * * * </v>
      </c>
      <c r="E218" s="20" t="s">
        <v>5878</v>
      </c>
      <c r="F218" s="26">
        <f t="shared" si="22"/>
        <v>5</v>
      </c>
      <c r="G218" s="26" t="s">
        <v>5613</v>
      </c>
      <c r="H218" s="26" t="s">
        <v>5613</v>
      </c>
      <c r="I218" s="26" t="s">
        <v>5613</v>
      </c>
      <c r="J218" s="26" t="s">
        <v>3776</v>
      </c>
      <c r="K218" s="18" t="s">
        <v>20</v>
      </c>
      <c r="L218" s="230" t="str">
        <f t="shared" si="27"/>
        <v>0..1</v>
      </c>
      <c r="M218" s="230" t="str">
        <f t="shared" si="26"/>
        <v>0..1</v>
      </c>
      <c r="N218" s="475" t="s">
        <v>20</v>
      </c>
      <c r="O218" s="52" t="s">
        <v>4316</v>
      </c>
      <c r="P218" s="47"/>
      <c r="Q218" s="61"/>
      <c r="R218" s="61"/>
      <c r="S218" s="52"/>
      <c r="T218" s="125" t="s">
        <v>192</v>
      </c>
      <c r="U218" s="497" t="s">
        <v>230</v>
      </c>
      <c r="V218" s="94"/>
      <c r="W218" s="187"/>
      <c r="X218" s="169"/>
      <c r="Y218" s="8"/>
      <c r="Z218" s="114" t="str">
        <f>INDEX('Factur-X FULL'!B:B,MATCH(CONCATENATE("/rsm:CrossIndustryInvoice",O218),'Factur-X FULL'!M:M,0))</f>
        <v>EXT</v>
      </c>
      <c r="AA218" s="201" t="str">
        <f>INDEX('Factur-X FULL'!K:K,MATCH(CONCATENATE("/rsm:CrossIndustryInvoice",O218),'Factur-X FULL'!M:M,0))</f>
        <v>0..1</v>
      </c>
      <c r="AB218" s="109" t="str">
        <f>IF(OR(ISNA(Z218),Z218="EXT"),INDEX('Factur-X FULL'!T:T,MATCH(CONCATENATE("/rsm:CrossIndustryInvoice",O218),'Factur-X FULL'!M:M,0)),INDEX('Factur-X FULL'!T:T,MATCH(Z218,'Factur-X FULL'!B:B,0)))</f>
        <v>EXTENDED</v>
      </c>
      <c r="AC218" s="427" t="s">
        <v>5594</v>
      </c>
      <c r="AD218" s="8"/>
    </row>
    <row r="219" spans="1:30" ht="45" customHeight="1" outlineLevel="3" x14ac:dyDescent="0.2">
      <c r="A219" s="8">
        <v>216</v>
      </c>
      <c r="B219" s="51" t="s">
        <v>4158</v>
      </c>
      <c r="C219" s="121"/>
      <c r="D219" s="445" t="str">
        <f t="shared" si="31"/>
        <v xml:space="preserve">* * * * </v>
      </c>
      <c r="E219" s="20" t="s">
        <v>4410</v>
      </c>
      <c r="F219" s="26">
        <f t="shared" si="22"/>
        <v>4</v>
      </c>
      <c r="G219" s="26" t="s">
        <v>5613</v>
      </c>
      <c r="H219" s="26" t="s">
        <v>5613</v>
      </c>
      <c r="I219" s="26" t="s">
        <v>5613</v>
      </c>
      <c r="J219" s="26" t="s">
        <v>3776</v>
      </c>
      <c r="K219" s="18" t="s">
        <v>20</v>
      </c>
      <c r="L219" s="230" t="str">
        <f t="shared" si="27"/>
        <v>0..1</v>
      </c>
      <c r="M219" s="230" t="str">
        <f t="shared" si="26"/>
        <v>0..1</v>
      </c>
      <c r="N219" s="475" t="s">
        <v>20</v>
      </c>
      <c r="O219" s="21" t="s">
        <v>4407</v>
      </c>
      <c r="P219" s="20" t="s">
        <v>4409</v>
      </c>
      <c r="Q219" s="20"/>
      <c r="R219" s="20"/>
      <c r="S219" s="21"/>
      <c r="T219" s="18" t="s">
        <v>687</v>
      </c>
      <c r="U219" s="495" t="s">
        <v>81</v>
      </c>
      <c r="V219" s="88"/>
      <c r="W219" s="181"/>
      <c r="X219" s="163"/>
      <c r="Y219" s="8"/>
      <c r="Z219" s="114" t="e">
        <f>INDEX('Factur-X FULL'!B:B,MATCH(CONCATENATE("/rsm:CrossIndustryInvoice",O219),'Factur-X FULL'!M:M,0))</f>
        <v>#N/A</v>
      </c>
      <c r="AA219" s="201" t="e">
        <f>INDEX('Factur-X FULL'!K:K,MATCH(CONCATENATE("/rsm:CrossIndustryInvoice",O219),'Factur-X FULL'!M:M,0))</f>
        <v>#N/A</v>
      </c>
      <c r="AB219" s="109" t="e">
        <f>IF(OR(ISNA(Z219),Z219="EXT"),INDEX('Factur-X FULL'!T:T,MATCH(CONCATENATE("/rsm:CrossIndustryInvoice",O219),'Factur-X FULL'!M:M,0)),INDEX('Factur-X FULL'!T:T,MATCH(Z219,'Factur-X FULL'!B:B,0)))</f>
        <v>#N/A</v>
      </c>
      <c r="AC219" s="70" t="s">
        <v>4706</v>
      </c>
      <c r="AD219" s="8"/>
    </row>
    <row r="220" spans="1:30" ht="45" customHeight="1" outlineLevel="3" x14ac:dyDescent="0.2">
      <c r="A220" s="8">
        <v>217</v>
      </c>
      <c r="B220" s="51" t="s">
        <v>4158</v>
      </c>
      <c r="C220" s="121" t="s">
        <v>5935</v>
      </c>
      <c r="D220" s="445" t="str">
        <f t="shared" si="31"/>
        <v xml:space="preserve">* * * * * </v>
      </c>
      <c r="E220" s="20" t="s">
        <v>5879</v>
      </c>
      <c r="F220" s="26">
        <f t="shared" si="22"/>
        <v>5</v>
      </c>
      <c r="G220" s="26" t="s">
        <v>5613</v>
      </c>
      <c r="H220" s="26" t="s">
        <v>5613</v>
      </c>
      <c r="I220" s="26" t="s">
        <v>5613</v>
      </c>
      <c r="J220" s="26" t="s">
        <v>3776</v>
      </c>
      <c r="K220" s="18" t="s">
        <v>20</v>
      </c>
      <c r="L220" s="230" t="str">
        <f t="shared" si="27"/>
        <v>0..1</v>
      </c>
      <c r="M220" s="230" t="str">
        <f t="shared" si="26"/>
        <v>0..1</v>
      </c>
      <c r="N220" s="475" t="s">
        <v>20</v>
      </c>
      <c r="O220" s="52" t="s">
        <v>4408</v>
      </c>
      <c r="P220" s="47"/>
      <c r="Q220" s="61"/>
      <c r="R220" s="61"/>
      <c r="S220" s="52"/>
      <c r="T220" s="125" t="s">
        <v>192</v>
      </c>
      <c r="U220" s="497" t="s">
        <v>230</v>
      </c>
      <c r="V220" s="94"/>
      <c r="W220" s="187"/>
      <c r="X220" s="169"/>
      <c r="Y220" s="8"/>
      <c r="Z220" s="114" t="e">
        <f>INDEX('Factur-X FULL'!B:B,MATCH(CONCATENATE("/rsm:CrossIndustryInvoice",O220),'Factur-X FULL'!M:M,0))</f>
        <v>#N/A</v>
      </c>
      <c r="AA220" s="201" t="e">
        <f>INDEX('Factur-X FULL'!K:K,MATCH(CONCATENATE("/rsm:CrossIndustryInvoice",O220),'Factur-X FULL'!M:M,0))</f>
        <v>#N/A</v>
      </c>
      <c r="AB220" s="109" t="e">
        <f>IF(OR(ISNA(Z220),Z220="EXT"),INDEX('Factur-X FULL'!T:T,MATCH(CONCATENATE("/rsm:CrossIndustryInvoice",O220),'Factur-X FULL'!M:M,0)),INDEX('Factur-X FULL'!T:T,MATCH(Z220,'Factur-X FULL'!B:B,0)))</f>
        <v>#N/A</v>
      </c>
      <c r="AC220" s="70" t="s">
        <v>4706</v>
      </c>
      <c r="AD220" s="8"/>
    </row>
    <row r="221" spans="1:30" s="148" customFormat="1" ht="45" customHeight="1" outlineLevel="3" x14ac:dyDescent="0.2">
      <c r="A221" s="8">
        <v>218</v>
      </c>
      <c r="B221" s="150" t="s">
        <v>4158</v>
      </c>
      <c r="C221" s="126"/>
      <c r="D221" s="448" t="str">
        <f t="shared" si="31"/>
        <v xml:space="preserve">* * * * </v>
      </c>
      <c r="E221" s="34" t="s">
        <v>4163</v>
      </c>
      <c r="F221" s="36">
        <f t="shared" si="22"/>
        <v>4</v>
      </c>
      <c r="G221" s="238" t="s">
        <v>5613</v>
      </c>
      <c r="H221" s="238" t="s">
        <v>5613</v>
      </c>
      <c r="I221" s="238" t="s">
        <v>5613</v>
      </c>
      <c r="J221" s="238" t="s">
        <v>99</v>
      </c>
      <c r="K221" s="36" t="s">
        <v>20</v>
      </c>
      <c r="L221" s="35" t="str">
        <f t="shared" si="27"/>
        <v>0..1</v>
      </c>
      <c r="M221" s="35" t="str">
        <f t="shared" si="26"/>
        <v>0..1</v>
      </c>
      <c r="N221" s="482" t="s">
        <v>20</v>
      </c>
      <c r="O221" s="34" t="s">
        <v>5109</v>
      </c>
      <c r="P221" s="34" t="s">
        <v>4229</v>
      </c>
      <c r="Q221" s="34"/>
      <c r="R221" s="34"/>
      <c r="S221" s="36"/>
      <c r="T221" s="36"/>
      <c r="U221" s="500"/>
      <c r="V221" s="91"/>
      <c r="W221" s="185"/>
      <c r="X221" s="166"/>
      <c r="Y221" s="8"/>
      <c r="Z221" s="145" t="str">
        <f>INDEX('Factur-X FULL'!B:B,MATCH(CONCATENATE("/rsm:CrossIndustryInvoice",O221),'Factur-X FULL'!M:M,0))</f>
        <v>EXT</v>
      </c>
      <c r="AA221" s="202" t="str">
        <f>INDEX('Factur-X FULL'!K:K,MATCH(CONCATENATE("/rsm:CrossIndustryInvoice",O221),'Factur-X FULL'!M:M,0))</f>
        <v>0..1</v>
      </c>
      <c r="AB221" s="146" t="str">
        <f>IF(OR(ISNA(Z221),Z221="EXT"),INDEX('Factur-X FULL'!T:T,MATCH(CONCATENATE("/rsm:CrossIndustryInvoice",O221),'Factur-X FULL'!M:M,0)),INDEX('Factur-X FULL'!T:T,MATCH(Z221,'Factur-X FULL'!B:B,0)))</f>
        <v>EXTENDED</v>
      </c>
      <c r="AC221" s="191"/>
      <c r="AD221" s="8"/>
    </row>
    <row r="222" spans="1:30" ht="45" customHeight="1" outlineLevel="4" x14ac:dyDescent="0.2">
      <c r="A222" s="8">
        <v>219</v>
      </c>
      <c r="B222" s="51" t="s">
        <v>4158</v>
      </c>
      <c r="C222" s="121"/>
      <c r="D222" s="445" t="str">
        <f t="shared" si="31"/>
        <v xml:space="preserve">* * * * * </v>
      </c>
      <c r="E222" s="24" t="s">
        <v>294</v>
      </c>
      <c r="F222" s="26">
        <f t="shared" si="22"/>
        <v>5</v>
      </c>
      <c r="G222" s="26" t="s">
        <v>5613</v>
      </c>
      <c r="H222" s="26" t="s">
        <v>5613</v>
      </c>
      <c r="I222" s="26" t="s">
        <v>5613</v>
      </c>
      <c r="J222" s="26" t="s">
        <v>99</v>
      </c>
      <c r="K222" s="18" t="s">
        <v>20</v>
      </c>
      <c r="L222" s="230" t="str">
        <f t="shared" si="27"/>
        <v>0..1</v>
      </c>
      <c r="M222" s="230" t="str">
        <f t="shared" si="26"/>
        <v>0..1</v>
      </c>
      <c r="N222" s="476" t="s">
        <v>21</v>
      </c>
      <c r="O222" s="21" t="s">
        <v>5108</v>
      </c>
      <c r="P222" s="20" t="s">
        <v>2334</v>
      </c>
      <c r="Q222" s="20" t="s">
        <v>2335</v>
      </c>
      <c r="R222" s="20"/>
      <c r="S222" s="21"/>
      <c r="T222" s="18" t="s">
        <v>147</v>
      </c>
      <c r="U222" s="495" t="s">
        <v>81</v>
      </c>
      <c r="V222" s="176"/>
      <c r="W222" s="181"/>
      <c r="X222" s="163"/>
      <c r="Y222" s="8"/>
      <c r="Z222" s="114" t="str">
        <f>INDEX('Factur-X FULL'!B:B,MATCH(CONCATENATE("/rsm:CrossIndustryInvoice",O222),'Factur-X FULL'!M:M,0))</f>
        <v>EXT</v>
      </c>
      <c r="AA222" s="201" t="str">
        <f>INDEX('Factur-X FULL'!K:K,MATCH(CONCATENATE("/rsm:CrossIndustryInvoice",O222),'Factur-X FULL'!M:M,0))</f>
        <v>0..1</v>
      </c>
      <c r="AB222" s="109" t="str">
        <f>IF(OR(ISNA(Z222),Z222="EXT"),INDEX('Factur-X FULL'!T:T,MATCH(CONCATENATE("/rsm:CrossIndustryInvoice",O222),'Factur-X FULL'!M:M,0)),INDEX('Factur-X FULL'!T:T,MATCH(Z222,'Factur-X FULL'!B:B,0)))</f>
        <v>EXTENDED</v>
      </c>
      <c r="AC222" s="191"/>
      <c r="AD222" s="8"/>
    </row>
    <row r="223" spans="1:30" ht="45" customHeight="1" outlineLevel="4" x14ac:dyDescent="0.2">
      <c r="A223" s="8">
        <v>220</v>
      </c>
      <c r="B223" s="51" t="s">
        <v>4158</v>
      </c>
      <c r="C223" s="121"/>
      <c r="D223" s="445" t="str">
        <f t="shared" si="31"/>
        <v xml:space="preserve">* * * * * </v>
      </c>
      <c r="E223" s="24" t="s">
        <v>295</v>
      </c>
      <c r="F223" s="26">
        <f t="shared" si="22"/>
        <v>5</v>
      </c>
      <c r="G223" s="26" t="s">
        <v>5613</v>
      </c>
      <c r="H223" s="26" t="s">
        <v>5613</v>
      </c>
      <c r="I223" s="26" t="s">
        <v>5613</v>
      </c>
      <c r="J223" s="26" t="s">
        <v>99</v>
      </c>
      <c r="K223" s="18" t="s">
        <v>21</v>
      </c>
      <c r="L223" s="230" t="str">
        <f t="shared" si="27"/>
        <v>0..n</v>
      </c>
      <c r="M223" s="230" t="str">
        <f t="shared" si="26"/>
        <v>0..n</v>
      </c>
      <c r="N223" s="476" t="s">
        <v>21</v>
      </c>
      <c r="O223" s="21" t="s">
        <v>5110</v>
      </c>
      <c r="P223" s="20" t="s">
        <v>77</v>
      </c>
      <c r="Q223" s="20" t="s">
        <v>1395</v>
      </c>
      <c r="R223" s="20"/>
      <c r="S223" s="21"/>
      <c r="T223" s="18" t="s">
        <v>147</v>
      </c>
      <c r="U223" s="495" t="s">
        <v>81</v>
      </c>
      <c r="V223" s="176"/>
      <c r="W223" s="181"/>
      <c r="X223" s="163"/>
      <c r="Y223" s="8"/>
      <c r="Z223" s="114" t="str">
        <f>INDEX('Factur-X FULL'!B:B,MATCH(CONCATENATE("/rsm:CrossIndustryInvoice",O223),'Factur-X FULL'!M:M,0))</f>
        <v>EXT</v>
      </c>
      <c r="AA223" s="201" t="str">
        <f>INDEX('Factur-X FULL'!K:K,MATCH(CONCATENATE("/rsm:CrossIndustryInvoice",O223),'Factur-X FULL'!M:M,0))</f>
        <v>0..n</v>
      </c>
      <c r="AB223" s="109" t="str">
        <f>IF(OR(ISNA(Z223),Z223="EXT"),INDEX('Factur-X FULL'!T:T,MATCH(CONCATENATE("/rsm:CrossIndustryInvoice",O223),'Factur-X FULL'!M:M,0)),INDEX('Factur-X FULL'!T:T,MATCH(Z223,'Factur-X FULL'!B:B,0)))</f>
        <v>EXTENDED</v>
      </c>
      <c r="AC223" s="191"/>
      <c r="AD223" s="8"/>
    </row>
    <row r="224" spans="1:30" ht="45" customHeight="1" outlineLevel="4" x14ac:dyDescent="0.2">
      <c r="A224" s="8">
        <v>221</v>
      </c>
      <c r="B224" s="51" t="s">
        <v>4158</v>
      </c>
      <c r="C224" s="121"/>
      <c r="D224" s="445" t="str">
        <f t="shared" si="31"/>
        <v xml:space="preserve">* * * * * * </v>
      </c>
      <c r="E224" s="24" t="s">
        <v>161</v>
      </c>
      <c r="F224" s="26">
        <f t="shared" si="22"/>
        <v>6</v>
      </c>
      <c r="G224" s="26" t="s">
        <v>5613</v>
      </c>
      <c r="H224" s="26" t="s">
        <v>5613</v>
      </c>
      <c r="I224" s="26" t="s">
        <v>5613</v>
      </c>
      <c r="J224" s="26" t="s">
        <v>99</v>
      </c>
      <c r="K224" s="18" t="s">
        <v>16</v>
      </c>
      <c r="L224" s="230" t="str">
        <f t="shared" si="27"/>
        <v>1..1</v>
      </c>
      <c r="M224" s="230" t="str">
        <f t="shared" si="26"/>
        <v>1..1</v>
      </c>
      <c r="N224" s="476" t="s">
        <v>20</v>
      </c>
      <c r="O224" s="31" t="s">
        <v>5111</v>
      </c>
      <c r="P224" s="32" t="s">
        <v>2347</v>
      </c>
      <c r="Q224" s="32" t="s">
        <v>406</v>
      </c>
      <c r="R224" s="32"/>
      <c r="S224" s="31"/>
      <c r="T224" s="122" t="s">
        <v>409</v>
      </c>
      <c r="U224" s="497" t="s">
        <v>230</v>
      </c>
      <c r="V224" s="90"/>
      <c r="W224" s="184"/>
      <c r="X224" s="165"/>
      <c r="Y224" s="8"/>
      <c r="Z224" s="114" t="str">
        <f>INDEX('Factur-X FULL'!B:B,MATCH(CONCATENATE("/rsm:CrossIndustryInvoice",O224),'Factur-X FULL'!M:M,0))</f>
        <v>EXT</v>
      </c>
      <c r="AA224" s="201" t="str">
        <f>INDEX('Factur-X FULL'!K:K,MATCH(CONCATENATE("/rsm:CrossIndustryInvoice",O224),'Factur-X FULL'!M:M,0))</f>
        <v>1..1</v>
      </c>
      <c r="AB224" s="109" t="str">
        <f>IF(OR(ISNA(Z224),Z224="EXT"),INDEX('Factur-X FULL'!T:T,MATCH(CONCATENATE("/rsm:CrossIndustryInvoice",O224),'Factur-X FULL'!M:M,0)),INDEX('Factur-X FULL'!T:T,MATCH(Z224,'Factur-X FULL'!B:B,0)))</f>
        <v>EXTENDED</v>
      </c>
      <c r="AC224" s="191"/>
      <c r="AD224" s="8"/>
    </row>
    <row r="225" spans="1:30" ht="45" customHeight="1" outlineLevel="4" x14ac:dyDescent="0.2">
      <c r="A225" s="8">
        <v>222</v>
      </c>
      <c r="B225" s="51" t="s">
        <v>4158</v>
      </c>
      <c r="C225" s="121"/>
      <c r="D225" s="445" t="str">
        <f t="shared" si="31"/>
        <v xml:space="preserve">* * * * * </v>
      </c>
      <c r="E225" s="24" t="s">
        <v>301</v>
      </c>
      <c r="F225" s="26">
        <f t="shared" si="22"/>
        <v>5</v>
      </c>
      <c r="G225" s="26" t="s">
        <v>5613</v>
      </c>
      <c r="H225" s="26" t="s">
        <v>5613</v>
      </c>
      <c r="I225" s="26" t="s">
        <v>5613</v>
      </c>
      <c r="J225" s="26" t="s">
        <v>99</v>
      </c>
      <c r="K225" s="18" t="s">
        <v>16</v>
      </c>
      <c r="L225" s="230" t="str">
        <f t="shared" si="27"/>
        <v>1..1</v>
      </c>
      <c r="M225" s="230" t="str">
        <f t="shared" si="26"/>
        <v>1..1</v>
      </c>
      <c r="N225" s="475" t="s">
        <v>20</v>
      </c>
      <c r="O225" s="21" t="s">
        <v>5112</v>
      </c>
      <c r="P225" s="20" t="s">
        <v>2352</v>
      </c>
      <c r="Q225" s="24"/>
      <c r="R225" s="24"/>
      <c r="S225" s="25"/>
      <c r="T225" s="18" t="s">
        <v>125</v>
      </c>
      <c r="U225" s="495" t="s">
        <v>81</v>
      </c>
      <c r="V225" s="88"/>
      <c r="W225" s="181"/>
      <c r="X225" s="163"/>
      <c r="Y225" s="8"/>
      <c r="Z225" s="114" t="str">
        <f>INDEX('Factur-X FULL'!B:B,MATCH(CONCATENATE("/rsm:CrossIndustryInvoice",O225),'Factur-X FULL'!M:M,0))</f>
        <v>EXT</v>
      </c>
      <c r="AA225" s="201" t="str">
        <f>INDEX('Factur-X FULL'!K:K,MATCH(CONCATENATE("/rsm:CrossIndustryInvoice",O225),'Factur-X FULL'!M:M,0))</f>
        <v>1..1</v>
      </c>
      <c r="AB225" s="109" t="str">
        <f>IF(OR(ISNA(Z225),Z225="EXT"),INDEX('Factur-X FULL'!T:T,MATCH(CONCATENATE("/rsm:CrossIndustryInvoice",O225),'Factur-X FULL'!M:M,0)),INDEX('Factur-X FULL'!T:T,MATCH(Z225,'Factur-X FULL'!B:B,0)))</f>
        <v>EXTENDED</v>
      </c>
      <c r="AC225" s="191"/>
      <c r="AD225" s="8"/>
    </row>
    <row r="226" spans="1:30" ht="45" customHeight="1" outlineLevel="4" x14ac:dyDescent="0.2">
      <c r="A226" s="8">
        <v>223</v>
      </c>
      <c r="B226" s="150" t="s">
        <v>4158</v>
      </c>
      <c r="C226" s="434"/>
      <c r="D226" s="451" t="str">
        <f t="shared" si="31"/>
        <v xml:space="preserve">* * * * * </v>
      </c>
      <c r="E226" s="435" t="str">
        <f>CONCATENATE("(",E227,")")</f>
        <v>(Ship to Legal ID)</v>
      </c>
      <c r="F226" s="407">
        <f t="shared" si="22"/>
        <v>5</v>
      </c>
      <c r="G226" s="407" t="s">
        <v>5613</v>
      </c>
      <c r="H226" s="407" t="s">
        <v>5613</v>
      </c>
      <c r="I226" s="407" t="s">
        <v>5613</v>
      </c>
      <c r="J226" s="407" t="s">
        <v>99</v>
      </c>
      <c r="K226" s="408" t="s">
        <v>20</v>
      </c>
      <c r="L226" s="407" t="str">
        <f t="shared" si="27"/>
        <v>0..1</v>
      </c>
      <c r="M226" s="407" t="str">
        <f t="shared" si="26"/>
        <v>0..1</v>
      </c>
      <c r="N226" s="409" t="s">
        <v>20</v>
      </c>
      <c r="O226" s="410" t="s">
        <v>5113</v>
      </c>
      <c r="P226" s="410"/>
      <c r="Q226" s="410"/>
      <c r="R226" s="410"/>
      <c r="S226" s="410"/>
      <c r="T226" s="408"/>
      <c r="U226" s="504"/>
      <c r="V226" s="411"/>
      <c r="W226" s="412"/>
      <c r="X226" s="413"/>
      <c r="Y226" s="8"/>
      <c r="Z226" s="437" t="str">
        <f>INDEX('Factur-X FULL'!B:B,MATCH(CONCATENATE("/rsm:CrossIndustryInvoice",O226),'Factur-X FULL'!M:M,0))</f>
        <v>EXT</v>
      </c>
      <c r="AA226" s="438" t="str">
        <f>INDEX('Factur-X FULL'!K:K,MATCH(CONCATENATE("/rsm:CrossIndustryInvoice",O226),'Factur-X FULL'!M:M,0))</f>
        <v>0..1</v>
      </c>
      <c r="AB226" s="436" t="str">
        <f>IF(OR(ISNA(Z226),Z226="EXT"),INDEX('Factur-X FULL'!T:T,MATCH(CONCATENATE("/rsm:CrossIndustryInvoice",O226),'Factur-X FULL'!M:M,0)),INDEX('Factur-X FULL'!T:T,MATCH(Z226,'Factur-X FULL'!B:B,0)))</f>
        <v>EXTENDED</v>
      </c>
      <c r="AC226" s="191"/>
      <c r="AD226" s="8"/>
    </row>
    <row r="227" spans="1:30" ht="45" customHeight="1" outlineLevel="4" x14ac:dyDescent="0.2">
      <c r="A227" s="8">
        <v>224</v>
      </c>
      <c r="B227" s="51" t="s">
        <v>4158</v>
      </c>
      <c r="C227" s="121"/>
      <c r="D227" s="445" t="str">
        <f t="shared" si="31"/>
        <v xml:space="preserve">* * * * * * </v>
      </c>
      <c r="E227" s="24" t="s">
        <v>306</v>
      </c>
      <c r="F227" s="26">
        <f t="shared" si="22"/>
        <v>6</v>
      </c>
      <c r="G227" s="26" t="s">
        <v>5613</v>
      </c>
      <c r="H227" s="26" t="s">
        <v>5613</v>
      </c>
      <c r="I227" s="26" t="s">
        <v>5613</v>
      </c>
      <c r="J227" s="26" t="s">
        <v>99</v>
      </c>
      <c r="K227" s="18" t="s">
        <v>20</v>
      </c>
      <c r="L227" s="230" t="str">
        <f t="shared" si="27"/>
        <v>0..1</v>
      </c>
      <c r="M227" s="230" t="str">
        <f t="shared" si="26"/>
        <v>0..1</v>
      </c>
      <c r="N227" s="475" t="s">
        <v>20</v>
      </c>
      <c r="O227" s="24" t="s">
        <v>5114</v>
      </c>
      <c r="P227" s="24" t="s">
        <v>5655</v>
      </c>
      <c r="Q227" s="24"/>
      <c r="R227" s="24"/>
      <c r="S227" s="24"/>
      <c r="T227" s="19" t="s">
        <v>147</v>
      </c>
      <c r="U227" s="495" t="s">
        <v>81</v>
      </c>
      <c r="V227" s="89"/>
      <c r="W227" s="182"/>
      <c r="X227" s="164"/>
      <c r="Y227" s="8"/>
      <c r="Z227" s="114" t="str">
        <f>INDEX('Factur-X FULL'!B:B,MATCH(CONCATENATE("/rsm:CrossIndustryInvoice",O227),'Factur-X FULL'!M:M,0))</f>
        <v>EXT</v>
      </c>
      <c r="AA227" s="201" t="str">
        <f>INDEX('Factur-X FULL'!K:K,MATCH(CONCATENATE("/rsm:CrossIndustryInvoice",O227),'Factur-X FULL'!M:M,0))</f>
        <v>0..1</v>
      </c>
      <c r="AB227" s="109" t="str">
        <f>IF(OR(ISNA(Z227),Z227="EXT"),INDEX('Factur-X FULL'!T:T,MATCH(CONCATENATE("/rsm:CrossIndustryInvoice",O227),'Factur-X FULL'!M:M,0)),INDEX('Factur-X FULL'!T:T,MATCH(Z227,'Factur-X FULL'!B:B,0)))</f>
        <v>EXTENDED</v>
      </c>
      <c r="AC227" s="191"/>
      <c r="AD227" s="8"/>
    </row>
    <row r="228" spans="1:30" ht="45" customHeight="1" outlineLevel="4" x14ac:dyDescent="0.2">
      <c r="A228" s="8">
        <v>225</v>
      </c>
      <c r="B228" s="51" t="s">
        <v>4158</v>
      </c>
      <c r="C228" s="121"/>
      <c r="D228" s="445" t="str">
        <f t="shared" si="31"/>
        <v xml:space="preserve">* * * * * * * </v>
      </c>
      <c r="E228" s="24" t="s">
        <v>4074</v>
      </c>
      <c r="F228" s="26">
        <f t="shared" si="22"/>
        <v>7</v>
      </c>
      <c r="G228" s="26" t="s">
        <v>5613</v>
      </c>
      <c r="H228" s="26" t="s">
        <v>5613</v>
      </c>
      <c r="I228" s="26" t="s">
        <v>5613</v>
      </c>
      <c r="J228" s="26" t="s">
        <v>99</v>
      </c>
      <c r="K228" s="18" t="s">
        <v>20</v>
      </c>
      <c r="L228" s="230" t="str">
        <f t="shared" si="27"/>
        <v>0..1</v>
      </c>
      <c r="M228" s="230" t="str">
        <f t="shared" si="26"/>
        <v>0..1</v>
      </c>
      <c r="N228" s="475" t="s">
        <v>20</v>
      </c>
      <c r="O228" s="32" t="s">
        <v>5115</v>
      </c>
      <c r="P228" s="32" t="s">
        <v>5656</v>
      </c>
      <c r="Q228" s="32" t="s">
        <v>406</v>
      </c>
      <c r="R228" s="32" t="s">
        <v>1448</v>
      </c>
      <c r="S228" s="32"/>
      <c r="T228" s="122" t="s">
        <v>409</v>
      </c>
      <c r="U228" s="497" t="s">
        <v>230</v>
      </c>
      <c r="V228" s="90"/>
      <c r="W228" s="184"/>
      <c r="X228" s="165"/>
      <c r="Y228" s="8"/>
      <c r="Z228" s="114" t="str">
        <f>INDEX('Factur-X FULL'!B:B,MATCH(CONCATENATE("/rsm:CrossIndustryInvoice",O228),'Factur-X FULL'!M:M,0))</f>
        <v>EXT</v>
      </c>
      <c r="AA228" s="201" t="str">
        <f>INDEX('Factur-X FULL'!K:K,MATCH(CONCATENATE("/rsm:CrossIndustryInvoice",O228),'Factur-X FULL'!M:M,0))</f>
        <v>0..1</v>
      </c>
      <c r="AB228" s="109" t="str">
        <f>IF(OR(ISNA(Z228),Z228="EXT"),INDEX('Factur-X FULL'!T:T,MATCH(CONCATENATE("/rsm:CrossIndustryInvoice",O228),'Factur-X FULL'!M:M,0)),INDEX('Factur-X FULL'!T:T,MATCH(Z228,'Factur-X FULL'!B:B,0)))</f>
        <v>EXTENDED</v>
      </c>
      <c r="AC228" s="191"/>
      <c r="AD228" s="8"/>
    </row>
    <row r="229" spans="1:30" ht="45" customHeight="1" outlineLevel="4" x14ac:dyDescent="0.2">
      <c r="A229" s="8">
        <v>226</v>
      </c>
      <c r="B229" s="51" t="s">
        <v>4158</v>
      </c>
      <c r="C229" s="121"/>
      <c r="D229" s="445" t="str">
        <f t="shared" si="31"/>
        <v xml:space="preserve">* * * * * * </v>
      </c>
      <c r="E229" s="24" t="s">
        <v>4793</v>
      </c>
      <c r="F229" s="26">
        <f t="shared" si="22"/>
        <v>6</v>
      </c>
      <c r="G229" s="26" t="s">
        <v>5613</v>
      </c>
      <c r="H229" s="26" t="s">
        <v>5613</v>
      </c>
      <c r="I229" s="26" t="s">
        <v>5613</v>
      </c>
      <c r="J229" s="26" t="s">
        <v>99</v>
      </c>
      <c r="K229" s="18" t="s">
        <v>20</v>
      </c>
      <c r="L229" s="230" t="str">
        <f t="shared" si="27"/>
        <v>0..1</v>
      </c>
      <c r="M229" s="230" t="str">
        <f t="shared" si="26"/>
        <v>0..1</v>
      </c>
      <c r="N229" s="475" t="s">
        <v>20</v>
      </c>
      <c r="O229" s="24" t="s">
        <v>5116</v>
      </c>
      <c r="P229" s="24" t="s">
        <v>5659</v>
      </c>
      <c r="Q229" s="24"/>
      <c r="R229" s="24"/>
      <c r="S229" s="24"/>
      <c r="T229" s="19" t="s">
        <v>125</v>
      </c>
      <c r="U229" s="495" t="s">
        <v>81</v>
      </c>
      <c r="V229" s="89"/>
      <c r="W229" s="182"/>
      <c r="X229" s="164"/>
      <c r="Y229" s="8"/>
      <c r="Z229" s="114" t="str">
        <f>INDEX('Factur-X FULL'!B:B,MATCH(CONCATENATE("/rsm:CrossIndustryInvoice",O229),'Factur-X FULL'!M:M,0))</f>
        <v>EXT</v>
      </c>
      <c r="AA229" s="201" t="str">
        <f>INDEX('Factur-X FULL'!K:K,MATCH(CONCATENATE("/rsm:CrossIndustryInvoice",O229),'Factur-X FULL'!M:M,0))</f>
        <v>0..1</v>
      </c>
      <c r="AB229" s="109" t="str">
        <f>IF(OR(ISNA(Z229),Z229="EXT"),INDEX('Factur-X FULL'!T:T,MATCH(CONCATENATE("/rsm:CrossIndustryInvoice",O229),'Factur-X FULL'!M:M,0)),INDEX('Factur-X FULL'!T:T,MATCH(Z229,'Factur-X FULL'!B:B,0)))</f>
        <v>EXTENDED</v>
      </c>
      <c r="AC229" s="191"/>
      <c r="AD229" s="8"/>
    </row>
    <row r="230" spans="1:30" ht="45" customHeight="1" outlineLevel="4" x14ac:dyDescent="0.2">
      <c r="A230" s="8">
        <v>227</v>
      </c>
      <c r="B230" s="150" t="s">
        <v>4158</v>
      </c>
      <c r="C230" s="434"/>
      <c r="D230" s="451" t="str">
        <f t="shared" si="31"/>
        <v xml:space="preserve">* * * * * </v>
      </c>
      <c r="E230" s="435" t="s">
        <v>4731</v>
      </c>
      <c r="F230" s="407">
        <f t="shared" si="22"/>
        <v>5</v>
      </c>
      <c r="G230" s="407" t="s">
        <v>5613</v>
      </c>
      <c r="H230" s="407" t="s">
        <v>5613</v>
      </c>
      <c r="I230" s="407" t="s">
        <v>5613</v>
      </c>
      <c r="J230" s="407" t="s">
        <v>99</v>
      </c>
      <c r="K230" s="408" t="s">
        <v>20</v>
      </c>
      <c r="L230" s="407" t="s">
        <v>21</v>
      </c>
      <c r="M230" s="407" t="str">
        <f t="shared" si="26"/>
        <v>0..n</v>
      </c>
      <c r="N230" s="409" t="s">
        <v>21</v>
      </c>
      <c r="O230" s="410" t="s">
        <v>5117</v>
      </c>
      <c r="P230" s="410" t="s">
        <v>1754</v>
      </c>
      <c r="Q230" s="410" t="s">
        <v>4235</v>
      </c>
      <c r="R230" s="410"/>
      <c r="S230" s="410"/>
      <c r="T230" s="408"/>
      <c r="U230" s="504"/>
      <c r="V230" s="411"/>
      <c r="W230" s="412"/>
      <c r="X230" s="413"/>
      <c r="Y230" s="8"/>
      <c r="Z230" s="437" t="str">
        <f>INDEX('Factur-X FULL'!B:B,MATCH(CONCATENATE("/rsm:CrossIndustryInvoice",O230),'Factur-X FULL'!M:M,0))</f>
        <v>EXT</v>
      </c>
      <c r="AA230" s="438" t="str">
        <f>INDEX('Factur-X FULL'!K:K,MATCH(CONCATENATE("/rsm:CrossIndustryInvoice",O230),'Factur-X FULL'!M:M,0))</f>
        <v>0..1</v>
      </c>
      <c r="AB230" s="436" t="str">
        <f>IF(OR(ISNA(Z230),Z230="EXT"),INDEX('Factur-X FULL'!T:T,MATCH(CONCATENATE("/rsm:CrossIndustryInvoice",O230),'Factur-X FULL'!M:M,0)),INDEX('Factur-X FULL'!T:T,MATCH(Z230,'Factur-X FULL'!B:B,0)))</f>
        <v>EXTENDED</v>
      </c>
      <c r="AC230" s="191"/>
      <c r="AD230" s="8"/>
    </row>
    <row r="231" spans="1:30" ht="45" customHeight="1" outlineLevel="4" x14ac:dyDescent="0.2">
      <c r="A231" s="8">
        <v>228</v>
      </c>
      <c r="B231" s="51" t="s">
        <v>4158</v>
      </c>
      <c r="C231" s="121"/>
      <c r="D231" s="445" t="str">
        <f t="shared" si="31"/>
        <v xml:space="preserve">* * * * * * </v>
      </c>
      <c r="E231" s="24" t="s">
        <v>4733</v>
      </c>
      <c r="F231" s="26">
        <f t="shared" si="22"/>
        <v>6</v>
      </c>
      <c r="G231" s="26" t="s">
        <v>5613</v>
      </c>
      <c r="H231" s="26" t="s">
        <v>5613</v>
      </c>
      <c r="I231" s="26" t="s">
        <v>5613</v>
      </c>
      <c r="J231" s="26" t="s">
        <v>99</v>
      </c>
      <c r="K231" s="19" t="s">
        <v>20</v>
      </c>
      <c r="L231" s="230" t="str">
        <f t="shared" ref="L231:L239" si="34">IF($K231="","",$K231)</f>
        <v>0..1</v>
      </c>
      <c r="M231" s="230" t="str">
        <f t="shared" si="26"/>
        <v>0..1</v>
      </c>
      <c r="N231" s="475" t="s">
        <v>20</v>
      </c>
      <c r="O231" s="24" t="s">
        <v>5119</v>
      </c>
      <c r="P231" s="24" t="s">
        <v>1508</v>
      </c>
      <c r="Q231" s="24" t="s">
        <v>1509</v>
      </c>
      <c r="R231" s="24"/>
      <c r="S231" s="24"/>
      <c r="T231" s="19" t="s">
        <v>125</v>
      </c>
      <c r="U231" s="495" t="s">
        <v>81</v>
      </c>
      <c r="V231" s="89"/>
      <c r="W231" s="182"/>
      <c r="X231" s="164"/>
      <c r="Y231" s="8"/>
      <c r="Z231" s="114" t="str">
        <f>INDEX('Factur-X FULL'!B:B,MATCH(CONCATENATE("/rsm:CrossIndustryInvoice",O231),'Factur-X FULL'!M:M,0))</f>
        <v>EXT</v>
      </c>
      <c r="AA231" s="201" t="str">
        <f>INDEX('Factur-X FULL'!K:K,MATCH(CONCATENATE("/rsm:CrossIndustryInvoice",O231),'Factur-X FULL'!M:M,0))</f>
        <v>0..1</v>
      </c>
      <c r="AB231" s="109" t="str">
        <f>IF(OR(ISNA(Z231),Z231="EXT"),INDEX('Factur-X FULL'!T:T,MATCH(CONCATENATE("/rsm:CrossIndustryInvoice",O231),'Factur-X FULL'!M:M,0)),INDEX('Factur-X FULL'!T:T,MATCH(Z231,'Factur-X FULL'!B:B,0)))</f>
        <v>EXTENDED</v>
      </c>
      <c r="AC231" s="433"/>
      <c r="AD231" s="8"/>
    </row>
    <row r="232" spans="1:30" ht="45" customHeight="1" outlineLevel="4" x14ac:dyDescent="0.2">
      <c r="A232" s="8">
        <v>229</v>
      </c>
      <c r="B232" s="51" t="s">
        <v>4158</v>
      </c>
      <c r="C232" s="121"/>
      <c r="D232" s="445" t="str">
        <f t="shared" si="31"/>
        <v xml:space="preserve">* * * * * * </v>
      </c>
      <c r="E232" s="24" t="s">
        <v>4734</v>
      </c>
      <c r="F232" s="26">
        <f t="shared" si="22"/>
        <v>6</v>
      </c>
      <c r="G232" s="26" t="s">
        <v>5613</v>
      </c>
      <c r="H232" s="26" t="s">
        <v>5613</v>
      </c>
      <c r="I232" s="26" t="s">
        <v>5613</v>
      </c>
      <c r="J232" s="26" t="s">
        <v>99</v>
      </c>
      <c r="K232" s="19" t="s">
        <v>20</v>
      </c>
      <c r="L232" s="230" t="str">
        <f t="shared" si="34"/>
        <v>0..1</v>
      </c>
      <c r="M232" s="230" t="str">
        <f t="shared" si="26"/>
        <v>0..1</v>
      </c>
      <c r="N232" s="475" t="s">
        <v>20</v>
      </c>
      <c r="O232" s="24" t="s">
        <v>5120</v>
      </c>
      <c r="P232" s="24" t="s">
        <v>5657</v>
      </c>
      <c r="Q232" s="24" t="s">
        <v>1517</v>
      </c>
      <c r="R232" s="24"/>
      <c r="S232" s="24"/>
      <c r="T232" s="19" t="s">
        <v>125</v>
      </c>
      <c r="U232" s="495" t="s">
        <v>81</v>
      </c>
      <c r="V232" s="89"/>
      <c r="W232" s="182"/>
      <c r="X232" s="164"/>
      <c r="Y232" s="8"/>
      <c r="Z232" s="114" t="str">
        <f>INDEX('Factur-X FULL'!B:B,MATCH(CONCATENATE("/rsm:CrossIndustryInvoice",O232),'Factur-X FULL'!M:M,0))</f>
        <v>EXT</v>
      </c>
      <c r="AA232" s="201" t="str">
        <f>INDEX('Factur-X FULL'!K:K,MATCH(CONCATENATE("/rsm:CrossIndustryInvoice",O232),'Factur-X FULL'!M:M,0))</f>
        <v>0..1</v>
      </c>
      <c r="AB232" s="109" t="str">
        <f>IF(OR(ISNA(Z232),Z232="EXT"),INDEX('Factur-X FULL'!T:T,MATCH(CONCATENATE("/rsm:CrossIndustryInvoice",O232),'Factur-X FULL'!M:M,0)),INDEX('Factur-X FULL'!T:T,MATCH(Z232,'Factur-X FULL'!B:B,0)))</f>
        <v>EXTENDED</v>
      </c>
      <c r="AC232" s="433"/>
      <c r="AD232" s="8"/>
    </row>
    <row r="233" spans="1:30" ht="45" customHeight="1" outlineLevel="4" x14ac:dyDescent="0.2">
      <c r="A233" s="8">
        <v>230</v>
      </c>
      <c r="B233" s="51" t="s">
        <v>4158</v>
      </c>
      <c r="C233" s="121"/>
      <c r="D233" s="445" t="str">
        <f>REPT($D$1,F233)</f>
        <v xml:space="preserve">* * * * * * </v>
      </c>
      <c r="E233" s="24" t="s">
        <v>4732</v>
      </c>
      <c r="F233" s="26">
        <f>LEN(O233)-LEN(SUBSTITUTE(O233,"/",""))</f>
        <v>6</v>
      </c>
      <c r="G233" s="26" t="s">
        <v>5613</v>
      </c>
      <c r="H233" s="26" t="s">
        <v>5613</v>
      </c>
      <c r="I233" s="26" t="s">
        <v>5613</v>
      </c>
      <c r="J233" s="26" t="s">
        <v>99</v>
      </c>
      <c r="K233" s="19" t="s">
        <v>20</v>
      </c>
      <c r="L233" s="230" t="str">
        <f>IF($K233="","",$K233)</f>
        <v>0..1</v>
      </c>
      <c r="M233" s="230" t="str">
        <f>IF($L233="","",$L233)</f>
        <v>0..1</v>
      </c>
      <c r="N233" s="475" t="s">
        <v>20</v>
      </c>
      <c r="O233" s="24" t="s">
        <v>5118</v>
      </c>
      <c r="P233" s="24" t="s">
        <v>4382</v>
      </c>
      <c r="Q233" s="24" t="s">
        <v>5619</v>
      </c>
      <c r="R233" s="24"/>
      <c r="S233" s="24"/>
      <c r="T233" s="19" t="s">
        <v>192</v>
      </c>
      <c r="U233" s="495" t="s">
        <v>81</v>
      </c>
      <c r="V233" s="89"/>
      <c r="W233" s="182"/>
      <c r="X233" s="164"/>
      <c r="Y233" s="8"/>
      <c r="Z233" s="114" t="e">
        <f>INDEX('Factur-X FULL'!B:B,MATCH(CONCATENATE("/rsm:CrossIndustryInvoice",O233),'Factur-X FULL'!M:M,0))</f>
        <v>#N/A</v>
      </c>
      <c r="AA233" s="201" t="e">
        <f>INDEX('Factur-X FULL'!K:K,MATCH(CONCATENATE("/rsm:CrossIndustryInvoice",O233),'Factur-X FULL'!M:M,0))</f>
        <v>#N/A</v>
      </c>
      <c r="AB233" s="109" t="e">
        <f>IF(OR(ISNA(Z233),Z233="EXT"),INDEX('Factur-X FULL'!T:T,MATCH(CONCATENATE("/rsm:CrossIndustryInvoice",O233),'Factur-X FULL'!M:M,0)),INDEX('Factur-X FULL'!T:T,MATCH(Z233,'Factur-X FULL'!B:B,0)))</f>
        <v>#N/A</v>
      </c>
      <c r="AC233" s="426" t="s">
        <v>4707</v>
      </c>
      <c r="AD233" s="8"/>
    </row>
    <row r="234" spans="1:30" ht="45" customHeight="1" outlineLevel="4" x14ac:dyDescent="0.2">
      <c r="A234" s="8">
        <v>231</v>
      </c>
      <c r="B234" s="51" t="s">
        <v>4158</v>
      </c>
      <c r="C234" s="121"/>
      <c r="D234" s="445" t="str">
        <f t="shared" si="31"/>
        <v xml:space="preserve">* * * * * * </v>
      </c>
      <c r="E234" s="46" t="str">
        <f>CONCATENATE("(",E235,")")</f>
        <v>(SHIP TO Contact - telephone number)</v>
      </c>
      <c r="F234" s="26">
        <f t="shared" si="22"/>
        <v>6</v>
      </c>
      <c r="G234" s="26" t="s">
        <v>5613</v>
      </c>
      <c r="H234" s="26" t="s">
        <v>5613</v>
      </c>
      <c r="I234" s="26" t="s">
        <v>5613</v>
      </c>
      <c r="J234" s="26" t="s">
        <v>99</v>
      </c>
      <c r="K234" s="19" t="s">
        <v>20</v>
      </c>
      <c r="L234" s="230" t="str">
        <f t="shared" si="34"/>
        <v>0..1</v>
      </c>
      <c r="M234" s="230" t="str">
        <f t="shared" si="26"/>
        <v>0..1</v>
      </c>
      <c r="N234" s="475" t="s">
        <v>20</v>
      </c>
      <c r="O234" s="24" t="s">
        <v>5121</v>
      </c>
      <c r="P234" s="24"/>
      <c r="Q234" s="24"/>
      <c r="R234" s="24"/>
      <c r="S234" s="24"/>
      <c r="T234" s="19"/>
      <c r="U234" s="494"/>
      <c r="V234" s="89"/>
      <c r="W234" s="182"/>
      <c r="X234" s="164"/>
      <c r="Y234" s="8"/>
      <c r="Z234" s="114" t="str">
        <f>INDEX('Factur-X FULL'!B:B,MATCH(CONCATENATE("/rsm:CrossIndustryInvoice",O234),'Factur-X FULL'!M:M,0))</f>
        <v>EXT</v>
      </c>
      <c r="AA234" s="201" t="str">
        <f>INDEX('Factur-X FULL'!K:K,MATCH(CONCATENATE("/rsm:CrossIndustryInvoice",O234),'Factur-X FULL'!M:M,0))</f>
        <v>0..1</v>
      </c>
      <c r="AB234" s="109" t="str">
        <f>IF(OR(ISNA(Z234),Z234="EXT"),INDEX('Factur-X FULL'!T:T,MATCH(CONCATENATE("/rsm:CrossIndustryInvoice",O234),'Factur-X FULL'!M:M,0)),INDEX('Factur-X FULL'!T:T,MATCH(Z234,'Factur-X FULL'!B:B,0)))</f>
        <v>EXTENDED</v>
      </c>
      <c r="AC234" s="433"/>
      <c r="AD234" s="8"/>
    </row>
    <row r="235" spans="1:30" ht="45" customHeight="1" outlineLevel="4" x14ac:dyDescent="0.2">
      <c r="A235" s="8">
        <v>232</v>
      </c>
      <c r="B235" s="51" t="s">
        <v>4158</v>
      </c>
      <c r="C235" s="121"/>
      <c r="D235" s="445" t="str">
        <f t="shared" si="31"/>
        <v xml:space="preserve">* * * * * * * </v>
      </c>
      <c r="E235" s="24" t="s">
        <v>4735</v>
      </c>
      <c r="F235" s="26">
        <f t="shared" si="22"/>
        <v>7</v>
      </c>
      <c r="G235" s="26" t="s">
        <v>5613</v>
      </c>
      <c r="H235" s="26" t="s">
        <v>5613</v>
      </c>
      <c r="I235" s="26" t="s">
        <v>5613</v>
      </c>
      <c r="J235" s="26" t="s">
        <v>99</v>
      </c>
      <c r="K235" s="19" t="s">
        <v>16</v>
      </c>
      <c r="L235" s="230" t="str">
        <f t="shared" si="34"/>
        <v>1..1</v>
      </c>
      <c r="M235" s="230" t="str">
        <f t="shared" si="26"/>
        <v>1..1</v>
      </c>
      <c r="N235" s="475" t="s">
        <v>20</v>
      </c>
      <c r="O235" s="24" t="s">
        <v>5122</v>
      </c>
      <c r="P235" s="24" t="s">
        <v>1528</v>
      </c>
      <c r="Q235" s="24"/>
      <c r="R235" s="24"/>
      <c r="S235" s="24"/>
      <c r="T235" s="19" t="s">
        <v>125</v>
      </c>
      <c r="U235" s="495" t="s">
        <v>81</v>
      </c>
      <c r="V235" s="89"/>
      <c r="W235" s="182"/>
      <c r="X235" s="164"/>
      <c r="Y235" s="8"/>
      <c r="Z235" s="114" t="str">
        <f>INDEX('Factur-X FULL'!B:B,MATCH(CONCATENATE("/rsm:CrossIndustryInvoice",O235),'Factur-X FULL'!M:M,0))</f>
        <v>EXT</v>
      </c>
      <c r="AA235" s="201" t="str">
        <f>INDEX('Factur-X FULL'!K:K,MATCH(CONCATENATE("/rsm:CrossIndustryInvoice",O235),'Factur-X FULL'!M:M,0))</f>
        <v>1..1</v>
      </c>
      <c r="AB235" s="109" t="str">
        <f>IF(OR(ISNA(Z235),Z235="EXT"),INDEX('Factur-X FULL'!T:T,MATCH(CONCATENATE("/rsm:CrossIndustryInvoice",O235),'Factur-X FULL'!M:M,0)),INDEX('Factur-X FULL'!T:T,MATCH(Z235,'Factur-X FULL'!B:B,0)))</f>
        <v>EXTENDED</v>
      </c>
      <c r="AC235" s="433"/>
      <c r="AD235" s="8"/>
    </row>
    <row r="236" spans="1:30" ht="45" customHeight="1" outlineLevel="4" x14ac:dyDescent="0.2">
      <c r="A236" s="8">
        <v>233</v>
      </c>
      <c r="B236" s="51" t="s">
        <v>4158</v>
      </c>
      <c r="C236" s="121"/>
      <c r="D236" s="445" t="str">
        <f t="shared" si="31"/>
        <v xml:space="preserve">* * * * * * </v>
      </c>
      <c r="E236" s="46" t="str">
        <f>CONCATENATE("(",E237,")")</f>
        <v>(SHIP TO Contact -Fax number)</v>
      </c>
      <c r="F236" s="26">
        <f t="shared" ref="F236:F237" si="35">LEN(O236)-LEN(SUBSTITUTE(O236,"/",""))</f>
        <v>6</v>
      </c>
      <c r="G236" s="26" t="s">
        <v>5613</v>
      </c>
      <c r="H236" s="26" t="s">
        <v>5613</v>
      </c>
      <c r="I236" s="26" t="s">
        <v>5613</v>
      </c>
      <c r="J236" s="26" t="s">
        <v>99</v>
      </c>
      <c r="K236" s="19" t="s">
        <v>20</v>
      </c>
      <c r="L236" s="230" t="str">
        <f t="shared" si="34"/>
        <v>0..1</v>
      </c>
      <c r="M236" s="230" t="str">
        <f t="shared" si="26"/>
        <v>0..1</v>
      </c>
      <c r="N236" s="475" t="s">
        <v>20</v>
      </c>
      <c r="O236" s="24" t="s">
        <v>5140</v>
      </c>
      <c r="P236" s="24"/>
      <c r="Q236" s="24"/>
      <c r="R236" s="24"/>
      <c r="S236" s="24"/>
      <c r="T236" s="19"/>
      <c r="U236" s="494"/>
      <c r="V236" s="89"/>
      <c r="W236" s="182"/>
      <c r="X236" s="164"/>
      <c r="Y236" s="8"/>
      <c r="Z236" s="114" t="str">
        <f>INDEX('Factur-X FULL'!B:B,MATCH(CONCATENATE("/rsm:CrossIndustryInvoice",O236),'Factur-X FULL'!M:M,0))</f>
        <v>EXT</v>
      </c>
      <c r="AA236" s="201" t="str">
        <f>INDEX('Factur-X FULL'!K:K,MATCH(CONCATENATE("/rsm:CrossIndustryInvoice",O236),'Factur-X FULL'!M:M,0))</f>
        <v>0..1</v>
      </c>
      <c r="AB236" s="109" t="str">
        <f>IF(OR(ISNA(Z236),Z236="EXT"),INDEX('Factur-X FULL'!T:T,MATCH(CONCATENATE("/rsm:CrossIndustryInvoice",O236),'Factur-X FULL'!M:M,0)),INDEX('Factur-X FULL'!T:T,MATCH(Z236,'Factur-X FULL'!B:B,0)))</f>
        <v>EXTENDED</v>
      </c>
      <c r="AC236" s="433"/>
      <c r="AD236" s="8"/>
    </row>
    <row r="237" spans="1:30" ht="45" customHeight="1" outlineLevel="4" x14ac:dyDescent="0.2">
      <c r="A237" s="8">
        <v>234</v>
      </c>
      <c r="B237" s="51" t="s">
        <v>4158</v>
      </c>
      <c r="C237" s="121"/>
      <c r="D237" s="445" t="str">
        <f t="shared" si="31"/>
        <v xml:space="preserve">* * * * * * * </v>
      </c>
      <c r="E237" s="24" t="s">
        <v>5139</v>
      </c>
      <c r="F237" s="26">
        <f t="shared" si="35"/>
        <v>7</v>
      </c>
      <c r="G237" s="26" t="s">
        <v>5613</v>
      </c>
      <c r="H237" s="26" t="s">
        <v>5613</v>
      </c>
      <c r="I237" s="26" t="s">
        <v>5613</v>
      </c>
      <c r="J237" s="26" t="s">
        <v>99</v>
      </c>
      <c r="K237" s="19" t="s">
        <v>16</v>
      </c>
      <c r="L237" s="230" t="str">
        <f t="shared" si="34"/>
        <v>1..1</v>
      </c>
      <c r="M237" s="230" t="str">
        <f t="shared" si="26"/>
        <v>1..1</v>
      </c>
      <c r="N237" s="475" t="s">
        <v>20</v>
      </c>
      <c r="O237" s="24" t="s">
        <v>5141</v>
      </c>
      <c r="P237" s="24" t="s">
        <v>5142</v>
      </c>
      <c r="Q237" s="24"/>
      <c r="R237" s="24"/>
      <c r="S237" s="24"/>
      <c r="T237" s="19" t="s">
        <v>125</v>
      </c>
      <c r="U237" s="495" t="s">
        <v>81</v>
      </c>
      <c r="V237" s="89"/>
      <c r="W237" s="182"/>
      <c r="X237" s="164"/>
      <c r="Y237" s="8"/>
      <c r="Z237" s="114" t="str">
        <f>INDEX('Factur-X FULL'!B:B,MATCH(CONCATENATE("/rsm:CrossIndustryInvoice",O237),'Factur-X FULL'!M:M,0))</f>
        <v>EXT</v>
      </c>
      <c r="AA237" s="201" t="str">
        <f>INDEX('Factur-X FULL'!K:K,MATCH(CONCATENATE("/rsm:CrossIndustryInvoice",O237),'Factur-X FULL'!M:M,0))</f>
        <v>1..1</v>
      </c>
      <c r="AB237" s="109" t="str">
        <f>IF(OR(ISNA(Z237),Z237="EXT"),INDEX('Factur-X FULL'!T:T,MATCH(CONCATENATE("/rsm:CrossIndustryInvoice",O237),'Factur-X FULL'!M:M,0)),INDEX('Factur-X FULL'!T:T,MATCH(Z237,'Factur-X FULL'!B:B,0)))</f>
        <v>EXTENDED</v>
      </c>
      <c r="AC237" s="433"/>
      <c r="AD237" s="8"/>
    </row>
    <row r="238" spans="1:30" ht="45" customHeight="1" outlineLevel="4" x14ac:dyDescent="0.2">
      <c r="A238" s="8">
        <v>235</v>
      </c>
      <c r="B238" s="51" t="s">
        <v>4158</v>
      </c>
      <c r="C238" s="121"/>
      <c r="D238" s="445" t="str">
        <f t="shared" si="31"/>
        <v xml:space="preserve">* * * * * * </v>
      </c>
      <c r="E238" s="46" t="str">
        <f>CONCATENATE("(",E239,")")</f>
        <v>(SHIP TO Contact - email address)</v>
      </c>
      <c r="F238" s="26">
        <f t="shared" si="22"/>
        <v>6</v>
      </c>
      <c r="G238" s="26" t="s">
        <v>5613</v>
      </c>
      <c r="H238" s="26" t="s">
        <v>5613</v>
      </c>
      <c r="I238" s="26" t="s">
        <v>5613</v>
      </c>
      <c r="J238" s="26" t="s">
        <v>99</v>
      </c>
      <c r="K238" s="19" t="s">
        <v>20</v>
      </c>
      <c r="L238" s="230" t="str">
        <f t="shared" si="34"/>
        <v>0..1</v>
      </c>
      <c r="M238" s="230" t="str">
        <f t="shared" si="26"/>
        <v>0..1</v>
      </c>
      <c r="N238" s="475" t="s">
        <v>20</v>
      </c>
      <c r="O238" s="24" t="s">
        <v>5123</v>
      </c>
      <c r="P238" s="24"/>
      <c r="Q238" s="24"/>
      <c r="R238" s="24"/>
      <c r="S238" s="24"/>
      <c r="T238" s="19"/>
      <c r="U238" s="494"/>
      <c r="V238" s="89"/>
      <c r="W238" s="182"/>
      <c r="X238" s="164"/>
      <c r="Y238" s="8"/>
      <c r="Z238" s="114" t="str">
        <f>INDEX('Factur-X FULL'!B:B,MATCH(CONCATENATE("/rsm:CrossIndustryInvoice",O238),'Factur-X FULL'!M:M,0))</f>
        <v>EXT</v>
      </c>
      <c r="AA238" s="201" t="str">
        <f>INDEX('Factur-X FULL'!K:K,MATCH(CONCATENATE("/rsm:CrossIndustryInvoice",O238),'Factur-X FULL'!M:M,0))</f>
        <v>0..1</v>
      </c>
      <c r="AB238" s="109" t="str">
        <f>IF(OR(ISNA(Z238),Z238="EXT"),INDEX('Factur-X FULL'!T:T,MATCH(CONCATENATE("/rsm:CrossIndustryInvoice",O238),'Factur-X FULL'!M:M,0)),INDEX('Factur-X FULL'!T:T,MATCH(Z238,'Factur-X FULL'!B:B,0)))</f>
        <v>EXTENDED</v>
      </c>
      <c r="AC238" s="433"/>
      <c r="AD238" s="8"/>
    </row>
    <row r="239" spans="1:30" ht="45" customHeight="1" outlineLevel="4" x14ac:dyDescent="0.2">
      <c r="A239" s="8">
        <v>236</v>
      </c>
      <c r="B239" s="51" t="s">
        <v>4158</v>
      </c>
      <c r="C239" s="121"/>
      <c r="D239" s="445" t="str">
        <f t="shared" si="31"/>
        <v xml:space="preserve">* * * * * * * </v>
      </c>
      <c r="E239" s="24" t="s">
        <v>4736</v>
      </c>
      <c r="F239" s="26">
        <f t="shared" si="22"/>
        <v>7</v>
      </c>
      <c r="G239" s="26" t="s">
        <v>5613</v>
      </c>
      <c r="H239" s="26" t="s">
        <v>5613</v>
      </c>
      <c r="I239" s="26" t="s">
        <v>5613</v>
      </c>
      <c r="J239" s="26" t="s">
        <v>99</v>
      </c>
      <c r="K239" s="19" t="s">
        <v>16</v>
      </c>
      <c r="L239" s="230" t="str">
        <f t="shared" si="34"/>
        <v>1..1</v>
      </c>
      <c r="M239" s="230" t="str">
        <f t="shared" si="26"/>
        <v>1..1</v>
      </c>
      <c r="N239" s="475" t="s">
        <v>20</v>
      </c>
      <c r="O239" s="24" t="s">
        <v>5124</v>
      </c>
      <c r="P239" s="24" t="s">
        <v>1545</v>
      </c>
      <c r="Q239" s="24"/>
      <c r="R239" s="24"/>
      <c r="S239" s="24"/>
      <c r="T239" s="19" t="s">
        <v>125</v>
      </c>
      <c r="U239" s="495" t="s">
        <v>81</v>
      </c>
      <c r="V239" s="89"/>
      <c r="W239" s="182"/>
      <c r="X239" s="164"/>
      <c r="Y239" s="8"/>
      <c r="Z239" s="114" t="str">
        <f>INDEX('Factur-X FULL'!B:B,MATCH(CONCATENATE("/rsm:CrossIndustryInvoice",O239),'Factur-X FULL'!M:M,0))</f>
        <v>EXT</v>
      </c>
      <c r="AA239" s="201" t="str">
        <f>INDEX('Factur-X FULL'!K:K,MATCH(CONCATENATE("/rsm:CrossIndustryInvoice",O239),'Factur-X FULL'!M:M,0))</f>
        <v>1..1</v>
      </c>
      <c r="AB239" s="109" t="str">
        <f>IF(OR(ISNA(Z239),Z239="EXT"),INDEX('Factur-X FULL'!T:T,MATCH(CONCATENATE("/rsm:CrossIndustryInvoice",O239),'Factur-X FULL'!M:M,0)),INDEX('Factur-X FULL'!T:T,MATCH(Z239,'Factur-X FULL'!B:B,0)))</f>
        <v>EXTENDED</v>
      </c>
      <c r="AC239" s="433"/>
      <c r="AD239" s="8"/>
    </row>
    <row r="240" spans="1:30" ht="45" customHeight="1" outlineLevel="4" x14ac:dyDescent="0.2">
      <c r="A240" s="8">
        <v>237</v>
      </c>
      <c r="B240" s="150" t="s">
        <v>4158</v>
      </c>
      <c r="C240" s="434"/>
      <c r="D240" s="451" t="str">
        <f t="shared" si="31"/>
        <v xml:space="preserve">* * * * * </v>
      </c>
      <c r="E240" s="435" t="s">
        <v>4166</v>
      </c>
      <c r="F240" s="407">
        <f t="shared" si="22"/>
        <v>5</v>
      </c>
      <c r="G240" s="407" t="s">
        <v>5613</v>
      </c>
      <c r="H240" s="407" t="s">
        <v>5613</v>
      </c>
      <c r="I240" s="407" t="s">
        <v>5613</v>
      </c>
      <c r="J240" s="407" t="s">
        <v>99</v>
      </c>
      <c r="K240" s="408" t="s">
        <v>20</v>
      </c>
      <c r="L240" s="407" t="str">
        <f t="shared" si="27"/>
        <v>0..1</v>
      </c>
      <c r="M240" s="407" t="str">
        <f t="shared" si="26"/>
        <v>0..1</v>
      </c>
      <c r="N240" s="409" t="s">
        <v>20</v>
      </c>
      <c r="O240" s="410" t="s">
        <v>5125</v>
      </c>
      <c r="P240" s="410" t="s">
        <v>4230</v>
      </c>
      <c r="Q240" s="410" t="s">
        <v>2387</v>
      </c>
      <c r="R240" s="410"/>
      <c r="S240" s="410"/>
      <c r="T240" s="408"/>
      <c r="U240" s="504"/>
      <c r="V240" s="411"/>
      <c r="W240" s="412"/>
      <c r="X240" s="413"/>
      <c r="Y240" s="8"/>
      <c r="Z240" s="437" t="str">
        <f>INDEX('Factur-X FULL'!B:B,MATCH(CONCATENATE("/rsm:CrossIndustryInvoice",O240),'Factur-X FULL'!M:M,0))</f>
        <v>EXT</v>
      </c>
      <c r="AA240" s="438" t="str">
        <f>INDEX('Factur-X FULL'!K:K,MATCH(CONCATENATE("/rsm:CrossIndustryInvoice",O240),'Factur-X FULL'!M:M,0))</f>
        <v>0..1</v>
      </c>
      <c r="AB240" s="436" t="str">
        <f>IF(OR(ISNA(Z240),Z240="EXT"),INDEX('Factur-X FULL'!T:T,MATCH(CONCATENATE("/rsm:CrossIndustryInvoice",O240),'Factur-X FULL'!M:M,0)),INDEX('Factur-X FULL'!T:T,MATCH(Z240,'Factur-X FULL'!B:B,0)))</f>
        <v>EXTENDED</v>
      </c>
      <c r="AC240" s="191"/>
      <c r="AD240" s="8"/>
    </row>
    <row r="241" spans="1:30" ht="45" customHeight="1" outlineLevel="4" x14ac:dyDescent="0.2">
      <c r="A241" s="8">
        <v>238</v>
      </c>
      <c r="B241" s="51" t="s">
        <v>4158</v>
      </c>
      <c r="C241" s="123"/>
      <c r="D241" s="445" t="str">
        <f t="shared" si="31"/>
        <v xml:space="preserve">* * * * * * </v>
      </c>
      <c r="E241" s="24" t="s">
        <v>311</v>
      </c>
      <c r="F241" s="26">
        <f t="shared" si="22"/>
        <v>6</v>
      </c>
      <c r="G241" s="26" t="s">
        <v>5613</v>
      </c>
      <c r="H241" s="26" t="s">
        <v>5613</v>
      </c>
      <c r="I241" s="26" t="s">
        <v>5613</v>
      </c>
      <c r="J241" s="26" t="s">
        <v>99</v>
      </c>
      <c r="K241" s="18" t="s">
        <v>20</v>
      </c>
      <c r="L241" s="230" t="str">
        <f t="shared" si="27"/>
        <v>0..1</v>
      </c>
      <c r="M241" s="230" t="str">
        <f t="shared" si="26"/>
        <v>0..1</v>
      </c>
      <c r="N241" s="475" t="s">
        <v>20</v>
      </c>
      <c r="O241" s="21" t="s">
        <v>5126</v>
      </c>
      <c r="P241" s="20" t="s">
        <v>1467</v>
      </c>
      <c r="Q241" s="20" t="s">
        <v>1468</v>
      </c>
      <c r="R241" s="20"/>
      <c r="S241" s="21"/>
      <c r="T241" s="18" t="s">
        <v>125</v>
      </c>
      <c r="U241" s="495" t="s">
        <v>81</v>
      </c>
      <c r="V241" s="88"/>
      <c r="W241" s="181"/>
      <c r="X241" s="163"/>
      <c r="Y241" s="8"/>
      <c r="Z241" s="114" t="str">
        <f>INDEX('Factur-X FULL'!B:B,MATCH(CONCATENATE("/rsm:CrossIndustryInvoice",O241),'Factur-X FULL'!M:M,0))</f>
        <v>EXT</v>
      </c>
      <c r="AA241" s="201" t="str">
        <f>INDEX('Factur-X FULL'!K:K,MATCH(CONCATENATE("/rsm:CrossIndustryInvoice",O241),'Factur-X FULL'!M:M,0))</f>
        <v>0..1</v>
      </c>
      <c r="AB241" s="109" t="str">
        <f>IF(OR(ISNA(Z241),Z241="EXT"),INDEX('Factur-X FULL'!T:T,MATCH(CONCATENATE("/rsm:CrossIndustryInvoice",O241),'Factur-X FULL'!M:M,0)),INDEX('Factur-X FULL'!T:T,MATCH(Z241,'Factur-X FULL'!B:B,0)))</f>
        <v>EXTENDED</v>
      </c>
      <c r="AC241" s="433"/>
      <c r="AD241" s="8"/>
    </row>
    <row r="242" spans="1:30" ht="45" customHeight="1" outlineLevel="4" x14ac:dyDescent="0.2">
      <c r="A242" s="8">
        <v>239</v>
      </c>
      <c r="B242" s="51" t="s">
        <v>4158</v>
      </c>
      <c r="C242" s="123"/>
      <c r="D242" s="445" t="str">
        <f t="shared" si="31"/>
        <v xml:space="preserve">* * * * * * </v>
      </c>
      <c r="E242" s="24" t="s">
        <v>312</v>
      </c>
      <c r="F242" s="26">
        <f t="shared" si="22"/>
        <v>6</v>
      </c>
      <c r="G242" s="26" t="s">
        <v>5613</v>
      </c>
      <c r="H242" s="26" t="s">
        <v>5613</v>
      </c>
      <c r="I242" s="26" t="s">
        <v>5613</v>
      </c>
      <c r="J242" s="26" t="s">
        <v>99</v>
      </c>
      <c r="K242" s="18" t="s">
        <v>20</v>
      </c>
      <c r="L242" s="230" t="str">
        <f t="shared" si="27"/>
        <v>0..1</v>
      </c>
      <c r="M242" s="230" t="str">
        <f t="shared" si="26"/>
        <v>0..1</v>
      </c>
      <c r="N242" s="475" t="s">
        <v>20</v>
      </c>
      <c r="O242" s="21" t="s">
        <v>5127</v>
      </c>
      <c r="P242" s="20" t="s">
        <v>1472</v>
      </c>
      <c r="Q242" s="20" t="s">
        <v>2399</v>
      </c>
      <c r="R242" s="20"/>
      <c r="S242" s="21"/>
      <c r="T242" s="18" t="s">
        <v>125</v>
      </c>
      <c r="U242" s="495" t="s">
        <v>81</v>
      </c>
      <c r="V242" s="88"/>
      <c r="W242" s="181"/>
      <c r="X242" s="163"/>
      <c r="Y242" s="8"/>
      <c r="Z242" s="114" t="str">
        <f>INDEX('Factur-X FULL'!B:B,MATCH(CONCATENATE("/rsm:CrossIndustryInvoice",O242),'Factur-X FULL'!M:M,0))</f>
        <v>EXT</v>
      </c>
      <c r="AA242" s="201" t="str">
        <f>INDEX('Factur-X FULL'!K:K,MATCH(CONCATENATE("/rsm:CrossIndustryInvoice",O242),'Factur-X FULL'!M:M,0))</f>
        <v>0..1</v>
      </c>
      <c r="AB242" s="109" t="str">
        <f>IF(OR(ISNA(Z242),Z242="EXT"),INDEX('Factur-X FULL'!T:T,MATCH(CONCATENATE("/rsm:CrossIndustryInvoice",O242),'Factur-X FULL'!M:M,0)),INDEX('Factur-X FULL'!T:T,MATCH(Z242,'Factur-X FULL'!B:B,0)))</f>
        <v>EXTENDED</v>
      </c>
      <c r="AC242" s="433"/>
      <c r="AD242" s="8"/>
    </row>
    <row r="243" spans="1:30" ht="45" customHeight="1" outlineLevel="4" x14ac:dyDescent="0.2">
      <c r="A243" s="8">
        <v>240</v>
      </c>
      <c r="B243" s="51" t="s">
        <v>4158</v>
      </c>
      <c r="C243" s="123"/>
      <c r="D243" s="442" t="str">
        <f t="shared" si="31"/>
        <v xml:space="preserve">* * * * * * </v>
      </c>
      <c r="E243" s="20" t="s">
        <v>315</v>
      </c>
      <c r="F243" s="17">
        <f t="shared" si="22"/>
        <v>6</v>
      </c>
      <c r="G243" s="26" t="s">
        <v>5613</v>
      </c>
      <c r="H243" s="26" t="s">
        <v>5613</v>
      </c>
      <c r="I243" s="26" t="s">
        <v>5613</v>
      </c>
      <c r="J243" s="26" t="s">
        <v>99</v>
      </c>
      <c r="K243" s="18" t="s">
        <v>20</v>
      </c>
      <c r="L243" s="230" t="str">
        <f t="shared" si="27"/>
        <v>0..1</v>
      </c>
      <c r="M243" s="230" t="str">
        <f t="shared" si="26"/>
        <v>0..1</v>
      </c>
      <c r="N243" s="475" t="s">
        <v>20</v>
      </c>
      <c r="O243" s="21" t="s">
        <v>5128</v>
      </c>
      <c r="P243" s="20" t="s">
        <v>1477</v>
      </c>
      <c r="Q243" s="20"/>
      <c r="R243" s="20"/>
      <c r="S243" s="21"/>
      <c r="T243" s="19" t="s">
        <v>125</v>
      </c>
      <c r="U243" s="495" t="s">
        <v>81</v>
      </c>
      <c r="V243" s="88"/>
      <c r="W243" s="181"/>
      <c r="X243" s="163"/>
      <c r="Y243" s="8"/>
      <c r="Z243" s="114" t="str">
        <f>INDEX('Factur-X FULL'!B:B,MATCH(CONCATENATE("/rsm:CrossIndustryInvoice",O243),'Factur-X FULL'!M:M,0))</f>
        <v>EXT</v>
      </c>
      <c r="AA243" s="201" t="str">
        <f>INDEX('Factur-X FULL'!K:K,MATCH(CONCATENATE("/rsm:CrossIndustryInvoice",O243),'Factur-X FULL'!M:M,0))</f>
        <v>0..1</v>
      </c>
      <c r="AB243" s="109" t="str">
        <f>IF(OR(ISNA(Z243),Z243="EXT"),INDEX('Factur-X FULL'!T:T,MATCH(CONCATENATE("/rsm:CrossIndustryInvoice",O243),'Factur-X FULL'!M:M,0)),INDEX('Factur-X FULL'!T:T,MATCH(Z243,'Factur-X FULL'!B:B,0)))</f>
        <v>EXTENDED</v>
      </c>
      <c r="AC243" s="433"/>
      <c r="AD243" s="8"/>
    </row>
    <row r="244" spans="1:30" ht="45" customHeight="1" outlineLevel="4" x14ac:dyDescent="0.2">
      <c r="A244" s="8">
        <v>241</v>
      </c>
      <c r="B244" s="51" t="s">
        <v>4158</v>
      </c>
      <c r="C244" s="123"/>
      <c r="D244" s="442" t="str">
        <f t="shared" si="31"/>
        <v xml:space="preserve">* * * * * * </v>
      </c>
      <c r="E244" s="20" t="s">
        <v>322</v>
      </c>
      <c r="F244" s="17">
        <f t="shared" si="22"/>
        <v>6</v>
      </c>
      <c r="G244" s="26" t="s">
        <v>5613</v>
      </c>
      <c r="H244" s="26" t="s">
        <v>5613</v>
      </c>
      <c r="I244" s="26" t="s">
        <v>5613</v>
      </c>
      <c r="J244" s="26" t="s">
        <v>99</v>
      </c>
      <c r="K244" s="18" t="s">
        <v>20</v>
      </c>
      <c r="L244" s="230" t="str">
        <f t="shared" si="27"/>
        <v>0..1</v>
      </c>
      <c r="M244" s="230" t="str">
        <f t="shared" si="26"/>
        <v>0..1</v>
      </c>
      <c r="N244" s="475" t="s">
        <v>20</v>
      </c>
      <c r="O244" s="21" t="s">
        <v>5129</v>
      </c>
      <c r="P244" s="20" t="s">
        <v>1477</v>
      </c>
      <c r="Q244" s="20"/>
      <c r="R244" s="20"/>
      <c r="S244" s="21"/>
      <c r="T244" s="19" t="s">
        <v>125</v>
      </c>
      <c r="U244" s="495" t="s">
        <v>81</v>
      </c>
      <c r="V244" s="88"/>
      <c r="W244" s="181"/>
      <c r="X244" s="163"/>
      <c r="Y244" s="8"/>
      <c r="Z244" s="114" t="str">
        <f>INDEX('Factur-X FULL'!B:B,MATCH(CONCATENATE("/rsm:CrossIndustryInvoice",O244),'Factur-X FULL'!M:M,0))</f>
        <v>EXT</v>
      </c>
      <c r="AA244" s="201" t="str">
        <f>INDEX('Factur-X FULL'!K:K,MATCH(CONCATENATE("/rsm:CrossIndustryInvoice",O244),'Factur-X FULL'!M:M,0))</f>
        <v>0..1</v>
      </c>
      <c r="AB244" s="109" t="str">
        <f>IF(OR(ISNA(Z244),Z244="EXT"),INDEX('Factur-X FULL'!T:T,MATCH(CONCATENATE("/rsm:CrossIndustryInvoice",O244),'Factur-X FULL'!M:M,0)),INDEX('Factur-X FULL'!T:T,MATCH(Z244,'Factur-X FULL'!B:B,0)))</f>
        <v>EXTENDED</v>
      </c>
      <c r="AC244" s="433"/>
      <c r="AD244" s="8"/>
    </row>
    <row r="245" spans="1:30" ht="45" customHeight="1" outlineLevel="4" x14ac:dyDescent="0.2">
      <c r="A245" s="8">
        <v>242</v>
      </c>
      <c r="B245" s="51" t="s">
        <v>4158</v>
      </c>
      <c r="C245" s="123"/>
      <c r="D245" s="442" t="str">
        <f t="shared" si="31"/>
        <v xml:space="preserve">* * * * * * </v>
      </c>
      <c r="E245" s="20" t="s">
        <v>324</v>
      </c>
      <c r="F245" s="17">
        <f t="shared" si="22"/>
        <v>6</v>
      </c>
      <c r="G245" s="26" t="s">
        <v>5613</v>
      </c>
      <c r="H245" s="26" t="s">
        <v>5613</v>
      </c>
      <c r="I245" s="26" t="s">
        <v>5613</v>
      </c>
      <c r="J245" s="26" t="s">
        <v>99</v>
      </c>
      <c r="K245" s="18" t="s">
        <v>20</v>
      </c>
      <c r="L245" s="230" t="str">
        <f t="shared" si="27"/>
        <v>0..1</v>
      </c>
      <c r="M245" s="230" t="str">
        <f t="shared" si="26"/>
        <v>0..1</v>
      </c>
      <c r="N245" s="475" t="s">
        <v>20</v>
      </c>
      <c r="O245" s="21" t="s">
        <v>5130</v>
      </c>
      <c r="P245" s="20" t="s">
        <v>5721</v>
      </c>
      <c r="Q245" s="20"/>
      <c r="R245" s="20"/>
      <c r="S245" s="21"/>
      <c r="T245" s="18" t="s">
        <v>125</v>
      </c>
      <c r="U245" s="495" t="s">
        <v>81</v>
      </c>
      <c r="V245" s="88"/>
      <c r="W245" s="181"/>
      <c r="X245" s="163"/>
      <c r="Y245" s="8"/>
      <c r="Z245" s="114" t="str">
        <f>INDEX('Factur-X FULL'!B:B,MATCH(CONCATENATE("/rsm:CrossIndustryInvoice",O245),'Factur-X FULL'!M:M,0))</f>
        <v>EXT</v>
      </c>
      <c r="AA245" s="201" t="str">
        <f>INDEX('Factur-X FULL'!K:K,MATCH(CONCATENATE("/rsm:CrossIndustryInvoice",O245),'Factur-X FULL'!M:M,0))</f>
        <v>0..1</v>
      </c>
      <c r="AB245" s="109" t="str">
        <f>IF(OR(ISNA(Z245),Z245="EXT"),INDEX('Factur-X FULL'!T:T,MATCH(CONCATENATE("/rsm:CrossIndustryInvoice",O245),'Factur-X FULL'!M:M,0)),INDEX('Factur-X FULL'!T:T,MATCH(Z245,'Factur-X FULL'!B:B,0)))</f>
        <v>EXTENDED</v>
      </c>
      <c r="AC245" s="433"/>
      <c r="AD245" s="8"/>
    </row>
    <row r="246" spans="1:30" ht="45" customHeight="1" outlineLevel="4" x14ac:dyDescent="0.2">
      <c r="A246" s="8">
        <v>243</v>
      </c>
      <c r="B246" s="51" t="s">
        <v>4158</v>
      </c>
      <c r="C246" s="123"/>
      <c r="D246" s="442" t="str">
        <f t="shared" si="31"/>
        <v xml:space="preserve">* * * * * * </v>
      </c>
      <c r="E246" s="20" t="s">
        <v>4812</v>
      </c>
      <c r="F246" s="17">
        <f t="shared" si="22"/>
        <v>6</v>
      </c>
      <c r="G246" s="26" t="s">
        <v>5613</v>
      </c>
      <c r="H246" s="26" t="s">
        <v>5613</v>
      </c>
      <c r="I246" s="26" t="s">
        <v>5613</v>
      </c>
      <c r="J246" s="26" t="s">
        <v>99</v>
      </c>
      <c r="K246" s="18" t="s">
        <v>16</v>
      </c>
      <c r="L246" s="230" t="str">
        <f t="shared" si="27"/>
        <v>1..1</v>
      </c>
      <c r="M246" s="230" t="str">
        <f t="shared" si="26"/>
        <v>1..1</v>
      </c>
      <c r="N246" s="475" t="s">
        <v>20</v>
      </c>
      <c r="O246" s="21" t="s">
        <v>5131</v>
      </c>
      <c r="P246" s="20" t="s">
        <v>1488</v>
      </c>
      <c r="Q246" s="20" t="s">
        <v>541</v>
      </c>
      <c r="R246" s="20"/>
      <c r="S246" s="21"/>
      <c r="T246" s="19" t="s">
        <v>192</v>
      </c>
      <c r="U246" s="495" t="s">
        <v>81</v>
      </c>
      <c r="V246" s="88"/>
      <c r="W246" s="181"/>
      <c r="X246" s="163"/>
      <c r="Y246" s="8"/>
      <c r="Z246" s="114" t="str">
        <f>INDEX('Factur-X FULL'!B:B,MATCH(CONCATENATE("/rsm:CrossIndustryInvoice",O246),'Factur-X FULL'!M:M,0))</f>
        <v>EXT</v>
      </c>
      <c r="AA246" s="201" t="str">
        <f>INDEX('Factur-X FULL'!K:K,MATCH(CONCATENATE("/rsm:CrossIndustryInvoice",O246),'Factur-X FULL'!M:M,0))</f>
        <v>1..1</v>
      </c>
      <c r="AB246" s="109" t="str">
        <f>IF(OR(ISNA(Z246),Z246="EXT"),INDEX('Factur-X FULL'!T:T,MATCH(CONCATENATE("/rsm:CrossIndustryInvoice",O246),'Factur-X FULL'!M:M,0)),INDEX('Factur-X FULL'!T:T,MATCH(Z246,'Factur-X FULL'!B:B,0)))</f>
        <v>EXTENDED</v>
      </c>
      <c r="AC246" s="433"/>
      <c r="AD246" s="8"/>
    </row>
    <row r="247" spans="1:30" ht="45" customHeight="1" outlineLevel="4" x14ac:dyDescent="0.2">
      <c r="A247" s="8">
        <v>244</v>
      </c>
      <c r="B247" s="51" t="s">
        <v>4158</v>
      </c>
      <c r="C247" s="121"/>
      <c r="D247" s="445" t="str">
        <f t="shared" si="31"/>
        <v xml:space="preserve">* * * * * * </v>
      </c>
      <c r="E247" s="24" t="s">
        <v>4813</v>
      </c>
      <c r="F247" s="26">
        <f t="shared" si="22"/>
        <v>6</v>
      </c>
      <c r="G247" s="26" t="s">
        <v>5613</v>
      </c>
      <c r="H247" s="26" t="s">
        <v>5613</v>
      </c>
      <c r="I247" s="26" t="s">
        <v>5613</v>
      </c>
      <c r="J247" s="26" t="s">
        <v>99</v>
      </c>
      <c r="K247" s="18" t="s">
        <v>20</v>
      </c>
      <c r="L247" s="230" t="str">
        <f t="shared" si="27"/>
        <v>0..1</v>
      </c>
      <c r="M247" s="230" t="str">
        <f t="shared" si="26"/>
        <v>0..1</v>
      </c>
      <c r="N247" s="475" t="s">
        <v>20</v>
      </c>
      <c r="O247" s="25" t="s">
        <v>5132</v>
      </c>
      <c r="P247" s="24" t="s">
        <v>1493</v>
      </c>
      <c r="Q247" s="24" t="s">
        <v>1494</v>
      </c>
      <c r="R247" s="24"/>
      <c r="S247" s="25"/>
      <c r="T247" s="19" t="s">
        <v>125</v>
      </c>
      <c r="U247" s="495" t="s">
        <v>81</v>
      </c>
      <c r="V247" s="89"/>
      <c r="W247" s="182"/>
      <c r="X247" s="164"/>
      <c r="Y247" s="8"/>
      <c r="Z247" s="114" t="str">
        <f>INDEX('Factur-X FULL'!B:B,MATCH(CONCATENATE("/rsm:CrossIndustryInvoice",O247),'Factur-X FULL'!M:M,0))</f>
        <v>EXT</v>
      </c>
      <c r="AA247" s="201" t="str">
        <f>INDEX('Factur-X FULL'!K:K,MATCH(CONCATENATE("/rsm:CrossIndustryInvoice",O247),'Factur-X FULL'!M:M,0))</f>
        <v>0..1</v>
      </c>
      <c r="AB247" s="109" t="str">
        <f>IF(OR(ISNA(Z247),Z247="EXT"),INDEX('Factur-X FULL'!T:T,MATCH(CONCATENATE("/rsm:CrossIndustryInvoice",O247),'Factur-X FULL'!M:M,0)),INDEX('Factur-X FULL'!T:T,MATCH(Z247,'Factur-X FULL'!B:B,0)))</f>
        <v>EXTENDED</v>
      </c>
      <c r="AC247" s="433"/>
      <c r="AD247" s="8"/>
    </row>
    <row r="248" spans="1:30" ht="45" customHeight="1" outlineLevel="4" x14ac:dyDescent="0.2">
      <c r="A248" s="8">
        <v>245</v>
      </c>
      <c r="B248" s="150" t="s">
        <v>4158</v>
      </c>
      <c r="C248" s="434"/>
      <c r="D248" s="451" t="str">
        <f t="shared" si="31"/>
        <v xml:space="preserve">* * * * * </v>
      </c>
      <c r="E248" s="435" t="s">
        <v>4749</v>
      </c>
      <c r="F248" s="407">
        <f t="shared" si="22"/>
        <v>5</v>
      </c>
      <c r="G248" s="407" t="s">
        <v>5613</v>
      </c>
      <c r="H248" s="407" t="s">
        <v>5613</v>
      </c>
      <c r="I248" s="407" t="s">
        <v>5613</v>
      </c>
      <c r="J248" s="407" t="s">
        <v>99</v>
      </c>
      <c r="K248" s="408" t="s">
        <v>20</v>
      </c>
      <c r="L248" s="407" t="str">
        <f t="shared" si="27"/>
        <v>0..1</v>
      </c>
      <c r="M248" s="407" t="str">
        <f t="shared" si="26"/>
        <v>0..1</v>
      </c>
      <c r="N248" s="409" t="s">
        <v>21</v>
      </c>
      <c r="O248" s="410" t="s">
        <v>5133</v>
      </c>
      <c r="P248" s="410"/>
      <c r="Q248" s="410"/>
      <c r="R248" s="410"/>
      <c r="S248" s="410"/>
      <c r="T248" s="408"/>
      <c r="U248" s="504"/>
      <c r="V248" s="411"/>
      <c r="W248" s="412"/>
      <c r="X248" s="413"/>
      <c r="Y248" s="8"/>
      <c r="Z248" s="437" t="str">
        <f>INDEX('Factur-X FULL'!B:B,MATCH(CONCATENATE("/rsm:CrossIndustryInvoice",O248),'Factur-X FULL'!M:M,0))</f>
        <v>EXT</v>
      </c>
      <c r="AA248" s="438" t="str">
        <f>INDEX('Factur-X FULL'!K:K,MATCH(CONCATENATE("/rsm:CrossIndustryInvoice",O248),'Factur-X FULL'!M:M,0))</f>
        <v>0..1</v>
      </c>
      <c r="AB248" s="436" t="str">
        <f>IF(OR(ISNA(Z248),Z248="EXT"),INDEX('Factur-X FULL'!T:T,MATCH(CONCATENATE("/rsm:CrossIndustryInvoice",O248),'Factur-X FULL'!M:M,0)),INDEX('Factur-X FULL'!T:T,MATCH(Z248,'Factur-X FULL'!B:B,0)))</f>
        <v>EXTENDED</v>
      </c>
      <c r="AC248" s="191"/>
      <c r="AD248" s="8"/>
    </row>
    <row r="249" spans="1:30" ht="45" customHeight="1" outlineLevel="4" x14ac:dyDescent="0.2">
      <c r="A249" s="8">
        <v>246</v>
      </c>
      <c r="B249" s="51" t="s">
        <v>4158</v>
      </c>
      <c r="C249" s="121"/>
      <c r="D249" s="445" t="str">
        <f t="shared" si="31"/>
        <v xml:space="preserve">* * * * * * </v>
      </c>
      <c r="E249" s="24" t="s">
        <v>5596</v>
      </c>
      <c r="F249" s="26">
        <f t="shared" si="22"/>
        <v>6</v>
      </c>
      <c r="G249" s="26" t="s">
        <v>5613</v>
      </c>
      <c r="H249" s="26" t="s">
        <v>5613</v>
      </c>
      <c r="I249" s="26" t="s">
        <v>5613</v>
      </c>
      <c r="J249" s="26" t="s">
        <v>99</v>
      </c>
      <c r="K249" s="18" t="s">
        <v>16</v>
      </c>
      <c r="L249" s="230" t="str">
        <f t="shared" si="27"/>
        <v>1..1</v>
      </c>
      <c r="M249" s="230" t="str">
        <f t="shared" si="26"/>
        <v>1..1</v>
      </c>
      <c r="N249" s="475" t="s">
        <v>20</v>
      </c>
      <c r="O249" s="20" t="s">
        <v>5134</v>
      </c>
      <c r="P249" s="20" t="s">
        <v>5658</v>
      </c>
      <c r="Q249" s="20" t="s">
        <v>1610</v>
      </c>
      <c r="R249" s="20"/>
      <c r="S249" s="20"/>
      <c r="T249" s="18" t="s">
        <v>147</v>
      </c>
      <c r="U249" s="495" t="s">
        <v>81</v>
      </c>
      <c r="V249" s="88"/>
      <c r="W249" s="181"/>
      <c r="X249" s="163"/>
      <c r="Y249" s="8"/>
      <c r="Z249" s="114" t="str">
        <f>INDEX('Factur-X FULL'!B:B,MATCH(CONCATENATE("/rsm:CrossIndustryInvoice",O249),'Factur-X FULL'!M:M,0))</f>
        <v>EXT</v>
      </c>
      <c r="AA249" s="201" t="str">
        <f>INDEX('Factur-X FULL'!K:K,MATCH(CONCATENATE("/rsm:CrossIndustryInvoice",O249),'Factur-X FULL'!M:M,0))</f>
        <v>1..1</v>
      </c>
      <c r="AB249" s="109" t="str">
        <f>IF(OR(ISNA(Z249),Z249="EXT"),INDEX('Factur-X FULL'!T:T,MATCH(CONCATENATE("/rsm:CrossIndustryInvoice",O249),'Factur-X FULL'!M:M,0)),INDEX('Factur-X FULL'!T:T,MATCH(Z249,'Factur-X FULL'!B:B,0)))</f>
        <v>EXTENDED</v>
      </c>
      <c r="AC249" s="433"/>
      <c r="AD249" s="8"/>
    </row>
    <row r="250" spans="1:30" ht="45" customHeight="1" outlineLevel="4" x14ac:dyDescent="0.2">
      <c r="A250" s="8">
        <v>247</v>
      </c>
      <c r="B250" s="51" t="s">
        <v>4158</v>
      </c>
      <c r="C250" s="121"/>
      <c r="D250" s="445" t="str">
        <f t="shared" si="31"/>
        <v xml:space="preserve">* * * * * * * </v>
      </c>
      <c r="E250" s="24" t="s">
        <v>4751</v>
      </c>
      <c r="F250" s="26">
        <f t="shared" si="22"/>
        <v>7</v>
      </c>
      <c r="G250" s="26" t="s">
        <v>5613</v>
      </c>
      <c r="H250" s="26" t="s">
        <v>5613</v>
      </c>
      <c r="I250" s="26" t="s">
        <v>5613</v>
      </c>
      <c r="J250" s="26" t="s">
        <v>99</v>
      </c>
      <c r="K250" s="18" t="s">
        <v>16</v>
      </c>
      <c r="L250" s="230" t="str">
        <f t="shared" si="27"/>
        <v>1..1</v>
      </c>
      <c r="M250" s="230" t="str">
        <f t="shared" si="26"/>
        <v>1..1</v>
      </c>
      <c r="N250" s="475" t="s">
        <v>20</v>
      </c>
      <c r="O250" s="47" t="s">
        <v>5135</v>
      </c>
      <c r="P250" s="47" t="s">
        <v>4773</v>
      </c>
      <c r="Q250" s="47" t="s">
        <v>1610</v>
      </c>
      <c r="R250" s="47"/>
      <c r="S250" s="47"/>
      <c r="T250" s="125" t="s">
        <v>192</v>
      </c>
      <c r="U250" s="497" t="s">
        <v>230</v>
      </c>
      <c r="V250" s="94"/>
      <c r="W250" s="187"/>
      <c r="X250" s="169"/>
      <c r="Y250" s="8"/>
      <c r="Z250" s="114" t="str">
        <f>INDEX('Factur-X FULL'!B:B,MATCH(CONCATENATE("/rsm:CrossIndustryInvoice",O250),'Factur-X FULL'!M:M,0))</f>
        <v>EXT</v>
      </c>
      <c r="AA250" s="201" t="str">
        <f>INDEX('Factur-X FULL'!K:K,MATCH(CONCATENATE("/rsm:CrossIndustryInvoice",O250),'Factur-X FULL'!M:M,0))</f>
        <v>1..1</v>
      </c>
      <c r="AB250" s="109" t="str">
        <f>IF(OR(ISNA(Z250),Z250="EXT"),INDEX('Factur-X FULL'!T:T,MATCH(CONCATENATE("/rsm:CrossIndustryInvoice",O250),'Factur-X FULL'!M:M,0)),INDEX('Factur-X FULL'!T:T,MATCH(Z250,'Factur-X FULL'!B:B,0)))</f>
        <v>EXTENDED</v>
      </c>
      <c r="AC250" s="433"/>
      <c r="AD250" s="8"/>
    </row>
    <row r="251" spans="1:30" ht="45" customHeight="1" outlineLevel="4" x14ac:dyDescent="0.2">
      <c r="A251" s="8">
        <v>248</v>
      </c>
      <c r="B251" s="150" t="s">
        <v>4158</v>
      </c>
      <c r="C251" s="434"/>
      <c r="D251" s="451" t="str">
        <f t="shared" si="31"/>
        <v xml:space="preserve">* * * * * </v>
      </c>
      <c r="E251" s="435" t="s">
        <v>4750</v>
      </c>
      <c r="F251" s="407">
        <f t="shared" si="22"/>
        <v>5</v>
      </c>
      <c r="G251" s="407" t="s">
        <v>5613</v>
      </c>
      <c r="H251" s="407" t="s">
        <v>5613</v>
      </c>
      <c r="I251" s="407" t="s">
        <v>5613</v>
      </c>
      <c r="J251" s="407" t="s">
        <v>99</v>
      </c>
      <c r="K251" s="408" t="s">
        <v>20</v>
      </c>
      <c r="L251" s="407" t="s">
        <v>4576</v>
      </c>
      <c r="M251" s="407" t="s">
        <v>21</v>
      </c>
      <c r="N251" s="409" t="s">
        <v>21</v>
      </c>
      <c r="O251" s="410" t="s">
        <v>5136</v>
      </c>
      <c r="P251" s="410"/>
      <c r="Q251" s="410"/>
      <c r="R251" s="410"/>
      <c r="S251" s="410"/>
      <c r="T251" s="408"/>
      <c r="U251" s="504"/>
      <c r="V251" s="411"/>
      <c r="W251" s="412"/>
      <c r="X251" s="413"/>
      <c r="Y251" s="8"/>
      <c r="Z251" s="437" t="str">
        <f>INDEX('Factur-X FULL'!B:B,MATCH(CONCATENATE("/rsm:CrossIndustryInvoice",O251),'Factur-X FULL'!M:M,0))</f>
        <v>EXT</v>
      </c>
      <c r="AA251" s="438" t="str">
        <f>INDEX('Factur-X FULL'!K:K,MATCH(CONCATENATE("/rsm:CrossIndustryInvoice",O251),'Factur-X FULL'!M:M,0))</f>
        <v>0..1</v>
      </c>
      <c r="AB251" s="436" t="str">
        <f>IF(OR(ISNA(Z251),Z251="EXT"),INDEX('Factur-X FULL'!T:T,MATCH(CONCATENATE("/rsm:CrossIndustryInvoice",O251),'Factur-X FULL'!M:M,0)),INDEX('Factur-X FULL'!T:T,MATCH(Z251,'Factur-X FULL'!B:B,0)))</f>
        <v>EXTENDED</v>
      </c>
      <c r="AC251" s="191"/>
      <c r="AD251" s="8"/>
    </row>
    <row r="252" spans="1:30" ht="45" customHeight="1" outlineLevel="4" x14ac:dyDescent="0.2">
      <c r="A252" s="8">
        <v>249</v>
      </c>
      <c r="B252" s="51" t="s">
        <v>4158</v>
      </c>
      <c r="C252" s="121"/>
      <c r="D252" s="445" t="str">
        <f t="shared" si="31"/>
        <v xml:space="preserve">* * * * * * </v>
      </c>
      <c r="E252" s="24" t="s">
        <v>4752</v>
      </c>
      <c r="F252" s="26">
        <f t="shared" si="22"/>
        <v>6</v>
      </c>
      <c r="G252" s="26" t="s">
        <v>5613</v>
      </c>
      <c r="H252" s="26" t="s">
        <v>5613</v>
      </c>
      <c r="I252" s="26" t="s">
        <v>5613</v>
      </c>
      <c r="J252" s="26" t="s">
        <v>99</v>
      </c>
      <c r="K252" s="18" t="s">
        <v>16</v>
      </c>
      <c r="L252" s="230" t="str">
        <f t="shared" si="27"/>
        <v>1..1</v>
      </c>
      <c r="M252" s="230" t="str">
        <f t="shared" si="26"/>
        <v>1..1</v>
      </c>
      <c r="N252" s="475" t="s">
        <v>20</v>
      </c>
      <c r="O252" s="21" t="s">
        <v>5137</v>
      </c>
      <c r="P252" s="20" t="s">
        <v>5663</v>
      </c>
      <c r="Q252" s="20" t="s">
        <v>1864</v>
      </c>
      <c r="R252" s="20"/>
      <c r="S252" s="21"/>
      <c r="T252" s="18" t="s">
        <v>147</v>
      </c>
      <c r="U252" s="495" t="s">
        <v>81</v>
      </c>
      <c r="V252" s="88"/>
      <c r="W252" s="181"/>
      <c r="X252" s="163"/>
      <c r="Y252" s="8"/>
      <c r="Z252" s="114" t="str">
        <f>INDEX('Factur-X FULL'!B:B,MATCH(CONCATENATE("/rsm:CrossIndustryInvoice",O252),'Factur-X FULL'!M:M,0))</f>
        <v>EXT</v>
      </c>
      <c r="AA252" s="201" t="str">
        <f>INDEX('Factur-X FULL'!K:K,MATCH(CONCATENATE("/rsm:CrossIndustryInvoice",O252),'Factur-X FULL'!M:M,0))</f>
        <v>1..1</v>
      </c>
      <c r="AB252" s="109" t="str">
        <f>IF(OR(ISNA(Z252),Z252="EXT"),INDEX('Factur-X FULL'!T:T,MATCH(CONCATENATE("/rsm:CrossIndustryInvoice",O252),'Factur-X FULL'!M:M,0)),INDEX('Factur-X FULL'!T:T,MATCH(Z252,'Factur-X FULL'!B:B,0)))</f>
        <v>EXTENDED</v>
      </c>
      <c r="AC252" s="433"/>
      <c r="AD252" s="8"/>
    </row>
    <row r="253" spans="1:30" ht="45" customHeight="1" outlineLevel="4" x14ac:dyDescent="0.2">
      <c r="A253" s="8">
        <v>250</v>
      </c>
      <c r="B253" s="51" t="s">
        <v>4158</v>
      </c>
      <c r="C253" s="121"/>
      <c r="D253" s="445" t="str">
        <f t="shared" si="31"/>
        <v xml:space="preserve">* * * * * * * </v>
      </c>
      <c r="E253" s="24"/>
      <c r="F253" s="26">
        <f t="shared" si="22"/>
        <v>7</v>
      </c>
      <c r="G253" s="26" t="s">
        <v>5613</v>
      </c>
      <c r="H253" s="26" t="s">
        <v>5613</v>
      </c>
      <c r="I253" s="26" t="s">
        <v>5613</v>
      </c>
      <c r="J253" s="26" t="s">
        <v>99</v>
      </c>
      <c r="K253" s="19" t="s">
        <v>16</v>
      </c>
      <c r="L253" s="230" t="str">
        <f t="shared" si="27"/>
        <v>1..1</v>
      </c>
      <c r="M253" s="230" t="str">
        <f t="shared" ref="M253:M283" si="36">IF($L253="","",$L253)</f>
        <v>1..1</v>
      </c>
      <c r="N253" s="475" t="s">
        <v>20</v>
      </c>
      <c r="O253" s="52" t="s">
        <v>5138</v>
      </c>
      <c r="P253" s="47" t="s">
        <v>4771</v>
      </c>
      <c r="Q253" s="47" t="s">
        <v>4976</v>
      </c>
      <c r="R253" s="47"/>
      <c r="S253" s="52"/>
      <c r="T253" s="125" t="s">
        <v>192</v>
      </c>
      <c r="U253" s="497" t="s">
        <v>230</v>
      </c>
      <c r="V253" s="94"/>
      <c r="W253" s="187"/>
      <c r="X253" s="169"/>
      <c r="Y253" s="8"/>
      <c r="Z253" s="114" t="str">
        <f>INDEX('Factur-X FULL'!B:B,MATCH(CONCATENATE("/rsm:CrossIndustryInvoice",O253),'Factur-X FULL'!M:M,0))</f>
        <v>EXT</v>
      </c>
      <c r="AA253" s="201" t="str">
        <f>INDEX('Factur-X FULL'!K:K,MATCH(CONCATENATE("/rsm:CrossIndustryInvoice",O253),'Factur-X FULL'!M:M,0))</f>
        <v>1..1</v>
      </c>
      <c r="AB253" s="109" t="str">
        <f>IF(OR(ISNA(Z253),Z253="EXT"),INDEX('Factur-X FULL'!T:T,MATCH(CONCATENATE("/rsm:CrossIndustryInvoice",O253),'Factur-X FULL'!M:M,0)),INDEX('Factur-X FULL'!T:T,MATCH(Z253,'Factur-X FULL'!B:B,0)))</f>
        <v>EXTENDED</v>
      </c>
      <c r="AC253" s="433"/>
      <c r="AD253" s="8"/>
    </row>
    <row r="254" spans="1:30" s="148" customFormat="1" ht="45" customHeight="1" outlineLevel="3" x14ac:dyDescent="0.2">
      <c r="A254" s="8">
        <v>251</v>
      </c>
      <c r="B254" s="150" t="s">
        <v>4158</v>
      </c>
      <c r="C254" s="126"/>
      <c r="D254" s="448" t="str">
        <f t="shared" si="31"/>
        <v xml:space="preserve">* * * * </v>
      </c>
      <c r="E254" s="34" t="s">
        <v>4631</v>
      </c>
      <c r="F254" s="36">
        <f t="shared" ref="F254:F286" si="37">LEN(O254)-LEN(SUBSTITUTE(O254,"/",""))</f>
        <v>4</v>
      </c>
      <c r="G254" s="238" t="s">
        <v>5613</v>
      </c>
      <c r="H254" s="238" t="s">
        <v>5613</v>
      </c>
      <c r="I254" s="238" t="s">
        <v>5613</v>
      </c>
      <c r="J254" s="238" t="s">
        <v>99</v>
      </c>
      <c r="K254" s="36" t="s">
        <v>20</v>
      </c>
      <c r="L254" s="35" t="str">
        <f t="shared" si="27"/>
        <v>0..1</v>
      </c>
      <c r="M254" s="35" t="str">
        <f t="shared" si="36"/>
        <v>0..1</v>
      </c>
      <c r="N254" s="482" t="s">
        <v>20</v>
      </c>
      <c r="O254" s="34" t="s">
        <v>5172</v>
      </c>
      <c r="P254" s="34" t="s">
        <v>4229</v>
      </c>
      <c r="Q254" s="34"/>
      <c r="R254" s="34"/>
      <c r="S254" s="36"/>
      <c r="T254" s="36"/>
      <c r="U254" s="500"/>
      <c r="V254" s="91"/>
      <c r="W254" s="185"/>
      <c r="X254" s="166"/>
      <c r="Y254" s="8"/>
      <c r="Z254" s="145" t="str">
        <f>INDEX('Factur-X FULL'!B:B,MATCH(CONCATENATE("/rsm:CrossIndustryInvoice",O254),'Factur-X FULL'!M:M,0))</f>
        <v>EXT</v>
      </c>
      <c r="AA254" s="202" t="str">
        <f>INDEX('Factur-X FULL'!K:K,MATCH(CONCATENATE("/rsm:CrossIndustryInvoice",O254),'Factur-X FULL'!M:M,0))</f>
        <v>0..1</v>
      </c>
      <c r="AB254" s="146" t="str">
        <f>IF(OR(ISNA(Z254),Z254="EXT"),INDEX('Factur-X FULL'!T:T,MATCH(CONCATENATE("/rsm:CrossIndustryInvoice",O254),'Factur-X FULL'!M:M,0)),INDEX('Factur-X FULL'!T:T,MATCH(Z254,'Factur-X FULL'!B:B,0)))</f>
        <v>EXTENDED</v>
      </c>
      <c r="AC254" s="191"/>
      <c r="AD254" s="8"/>
    </row>
    <row r="255" spans="1:30" ht="45" customHeight="1" outlineLevel="4" x14ac:dyDescent="0.2">
      <c r="A255" s="8">
        <v>252</v>
      </c>
      <c r="B255" s="51" t="s">
        <v>4158</v>
      </c>
      <c r="C255" s="121"/>
      <c r="D255" s="445" t="str">
        <f t="shared" si="31"/>
        <v xml:space="preserve">* * * * * </v>
      </c>
      <c r="E255" s="24" t="s">
        <v>5148</v>
      </c>
      <c r="F255" s="26">
        <f t="shared" si="37"/>
        <v>5</v>
      </c>
      <c r="G255" s="26" t="s">
        <v>5613</v>
      </c>
      <c r="H255" s="26" t="s">
        <v>5613</v>
      </c>
      <c r="I255" s="26" t="s">
        <v>5613</v>
      </c>
      <c r="J255" s="26" t="s">
        <v>99</v>
      </c>
      <c r="K255" s="18" t="s">
        <v>20</v>
      </c>
      <c r="L255" s="230" t="str">
        <f t="shared" si="27"/>
        <v>0..1</v>
      </c>
      <c r="M255" s="230" t="str">
        <f t="shared" si="36"/>
        <v>0..1</v>
      </c>
      <c r="N255" s="476" t="s">
        <v>21</v>
      </c>
      <c r="O255" s="21" t="s">
        <v>5173</v>
      </c>
      <c r="P255" s="20" t="s">
        <v>2334</v>
      </c>
      <c r="Q255" s="20" t="s">
        <v>2335</v>
      </c>
      <c r="R255" s="20"/>
      <c r="S255" s="21"/>
      <c r="T255" s="18" t="s">
        <v>147</v>
      </c>
      <c r="U255" s="495" t="s">
        <v>81</v>
      </c>
      <c r="V255" s="176"/>
      <c r="W255" s="181"/>
      <c r="X255" s="163"/>
      <c r="Y255" s="8"/>
      <c r="Z255" s="114" t="str">
        <f>INDEX('Factur-X FULL'!B:B,MATCH(CONCATENATE("/rsm:CrossIndustryInvoice",O255),'Factur-X FULL'!M:M,0))</f>
        <v>EXT</v>
      </c>
      <c r="AA255" s="201" t="str">
        <f>INDEX('Factur-X FULL'!K:K,MATCH(CONCATENATE("/rsm:CrossIndustryInvoice",O255),'Factur-X FULL'!M:M,0))</f>
        <v>0..1</v>
      </c>
      <c r="AB255" s="109" t="str">
        <f>IF(OR(ISNA(Z255),Z255="EXT"),INDEX('Factur-X FULL'!T:T,MATCH(CONCATENATE("/rsm:CrossIndustryInvoice",O255),'Factur-X FULL'!M:M,0)),INDEX('Factur-X FULL'!T:T,MATCH(Z255,'Factur-X FULL'!B:B,0)))</f>
        <v>EXTENDED</v>
      </c>
      <c r="AC255" s="191"/>
      <c r="AD255" s="8"/>
    </row>
    <row r="256" spans="1:30" ht="45" customHeight="1" outlineLevel="4" x14ac:dyDescent="0.2">
      <c r="A256" s="8">
        <v>253</v>
      </c>
      <c r="B256" s="51" t="s">
        <v>4158</v>
      </c>
      <c r="C256" s="121"/>
      <c r="D256" s="445" t="str">
        <f t="shared" si="31"/>
        <v xml:space="preserve">* * * * * </v>
      </c>
      <c r="E256" s="24" t="s">
        <v>5149</v>
      </c>
      <c r="F256" s="26">
        <f t="shared" si="37"/>
        <v>5</v>
      </c>
      <c r="G256" s="26" t="s">
        <v>5613</v>
      </c>
      <c r="H256" s="26" t="s">
        <v>5613</v>
      </c>
      <c r="I256" s="26" t="s">
        <v>5613</v>
      </c>
      <c r="J256" s="26" t="s">
        <v>99</v>
      </c>
      <c r="K256" s="18" t="s">
        <v>21</v>
      </c>
      <c r="L256" s="230" t="str">
        <f t="shared" si="27"/>
        <v>0..n</v>
      </c>
      <c r="M256" s="230" t="str">
        <f t="shared" si="36"/>
        <v>0..n</v>
      </c>
      <c r="N256" s="476" t="s">
        <v>21</v>
      </c>
      <c r="O256" s="21" t="s">
        <v>5174</v>
      </c>
      <c r="P256" s="20" t="s">
        <v>77</v>
      </c>
      <c r="Q256" s="20" t="s">
        <v>1395</v>
      </c>
      <c r="R256" s="20"/>
      <c r="S256" s="21"/>
      <c r="T256" s="18" t="s">
        <v>147</v>
      </c>
      <c r="U256" s="495" t="s">
        <v>81</v>
      </c>
      <c r="V256" s="176"/>
      <c r="W256" s="181"/>
      <c r="X256" s="163"/>
      <c r="Y256" s="8"/>
      <c r="Z256" s="114" t="str">
        <f>INDEX('Factur-X FULL'!B:B,MATCH(CONCATENATE("/rsm:CrossIndustryInvoice",O256),'Factur-X FULL'!M:M,0))</f>
        <v>EXT</v>
      </c>
      <c r="AA256" s="201" t="str">
        <f>INDEX('Factur-X FULL'!K:K,MATCH(CONCATENATE("/rsm:CrossIndustryInvoice",O256),'Factur-X FULL'!M:M,0))</f>
        <v>0..n</v>
      </c>
      <c r="AB256" s="109" t="str">
        <f>IF(OR(ISNA(Z256),Z256="EXT"),INDEX('Factur-X FULL'!T:T,MATCH(CONCATENATE("/rsm:CrossIndustryInvoice",O256),'Factur-X FULL'!M:M,0)),INDEX('Factur-X FULL'!T:T,MATCH(Z256,'Factur-X FULL'!B:B,0)))</f>
        <v>EXTENDED</v>
      </c>
      <c r="AC256" s="191"/>
      <c r="AD256" s="8"/>
    </row>
    <row r="257" spans="1:30" ht="45" customHeight="1" outlineLevel="4" x14ac:dyDescent="0.2">
      <c r="A257" s="8">
        <v>254</v>
      </c>
      <c r="B257" s="51" t="s">
        <v>4158</v>
      </c>
      <c r="C257" s="121"/>
      <c r="D257" s="445" t="str">
        <f t="shared" si="31"/>
        <v xml:space="preserve">* * * * * * </v>
      </c>
      <c r="E257" s="24" t="s">
        <v>161</v>
      </c>
      <c r="F257" s="26">
        <f t="shared" si="37"/>
        <v>6</v>
      </c>
      <c r="G257" s="26" t="s">
        <v>5613</v>
      </c>
      <c r="H257" s="26" t="s">
        <v>5613</v>
      </c>
      <c r="I257" s="26" t="s">
        <v>5613</v>
      </c>
      <c r="J257" s="26" t="s">
        <v>99</v>
      </c>
      <c r="K257" s="18" t="s">
        <v>16</v>
      </c>
      <c r="L257" s="230" t="str">
        <f t="shared" si="27"/>
        <v>1..1</v>
      </c>
      <c r="M257" s="230" t="str">
        <f t="shared" si="36"/>
        <v>1..1</v>
      </c>
      <c r="N257" s="476" t="s">
        <v>20</v>
      </c>
      <c r="O257" s="491" t="s">
        <v>5175</v>
      </c>
      <c r="P257" s="159" t="s">
        <v>2347</v>
      </c>
      <c r="Q257" s="159" t="s">
        <v>406</v>
      </c>
      <c r="R257" s="159"/>
      <c r="S257" s="491"/>
      <c r="T257" s="487" t="s">
        <v>409</v>
      </c>
      <c r="U257" s="497" t="s">
        <v>230</v>
      </c>
      <c r="V257" s="488"/>
      <c r="W257" s="489"/>
      <c r="X257" s="490"/>
      <c r="Y257" s="8"/>
      <c r="Z257" s="114" t="str">
        <f>INDEX('Factur-X FULL'!B:B,MATCH(CONCATENATE("/rsm:CrossIndustryInvoice",O257),'Factur-X FULL'!M:M,0))</f>
        <v>EXT</v>
      </c>
      <c r="AA257" s="201" t="str">
        <f>INDEX('Factur-X FULL'!K:K,MATCH(CONCATENATE("/rsm:CrossIndustryInvoice",O257),'Factur-X FULL'!M:M,0))</f>
        <v>1..1</v>
      </c>
      <c r="AB257" s="109" t="str">
        <f>IF(OR(ISNA(Z257),Z257="EXT"),INDEX('Factur-X FULL'!T:T,MATCH(CONCATENATE("/rsm:CrossIndustryInvoice",O257),'Factur-X FULL'!M:M,0)),INDEX('Factur-X FULL'!T:T,MATCH(Z257,'Factur-X FULL'!B:B,0)))</f>
        <v>EXTENDED</v>
      </c>
      <c r="AC257" s="191"/>
      <c r="AD257" s="8"/>
    </row>
    <row r="258" spans="1:30" ht="45" customHeight="1" outlineLevel="4" x14ac:dyDescent="0.2">
      <c r="A258" s="8">
        <v>255</v>
      </c>
      <c r="B258" s="51" t="s">
        <v>4158</v>
      </c>
      <c r="C258" s="121"/>
      <c r="D258" s="445" t="str">
        <f t="shared" si="31"/>
        <v xml:space="preserve">* * * * * </v>
      </c>
      <c r="E258" s="24" t="s">
        <v>5150</v>
      </c>
      <c r="F258" s="26">
        <f t="shared" si="37"/>
        <v>5</v>
      </c>
      <c r="G258" s="26" t="s">
        <v>5613</v>
      </c>
      <c r="H258" s="26" t="s">
        <v>5613</v>
      </c>
      <c r="I258" s="26" t="s">
        <v>5613</v>
      </c>
      <c r="J258" s="26" t="s">
        <v>99</v>
      </c>
      <c r="K258" s="18" t="s">
        <v>16</v>
      </c>
      <c r="L258" s="230" t="str">
        <f t="shared" si="27"/>
        <v>1..1</v>
      </c>
      <c r="M258" s="230" t="str">
        <f t="shared" si="36"/>
        <v>1..1</v>
      </c>
      <c r="N258" s="475" t="s">
        <v>20</v>
      </c>
      <c r="O258" s="21" t="s">
        <v>5176</v>
      </c>
      <c r="P258" s="20" t="s">
        <v>2352</v>
      </c>
      <c r="Q258" s="24"/>
      <c r="R258" s="24"/>
      <c r="S258" s="25"/>
      <c r="T258" s="18" t="s">
        <v>125</v>
      </c>
      <c r="U258" s="495" t="s">
        <v>81</v>
      </c>
      <c r="V258" s="88"/>
      <c r="W258" s="181"/>
      <c r="X258" s="163"/>
      <c r="Y258" s="8"/>
      <c r="Z258" s="114" t="str">
        <f>INDEX('Factur-X FULL'!B:B,MATCH(CONCATENATE("/rsm:CrossIndustryInvoice",O258),'Factur-X FULL'!M:M,0))</f>
        <v>EXT</v>
      </c>
      <c r="AA258" s="201" t="str">
        <f>INDEX('Factur-X FULL'!K:K,MATCH(CONCATENATE("/rsm:CrossIndustryInvoice",O258),'Factur-X FULL'!M:M,0))</f>
        <v>1..1</v>
      </c>
      <c r="AB258" s="109" t="str">
        <f>IF(OR(ISNA(Z258),Z258="EXT"),INDEX('Factur-X FULL'!T:T,MATCH(CONCATENATE("/rsm:CrossIndustryInvoice",O258),'Factur-X FULL'!M:M,0)),INDEX('Factur-X FULL'!T:T,MATCH(Z258,'Factur-X FULL'!B:B,0)))</f>
        <v>EXTENDED</v>
      </c>
      <c r="AC258" s="191"/>
      <c r="AD258" s="8"/>
    </row>
    <row r="259" spans="1:30" ht="45" customHeight="1" outlineLevel="4" x14ac:dyDescent="0.2">
      <c r="A259" s="8">
        <v>256</v>
      </c>
      <c r="B259" s="150" t="s">
        <v>4158</v>
      </c>
      <c r="C259" s="434"/>
      <c r="D259" s="451" t="str">
        <f t="shared" si="31"/>
        <v xml:space="preserve">* * * * * </v>
      </c>
      <c r="E259" s="435" t="s">
        <v>5171</v>
      </c>
      <c r="F259" s="407">
        <f t="shared" si="37"/>
        <v>5</v>
      </c>
      <c r="G259" s="407" t="s">
        <v>5613</v>
      </c>
      <c r="H259" s="407" t="s">
        <v>5613</v>
      </c>
      <c r="I259" s="407" t="s">
        <v>5613</v>
      </c>
      <c r="J259" s="407" t="s">
        <v>99</v>
      </c>
      <c r="K259" s="408" t="s">
        <v>20</v>
      </c>
      <c r="L259" s="407" t="str">
        <f t="shared" si="27"/>
        <v>0..1</v>
      </c>
      <c r="M259" s="407" t="str">
        <f t="shared" si="36"/>
        <v>0..1</v>
      </c>
      <c r="N259" s="409" t="s">
        <v>20</v>
      </c>
      <c r="O259" s="410" t="s">
        <v>5177</v>
      </c>
      <c r="P259" s="410"/>
      <c r="Q259" s="410"/>
      <c r="R259" s="410"/>
      <c r="S259" s="410"/>
      <c r="T259" s="408"/>
      <c r="U259" s="504"/>
      <c r="V259" s="411"/>
      <c r="W259" s="412"/>
      <c r="X259" s="413"/>
      <c r="Y259" s="8"/>
      <c r="Z259" s="437" t="str">
        <f>INDEX('Factur-X FULL'!B:B,MATCH(CONCATENATE("/rsm:CrossIndustryInvoice",O259),'Factur-X FULL'!M:M,0))</f>
        <v>EXT</v>
      </c>
      <c r="AA259" s="438" t="str">
        <f>INDEX('Factur-X FULL'!K:K,MATCH(CONCATENATE("/rsm:CrossIndustryInvoice",O259),'Factur-X FULL'!M:M,0))</f>
        <v>0..1</v>
      </c>
      <c r="AB259" s="436" t="str">
        <f>IF(OR(ISNA(Z259),Z259="EXT"),INDEX('Factur-X FULL'!T:T,MATCH(CONCATENATE("/rsm:CrossIndustryInvoice",O259),'Factur-X FULL'!M:M,0)),INDEX('Factur-X FULL'!T:T,MATCH(Z259,'Factur-X FULL'!B:B,0)))</f>
        <v>EXTENDED</v>
      </c>
      <c r="AC259" s="191"/>
      <c r="AD259" s="8"/>
    </row>
    <row r="260" spans="1:30" ht="45" customHeight="1" outlineLevel="4" x14ac:dyDescent="0.2">
      <c r="A260" s="8">
        <v>257</v>
      </c>
      <c r="B260" s="51" t="s">
        <v>4158</v>
      </c>
      <c r="C260" s="121"/>
      <c r="D260" s="445" t="str">
        <f t="shared" si="31"/>
        <v xml:space="preserve">* * * * * * </v>
      </c>
      <c r="E260" s="24" t="s">
        <v>5151</v>
      </c>
      <c r="F260" s="26">
        <f t="shared" si="37"/>
        <v>6</v>
      </c>
      <c r="G260" s="26" t="s">
        <v>5613</v>
      </c>
      <c r="H260" s="26" t="s">
        <v>5613</v>
      </c>
      <c r="I260" s="26" t="s">
        <v>5613</v>
      </c>
      <c r="J260" s="26" t="s">
        <v>99</v>
      </c>
      <c r="K260" s="18" t="s">
        <v>20</v>
      </c>
      <c r="L260" s="230" t="str">
        <f t="shared" si="27"/>
        <v>0..1</v>
      </c>
      <c r="M260" s="230" t="str">
        <f t="shared" si="36"/>
        <v>0..1</v>
      </c>
      <c r="N260" s="475" t="s">
        <v>20</v>
      </c>
      <c r="O260" s="24" t="s">
        <v>5178</v>
      </c>
      <c r="P260" s="24" t="s">
        <v>5655</v>
      </c>
      <c r="Q260" s="24"/>
      <c r="R260" s="24"/>
      <c r="S260" s="24"/>
      <c r="T260" s="19" t="s">
        <v>147</v>
      </c>
      <c r="U260" s="495" t="s">
        <v>81</v>
      </c>
      <c r="V260" s="89"/>
      <c r="W260" s="182"/>
      <c r="X260" s="164"/>
      <c r="Y260" s="8"/>
      <c r="Z260" s="114" t="str">
        <f>INDEX('Factur-X FULL'!B:B,MATCH(CONCATENATE("/rsm:CrossIndustryInvoice",O260),'Factur-X FULL'!M:M,0))</f>
        <v>EXT</v>
      </c>
      <c r="AA260" s="201" t="str">
        <f>INDEX('Factur-X FULL'!K:K,MATCH(CONCATENATE("/rsm:CrossIndustryInvoice",O260),'Factur-X FULL'!M:M,0))</f>
        <v>0..1</v>
      </c>
      <c r="AB260" s="109" t="str">
        <f>IF(OR(ISNA(Z260),Z260="EXT"),INDEX('Factur-X FULL'!T:T,MATCH(CONCATENATE("/rsm:CrossIndustryInvoice",O260),'Factur-X FULL'!M:M,0)),INDEX('Factur-X FULL'!T:T,MATCH(Z260,'Factur-X FULL'!B:B,0)))</f>
        <v>EXTENDED</v>
      </c>
      <c r="AC260" s="191"/>
      <c r="AD260" s="8"/>
    </row>
    <row r="261" spans="1:30" ht="45" customHeight="1" outlineLevel="4" x14ac:dyDescent="0.2">
      <c r="A261" s="8">
        <v>258</v>
      </c>
      <c r="B261" s="51" t="s">
        <v>4158</v>
      </c>
      <c r="C261" s="121"/>
      <c r="D261" s="445" t="str">
        <f t="shared" si="31"/>
        <v xml:space="preserve">* * * * * * * </v>
      </c>
      <c r="E261" s="24" t="s">
        <v>5152</v>
      </c>
      <c r="F261" s="26">
        <f t="shared" si="37"/>
        <v>7</v>
      </c>
      <c r="G261" s="26" t="s">
        <v>5613</v>
      </c>
      <c r="H261" s="26" t="s">
        <v>5613</v>
      </c>
      <c r="I261" s="26" t="s">
        <v>5613</v>
      </c>
      <c r="J261" s="26" t="s">
        <v>99</v>
      </c>
      <c r="K261" s="18" t="s">
        <v>20</v>
      </c>
      <c r="L261" s="230" t="str">
        <f t="shared" si="27"/>
        <v>0..1</v>
      </c>
      <c r="M261" s="230" t="str">
        <f t="shared" si="36"/>
        <v>0..1</v>
      </c>
      <c r="N261" s="475" t="s">
        <v>20</v>
      </c>
      <c r="O261" s="159" t="s">
        <v>5179</v>
      </c>
      <c r="P261" s="159"/>
      <c r="Q261" s="159"/>
      <c r="R261" s="159"/>
      <c r="S261" s="159"/>
      <c r="T261" s="487" t="s">
        <v>409</v>
      </c>
      <c r="U261" s="497" t="s">
        <v>230</v>
      </c>
      <c r="V261" s="488"/>
      <c r="W261" s="489"/>
      <c r="X261" s="490"/>
      <c r="Y261" s="8"/>
      <c r="Z261" s="114" t="str">
        <f>INDEX('Factur-X FULL'!B:B,MATCH(CONCATENATE("/rsm:CrossIndustryInvoice",O261),'Factur-X FULL'!M:M,0))</f>
        <v>EXT</v>
      </c>
      <c r="AA261" s="201" t="str">
        <f>INDEX('Factur-X FULL'!K:K,MATCH(CONCATENATE("/rsm:CrossIndustryInvoice",O261),'Factur-X FULL'!M:M,0))</f>
        <v>0..1</v>
      </c>
      <c r="AB261" s="109" t="str">
        <f>IF(OR(ISNA(Z261),Z261="EXT"),INDEX('Factur-X FULL'!T:T,MATCH(CONCATENATE("/rsm:CrossIndustryInvoice",O261),'Factur-X FULL'!M:M,0)),INDEX('Factur-X FULL'!T:T,MATCH(Z261,'Factur-X FULL'!B:B,0)))</f>
        <v>EXTENDED</v>
      </c>
      <c r="AC261" s="191"/>
      <c r="AD261" s="8"/>
    </row>
    <row r="262" spans="1:30" ht="45" customHeight="1" outlineLevel="4" x14ac:dyDescent="0.2">
      <c r="A262" s="8">
        <v>259</v>
      </c>
      <c r="B262" s="51" t="s">
        <v>4158</v>
      </c>
      <c r="C262" s="121"/>
      <c r="D262" s="445" t="str">
        <f t="shared" si="31"/>
        <v xml:space="preserve">* * * * * * </v>
      </c>
      <c r="E262" s="24" t="s">
        <v>5153</v>
      </c>
      <c r="F262" s="26">
        <f t="shared" si="37"/>
        <v>6</v>
      </c>
      <c r="G262" s="26" t="s">
        <v>5613</v>
      </c>
      <c r="H262" s="26" t="s">
        <v>5613</v>
      </c>
      <c r="I262" s="26" t="s">
        <v>5613</v>
      </c>
      <c r="J262" s="26" t="s">
        <v>99</v>
      </c>
      <c r="K262" s="18" t="s">
        <v>20</v>
      </c>
      <c r="L262" s="230" t="str">
        <f t="shared" si="27"/>
        <v>0..1</v>
      </c>
      <c r="M262" s="230" t="str">
        <f t="shared" si="36"/>
        <v>0..1</v>
      </c>
      <c r="N262" s="475" t="s">
        <v>20</v>
      </c>
      <c r="O262" s="24" t="s">
        <v>5180</v>
      </c>
      <c r="P262" s="24" t="s">
        <v>5659</v>
      </c>
      <c r="Q262" s="24"/>
      <c r="R262" s="24"/>
      <c r="S262" s="24"/>
      <c r="T262" s="19" t="s">
        <v>125</v>
      </c>
      <c r="U262" s="495" t="s">
        <v>81</v>
      </c>
      <c r="V262" s="89"/>
      <c r="W262" s="182"/>
      <c r="X262" s="164"/>
      <c r="Y262" s="8"/>
      <c r="Z262" s="114" t="str">
        <f>INDEX('Factur-X FULL'!B:B,MATCH(CONCATENATE("/rsm:CrossIndustryInvoice",O262),'Factur-X FULL'!M:M,0))</f>
        <v>EXT</v>
      </c>
      <c r="AA262" s="201" t="str">
        <f>INDEX('Factur-X FULL'!K:K,MATCH(CONCATENATE("/rsm:CrossIndustryInvoice",O262),'Factur-X FULL'!M:M,0))</f>
        <v>0..1</v>
      </c>
      <c r="AB262" s="109" t="str">
        <f>IF(OR(ISNA(Z262),Z262="EXT"),INDEX('Factur-X FULL'!T:T,MATCH(CONCATENATE("/rsm:CrossIndustryInvoice",O262),'Factur-X FULL'!M:M,0)),INDEX('Factur-X FULL'!T:T,MATCH(Z262,'Factur-X FULL'!B:B,0)))</f>
        <v>EXTENDED</v>
      </c>
      <c r="AC262" s="191"/>
      <c r="AD262" s="8"/>
    </row>
    <row r="263" spans="1:30" ht="45" customHeight="1" outlineLevel="4" x14ac:dyDescent="0.2">
      <c r="A263" s="8">
        <v>260</v>
      </c>
      <c r="B263" s="150" t="s">
        <v>4158</v>
      </c>
      <c r="C263" s="434"/>
      <c r="D263" s="451" t="str">
        <f t="shared" si="31"/>
        <v xml:space="preserve">* * * * * </v>
      </c>
      <c r="E263" s="435" t="s">
        <v>4633</v>
      </c>
      <c r="F263" s="407">
        <f t="shared" si="37"/>
        <v>5</v>
      </c>
      <c r="G263" s="407" t="s">
        <v>5613</v>
      </c>
      <c r="H263" s="407" t="s">
        <v>5613</v>
      </c>
      <c r="I263" s="407" t="s">
        <v>5613</v>
      </c>
      <c r="J263" s="407" t="s">
        <v>99</v>
      </c>
      <c r="K263" s="408" t="s">
        <v>20</v>
      </c>
      <c r="L263" s="407" t="s">
        <v>21</v>
      </c>
      <c r="M263" s="407" t="str">
        <f t="shared" si="36"/>
        <v>0..n</v>
      </c>
      <c r="N263" s="409" t="s">
        <v>21</v>
      </c>
      <c r="O263" s="410" t="s">
        <v>5181</v>
      </c>
      <c r="P263" s="410" t="s">
        <v>1754</v>
      </c>
      <c r="Q263" s="410" t="s">
        <v>4235</v>
      </c>
      <c r="R263" s="410"/>
      <c r="S263" s="410"/>
      <c r="T263" s="408"/>
      <c r="U263" s="504"/>
      <c r="V263" s="411"/>
      <c r="W263" s="412"/>
      <c r="X263" s="413"/>
      <c r="Y263" s="8"/>
      <c r="Z263" s="437" t="str">
        <f>INDEX('Factur-X FULL'!B:B,MATCH(CONCATENATE("/rsm:CrossIndustryInvoice",O263),'Factur-X FULL'!M:M,0))</f>
        <v>EXT</v>
      </c>
      <c r="AA263" s="438" t="str">
        <f>INDEX('Factur-X FULL'!K:K,MATCH(CONCATENATE("/rsm:CrossIndustryInvoice",O263),'Factur-X FULL'!M:M,0))</f>
        <v>0..1</v>
      </c>
      <c r="AB263" s="436" t="str">
        <f>IF(OR(ISNA(Z263),Z263="EXT"),INDEX('Factur-X FULL'!T:T,MATCH(CONCATENATE("/rsm:CrossIndustryInvoice",O263),'Factur-X FULL'!M:M,0)),INDEX('Factur-X FULL'!T:T,MATCH(Z263,'Factur-X FULL'!B:B,0)))</f>
        <v>EXTENDED</v>
      </c>
      <c r="AC263" s="191"/>
      <c r="AD263" s="8"/>
    </row>
    <row r="264" spans="1:30" ht="45" customHeight="1" outlineLevel="4" x14ac:dyDescent="0.2">
      <c r="A264" s="8">
        <v>261</v>
      </c>
      <c r="B264" s="51" t="s">
        <v>4158</v>
      </c>
      <c r="C264" s="121"/>
      <c r="D264" s="445" t="str">
        <f t="shared" si="31"/>
        <v xml:space="preserve">* * * * * * </v>
      </c>
      <c r="E264" s="24" t="s">
        <v>5155</v>
      </c>
      <c r="F264" s="26">
        <f t="shared" si="37"/>
        <v>6</v>
      </c>
      <c r="G264" s="26" t="s">
        <v>5613</v>
      </c>
      <c r="H264" s="26" t="s">
        <v>5613</v>
      </c>
      <c r="I264" s="26" t="s">
        <v>5613</v>
      </c>
      <c r="J264" s="26" t="s">
        <v>99</v>
      </c>
      <c r="K264" s="19" t="s">
        <v>20</v>
      </c>
      <c r="L264" s="230" t="str">
        <f t="shared" ref="L264:L272" si="38">IF($K264="","",$K264)</f>
        <v>0..1</v>
      </c>
      <c r="M264" s="230" t="str">
        <f t="shared" si="36"/>
        <v>0..1</v>
      </c>
      <c r="N264" s="475" t="s">
        <v>20</v>
      </c>
      <c r="O264" s="24" t="s">
        <v>5183</v>
      </c>
      <c r="P264" s="24" t="s">
        <v>1508</v>
      </c>
      <c r="Q264" s="24" t="s">
        <v>1509</v>
      </c>
      <c r="R264" s="24"/>
      <c r="S264" s="24"/>
      <c r="T264" s="19" t="s">
        <v>125</v>
      </c>
      <c r="U264" s="495" t="s">
        <v>81</v>
      </c>
      <c r="V264" s="89"/>
      <c r="W264" s="182"/>
      <c r="X264" s="164"/>
      <c r="Y264" s="8"/>
      <c r="Z264" s="114" t="str">
        <f>INDEX('Factur-X FULL'!B:B,MATCH(CONCATENATE("/rsm:CrossIndustryInvoice",O264),'Factur-X FULL'!M:M,0))</f>
        <v>EXT</v>
      </c>
      <c r="AA264" s="201" t="str">
        <f>INDEX('Factur-X FULL'!K:K,MATCH(CONCATENATE("/rsm:CrossIndustryInvoice",O264),'Factur-X FULL'!M:M,0))</f>
        <v>0..1</v>
      </c>
      <c r="AB264" s="109" t="str">
        <f>IF(OR(ISNA(Z264),Z264="EXT"),INDEX('Factur-X FULL'!T:T,MATCH(CONCATENATE("/rsm:CrossIndustryInvoice",O264),'Factur-X FULL'!M:M,0)),INDEX('Factur-X FULL'!T:T,MATCH(Z264,'Factur-X FULL'!B:B,0)))</f>
        <v>EXTENDED</v>
      </c>
      <c r="AC264" s="433"/>
      <c r="AD264" s="8"/>
    </row>
    <row r="265" spans="1:30" ht="45" customHeight="1" outlineLevel="4" x14ac:dyDescent="0.2">
      <c r="A265" s="8">
        <v>262</v>
      </c>
      <c r="B265" s="51" t="s">
        <v>4158</v>
      </c>
      <c r="C265" s="121"/>
      <c r="D265" s="445" t="str">
        <f t="shared" si="31"/>
        <v xml:space="preserve">* * * * * * </v>
      </c>
      <c r="E265" s="24" t="s">
        <v>5156</v>
      </c>
      <c r="F265" s="26">
        <f t="shared" si="37"/>
        <v>6</v>
      </c>
      <c r="G265" s="26" t="s">
        <v>5613</v>
      </c>
      <c r="H265" s="26" t="s">
        <v>5613</v>
      </c>
      <c r="I265" s="26" t="s">
        <v>5613</v>
      </c>
      <c r="J265" s="26" t="s">
        <v>99</v>
      </c>
      <c r="K265" s="19" t="s">
        <v>20</v>
      </c>
      <c r="L265" s="230" t="str">
        <f t="shared" si="38"/>
        <v>0..1</v>
      </c>
      <c r="M265" s="230" t="str">
        <f t="shared" si="36"/>
        <v>0..1</v>
      </c>
      <c r="N265" s="475" t="s">
        <v>20</v>
      </c>
      <c r="O265" s="24" t="s">
        <v>5184</v>
      </c>
      <c r="P265" s="24" t="s">
        <v>5657</v>
      </c>
      <c r="Q265" s="24" t="s">
        <v>1517</v>
      </c>
      <c r="R265" s="24"/>
      <c r="S265" s="24"/>
      <c r="T265" s="19" t="s">
        <v>125</v>
      </c>
      <c r="U265" s="495" t="s">
        <v>81</v>
      </c>
      <c r="V265" s="89"/>
      <c r="W265" s="182"/>
      <c r="X265" s="164"/>
      <c r="Y265" s="8"/>
      <c r="Z265" s="114" t="str">
        <f>INDEX('Factur-X FULL'!B:B,MATCH(CONCATENATE("/rsm:CrossIndustryInvoice",O265),'Factur-X FULL'!M:M,0))</f>
        <v>EXT</v>
      </c>
      <c r="AA265" s="201" t="str">
        <f>INDEX('Factur-X FULL'!K:K,MATCH(CONCATENATE("/rsm:CrossIndustryInvoice",O265),'Factur-X FULL'!M:M,0))</f>
        <v>0..1</v>
      </c>
      <c r="AB265" s="109" t="str">
        <f>IF(OR(ISNA(Z265),Z265="EXT"),INDEX('Factur-X FULL'!T:T,MATCH(CONCATENATE("/rsm:CrossIndustryInvoice",O265),'Factur-X FULL'!M:M,0)),INDEX('Factur-X FULL'!T:T,MATCH(Z265,'Factur-X FULL'!B:B,0)))</f>
        <v>EXTENDED</v>
      </c>
      <c r="AC265" s="433"/>
      <c r="AD265" s="8"/>
    </row>
    <row r="266" spans="1:30" ht="45" customHeight="1" outlineLevel="4" x14ac:dyDescent="0.2">
      <c r="A266" s="8">
        <v>263</v>
      </c>
      <c r="B266" s="51" t="s">
        <v>4158</v>
      </c>
      <c r="C266" s="121"/>
      <c r="D266" s="445" t="str">
        <f>REPT($D$1,F266)</f>
        <v xml:space="preserve">* * * * * * </v>
      </c>
      <c r="E266" s="24" t="s">
        <v>5154</v>
      </c>
      <c r="F266" s="26">
        <f>LEN(O266)-LEN(SUBSTITUTE(O266,"/",""))</f>
        <v>6</v>
      </c>
      <c r="G266" s="26" t="s">
        <v>5613</v>
      </c>
      <c r="H266" s="26" t="s">
        <v>5613</v>
      </c>
      <c r="I266" s="26" t="s">
        <v>5613</v>
      </c>
      <c r="J266" s="26" t="s">
        <v>99</v>
      </c>
      <c r="K266" s="19" t="s">
        <v>20</v>
      </c>
      <c r="L266" s="230" t="str">
        <f>IF($K266="","",$K266)</f>
        <v>0..1</v>
      </c>
      <c r="M266" s="230" t="str">
        <f>IF($L266="","",$L266)</f>
        <v>0..1</v>
      </c>
      <c r="N266" s="475" t="s">
        <v>20</v>
      </c>
      <c r="O266" s="24" t="s">
        <v>5182</v>
      </c>
      <c r="P266" s="24" t="s">
        <v>4382</v>
      </c>
      <c r="Q266" s="24" t="s">
        <v>5619</v>
      </c>
      <c r="R266" s="24"/>
      <c r="S266" s="24"/>
      <c r="T266" s="19" t="s">
        <v>192</v>
      </c>
      <c r="U266" s="495" t="s">
        <v>81</v>
      </c>
      <c r="V266" s="89"/>
      <c r="W266" s="182"/>
      <c r="X266" s="164"/>
      <c r="Y266" s="8"/>
      <c r="Z266" s="114" t="e">
        <f>INDEX('Factur-X FULL'!B:B,MATCH(CONCATENATE("/rsm:CrossIndustryInvoice",O266),'Factur-X FULL'!M:M,0))</f>
        <v>#N/A</v>
      </c>
      <c r="AA266" s="201" t="e">
        <f>INDEX('Factur-X FULL'!K:K,MATCH(CONCATENATE("/rsm:CrossIndustryInvoice",O266),'Factur-X FULL'!M:M,0))</f>
        <v>#N/A</v>
      </c>
      <c r="AB266" s="109" t="e">
        <f>IF(OR(ISNA(Z266),Z266="EXT"),INDEX('Factur-X FULL'!T:T,MATCH(CONCATENATE("/rsm:CrossIndustryInvoice",O266),'Factur-X FULL'!M:M,0)),INDEX('Factur-X FULL'!T:T,MATCH(Z266,'Factur-X FULL'!B:B,0)))</f>
        <v>#N/A</v>
      </c>
      <c r="AC266" s="426" t="s">
        <v>4707</v>
      </c>
      <c r="AD266" s="8"/>
    </row>
    <row r="267" spans="1:30" ht="45" customHeight="1" outlineLevel="4" x14ac:dyDescent="0.2">
      <c r="A267" s="8">
        <v>264</v>
      </c>
      <c r="B267" s="51" t="s">
        <v>4158</v>
      </c>
      <c r="C267" s="121"/>
      <c r="D267" s="445" t="str">
        <f t="shared" si="31"/>
        <v xml:space="preserve">* * * * * * </v>
      </c>
      <c r="E267" s="46" t="str">
        <f>CONCATENATE("(",E268,")")</f>
        <v>(Ultimate Ship TO Contact - telephone number)</v>
      </c>
      <c r="F267" s="26">
        <f t="shared" si="37"/>
        <v>6</v>
      </c>
      <c r="G267" s="26" t="s">
        <v>5613</v>
      </c>
      <c r="H267" s="26" t="s">
        <v>5613</v>
      </c>
      <c r="I267" s="26" t="s">
        <v>5613</v>
      </c>
      <c r="J267" s="26" t="s">
        <v>99</v>
      </c>
      <c r="K267" s="19" t="s">
        <v>20</v>
      </c>
      <c r="L267" s="230" t="str">
        <f t="shared" si="38"/>
        <v>0..1</v>
      </c>
      <c r="M267" s="230" t="str">
        <f t="shared" si="36"/>
        <v>0..1</v>
      </c>
      <c r="N267" s="475" t="s">
        <v>20</v>
      </c>
      <c r="O267" s="24" t="s">
        <v>5185</v>
      </c>
      <c r="P267" s="24"/>
      <c r="Q267" s="24"/>
      <c r="R267" s="24"/>
      <c r="S267" s="24"/>
      <c r="T267" s="19"/>
      <c r="U267" s="494"/>
      <c r="V267" s="89"/>
      <c r="W267" s="182"/>
      <c r="X267" s="164"/>
      <c r="Y267" s="8"/>
      <c r="Z267" s="114" t="str">
        <f>INDEX('Factur-X FULL'!B:B,MATCH(CONCATENATE("/rsm:CrossIndustryInvoice",O267),'Factur-X FULL'!M:M,0))</f>
        <v>EXT</v>
      </c>
      <c r="AA267" s="201" t="str">
        <f>INDEX('Factur-X FULL'!K:K,MATCH(CONCATENATE("/rsm:CrossIndustryInvoice",O267),'Factur-X FULL'!M:M,0))</f>
        <v>0..1</v>
      </c>
      <c r="AB267" s="109" t="str">
        <f>IF(OR(ISNA(Z267),Z267="EXT"),INDEX('Factur-X FULL'!T:T,MATCH(CONCATENATE("/rsm:CrossIndustryInvoice",O267),'Factur-X FULL'!M:M,0)),INDEX('Factur-X FULL'!T:T,MATCH(Z267,'Factur-X FULL'!B:B,0)))</f>
        <v>EXTENDED</v>
      </c>
      <c r="AC267" s="433"/>
      <c r="AD267" s="8"/>
    </row>
    <row r="268" spans="1:30" ht="45" customHeight="1" outlineLevel="4" x14ac:dyDescent="0.2">
      <c r="A268" s="8">
        <v>265</v>
      </c>
      <c r="B268" s="51" t="s">
        <v>4158</v>
      </c>
      <c r="C268" s="121"/>
      <c r="D268" s="445" t="str">
        <f t="shared" si="31"/>
        <v xml:space="preserve">* * * * * * * </v>
      </c>
      <c r="E268" s="24" t="s">
        <v>5157</v>
      </c>
      <c r="F268" s="26">
        <f t="shared" si="37"/>
        <v>7</v>
      </c>
      <c r="G268" s="26" t="s">
        <v>5613</v>
      </c>
      <c r="H268" s="26" t="s">
        <v>5613</v>
      </c>
      <c r="I268" s="26" t="s">
        <v>5613</v>
      </c>
      <c r="J268" s="26" t="s">
        <v>99</v>
      </c>
      <c r="K268" s="19" t="s">
        <v>16</v>
      </c>
      <c r="L268" s="230" t="str">
        <f t="shared" si="38"/>
        <v>1..1</v>
      </c>
      <c r="M268" s="230" t="str">
        <f t="shared" si="36"/>
        <v>1..1</v>
      </c>
      <c r="N268" s="475" t="s">
        <v>20</v>
      </c>
      <c r="O268" s="24" t="s">
        <v>5186</v>
      </c>
      <c r="P268" s="24" t="s">
        <v>1528</v>
      </c>
      <c r="Q268" s="24"/>
      <c r="R268" s="24"/>
      <c r="S268" s="24"/>
      <c r="T268" s="19" t="s">
        <v>125</v>
      </c>
      <c r="U268" s="495" t="s">
        <v>81</v>
      </c>
      <c r="V268" s="89"/>
      <c r="W268" s="182"/>
      <c r="X268" s="164"/>
      <c r="Y268" s="8"/>
      <c r="Z268" s="114" t="str">
        <f>INDEX('Factur-X FULL'!B:B,MATCH(CONCATENATE("/rsm:CrossIndustryInvoice",O268),'Factur-X FULL'!M:M,0))</f>
        <v>EXT</v>
      </c>
      <c r="AA268" s="201" t="str">
        <f>INDEX('Factur-X FULL'!K:K,MATCH(CONCATENATE("/rsm:CrossIndustryInvoice",O268),'Factur-X FULL'!M:M,0))</f>
        <v>1..1</v>
      </c>
      <c r="AB268" s="109" t="str">
        <f>IF(OR(ISNA(Z268),Z268="EXT"),INDEX('Factur-X FULL'!T:T,MATCH(CONCATENATE("/rsm:CrossIndustryInvoice",O268),'Factur-X FULL'!M:M,0)),INDEX('Factur-X FULL'!T:T,MATCH(Z268,'Factur-X FULL'!B:B,0)))</f>
        <v>EXTENDED</v>
      </c>
      <c r="AC268" s="433"/>
      <c r="AD268" s="8"/>
    </row>
    <row r="269" spans="1:30" ht="45" customHeight="1" outlineLevel="4" x14ac:dyDescent="0.2">
      <c r="A269" s="8">
        <v>266</v>
      </c>
      <c r="B269" s="51" t="s">
        <v>4158</v>
      </c>
      <c r="C269" s="121"/>
      <c r="D269" s="445" t="str">
        <f t="shared" si="31"/>
        <v xml:space="preserve">* * * * * * </v>
      </c>
      <c r="E269" s="46" t="str">
        <f>CONCATENATE("(",E270,")")</f>
        <v>(Ultimate Ship TO Contact -Fax number)</v>
      </c>
      <c r="F269" s="26">
        <f t="shared" si="37"/>
        <v>6</v>
      </c>
      <c r="G269" s="26" t="s">
        <v>5613</v>
      </c>
      <c r="H269" s="26" t="s">
        <v>5613</v>
      </c>
      <c r="I269" s="26" t="s">
        <v>5613</v>
      </c>
      <c r="J269" s="26" t="s">
        <v>99</v>
      </c>
      <c r="K269" s="19" t="s">
        <v>20</v>
      </c>
      <c r="L269" s="230" t="str">
        <f t="shared" si="38"/>
        <v>0..1</v>
      </c>
      <c r="M269" s="230" t="str">
        <f t="shared" si="36"/>
        <v>0..1</v>
      </c>
      <c r="N269" s="475" t="s">
        <v>20</v>
      </c>
      <c r="O269" s="24" t="s">
        <v>5187</v>
      </c>
      <c r="P269" s="24"/>
      <c r="Q269" s="24"/>
      <c r="R269" s="24"/>
      <c r="S269" s="24"/>
      <c r="T269" s="19"/>
      <c r="U269" s="494"/>
      <c r="V269" s="89"/>
      <c r="W269" s="182"/>
      <c r="X269" s="164"/>
      <c r="Y269" s="8"/>
      <c r="Z269" s="114" t="str">
        <f>INDEX('Factur-X FULL'!B:B,MATCH(CONCATENATE("/rsm:CrossIndustryInvoice",O269),'Factur-X FULL'!M:M,0))</f>
        <v>EXT</v>
      </c>
      <c r="AA269" s="201" t="str">
        <f>INDEX('Factur-X FULL'!K:K,MATCH(CONCATENATE("/rsm:CrossIndustryInvoice",O269),'Factur-X FULL'!M:M,0))</f>
        <v>0..1</v>
      </c>
      <c r="AB269" s="109" t="str">
        <f>IF(OR(ISNA(Z269),Z269="EXT"),INDEX('Factur-X FULL'!T:T,MATCH(CONCATENATE("/rsm:CrossIndustryInvoice",O269),'Factur-X FULL'!M:M,0)),INDEX('Factur-X FULL'!T:T,MATCH(Z269,'Factur-X FULL'!B:B,0)))</f>
        <v>EXTENDED</v>
      </c>
      <c r="AC269" s="433"/>
      <c r="AD269" s="8"/>
    </row>
    <row r="270" spans="1:30" ht="45" customHeight="1" outlineLevel="4" x14ac:dyDescent="0.2">
      <c r="A270" s="8">
        <v>267</v>
      </c>
      <c r="B270" s="51" t="s">
        <v>4158</v>
      </c>
      <c r="C270" s="121"/>
      <c r="D270" s="445" t="str">
        <f t="shared" si="31"/>
        <v xml:space="preserve">* * * * * * * </v>
      </c>
      <c r="E270" s="24" t="s">
        <v>5158</v>
      </c>
      <c r="F270" s="26">
        <f t="shared" si="37"/>
        <v>7</v>
      </c>
      <c r="G270" s="26" t="s">
        <v>5613</v>
      </c>
      <c r="H270" s="26" t="s">
        <v>5613</v>
      </c>
      <c r="I270" s="26" t="s">
        <v>5613</v>
      </c>
      <c r="J270" s="26" t="s">
        <v>99</v>
      </c>
      <c r="K270" s="19" t="s">
        <v>16</v>
      </c>
      <c r="L270" s="230" t="str">
        <f t="shared" si="38"/>
        <v>1..1</v>
      </c>
      <c r="M270" s="230" t="str">
        <f t="shared" si="36"/>
        <v>1..1</v>
      </c>
      <c r="N270" s="475" t="s">
        <v>20</v>
      </c>
      <c r="O270" s="24" t="s">
        <v>5188</v>
      </c>
      <c r="P270" s="24" t="s">
        <v>5142</v>
      </c>
      <c r="Q270" s="24"/>
      <c r="R270" s="24"/>
      <c r="S270" s="24"/>
      <c r="T270" s="19" t="s">
        <v>125</v>
      </c>
      <c r="U270" s="495" t="s">
        <v>81</v>
      </c>
      <c r="V270" s="89"/>
      <c r="W270" s="182"/>
      <c r="X270" s="164"/>
      <c r="Y270" s="8"/>
      <c r="Z270" s="114" t="str">
        <f>INDEX('Factur-X FULL'!B:B,MATCH(CONCATENATE("/rsm:CrossIndustryInvoice",O270),'Factur-X FULL'!M:M,0))</f>
        <v>EXT</v>
      </c>
      <c r="AA270" s="201" t="str">
        <f>INDEX('Factur-X FULL'!K:K,MATCH(CONCATENATE("/rsm:CrossIndustryInvoice",O270),'Factur-X FULL'!M:M,0))</f>
        <v>1..1</v>
      </c>
      <c r="AB270" s="109" t="str">
        <f>IF(OR(ISNA(Z270),Z270="EXT"),INDEX('Factur-X FULL'!T:T,MATCH(CONCATENATE("/rsm:CrossIndustryInvoice",O270),'Factur-X FULL'!M:M,0)),INDEX('Factur-X FULL'!T:T,MATCH(Z270,'Factur-X FULL'!B:B,0)))</f>
        <v>EXTENDED</v>
      </c>
      <c r="AC270" s="433"/>
      <c r="AD270" s="8"/>
    </row>
    <row r="271" spans="1:30" ht="45" customHeight="1" outlineLevel="4" x14ac:dyDescent="0.2">
      <c r="A271" s="8">
        <v>268</v>
      </c>
      <c r="B271" s="51" t="s">
        <v>4158</v>
      </c>
      <c r="C271" s="121"/>
      <c r="D271" s="445" t="str">
        <f t="shared" si="31"/>
        <v xml:space="preserve">* * * * * * </v>
      </c>
      <c r="E271" s="46" t="str">
        <f>CONCATENATE("(",E272,")")</f>
        <v>(Ultimate Ship TO Contact - email address)</v>
      </c>
      <c r="F271" s="26">
        <f t="shared" si="37"/>
        <v>6</v>
      </c>
      <c r="G271" s="26" t="s">
        <v>5613</v>
      </c>
      <c r="H271" s="26" t="s">
        <v>5613</v>
      </c>
      <c r="I271" s="26" t="s">
        <v>5613</v>
      </c>
      <c r="J271" s="26" t="s">
        <v>99</v>
      </c>
      <c r="K271" s="19" t="s">
        <v>20</v>
      </c>
      <c r="L271" s="230" t="str">
        <f t="shared" si="38"/>
        <v>0..1</v>
      </c>
      <c r="M271" s="230" t="str">
        <f t="shared" si="36"/>
        <v>0..1</v>
      </c>
      <c r="N271" s="475" t="s">
        <v>20</v>
      </c>
      <c r="O271" s="24" t="s">
        <v>5189</v>
      </c>
      <c r="P271" s="24"/>
      <c r="Q271" s="24"/>
      <c r="R271" s="24"/>
      <c r="S271" s="24"/>
      <c r="T271" s="19"/>
      <c r="U271" s="494"/>
      <c r="V271" s="89"/>
      <c r="W271" s="182"/>
      <c r="X271" s="164"/>
      <c r="Y271" s="8"/>
      <c r="Z271" s="114" t="str">
        <f>INDEX('Factur-X FULL'!B:B,MATCH(CONCATENATE("/rsm:CrossIndustryInvoice",O271),'Factur-X FULL'!M:M,0))</f>
        <v>EXT</v>
      </c>
      <c r="AA271" s="201" t="str">
        <f>INDEX('Factur-X FULL'!K:K,MATCH(CONCATENATE("/rsm:CrossIndustryInvoice",O271),'Factur-X FULL'!M:M,0))</f>
        <v>0..1</v>
      </c>
      <c r="AB271" s="109" t="str">
        <f>IF(OR(ISNA(Z271),Z271="EXT"),INDEX('Factur-X FULL'!T:T,MATCH(CONCATENATE("/rsm:CrossIndustryInvoice",O271),'Factur-X FULL'!M:M,0)),INDEX('Factur-X FULL'!T:T,MATCH(Z271,'Factur-X FULL'!B:B,0)))</f>
        <v>EXTENDED</v>
      </c>
      <c r="AC271" s="433"/>
      <c r="AD271" s="8"/>
    </row>
    <row r="272" spans="1:30" ht="45" customHeight="1" outlineLevel="4" x14ac:dyDescent="0.2">
      <c r="A272" s="8">
        <v>269</v>
      </c>
      <c r="B272" s="51" t="s">
        <v>4158</v>
      </c>
      <c r="C272" s="121"/>
      <c r="D272" s="445" t="str">
        <f t="shared" si="31"/>
        <v xml:space="preserve">* * * * * * * </v>
      </c>
      <c r="E272" s="24" t="s">
        <v>5159</v>
      </c>
      <c r="F272" s="26">
        <f t="shared" si="37"/>
        <v>7</v>
      </c>
      <c r="G272" s="26" t="s">
        <v>5613</v>
      </c>
      <c r="H272" s="26" t="s">
        <v>5613</v>
      </c>
      <c r="I272" s="26" t="s">
        <v>5613</v>
      </c>
      <c r="J272" s="26" t="s">
        <v>99</v>
      </c>
      <c r="K272" s="19" t="s">
        <v>16</v>
      </c>
      <c r="L272" s="230" t="str">
        <f t="shared" si="38"/>
        <v>1..1</v>
      </c>
      <c r="M272" s="230" t="str">
        <f t="shared" si="36"/>
        <v>1..1</v>
      </c>
      <c r="N272" s="475" t="s">
        <v>20</v>
      </c>
      <c r="O272" s="24" t="s">
        <v>5190</v>
      </c>
      <c r="P272" s="24" t="s">
        <v>1545</v>
      </c>
      <c r="Q272" s="24"/>
      <c r="R272" s="24"/>
      <c r="S272" s="24"/>
      <c r="T272" s="19" t="s">
        <v>125</v>
      </c>
      <c r="U272" s="495" t="s">
        <v>81</v>
      </c>
      <c r="V272" s="89"/>
      <c r="W272" s="182"/>
      <c r="X272" s="164"/>
      <c r="Y272" s="8"/>
      <c r="Z272" s="114" t="str">
        <f>INDEX('Factur-X FULL'!B:B,MATCH(CONCATENATE("/rsm:CrossIndustryInvoice",O272),'Factur-X FULL'!M:M,0))</f>
        <v>EXT</v>
      </c>
      <c r="AA272" s="201" t="str">
        <f>INDEX('Factur-X FULL'!K:K,MATCH(CONCATENATE("/rsm:CrossIndustryInvoice",O272),'Factur-X FULL'!M:M,0))</f>
        <v>1..1</v>
      </c>
      <c r="AB272" s="109" t="str">
        <f>IF(OR(ISNA(Z272),Z272="EXT"),INDEX('Factur-X FULL'!T:T,MATCH(CONCATENATE("/rsm:CrossIndustryInvoice",O272),'Factur-X FULL'!M:M,0)),INDEX('Factur-X FULL'!T:T,MATCH(Z272,'Factur-X FULL'!B:B,0)))</f>
        <v>EXTENDED</v>
      </c>
      <c r="AC272" s="433"/>
      <c r="AD272" s="8"/>
    </row>
    <row r="273" spans="1:30" ht="45" customHeight="1" outlineLevel="4" x14ac:dyDescent="0.2">
      <c r="A273" s="8">
        <v>270</v>
      </c>
      <c r="B273" s="150" t="s">
        <v>4158</v>
      </c>
      <c r="C273" s="434"/>
      <c r="D273" s="451" t="str">
        <f t="shared" si="31"/>
        <v xml:space="preserve">* * * * * </v>
      </c>
      <c r="E273" s="435" t="s">
        <v>4634</v>
      </c>
      <c r="F273" s="407">
        <f t="shared" si="37"/>
        <v>5</v>
      </c>
      <c r="G273" s="407" t="s">
        <v>5613</v>
      </c>
      <c r="H273" s="407" t="s">
        <v>5613</v>
      </c>
      <c r="I273" s="407" t="s">
        <v>5613</v>
      </c>
      <c r="J273" s="407" t="s">
        <v>99</v>
      </c>
      <c r="K273" s="408" t="s">
        <v>20</v>
      </c>
      <c r="L273" s="407" t="str">
        <f t="shared" si="27"/>
        <v>0..1</v>
      </c>
      <c r="M273" s="407" t="str">
        <f t="shared" si="36"/>
        <v>0..1</v>
      </c>
      <c r="N273" s="409" t="s">
        <v>20</v>
      </c>
      <c r="O273" s="410" t="s">
        <v>5191</v>
      </c>
      <c r="P273" s="410" t="s">
        <v>4230</v>
      </c>
      <c r="Q273" s="410" t="s">
        <v>2387</v>
      </c>
      <c r="R273" s="410"/>
      <c r="S273" s="410"/>
      <c r="T273" s="408"/>
      <c r="U273" s="504"/>
      <c r="V273" s="411"/>
      <c r="W273" s="412"/>
      <c r="X273" s="413"/>
      <c r="Y273" s="8"/>
      <c r="Z273" s="437" t="str">
        <f>INDEX('Factur-X FULL'!B:B,MATCH(CONCATENATE("/rsm:CrossIndustryInvoice",O273),'Factur-X FULL'!M:M,0))</f>
        <v>EXT</v>
      </c>
      <c r="AA273" s="438" t="str">
        <f>INDEX('Factur-X FULL'!K:K,MATCH(CONCATENATE("/rsm:CrossIndustryInvoice",O273),'Factur-X FULL'!M:M,0))</f>
        <v>0..1</v>
      </c>
      <c r="AB273" s="436" t="str">
        <f>IF(OR(ISNA(Z273),Z273="EXT"),INDEX('Factur-X FULL'!T:T,MATCH(CONCATENATE("/rsm:CrossIndustryInvoice",O273),'Factur-X FULL'!M:M,0)),INDEX('Factur-X FULL'!T:T,MATCH(Z273,'Factur-X FULL'!B:B,0)))</f>
        <v>EXTENDED</v>
      </c>
      <c r="AC273" s="191"/>
      <c r="AD273" s="8"/>
    </row>
    <row r="274" spans="1:30" ht="45" customHeight="1" outlineLevel="4" x14ac:dyDescent="0.2">
      <c r="A274" s="8">
        <v>271</v>
      </c>
      <c r="B274" s="51" t="s">
        <v>4158</v>
      </c>
      <c r="C274" s="123"/>
      <c r="D274" s="445" t="str">
        <f t="shared" ref="D274:D337" si="39">REPT($D$1,F274)</f>
        <v xml:space="preserve">* * * * * * </v>
      </c>
      <c r="E274" s="24" t="s">
        <v>5160</v>
      </c>
      <c r="F274" s="26">
        <f t="shared" si="37"/>
        <v>6</v>
      </c>
      <c r="G274" s="26" t="s">
        <v>5613</v>
      </c>
      <c r="H274" s="26" t="s">
        <v>5613</v>
      </c>
      <c r="I274" s="26" t="s">
        <v>5613</v>
      </c>
      <c r="J274" s="26" t="s">
        <v>99</v>
      </c>
      <c r="K274" s="18" t="s">
        <v>20</v>
      </c>
      <c r="L274" s="230" t="str">
        <f t="shared" si="27"/>
        <v>0..1</v>
      </c>
      <c r="M274" s="230" t="str">
        <f t="shared" si="36"/>
        <v>0..1</v>
      </c>
      <c r="N274" s="475" t="s">
        <v>20</v>
      </c>
      <c r="O274" s="21" t="s">
        <v>5192</v>
      </c>
      <c r="P274" s="20" t="s">
        <v>1467</v>
      </c>
      <c r="Q274" s="20" t="s">
        <v>1468</v>
      </c>
      <c r="R274" s="20"/>
      <c r="S274" s="21"/>
      <c r="T274" s="18" t="s">
        <v>125</v>
      </c>
      <c r="U274" s="495" t="s">
        <v>81</v>
      </c>
      <c r="V274" s="88"/>
      <c r="W274" s="181"/>
      <c r="X274" s="163"/>
      <c r="Y274" s="8"/>
      <c r="Z274" s="114" t="str">
        <f>INDEX('Factur-X FULL'!B:B,MATCH(CONCATENATE("/rsm:CrossIndustryInvoice",O274),'Factur-X FULL'!M:M,0))</f>
        <v>EXT</v>
      </c>
      <c r="AA274" s="201" t="str">
        <f>INDEX('Factur-X FULL'!K:K,MATCH(CONCATENATE("/rsm:CrossIndustryInvoice",O274),'Factur-X FULL'!M:M,0))</f>
        <v>0..1</v>
      </c>
      <c r="AB274" s="109" t="str">
        <f>IF(OR(ISNA(Z274),Z274="EXT"),INDEX('Factur-X FULL'!T:T,MATCH(CONCATENATE("/rsm:CrossIndustryInvoice",O274),'Factur-X FULL'!M:M,0)),INDEX('Factur-X FULL'!T:T,MATCH(Z274,'Factur-X FULL'!B:B,0)))</f>
        <v>EXTENDED</v>
      </c>
      <c r="AC274" s="433"/>
      <c r="AD274" s="8"/>
    </row>
    <row r="275" spans="1:30" ht="45" customHeight="1" outlineLevel="4" x14ac:dyDescent="0.2">
      <c r="A275" s="8">
        <v>272</v>
      </c>
      <c r="B275" s="51" t="s">
        <v>4158</v>
      </c>
      <c r="C275" s="123"/>
      <c r="D275" s="445" t="str">
        <f t="shared" si="39"/>
        <v xml:space="preserve">* * * * * * </v>
      </c>
      <c r="E275" s="24" t="s">
        <v>5161</v>
      </c>
      <c r="F275" s="26">
        <f t="shared" si="37"/>
        <v>6</v>
      </c>
      <c r="G275" s="26" t="s">
        <v>5613</v>
      </c>
      <c r="H275" s="26" t="s">
        <v>5613</v>
      </c>
      <c r="I275" s="26" t="s">
        <v>5613</v>
      </c>
      <c r="J275" s="26" t="s">
        <v>99</v>
      </c>
      <c r="K275" s="18" t="s">
        <v>20</v>
      </c>
      <c r="L275" s="230" t="str">
        <f t="shared" si="27"/>
        <v>0..1</v>
      </c>
      <c r="M275" s="230" t="str">
        <f t="shared" si="36"/>
        <v>0..1</v>
      </c>
      <c r="N275" s="475" t="s">
        <v>20</v>
      </c>
      <c r="O275" s="21" t="s">
        <v>5193</v>
      </c>
      <c r="P275" s="20" t="s">
        <v>1472</v>
      </c>
      <c r="Q275" s="20" t="s">
        <v>2399</v>
      </c>
      <c r="R275" s="20"/>
      <c r="S275" s="21"/>
      <c r="T275" s="18" t="s">
        <v>125</v>
      </c>
      <c r="U275" s="495" t="s">
        <v>81</v>
      </c>
      <c r="V275" s="88"/>
      <c r="W275" s="181"/>
      <c r="X275" s="163"/>
      <c r="Y275" s="8"/>
      <c r="Z275" s="114" t="str">
        <f>INDEX('Factur-X FULL'!B:B,MATCH(CONCATENATE("/rsm:CrossIndustryInvoice",O275),'Factur-X FULL'!M:M,0))</f>
        <v>EXT</v>
      </c>
      <c r="AA275" s="201" t="str">
        <f>INDEX('Factur-X FULL'!K:K,MATCH(CONCATENATE("/rsm:CrossIndustryInvoice",O275),'Factur-X FULL'!M:M,0))</f>
        <v>0..1</v>
      </c>
      <c r="AB275" s="109" t="str">
        <f>IF(OR(ISNA(Z275),Z275="EXT"),INDEX('Factur-X FULL'!T:T,MATCH(CONCATENATE("/rsm:CrossIndustryInvoice",O275),'Factur-X FULL'!M:M,0)),INDEX('Factur-X FULL'!T:T,MATCH(Z275,'Factur-X FULL'!B:B,0)))</f>
        <v>EXTENDED</v>
      </c>
      <c r="AC275" s="433"/>
      <c r="AD275" s="8"/>
    </row>
    <row r="276" spans="1:30" ht="45" customHeight="1" outlineLevel="4" x14ac:dyDescent="0.2">
      <c r="A276" s="8">
        <v>273</v>
      </c>
      <c r="B276" s="51" t="s">
        <v>4158</v>
      </c>
      <c r="C276" s="123"/>
      <c r="D276" s="442" t="str">
        <f t="shared" si="39"/>
        <v xml:space="preserve">* * * * * * </v>
      </c>
      <c r="E276" s="20" t="s">
        <v>5162</v>
      </c>
      <c r="F276" s="17">
        <f t="shared" si="37"/>
        <v>6</v>
      </c>
      <c r="G276" s="26" t="s">
        <v>5613</v>
      </c>
      <c r="H276" s="26" t="s">
        <v>5613</v>
      </c>
      <c r="I276" s="26" t="s">
        <v>5613</v>
      </c>
      <c r="J276" s="26" t="s">
        <v>99</v>
      </c>
      <c r="K276" s="18" t="s">
        <v>20</v>
      </c>
      <c r="L276" s="230" t="str">
        <f t="shared" si="27"/>
        <v>0..1</v>
      </c>
      <c r="M276" s="230" t="str">
        <f t="shared" si="36"/>
        <v>0..1</v>
      </c>
      <c r="N276" s="475" t="s">
        <v>20</v>
      </c>
      <c r="O276" s="21" t="s">
        <v>5194</v>
      </c>
      <c r="P276" s="20" t="s">
        <v>1477</v>
      </c>
      <c r="Q276" s="20"/>
      <c r="R276" s="20"/>
      <c r="S276" s="21"/>
      <c r="T276" s="19" t="s">
        <v>125</v>
      </c>
      <c r="U276" s="495" t="s">
        <v>81</v>
      </c>
      <c r="V276" s="88"/>
      <c r="W276" s="181"/>
      <c r="X276" s="163"/>
      <c r="Y276" s="8"/>
      <c r="Z276" s="114" t="str">
        <f>INDEX('Factur-X FULL'!B:B,MATCH(CONCATENATE("/rsm:CrossIndustryInvoice",O276),'Factur-X FULL'!M:M,0))</f>
        <v>EXT</v>
      </c>
      <c r="AA276" s="201" t="str">
        <f>INDEX('Factur-X FULL'!K:K,MATCH(CONCATENATE("/rsm:CrossIndustryInvoice",O276),'Factur-X FULL'!M:M,0))</f>
        <v>0..1</v>
      </c>
      <c r="AB276" s="109" t="str">
        <f>IF(OR(ISNA(Z276),Z276="EXT"),INDEX('Factur-X FULL'!T:T,MATCH(CONCATENATE("/rsm:CrossIndustryInvoice",O276),'Factur-X FULL'!M:M,0)),INDEX('Factur-X FULL'!T:T,MATCH(Z276,'Factur-X FULL'!B:B,0)))</f>
        <v>EXTENDED</v>
      </c>
      <c r="AC276" s="433"/>
      <c r="AD276" s="8"/>
    </row>
    <row r="277" spans="1:30" ht="45" customHeight="1" outlineLevel="4" x14ac:dyDescent="0.2">
      <c r="A277" s="8">
        <v>274</v>
      </c>
      <c r="B277" s="51" t="s">
        <v>4158</v>
      </c>
      <c r="C277" s="123"/>
      <c r="D277" s="442" t="str">
        <f t="shared" si="39"/>
        <v xml:space="preserve">* * * * * * </v>
      </c>
      <c r="E277" s="20" t="s">
        <v>5163</v>
      </c>
      <c r="F277" s="17">
        <f t="shared" si="37"/>
        <v>6</v>
      </c>
      <c r="G277" s="26" t="s">
        <v>5613</v>
      </c>
      <c r="H277" s="26" t="s">
        <v>5613</v>
      </c>
      <c r="I277" s="26" t="s">
        <v>5613</v>
      </c>
      <c r="J277" s="26" t="s">
        <v>99</v>
      </c>
      <c r="K277" s="18" t="s">
        <v>20</v>
      </c>
      <c r="L277" s="230" t="str">
        <f t="shared" si="27"/>
        <v>0..1</v>
      </c>
      <c r="M277" s="230" t="str">
        <f t="shared" si="36"/>
        <v>0..1</v>
      </c>
      <c r="N277" s="475" t="s">
        <v>20</v>
      </c>
      <c r="O277" s="21" t="s">
        <v>5195</v>
      </c>
      <c r="P277" s="20" t="s">
        <v>1477</v>
      </c>
      <c r="Q277" s="20"/>
      <c r="R277" s="20"/>
      <c r="S277" s="21"/>
      <c r="T277" s="19" t="s">
        <v>125</v>
      </c>
      <c r="U277" s="495" t="s">
        <v>81</v>
      </c>
      <c r="V277" s="88"/>
      <c r="W277" s="181"/>
      <c r="X277" s="163"/>
      <c r="Y277" s="8"/>
      <c r="Z277" s="114" t="str">
        <f>INDEX('Factur-X FULL'!B:B,MATCH(CONCATENATE("/rsm:CrossIndustryInvoice",O277),'Factur-X FULL'!M:M,0))</f>
        <v>EXT</v>
      </c>
      <c r="AA277" s="201" t="str">
        <f>INDEX('Factur-X FULL'!K:K,MATCH(CONCATENATE("/rsm:CrossIndustryInvoice",O277),'Factur-X FULL'!M:M,0))</f>
        <v>0..1</v>
      </c>
      <c r="AB277" s="109" t="str">
        <f>IF(OR(ISNA(Z277),Z277="EXT"),INDEX('Factur-X FULL'!T:T,MATCH(CONCATENATE("/rsm:CrossIndustryInvoice",O277),'Factur-X FULL'!M:M,0)),INDEX('Factur-X FULL'!T:T,MATCH(Z277,'Factur-X FULL'!B:B,0)))</f>
        <v>EXTENDED</v>
      </c>
      <c r="AC277" s="433"/>
      <c r="AD277" s="8"/>
    </row>
    <row r="278" spans="1:30" ht="45" customHeight="1" outlineLevel="4" x14ac:dyDescent="0.2">
      <c r="A278" s="8">
        <v>275</v>
      </c>
      <c r="B278" s="51" t="s">
        <v>4158</v>
      </c>
      <c r="C278" s="123"/>
      <c r="D278" s="442" t="str">
        <f t="shared" si="39"/>
        <v xml:space="preserve">* * * * * * </v>
      </c>
      <c r="E278" s="20" t="s">
        <v>5164</v>
      </c>
      <c r="F278" s="17">
        <f t="shared" si="37"/>
        <v>6</v>
      </c>
      <c r="G278" s="26" t="s">
        <v>5613</v>
      </c>
      <c r="H278" s="26" t="s">
        <v>5613</v>
      </c>
      <c r="I278" s="26" t="s">
        <v>5613</v>
      </c>
      <c r="J278" s="26" t="s">
        <v>99</v>
      </c>
      <c r="K278" s="18" t="s">
        <v>20</v>
      </c>
      <c r="L278" s="230" t="str">
        <f t="shared" si="27"/>
        <v>0..1</v>
      </c>
      <c r="M278" s="230" t="str">
        <f t="shared" si="36"/>
        <v>0..1</v>
      </c>
      <c r="N278" s="475" t="s">
        <v>20</v>
      </c>
      <c r="O278" s="21" t="s">
        <v>5196</v>
      </c>
      <c r="P278" s="20" t="s">
        <v>5722</v>
      </c>
      <c r="Q278" s="20"/>
      <c r="R278" s="20"/>
      <c r="S278" s="21"/>
      <c r="T278" s="18" t="s">
        <v>125</v>
      </c>
      <c r="U278" s="495" t="s">
        <v>81</v>
      </c>
      <c r="V278" s="88"/>
      <c r="W278" s="181"/>
      <c r="X278" s="163"/>
      <c r="Y278" s="8"/>
      <c r="Z278" s="114" t="str">
        <f>INDEX('Factur-X FULL'!B:B,MATCH(CONCATENATE("/rsm:CrossIndustryInvoice",O278),'Factur-X FULL'!M:M,0))</f>
        <v>EXT</v>
      </c>
      <c r="AA278" s="201" t="str">
        <f>INDEX('Factur-X FULL'!K:K,MATCH(CONCATENATE("/rsm:CrossIndustryInvoice",O278),'Factur-X FULL'!M:M,0))</f>
        <v>0..1</v>
      </c>
      <c r="AB278" s="109" t="str">
        <f>IF(OR(ISNA(Z278),Z278="EXT"),INDEX('Factur-X FULL'!T:T,MATCH(CONCATENATE("/rsm:CrossIndustryInvoice",O278),'Factur-X FULL'!M:M,0)),INDEX('Factur-X FULL'!T:T,MATCH(Z278,'Factur-X FULL'!B:B,0)))</f>
        <v>EXTENDED</v>
      </c>
      <c r="AC278" s="433"/>
      <c r="AD278" s="8"/>
    </row>
    <row r="279" spans="1:30" ht="45" customHeight="1" outlineLevel="4" x14ac:dyDescent="0.2">
      <c r="A279" s="8">
        <v>276</v>
      </c>
      <c r="B279" s="51" t="s">
        <v>4158</v>
      </c>
      <c r="C279" s="123"/>
      <c r="D279" s="442" t="str">
        <f t="shared" si="39"/>
        <v xml:space="preserve">* * * * * * </v>
      </c>
      <c r="E279" s="20" t="s">
        <v>5165</v>
      </c>
      <c r="F279" s="17">
        <f t="shared" si="37"/>
        <v>6</v>
      </c>
      <c r="G279" s="26" t="s">
        <v>5613</v>
      </c>
      <c r="H279" s="26" t="s">
        <v>5613</v>
      </c>
      <c r="I279" s="26" t="s">
        <v>5613</v>
      </c>
      <c r="J279" s="26" t="s">
        <v>99</v>
      </c>
      <c r="K279" s="18" t="s">
        <v>16</v>
      </c>
      <c r="L279" s="230" t="str">
        <f t="shared" si="27"/>
        <v>1..1</v>
      </c>
      <c r="M279" s="230" t="str">
        <f t="shared" si="36"/>
        <v>1..1</v>
      </c>
      <c r="N279" s="475" t="s">
        <v>20</v>
      </c>
      <c r="O279" s="21" t="s">
        <v>5197</v>
      </c>
      <c r="P279" s="20" t="s">
        <v>1488</v>
      </c>
      <c r="Q279" s="20" t="s">
        <v>541</v>
      </c>
      <c r="R279" s="20"/>
      <c r="S279" s="21"/>
      <c r="T279" s="19" t="s">
        <v>192</v>
      </c>
      <c r="U279" s="495" t="s">
        <v>81</v>
      </c>
      <c r="V279" s="88"/>
      <c r="W279" s="181"/>
      <c r="X279" s="163"/>
      <c r="Y279" s="8"/>
      <c r="Z279" s="114" t="str">
        <f>INDEX('Factur-X FULL'!B:B,MATCH(CONCATENATE("/rsm:CrossIndustryInvoice",O279),'Factur-X FULL'!M:M,0))</f>
        <v>EXT</v>
      </c>
      <c r="AA279" s="201" t="str">
        <f>INDEX('Factur-X FULL'!K:K,MATCH(CONCATENATE("/rsm:CrossIndustryInvoice",O279),'Factur-X FULL'!M:M,0))</f>
        <v>1..1</v>
      </c>
      <c r="AB279" s="109" t="str">
        <f>IF(OR(ISNA(Z279),Z279="EXT"),INDEX('Factur-X FULL'!T:T,MATCH(CONCATENATE("/rsm:CrossIndustryInvoice",O279),'Factur-X FULL'!M:M,0)),INDEX('Factur-X FULL'!T:T,MATCH(Z279,'Factur-X FULL'!B:B,0)))</f>
        <v>EXTENDED</v>
      </c>
      <c r="AC279" s="433"/>
      <c r="AD279" s="8"/>
    </row>
    <row r="280" spans="1:30" ht="45" customHeight="1" outlineLevel="4" x14ac:dyDescent="0.2">
      <c r="A280" s="8">
        <v>277</v>
      </c>
      <c r="B280" s="51" t="s">
        <v>4158</v>
      </c>
      <c r="C280" s="121"/>
      <c r="D280" s="445" t="str">
        <f t="shared" si="39"/>
        <v xml:space="preserve">* * * * * * </v>
      </c>
      <c r="E280" s="24" t="s">
        <v>5166</v>
      </c>
      <c r="F280" s="26">
        <f t="shared" si="37"/>
        <v>6</v>
      </c>
      <c r="G280" s="26" t="s">
        <v>5613</v>
      </c>
      <c r="H280" s="26" t="s">
        <v>5613</v>
      </c>
      <c r="I280" s="26" t="s">
        <v>5613</v>
      </c>
      <c r="J280" s="26" t="s">
        <v>99</v>
      </c>
      <c r="K280" s="18" t="s">
        <v>20</v>
      </c>
      <c r="L280" s="230" t="str">
        <f t="shared" si="27"/>
        <v>0..1</v>
      </c>
      <c r="M280" s="230" t="str">
        <f t="shared" si="36"/>
        <v>0..1</v>
      </c>
      <c r="N280" s="475" t="s">
        <v>20</v>
      </c>
      <c r="O280" s="25" t="s">
        <v>5198</v>
      </c>
      <c r="P280" s="24" t="s">
        <v>1493</v>
      </c>
      <c r="Q280" s="24" t="s">
        <v>1494</v>
      </c>
      <c r="R280" s="24"/>
      <c r="S280" s="25"/>
      <c r="T280" s="19" t="s">
        <v>125</v>
      </c>
      <c r="U280" s="495" t="s">
        <v>81</v>
      </c>
      <c r="V280" s="89"/>
      <c r="W280" s="182"/>
      <c r="X280" s="164"/>
      <c r="Y280" s="8"/>
      <c r="Z280" s="114" t="str">
        <f>INDEX('Factur-X FULL'!B:B,MATCH(CONCATENATE("/rsm:CrossIndustryInvoice",O280),'Factur-X FULL'!M:M,0))</f>
        <v>EXT</v>
      </c>
      <c r="AA280" s="201" t="str">
        <f>INDEX('Factur-X FULL'!K:K,MATCH(CONCATENATE("/rsm:CrossIndustryInvoice",O280),'Factur-X FULL'!M:M,0))</f>
        <v>0..1</v>
      </c>
      <c r="AB280" s="109" t="str">
        <f>IF(OR(ISNA(Z280),Z280="EXT"),INDEX('Factur-X FULL'!T:T,MATCH(CONCATENATE("/rsm:CrossIndustryInvoice",O280),'Factur-X FULL'!M:M,0)),INDEX('Factur-X FULL'!T:T,MATCH(Z280,'Factur-X FULL'!B:B,0)))</f>
        <v>EXTENDED</v>
      </c>
      <c r="AC280" s="433"/>
      <c r="AD280" s="8"/>
    </row>
    <row r="281" spans="1:30" ht="45" customHeight="1" outlineLevel="4" x14ac:dyDescent="0.2">
      <c r="A281" s="8">
        <v>278</v>
      </c>
      <c r="B281" s="150" t="s">
        <v>4158</v>
      </c>
      <c r="C281" s="434"/>
      <c r="D281" s="451" t="str">
        <f t="shared" si="39"/>
        <v xml:space="preserve">* * * * * </v>
      </c>
      <c r="E281" s="435" t="s">
        <v>5169</v>
      </c>
      <c r="F281" s="407">
        <f t="shared" si="37"/>
        <v>5</v>
      </c>
      <c r="G281" s="407" t="s">
        <v>5613</v>
      </c>
      <c r="H281" s="407" t="s">
        <v>5613</v>
      </c>
      <c r="I281" s="407" t="s">
        <v>5613</v>
      </c>
      <c r="J281" s="407" t="s">
        <v>99</v>
      </c>
      <c r="K281" s="408" t="s">
        <v>20</v>
      </c>
      <c r="L281" s="407" t="str">
        <f t="shared" si="27"/>
        <v>0..1</v>
      </c>
      <c r="M281" s="407" t="str">
        <f t="shared" si="36"/>
        <v>0..1</v>
      </c>
      <c r="N281" s="409" t="s">
        <v>21</v>
      </c>
      <c r="O281" s="410" t="s">
        <v>5199</v>
      </c>
      <c r="P281" s="410"/>
      <c r="Q281" s="410"/>
      <c r="R281" s="410"/>
      <c r="S281" s="410"/>
      <c r="T281" s="408"/>
      <c r="U281" s="504"/>
      <c r="V281" s="411"/>
      <c r="W281" s="412"/>
      <c r="X281" s="413"/>
      <c r="Y281" s="8"/>
      <c r="Z281" s="437" t="str">
        <f>INDEX('Factur-X FULL'!B:B,MATCH(CONCATENATE("/rsm:CrossIndustryInvoice",O281),'Factur-X FULL'!M:M,0))</f>
        <v>EXT</v>
      </c>
      <c r="AA281" s="438" t="str">
        <f>INDEX('Factur-X FULL'!K:K,MATCH(CONCATENATE("/rsm:CrossIndustryInvoice",O281),'Factur-X FULL'!M:M,0))</f>
        <v>0..1</v>
      </c>
      <c r="AB281" s="436" t="str">
        <f>IF(OR(ISNA(Z281),Z281="EXT"),INDEX('Factur-X FULL'!T:T,MATCH(CONCATENATE("/rsm:CrossIndustryInvoice",O281),'Factur-X FULL'!M:M,0)),INDEX('Factur-X FULL'!T:T,MATCH(Z281,'Factur-X FULL'!B:B,0)))</f>
        <v>EXTENDED</v>
      </c>
      <c r="AC281" s="191"/>
      <c r="AD281" s="8"/>
    </row>
    <row r="282" spans="1:30" ht="45" customHeight="1" outlineLevel="4" x14ac:dyDescent="0.2">
      <c r="A282" s="8">
        <v>279</v>
      </c>
      <c r="B282" s="51" t="s">
        <v>4158</v>
      </c>
      <c r="C282" s="121"/>
      <c r="D282" s="445" t="str">
        <f t="shared" si="39"/>
        <v xml:space="preserve">* * * * * * </v>
      </c>
      <c r="E282" s="24" t="s">
        <v>5167</v>
      </c>
      <c r="F282" s="26">
        <f t="shared" si="37"/>
        <v>6</v>
      </c>
      <c r="G282" s="26" t="s">
        <v>5613</v>
      </c>
      <c r="H282" s="26" t="s">
        <v>5613</v>
      </c>
      <c r="I282" s="26" t="s">
        <v>5613</v>
      </c>
      <c r="J282" s="26" t="s">
        <v>99</v>
      </c>
      <c r="K282" s="18" t="s">
        <v>16</v>
      </c>
      <c r="L282" s="230" t="str">
        <f t="shared" si="27"/>
        <v>1..1</v>
      </c>
      <c r="M282" s="230" t="str">
        <f t="shared" si="36"/>
        <v>1..1</v>
      </c>
      <c r="N282" s="475" t="s">
        <v>20</v>
      </c>
      <c r="O282" s="20" t="s">
        <v>5200</v>
      </c>
      <c r="P282" s="20" t="s">
        <v>5660</v>
      </c>
      <c r="Q282" s="20" t="s">
        <v>1610</v>
      </c>
      <c r="R282" s="20"/>
      <c r="S282" s="20"/>
      <c r="T282" s="18" t="s">
        <v>147</v>
      </c>
      <c r="U282" s="495" t="s">
        <v>81</v>
      </c>
      <c r="V282" s="88"/>
      <c r="W282" s="181"/>
      <c r="X282" s="163"/>
      <c r="Y282" s="8"/>
      <c r="Z282" s="114" t="str">
        <f>INDEX('Factur-X FULL'!B:B,MATCH(CONCATENATE("/rsm:CrossIndustryInvoice",O282),'Factur-X FULL'!M:M,0))</f>
        <v>EXT</v>
      </c>
      <c r="AA282" s="201" t="str">
        <f>INDEX('Factur-X FULL'!K:K,MATCH(CONCATENATE("/rsm:CrossIndustryInvoice",O282),'Factur-X FULL'!M:M,0))</f>
        <v>1..1</v>
      </c>
      <c r="AB282" s="109" t="str">
        <f>IF(OR(ISNA(Z282),Z282="EXT"),INDEX('Factur-X FULL'!T:T,MATCH(CONCATENATE("/rsm:CrossIndustryInvoice",O282),'Factur-X FULL'!M:M,0)),INDEX('Factur-X FULL'!T:T,MATCH(Z282,'Factur-X FULL'!B:B,0)))</f>
        <v>EXTENDED</v>
      </c>
      <c r="AC282" s="433"/>
      <c r="AD282" s="8"/>
    </row>
    <row r="283" spans="1:30" ht="45" customHeight="1" outlineLevel="4" x14ac:dyDescent="0.2">
      <c r="A283" s="8">
        <v>280</v>
      </c>
      <c r="B283" s="51" t="s">
        <v>4158</v>
      </c>
      <c r="C283" s="121"/>
      <c r="D283" s="445" t="str">
        <f t="shared" si="39"/>
        <v xml:space="preserve">* * * * * * * </v>
      </c>
      <c r="E283" s="24" t="s">
        <v>5167</v>
      </c>
      <c r="F283" s="26">
        <f t="shared" si="37"/>
        <v>7</v>
      </c>
      <c r="G283" s="26" t="s">
        <v>5613</v>
      </c>
      <c r="H283" s="26" t="s">
        <v>5613</v>
      </c>
      <c r="I283" s="26" t="s">
        <v>5613</v>
      </c>
      <c r="J283" s="26" t="s">
        <v>99</v>
      </c>
      <c r="K283" s="18" t="s">
        <v>16</v>
      </c>
      <c r="L283" s="230" t="str">
        <f t="shared" si="27"/>
        <v>1..1</v>
      </c>
      <c r="M283" s="230" t="str">
        <f t="shared" si="36"/>
        <v>1..1</v>
      </c>
      <c r="N283" s="475" t="s">
        <v>20</v>
      </c>
      <c r="O283" s="47" t="s">
        <v>5201</v>
      </c>
      <c r="P283" s="47" t="s">
        <v>5661</v>
      </c>
      <c r="Q283" s="47" t="s">
        <v>1610</v>
      </c>
      <c r="R283" s="47"/>
      <c r="S283" s="47"/>
      <c r="T283" s="125" t="s">
        <v>192</v>
      </c>
      <c r="U283" s="497" t="s">
        <v>230</v>
      </c>
      <c r="V283" s="94"/>
      <c r="W283" s="187"/>
      <c r="X283" s="169"/>
      <c r="Y283" s="8"/>
      <c r="Z283" s="114" t="str">
        <f>INDEX('Factur-X FULL'!B:B,MATCH(CONCATENATE("/rsm:CrossIndustryInvoice",O283),'Factur-X FULL'!M:M,0))</f>
        <v>EXT</v>
      </c>
      <c r="AA283" s="201" t="str">
        <f>INDEX('Factur-X FULL'!K:K,MATCH(CONCATENATE("/rsm:CrossIndustryInvoice",O283),'Factur-X FULL'!M:M,0))</f>
        <v>1..1</v>
      </c>
      <c r="AB283" s="109" t="str">
        <f>IF(OR(ISNA(Z283),Z283="EXT"),INDEX('Factur-X FULL'!T:T,MATCH(CONCATENATE("/rsm:CrossIndustryInvoice",O283),'Factur-X FULL'!M:M,0)),INDEX('Factur-X FULL'!T:T,MATCH(Z283,'Factur-X FULL'!B:B,0)))</f>
        <v>EXTENDED</v>
      </c>
      <c r="AC283" s="433"/>
      <c r="AD283" s="8"/>
    </row>
    <row r="284" spans="1:30" ht="45" customHeight="1" outlineLevel="4" x14ac:dyDescent="0.2">
      <c r="A284" s="8">
        <v>281</v>
      </c>
      <c r="B284" s="150" t="s">
        <v>4158</v>
      </c>
      <c r="C284" s="434"/>
      <c r="D284" s="451" t="str">
        <f t="shared" si="39"/>
        <v xml:space="preserve">* * * * * </v>
      </c>
      <c r="E284" s="435" t="s">
        <v>5170</v>
      </c>
      <c r="F284" s="407">
        <f t="shared" si="37"/>
        <v>5</v>
      </c>
      <c r="G284" s="407" t="s">
        <v>5613</v>
      </c>
      <c r="H284" s="407" t="s">
        <v>5613</v>
      </c>
      <c r="I284" s="407" t="s">
        <v>5613</v>
      </c>
      <c r="J284" s="407" t="s">
        <v>99</v>
      </c>
      <c r="K284" s="408" t="s">
        <v>20</v>
      </c>
      <c r="L284" s="407" t="s">
        <v>4576</v>
      </c>
      <c r="M284" s="407" t="s">
        <v>21</v>
      </c>
      <c r="N284" s="409" t="s">
        <v>21</v>
      </c>
      <c r="O284" s="410" t="s">
        <v>5202</v>
      </c>
      <c r="P284" s="410"/>
      <c r="Q284" s="410"/>
      <c r="R284" s="410"/>
      <c r="S284" s="410"/>
      <c r="T284" s="408"/>
      <c r="U284" s="504"/>
      <c r="V284" s="411"/>
      <c r="W284" s="412"/>
      <c r="X284" s="413"/>
      <c r="Y284" s="8"/>
      <c r="Z284" s="437" t="str">
        <f>INDEX('Factur-X FULL'!B:B,MATCH(CONCATENATE("/rsm:CrossIndustryInvoice",O284),'Factur-X FULL'!M:M,0))</f>
        <v>EXT</v>
      </c>
      <c r="AA284" s="438" t="str">
        <f>INDEX('Factur-X FULL'!K:K,MATCH(CONCATENATE("/rsm:CrossIndustryInvoice",O284),'Factur-X FULL'!M:M,0))</f>
        <v>0..1</v>
      </c>
      <c r="AB284" s="436" t="str">
        <f>IF(OR(ISNA(Z284),Z284="EXT"),INDEX('Factur-X FULL'!T:T,MATCH(CONCATENATE("/rsm:CrossIndustryInvoice",O284),'Factur-X FULL'!M:M,0)),INDEX('Factur-X FULL'!T:T,MATCH(Z284,'Factur-X FULL'!B:B,0)))</f>
        <v>EXTENDED</v>
      </c>
      <c r="AC284" s="191"/>
      <c r="AD284" s="8"/>
    </row>
    <row r="285" spans="1:30" ht="45" customHeight="1" outlineLevel="4" x14ac:dyDescent="0.2">
      <c r="A285" s="8">
        <v>282</v>
      </c>
      <c r="B285" s="51" t="s">
        <v>4158</v>
      </c>
      <c r="C285" s="121"/>
      <c r="D285" s="445" t="str">
        <f t="shared" si="39"/>
        <v xml:space="preserve">* * * * * * </v>
      </c>
      <c r="E285" s="24" t="s">
        <v>5168</v>
      </c>
      <c r="F285" s="26">
        <f t="shared" si="37"/>
        <v>6</v>
      </c>
      <c r="G285" s="26" t="s">
        <v>5613</v>
      </c>
      <c r="H285" s="26" t="s">
        <v>5613</v>
      </c>
      <c r="I285" s="26" t="s">
        <v>5613</v>
      </c>
      <c r="J285" s="26" t="s">
        <v>99</v>
      </c>
      <c r="K285" s="18" t="s">
        <v>16</v>
      </c>
      <c r="L285" s="230" t="str">
        <f t="shared" si="27"/>
        <v>1..1</v>
      </c>
      <c r="M285" s="230" t="str">
        <f t="shared" ref="M285:M286" si="40">IF($L285="","",$L285)</f>
        <v>1..1</v>
      </c>
      <c r="N285" s="475" t="s">
        <v>20</v>
      </c>
      <c r="O285" s="21" t="s">
        <v>5203</v>
      </c>
      <c r="P285" s="20" t="s">
        <v>5662</v>
      </c>
      <c r="Q285" s="20" t="s">
        <v>1864</v>
      </c>
      <c r="R285" s="20"/>
      <c r="S285" s="21"/>
      <c r="T285" s="18" t="s">
        <v>147</v>
      </c>
      <c r="U285" s="495" t="s">
        <v>81</v>
      </c>
      <c r="V285" s="88"/>
      <c r="W285" s="181"/>
      <c r="X285" s="163"/>
      <c r="Y285" s="8"/>
      <c r="Z285" s="114" t="str">
        <f>INDEX('Factur-X FULL'!B:B,MATCH(CONCATENATE("/rsm:CrossIndustryInvoice",O285),'Factur-X FULL'!M:M,0))</f>
        <v>EXT</v>
      </c>
      <c r="AA285" s="201" t="str">
        <f>INDEX('Factur-X FULL'!K:K,MATCH(CONCATENATE("/rsm:CrossIndustryInvoice",O285),'Factur-X FULL'!M:M,0))</f>
        <v>1..1</v>
      </c>
      <c r="AB285" s="109" t="str">
        <f>IF(OR(ISNA(Z285),Z285="EXT"),INDEX('Factur-X FULL'!T:T,MATCH(CONCATENATE("/rsm:CrossIndustryInvoice",O285),'Factur-X FULL'!M:M,0)),INDEX('Factur-X FULL'!T:T,MATCH(Z285,'Factur-X FULL'!B:B,0)))</f>
        <v>EXTENDED</v>
      </c>
      <c r="AC285" s="433"/>
      <c r="AD285" s="8"/>
    </row>
    <row r="286" spans="1:30" ht="45" customHeight="1" outlineLevel="4" x14ac:dyDescent="0.2">
      <c r="A286" s="8">
        <v>283</v>
      </c>
      <c r="B286" s="51" t="s">
        <v>4158</v>
      </c>
      <c r="C286" s="121"/>
      <c r="D286" s="445" t="str">
        <f t="shared" si="39"/>
        <v xml:space="preserve">* * * * * * * </v>
      </c>
      <c r="E286" s="24"/>
      <c r="F286" s="26">
        <f t="shared" si="37"/>
        <v>7</v>
      </c>
      <c r="G286" s="26" t="s">
        <v>5613</v>
      </c>
      <c r="H286" s="26" t="s">
        <v>5613</v>
      </c>
      <c r="I286" s="26" t="s">
        <v>5613</v>
      </c>
      <c r="J286" s="26" t="s">
        <v>99</v>
      </c>
      <c r="K286" s="19" t="s">
        <v>16</v>
      </c>
      <c r="L286" s="230" t="str">
        <f t="shared" si="27"/>
        <v>1..1</v>
      </c>
      <c r="M286" s="230" t="str">
        <f t="shared" si="40"/>
        <v>1..1</v>
      </c>
      <c r="N286" s="475" t="s">
        <v>20</v>
      </c>
      <c r="O286" s="52" t="s">
        <v>5204</v>
      </c>
      <c r="P286" s="47" t="s">
        <v>4771</v>
      </c>
      <c r="Q286" s="47" t="s">
        <v>4976</v>
      </c>
      <c r="R286" s="47"/>
      <c r="S286" s="52"/>
      <c r="T286" s="125" t="s">
        <v>192</v>
      </c>
      <c r="U286" s="497" t="s">
        <v>230</v>
      </c>
      <c r="V286" s="94" t="s">
        <v>138</v>
      </c>
      <c r="W286" s="187"/>
      <c r="X286" s="169"/>
      <c r="Y286" s="8"/>
      <c r="Z286" s="114" t="str">
        <f>INDEX('Factur-X FULL'!B:B,MATCH(CONCATENATE("/rsm:CrossIndustryInvoice",O286),'Factur-X FULL'!M:M,0))</f>
        <v>EXT</v>
      </c>
      <c r="AA286" s="201" t="str">
        <f>INDEX('Factur-X FULL'!K:K,MATCH(CONCATENATE("/rsm:CrossIndustryInvoice",O286),'Factur-X FULL'!M:M,0))</f>
        <v>0..1</v>
      </c>
      <c r="AB286" s="109" t="str">
        <f>IF(OR(ISNA(Z286),Z286="EXT"),INDEX('Factur-X FULL'!T:T,MATCH(CONCATENATE("/rsm:CrossIndustryInvoice",O286),'Factur-X FULL'!M:M,0)),INDEX('Factur-X FULL'!T:T,MATCH(Z286,'Factur-X FULL'!B:B,0)))</f>
        <v>EXTENDED</v>
      </c>
      <c r="AC286" s="433" t="s">
        <v>5205</v>
      </c>
      <c r="AD286" s="8"/>
    </row>
    <row r="287" spans="1:30" s="148" customFormat="1" ht="45" customHeight="1" outlineLevel="3" x14ac:dyDescent="0.2">
      <c r="A287" s="8">
        <v>284</v>
      </c>
      <c r="B287" s="150" t="s">
        <v>4158</v>
      </c>
      <c r="C287" s="128"/>
      <c r="D287" s="446" t="str">
        <f t="shared" ref="D287:D299" si="41">REPT($D$1,F287)</f>
        <v xml:space="preserve">* * * * </v>
      </c>
      <c r="E287" s="49" t="s">
        <v>4125</v>
      </c>
      <c r="F287" s="35">
        <f t="shared" ref="F287:F299" si="42">LEN(O287)-LEN(SUBSTITUTE(O287,"/",""))</f>
        <v>4</v>
      </c>
      <c r="G287" s="35" t="s">
        <v>5613</v>
      </c>
      <c r="H287" s="35" t="s">
        <v>5613</v>
      </c>
      <c r="I287" s="35" t="s">
        <v>5613</v>
      </c>
      <c r="J287" s="35" t="s">
        <v>3776</v>
      </c>
      <c r="K287" s="36" t="s">
        <v>20</v>
      </c>
      <c r="L287" s="35" t="str">
        <f t="shared" ref="L287:L299" si="43">IF($K287="","",$K287)</f>
        <v>0..1</v>
      </c>
      <c r="M287" s="35" t="s">
        <v>21</v>
      </c>
      <c r="N287" s="482" t="s">
        <v>20</v>
      </c>
      <c r="O287" s="34" t="s">
        <v>3868</v>
      </c>
      <c r="P287" s="34" t="s">
        <v>5669</v>
      </c>
      <c r="Q287" s="34"/>
      <c r="R287" s="34"/>
      <c r="S287" s="34" t="s">
        <v>5949</v>
      </c>
      <c r="T287" s="36"/>
      <c r="U287" s="500"/>
      <c r="V287" s="91"/>
      <c r="W287" s="185"/>
      <c r="X287" s="166" t="s">
        <v>4949</v>
      </c>
      <c r="Y287" s="8"/>
      <c r="Z287" s="145" t="e">
        <f>INDEX('Factur-X FULL'!B:B,MATCH(CONCATENATE("/rsm:CrossIndustryInvoice",O287),'Factur-X FULL'!M:M,0))</f>
        <v>#N/A</v>
      </c>
      <c r="AA287" s="202" t="e">
        <f>INDEX('Factur-X FULL'!K:K,MATCH(CONCATENATE("/rsm:CrossIndustryInvoice",O287),'Factur-X FULL'!M:M,0))</f>
        <v>#N/A</v>
      </c>
      <c r="AB287" s="151" t="e">
        <f>IF(OR(ISNA(Z287),Z287="EXT"),INDEX('Factur-X FULL'!T:T,MATCH(CONCATENATE("/rsm:CrossIndustryInvoice",O287),'Factur-X FULL'!M:M,0)),INDEX('Factur-X FULL'!T:T,MATCH(Z287,'Factur-X FULL'!B:B,0)))</f>
        <v>#N/A</v>
      </c>
      <c r="AC287" s="70" t="s">
        <v>4706</v>
      </c>
      <c r="AD287" s="8"/>
    </row>
    <row r="288" spans="1:30" ht="45" customHeight="1" outlineLevel="4" x14ac:dyDescent="0.2">
      <c r="A288" s="8">
        <v>285</v>
      </c>
      <c r="B288" s="51" t="s">
        <v>4158</v>
      </c>
      <c r="C288" s="121"/>
      <c r="D288" s="445" t="str">
        <f t="shared" si="41"/>
        <v xml:space="preserve">* * * * * </v>
      </c>
      <c r="E288" s="24" t="s">
        <v>395</v>
      </c>
      <c r="F288" s="26">
        <f t="shared" si="42"/>
        <v>5</v>
      </c>
      <c r="G288" s="26" t="s">
        <v>5613</v>
      </c>
      <c r="H288" s="26" t="s">
        <v>5613</v>
      </c>
      <c r="I288" s="26" t="s">
        <v>5613</v>
      </c>
      <c r="J288" s="26" t="s">
        <v>3776</v>
      </c>
      <c r="K288" s="18" t="s">
        <v>20</v>
      </c>
      <c r="L288" s="230" t="str">
        <f t="shared" si="43"/>
        <v>0..1</v>
      </c>
      <c r="M288" s="230" t="str">
        <f t="shared" ref="M288:M299" si="44">IF($L288="","",$L288)</f>
        <v>0..1</v>
      </c>
      <c r="N288" s="475" t="s">
        <v>20</v>
      </c>
      <c r="O288" s="25" t="s">
        <v>3869</v>
      </c>
      <c r="P288" s="24"/>
      <c r="Q288" s="24"/>
      <c r="R288" s="24"/>
      <c r="S288" s="25" t="s">
        <v>5962</v>
      </c>
      <c r="T288" s="19"/>
      <c r="U288" s="494"/>
      <c r="V288" s="89">
        <v>20200120</v>
      </c>
      <c r="W288" s="182"/>
      <c r="X288" s="164"/>
      <c r="Y288" s="8"/>
      <c r="Z288" s="114" t="e">
        <f>INDEX('Factur-X FULL'!B:B,MATCH(CONCATENATE("/rsm:CrossIndustryInvoice",O288),'Factur-X FULL'!M:M,0))</f>
        <v>#N/A</v>
      </c>
      <c r="AA288" s="201" t="e">
        <f>INDEX('Factur-X FULL'!K:K,MATCH(CONCATENATE("/rsm:CrossIndustryInvoice",O288),'Factur-X FULL'!M:M,0))</f>
        <v>#N/A</v>
      </c>
      <c r="AB288" s="109" t="e">
        <f>IF(OR(ISNA(Z288),Z288="EXT"),INDEX('Factur-X FULL'!T:T,MATCH(CONCATENATE("/rsm:CrossIndustryInvoice",O288),'Factur-X FULL'!M:M,0)),INDEX('Factur-X FULL'!T:T,MATCH(Z288,'Factur-X FULL'!B:B,0)))</f>
        <v>#N/A</v>
      </c>
      <c r="AC288" s="70" t="s">
        <v>4706</v>
      </c>
      <c r="AD288" s="8"/>
    </row>
    <row r="289" spans="1:30" ht="45" customHeight="1" outlineLevel="4" x14ac:dyDescent="0.2">
      <c r="A289" s="8">
        <v>286</v>
      </c>
      <c r="B289" s="51" t="s">
        <v>4158</v>
      </c>
      <c r="C289" s="121"/>
      <c r="D289" s="442" t="str">
        <f t="shared" si="41"/>
        <v xml:space="preserve">* * * * * * </v>
      </c>
      <c r="E289" s="20"/>
      <c r="F289" s="17">
        <f t="shared" si="42"/>
        <v>6</v>
      </c>
      <c r="G289" s="26" t="s">
        <v>5613</v>
      </c>
      <c r="H289" s="26" t="s">
        <v>5613</v>
      </c>
      <c r="I289" s="26" t="s">
        <v>5613</v>
      </c>
      <c r="J289" s="26" t="s">
        <v>3776</v>
      </c>
      <c r="K289" s="18" t="s">
        <v>16</v>
      </c>
      <c r="L289" s="230" t="str">
        <f t="shared" si="43"/>
        <v>1..1</v>
      </c>
      <c r="M289" s="230" t="str">
        <f t="shared" si="44"/>
        <v>1..1</v>
      </c>
      <c r="N289" s="475" t="s">
        <v>16</v>
      </c>
      <c r="O289" s="25" t="s">
        <v>4324</v>
      </c>
      <c r="P289" s="24" t="s">
        <v>5670</v>
      </c>
      <c r="Q289" s="59"/>
      <c r="R289" s="59"/>
      <c r="S289" s="25"/>
      <c r="T289" s="19" t="s">
        <v>215</v>
      </c>
      <c r="U289" s="495" t="s">
        <v>81</v>
      </c>
      <c r="V289" s="89">
        <v>20200109</v>
      </c>
      <c r="W289" s="182"/>
      <c r="X289" s="164"/>
      <c r="Y289" s="8"/>
      <c r="Z289" s="111" t="e">
        <f>INDEX('Factur-X FULL'!B:B,MATCH(CONCATENATE("/rsm:CrossIndustryInvoice",O289),'Factur-X FULL'!M:M,0))</f>
        <v>#N/A</v>
      </c>
      <c r="AA289" s="199" t="e">
        <f>INDEX('Factur-X FULL'!K:K,MATCH(CONCATENATE("/rsm:CrossIndustryInvoice",O289),'Factur-X FULL'!M:M,0))</f>
        <v>#N/A</v>
      </c>
      <c r="AB289" s="109" t="e">
        <f>IF(OR(ISNA(Z289),Z289="EXT"),INDEX('Factur-X FULL'!T:T,MATCH(CONCATENATE("/rsm:CrossIndustryInvoice",O289),'Factur-X FULL'!M:M,0)),INDEX('Factur-X FULL'!T:T,MATCH(Z289,'Factur-X FULL'!B:B,0)))</f>
        <v>#N/A</v>
      </c>
      <c r="AC289" s="70" t="s">
        <v>4706</v>
      </c>
      <c r="AD289" s="8"/>
    </row>
    <row r="290" spans="1:30" ht="45" customHeight="1" outlineLevel="4" x14ac:dyDescent="0.2">
      <c r="A290" s="8">
        <v>287</v>
      </c>
      <c r="B290" s="51" t="s">
        <v>4158</v>
      </c>
      <c r="C290" s="121"/>
      <c r="D290" s="442" t="str">
        <f t="shared" si="41"/>
        <v xml:space="preserve">* * * * * * * </v>
      </c>
      <c r="E290" s="24" t="s">
        <v>1164</v>
      </c>
      <c r="F290" s="17">
        <f t="shared" si="42"/>
        <v>7</v>
      </c>
      <c r="G290" s="26" t="s">
        <v>5613</v>
      </c>
      <c r="H290" s="26" t="s">
        <v>5613</v>
      </c>
      <c r="I290" s="26" t="s">
        <v>5613</v>
      </c>
      <c r="J290" s="26" t="s">
        <v>3776</v>
      </c>
      <c r="K290" s="18" t="s">
        <v>16</v>
      </c>
      <c r="L290" s="230" t="str">
        <f t="shared" si="43"/>
        <v>1..1</v>
      </c>
      <c r="M290" s="230" t="str">
        <f t="shared" si="44"/>
        <v>1..1</v>
      </c>
      <c r="N290" s="475" t="s">
        <v>20</v>
      </c>
      <c r="O290" s="31" t="s">
        <v>4325</v>
      </c>
      <c r="P290" s="32"/>
      <c r="Q290" s="32" t="s">
        <v>5755</v>
      </c>
      <c r="R290" s="32"/>
      <c r="S290" s="31"/>
      <c r="T290" s="122" t="s">
        <v>192</v>
      </c>
      <c r="U290" s="497" t="s">
        <v>230</v>
      </c>
      <c r="V290" s="90"/>
      <c r="W290" s="184"/>
      <c r="X290" s="165"/>
      <c r="Y290" s="8"/>
      <c r="Z290" s="111" t="e">
        <f>INDEX('Factur-X FULL'!B:B,MATCH(CONCATENATE("/rsm:CrossIndustryInvoice",O290),'Factur-X FULL'!M:M,0))</f>
        <v>#N/A</v>
      </c>
      <c r="AA290" s="199" t="e">
        <f>INDEX('Factur-X FULL'!K:K,MATCH(CONCATENATE("/rsm:CrossIndustryInvoice",O290),'Factur-X FULL'!M:M,0))</f>
        <v>#N/A</v>
      </c>
      <c r="AB290" s="109" t="e">
        <f>IF(OR(ISNA(Z290),Z290="EXT"),INDEX('Factur-X FULL'!T:T,MATCH(CONCATENATE("/rsm:CrossIndustryInvoice",O290),'Factur-X FULL'!M:M,0)),INDEX('Factur-X FULL'!T:T,MATCH(Z290,'Factur-X FULL'!B:B,0)))</f>
        <v>#N/A</v>
      </c>
      <c r="AC290" s="70" t="s">
        <v>4706</v>
      </c>
      <c r="AD290" s="8"/>
    </row>
    <row r="291" spans="1:30" ht="45" customHeight="1" outlineLevel="4" x14ac:dyDescent="0.2">
      <c r="A291" s="8">
        <v>288</v>
      </c>
      <c r="B291" s="51" t="s">
        <v>4158</v>
      </c>
      <c r="C291" s="121"/>
      <c r="D291" s="445" t="str">
        <f t="shared" si="41"/>
        <v xml:space="preserve">* * * * * </v>
      </c>
      <c r="E291" s="24" t="s">
        <v>4430</v>
      </c>
      <c r="F291" s="26">
        <f t="shared" si="42"/>
        <v>5</v>
      </c>
      <c r="G291" s="26" t="s">
        <v>5613</v>
      </c>
      <c r="H291" s="26" t="s">
        <v>5613</v>
      </c>
      <c r="I291" s="26" t="s">
        <v>5613</v>
      </c>
      <c r="J291" s="26" t="s">
        <v>99</v>
      </c>
      <c r="K291" s="18" t="s">
        <v>20</v>
      </c>
      <c r="L291" s="230" t="str">
        <f t="shared" si="43"/>
        <v>0..1</v>
      </c>
      <c r="M291" s="230" t="str">
        <f t="shared" si="44"/>
        <v>0..1</v>
      </c>
      <c r="N291" s="475" t="s">
        <v>20</v>
      </c>
      <c r="O291" s="25" t="s">
        <v>4420</v>
      </c>
      <c r="P291" s="24" t="s">
        <v>4417</v>
      </c>
      <c r="Q291" s="24" t="s">
        <v>4432</v>
      </c>
      <c r="R291" s="24"/>
      <c r="S291" s="25"/>
      <c r="T291" s="19" t="s">
        <v>687</v>
      </c>
      <c r="U291" s="495" t="s">
        <v>81</v>
      </c>
      <c r="V291" s="89">
        <v>20200120</v>
      </c>
      <c r="W291" s="182"/>
      <c r="X291" s="164"/>
      <c r="Y291" s="8"/>
      <c r="Z291" s="114" t="e">
        <f>INDEX('Factur-X FULL'!B:B,MATCH(CONCATENATE("/rsm:CrossIndustryInvoice",O291),'Factur-X FULL'!M:M,0))</f>
        <v>#N/A</v>
      </c>
      <c r="AA291" s="201" t="e">
        <f>INDEX('Factur-X FULL'!K:K,MATCH(CONCATENATE("/rsm:CrossIndustryInvoice",O291),'Factur-X FULL'!M:M,0))</f>
        <v>#N/A</v>
      </c>
      <c r="AB291" s="109" t="e">
        <f>IF(OR(ISNA(Z291),Z291="EXT"),INDEX('Factur-X FULL'!T:T,MATCH(CONCATENATE("/rsm:CrossIndustryInvoice",O291),'Factur-X FULL'!M:M,0)),INDEX('Factur-X FULL'!T:T,MATCH(Z291,'Factur-X FULL'!B:B,0)))</f>
        <v>#N/A</v>
      </c>
      <c r="AC291" s="70" t="s">
        <v>4706</v>
      </c>
      <c r="AD291" s="8"/>
    </row>
    <row r="292" spans="1:30" ht="45" customHeight="1" outlineLevel="4" x14ac:dyDescent="0.2">
      <c r="A292" s="8">
        <v>289</v>
      </c>
      <c r="B292" s="51" t="s">
        <v>4158</v>
      </c>
      <c r="C292" s="121"/>
      <c r="D292" s="445" t="str">
        <f t="shared" si="41"/>
        <v xml:space="preserve">* * * * * * </v>
      </c>
      <c r="E292" s="24" t="s">
        <v>4431</v>
      </c>
      <c r="F292" s="26">
        <f t="shared" si="42"/>
        <v>6</v>
      </c>
      <c r="G292" s="26" t="s">
        <v>5613</v>
      </c>
      <c r="H292" s="26" t="s">
        <v>5613</v>
      </c>
      <c r="I292" s="26" t="s">
        <v>5613</v>
      </c>
      <c r="J292" s="26" t="s">
        <v>99</v>
      </c>
      <c r="K292" s="18" t="s">
        <v>16</v>
      </c>
      <c r="L292" s="230" t="str">
        <f t="shared" si="43"/>
        <v>1..1</v>
      </c>
      <c r="M292" s="230" t="str">
        <f t="shared" si="44"/>
        <v>1..1</v>
      </c>
      <c r="N292" s="475" t="s">
        <v>20</v>
      </c>
      <c r="O292" s="52" t="s">
        <v>4421</v>
      </c>
      <c r="P292" s="47"/>
      <c r="Q292" s="47"/>
      <c r="R292" s="47"/>
      <c r="S292" s="52"/>
      <c r="T292" s="125" t="s">
        <v>192</v>
      </c>
      <c r="U292" s="497" t="s">
        <v>230</v>
      </c>
      <c r="V292" s="94">
        <v>20200120</v>
      </c>
      <c r="W292" s="187"/>
      <c r="X292" s="169"/>
      <c r="Y292" s="8"/>
      <c r="Z292" s="114" t="e">
        <f>INDEX('Factur-X FULL'!B:B,MATCH(CONCATENATE("/rsm:CrossIndustryInvoice",O292),'Factur-X FULL'!M:M,0))</f>
        <v>#N/A</v>
      </c>
      <c r="AA292" s="201" t="e">
        <f>INDEX('Factur-X FULL'!K:K,MATCH(CONCATENATE("/rsm:CrossIndustryInvoice",O292),'Factur-X FULL'!M:M,0))</f>
        <v>#N/A</v>
      </c>
      <c r="AB292" s="109" t="e">
        <f>IF(OR(ISNA(Z292),Z292="EXT"),INDEX('Factur-X FULL'!T:T,MATCH(CONCATENATE("/rsm:CrossIndustryInvoice",O292),'Factur-X FULL'!M:M,0)),INDEX('Factur-X FULL'!T:T,MATCH(Z292,'Factur-X FULL'!B:B,0)))</f>
        <v>#N/A</v>
      </c>
      <c r="AC292" s="70" t="s">
        <v>4706</v>
      </c>
      <c r="AD292" s="8"/>
    </row>
    <row r="293" spans="1:30" ht="45" customHeight="1" outlineLevel="4" x14ac:dyDescent="0.2">
      <c r="A293" s="8">
        <v>290</v>
      </c>
      <c r="B293" s="51" t="s">
        <v>4158</v>
      </c>
      <c r="C293" s="121"/>
      <c r="D293" s="445" t="str">
        <f t="shared" si="41"/>
        <v xml:space="preserve">* * * * * </v>
      </c>
      <c r="E293" s="24" t="s">
        <v>398</v>
      </c>
      <c r="F293" s="26">
        <f t="shared" si="42"/>
        <v>5</v>
      </c>
      <c r="G293" s="26" t="s">
        <v>5613</v>
      </c>
      <c r="H293" s="26" t="s">
        <v>5613</v>
      </c>
      <c r="I293" s="26" t="s">
        <v>5613</v>
      </c>
      <c r="J293" s="26" t="s">
        <v>3776</v>
      </c>
      <c r="K293" s="18" t="s">
        <v>20</v>
      </c>
      <c r="L293" s="230" t="str">
        <f t="shared" si="43"/>
        <v>0..1</v>
      </c>
      <c r="M293" s="230" t="str">
        <f t="shared" si="44"/>
        <v>0..1</v>
      </c>
      <c r="N293" s="475" t="s">
        <v>20</v>
      </c>
      <c r="O293" s="25" t="s">
        <v>3870</v>
      </c>
      <c r="P293" s="24" t="s">
        <v>5671</v>
      </c>
      <c r="Q293" s="24"/>
      <c r="R293" s="24"/>
      <c r="S293" s="25" t="s">
        <v>5962</v>
      </c>
      <c r="T293" s="19"/>
      <c r="U293" s="494"/>
      <c r="V293" s="89"/>
      <c r="W293" s="182"/>
      <c r="X293" s="164" t="s">
        <v>4949</v>
      </c>
      <c r="Y293" s="8"/>
      <c r="Z293" s="114" t="e">
        <f>INDEX('Factur-X FULL'!B:B,MATCH(CONCATENATE("/rsm:CrossIndustryInvoice",O293),'Factur-X FULL'!M:M,0))</f>
        <v>#N/A</v>
      </c>
      <c r="AA293" s="201" t="e">
        <f>INDEX('Factur-X FULL'!K:K,MATCH(CONCATENATE("/rsm:CrossIndustryInvoice",O293),'Factur-X FULL'!M:M,0))</f>
        <v>#N/A</v>
      </c>
      <c r="AB293" s="109" t="e">
        <f>IF(OR(ISNA(Z293),Z293="EXT"),INDEX('Factur-X FULL'!T:T,MATCH(CONCATENATE("/rsm:CrossIndustryInvoice",O293),'Factur-X FULL'!M:M,0)),INDEX('Factur-X FULL'!T:T,MATCH(Z293,'Factur-X FULL'!B:B,0)))</f>
        <v>#N/A</v>
      </c>
      <c r="AC293" s="70" t="s">
        <v>4706</v>
      </c>
      <c r="AD293" s="8"/>
    </row>
    <row r="294" spans="1:30" ht="45" customHeight="1" outlineLevel="4" x14ac:dyDescent="0.2">
      <c r="A294" s="8">
        <v>291</v>
      </c>
      <c r="B294" s="51" t="s">
        <v>4158</v>
      </c>
      <c r="C294" s="121"/>
      <c r="D294" s="445" t="str">
        <f t="shared" si="41"/>
        <v xml:space="preserve">* * * * * * </v>
      </c>
      <c r="E294" s="24" t="s">
        <v>378</v>
      </c>
      <c r="F294" s="26">
        <f t="shared" si="42"/>
        <v>6</v>
      </c>
      <c r="G294" s="26" t="s">
        <v>5613</v>
      </c>
      <c r="H294" s="26" t="s">
        <v>5613</v>
      </c>
      <c r="I294" s="26" t="s">
        <v>5613</v>
      </c>
      <c r="J294" s="26" t="s">
        <v>3776</v>
      </c>
      <c r="K294" s="18" t="s">
        <v>20</v>
      </c>
      <c r="L294" s="230" t="str">
        <f t="shared" si="43"/>
        <v>0..1</v>
      </c>
      <c r="M294" s="230" t="str">
        <f t="shared" si="44"/>
        <v>0..1</v>
      </c>
      <c r="N294" s="475" t="s">
        <v>20</v>
      </c>
      <c r="O294" s="25" t="s">
        <v>3871</v>
      </c>
      <c r="P294" s="24"/>
      <c r="Q294" s="24"/>
      <c r="R294" s="24"/>
      <c r="S294" s="25"/>
      <c r="T294" s="19"/>
      <c r="U294" s="494"/>
      <c r="V294" s="89"/>
      <c r="W294" s="182"/>
      <c r="X294" s="164" t="s">
        <v>4949</v>
      </c>
      <c r="Y294" s="8"/>
      <c r="Z294" s="114" t="e">
        <f>INDEX('Factur-X FULL'!B:B,MATCH(CONCATENATE("/rsm:CrossIndustryInvoice",O294),'Factur-X FULL'!M:M,0))</f>
        <v>#N/A</v>
      </c>
      <c r="AA294" s="201" t="e">
        <f>INDEX('Factur-X FULL'!K:K,MATCH(CONCATENATE("/rsm:CrossIndustryInvoice",O294),'Factur-X FULL'!M:M,0))</f>
        <v>#N/A</v>
      </c>
      <c r="AB294" s="109" t="e">
        <f>IF(OR(ISNA(Z294),Z294="EXT"),INDEX('Factur-X FULL'!T:T,MATCH(CONCATENATE("/rsm:CrossIndustryInvoice",O294),'Factur-X FULL'!M:M,0)),INDEX('Factur-X FULL'!T:T,MATCH(Z294,'Factur-X FULL'!B:B,0)))</f>
        <v>#N/A</v>
      </c>
      <c r="AC294" s="70" t="s">
        <v>4706</v>
      </c>
      <c r="AD294" s="8"/>
    </row>
    <row r="295" spans="1:30" ht="45" customHeight="1" outlineLevel="4" x14ac:dyDescent="0.2">
      <c r="A295" s="8">
        <v>292</v>
      </c>
      <c r="B295" s="51" t="s">
        <v>4158</v>
      </c>
      <c r="C295" s="121"/>
      <c r="D295" s="442" t="str">
        <f t="shared" si="41"/>
        <v xml:space="preserve">* * * * * * * </v>
      </c>
      <c r="E295" s="20"/>
      <c r="F295" s="17">
        <f t="shared" si="42"/>
        <v>7</v>
      </c>
      <c r="G295" s="26" t="s">
        <v>5613</v>
      </c>
      <c r="H295" s="26" t="s">
        <v>5613</v>
      </c>
      <c r="I295" s="26" t="s">
        <v>5613</v>
      </c>
      <c r="J295" s="26" t="s">
        <v>3776</v>
      </c>
      <c r="K295" s="18" t="s">
        <v>16</v>
      </c>
      <c r="L295" s="230" t="str">
        <f t="shared" si="43"/>
        <v>1..1</v>
      </c>
      <c r="M295" s="230" t="str">
        <f t="shared" si="44"/>
        <v>1..1</v>
      </c>
      <c r="N295" s="475" t="s">
        <v>16</v>
      </c>
      <c r="O295" s="25" t="s">
        <v>4326</v>
      </c>
      <c r="P295" s="24" t="s">
        <v>5672</v>
      </c>
      <c r="Q295" s="59"/>
      <c r="R295" s="59"/>
      <c r="S295" s="25"/>
      <c r="T295" s="19" t="s">
        <v>215</v>
      </c>
      <c r="U295" s="495" t="s">
        <v>81</v>
      </c>
      <c r="V295" s="89">
        <v>20200109</v>
      </c>
      <c r="W295" s="182"/>
      <c r="X295" s="164" t="s">
        <v>4949</v>
      </c>
      <c r="Y295" s="8"/>
      <c r="Z295" s="111" t="e">
        <f>INDEX('Factur-X FULL'!B:B,MATCH(CONCATENATE("/rsm:CrossIndustryInvoice",O295),'Factur-X FULL'!M:M,0))</f>
        <v>#N/A</v>
      </c>
      <c r="AA295" s="199" t="e">
        <f>INDEX('Factur-X FULL'!K:K,MATCH(CONCATENATE("/rsm:CrossIndustryInvoice",O295),'Factur-X FULL'!M:M,0))</f>
        <v>#N/A</v>
      </c>
      <c r="AB295" s="109" t="e">
        <f>IF(OR(ISNA(Z295),Z295="EXT"),INDEX('Factur-X FULL'!T:T,MATCH(CONCATENATE("/rsm:CrossIndustryInvoice",O295),'Factur-X FULL'!M:M,0)),INDEX('Factur-X FULL'!T:T,MATCH(Z295,'Factur-X FULL'!B:B,0)))</f>
        <v>#N/A</v>
      </c>
      <c r="AC295" s="70" t="s">
        <v>4706</v>
      </c>
      <c r="AD295" s="8"/>
    </row>
    <row r="296" spans="1:30" ht="45" customHeight="1" outlineLevel="4" x14ac:dyDescent="0.2">
      <c r="A296" s="8">
        <v>293</v>
      </c>
      <c r="B296" s="51" t="s">
        <v>4158</v>
      </c>
      <c r="C296" s="121"/>
      <c r="D296" s="442" t="str">
        <f t="shared" si="41"/>
        <v xml:space="preserve">* * * * * * * * </v>
      </c>
      <c r="E296" s="24" t="s">
        <v>1164</v>
      </c>
      <c r="F296" s="17">
        <f t="shared" si="42"/>
        <v>8</v>
      </c>
      <c r="G296" s="26" t="s">
        <v>5613</v>
      </c>
      <c r="H296" s="26" t="s">
        <v>5613</v>
      </c>
      <c r="I296" s="26" t="s">
        <v>5613</v>
      </c>
      <c r="J296" s="26" t="s">
        <v>3776</v>
      </c>
      <c r="K296" s="18" t="s">
        <v>16</v>
      </c>
      <c r="L296" s="230" t="str">
        <f t="shared" si="43"/>
        <v>1..1</v>
      </c>
      <c r="M296" s="230" t="str">
        <f t="shared" si="44"/>
        <v>1..1</v>
      </c>
      <c r="N296" s="475" t="s">
        <v>20</v>
      </c>
      <c r="O296" s="31" t="s">
        <v>4327</v>
      </c>
      <c r="P296" s="32"/>
      <c r="Q296" s="32" t="s">
        <v>5755</v>
      </c>
      <c r="R296" s="32"/>
      <c r="S296" s="31"/>
      <c r="T296" s="122" t="s">
        <v>192</v>
      </c>
      <c r="U296" s="497" t="s">
        <v>230</v>
      </c>
      <c r="V296" s="90"/>
      <c r="W296" s="184"/>
      <c r="X296" s="165" t="s">
        <v>4949</v>
      </c>
      <c r="Y296" s="8"/>
      <c r="Z296" s="111" t="e">
        <f>INDEX('Factur-X FULL'!B:B,MATCH(CONCATENATE("/rsm:CrossIndustryInvoice",O296),'Factur-X FULL'!M:M,0))</f>
        <v>#N/A</v>
      </c>
      <c r="AA296" s="199" t="e">
        <f>INDEX('Factur-X FULL'!K:K,MATCH(CONCATENATE("/rsm:CrossIndustryInvoice",O296),'Factur-X FULL'!M:M,0))</f>
        <v>#N/A</v>
      </c>
      <c r="AB296" s="109" t="e">
        <f>IF(OR(ISNA(Z296),Z296="EXT"),INDEX('Factur-X FULL'!T:T,MATCH(CONCATENATE("/rsm:CrossIndustryInvoice",O296),'Factur-X FULL'!M:M,0)),INDEX('Factur-X FULL'!T:T,MATCH(Z296,'Factur-X FULL'!B:B,0)))</f>
        <v>#N/A</v>
      </c>
      <c r="AC296" s="70" t="s">
        <v>4706</v>
      </c>
      <c r="AD296" s="8"/>
    </row>
    <row r="297" spans="1:30" ht="45" customHeight="1" outlineLevel="4" x14ac:dyDescent="0.2">
      <c r="A297" s="8">
        <v>294</v>
      </c>
      <c r="B297" s="51" t="s">
        <v>4158</v>
      </c>
      <c r="C297" s="121"/>
      <c r="D297" s="445" t="str">
        <f t="shared" si="41"/>
        <v xml:space="preserve">* * * * * * </v>
      </c>
      <c r="E297" s="24" t="s">
        <v>3772</v>
      </c>
      <c r="F297" s="26">
        <f t="shared" si="42"/>
        <v>6</v>
      </c>
      <c r="G297" s="26" t="s">
        <v>5613</v>
      </c>
      <c r="H297" s="26" t="s">
        <v>5613</v>
      </c>
      <c r="I297" s="26" t="s">
        <v>5613</v>
      </c>
      <c r="J297" s="26" t="s">
        <v>3776</v>
      </c>
      <c r="K297" s="18" t="s">
        <v>20</v>
      </c>
      <c r="L297" s="230" t="str">
        <f t="shared" si="43"/>
        <v>0..1</v>
      </c>
      <c r="M297" s="230" t="str">
        <f t="shared" si="44"/>
        <v>0..1</v>
      </c>
      <c r="N297" s="475" t="s">
        <v>20</v>
      </c>
      <c r="O297" s="25" t="s">
        <v>3872</v>
      </c>
      <c r="P297" s="24"/>
      <c r="Q297" s="24"/>
      <c r="R297" s="24"/>
      <c r="S297" s="25"/>
      <c r="T297" s="19"/>
      <c r="U297" s="494"/>
      <c r="V297" s="89"/>
      <c r="W297" s="182"/>
      <c r="X297" s="164" t="s">
        <v>4949</v>
      </c>
      <c r="Y297" s="8"/>
      <c r="Z297" s="114" t="e">
        <f>INDEX('Factur-X FULL'!B:B,MATCH(CONCATENATE("/rsm:CrossIndustryInvoice",O297),'Factur-X FULL'!M:M,0))</f>
        <v>#N/A</v>
      </c>
      <c r="AA297" s="201" t="e">
        <f>INDEX('Factur-X FULL'!K:K,MATCH(CONCATENATE("/rsm:CrossIndustryInvoice",O297),'Factur-X FULL'!M:M,0))</f>
        <v>#N/A</v>
      </c>
      <c r="AB297" s="109" t="e">
        <f>IF(OR(ISNA(Z297),Z297="EXT"),INDEX('Factur-X FULL'!T:T,MATCH(CONCATENATE("/rsm:CrossIndustryInvoice",O297),'Factur-X FULL'!M:M,0)),INDEX('Factur-X FULL'!T:T,MATCH(Z297,'Factur-X FULL'!B:B,0)))</f>
        <v>#N/A</v>
      </c>
      <c r="AC297" s="70" t="s">
        <v>4706</v>
      </c>
      <c r="AD297" s="8"/>
    </row>
    <row r="298" spans="1:30" ht="45" customHeight="1" outlineLevel="4" x14ac:dyDescent="0.2">
      <c r="A298" s="8">
        <v>295</v>
      </c>
      <c r="B298" s="51" t="s">
        <v>4158</v>
      </c>
      <c r="C298" s="121"/>
      <c r="D298" s="442" t="str">
        <f t="shared" si="41"/>
        <v xml:space="preserve">* * * * * * * </v>
      </c>
      <c r="E298" s="20"/>
      <c r="F298" s="17">
        <f t="shared" si="42"/>
        <v>7</v>
      </c>
      <c r="G298" s="26" t="s">
        <v>5613</v>
      </c>
      <c r="H298" s="26" t="s">
        <v>5613</v>
      </c>
      <c r="I298" s="26" t="s">
        <v>5613</v>
      </c>
      <c r="J298" s="26" t="s">
        <v>3776</v>
      </c>
      <c r="K298" s="18" t="s">
        <v>16</v>
      </c>
      <c r="L298" s="230" t="str">
        <f t="shared" si="43"/>
        <v>1..1</v>
      </c>
      <c r="M298" s="230" t="str">
        <f t="shared" si="44"/>
        <v>1..1</v>
      </c>
      <c r="N298" s="475" t="s">
        <v>16</v>
      </c>
      <c r="O298" s="25" t="s">
        <v>4328</v>
      </c>
      <c r="P298" s="24" t="s">
        <v>5673</v>
      </c>
      <c r="Q298" s="59"/>
      <c r="R298" s="59"/>
      <c r="S298" s="25"/>
      <c r="T298" s="19" t="s">
        <v>215</v>
      </c>
      <c r="U298" s="495" t="s">
        <v>81</v>
      </c>
      <c r="V298" s="89">
        <v>20200109</v>
      </c>
      <c r="W298" s="182"/>
      <c r="X298" s="164" t="s">
        <v>4949</v>
      </c>
      <c r="Y298" s="8"/>
      <c r="Z298" s="111" t="e">
        <f>INDEX('Factur-X FULL'!B:B,MATCH(CONCATENATE("/rsm:CrossIndustryInvoice",O298),'Factur-X FULL'!M:M,0))</f>
        <v>#N/A</v>
      </c>
      <c r="AA298" s="199" t="e">
        <f>INDEX('Factur-X FULL'!K:K,MATCH(CONCATENATE("/rsm:CrossIndustryInvoice",O298),'Factur-X FULL'!M:M,0))</f>
        <v>#N/A</v>
      </c>
      <c r="AB298" s="109" t="e">
        <f>IF(OR(ISNA(Z298),Z298="EXT"),INDEX('Factur-X FULL'!T:T,MATCH(CONCATENATE("/rsm:CrossIndustryInvoice",O298),'Factur-X FULL'!M:M,0)),INDEX('Factur-X FULL'!T:T,MATCH(Z298,'Factur-X FULL'!B:B,0)))</f>
        <v>#N/A</v>
      </c>
      <c r="AC298" s="70" t="s">
        <v>4706</v>
      </c>
      <c r="AD298" s="8"/>
    </row>
    <row r="299" spans="1:30" ht="45" customHeight="1" outlineLevel="4" x14ac:dyDescent="0.2">
      <c r="A299" s="8">
        <v>296</v>
      </c>
      <c r="B299" s="51" t="s">
        <v>4158</v>
      </c>
      <c r="C299" s="121"/>
      <c r="D299" s="442" t="str">
        <f t="shared" si="41"/>
        <v xml:space="preserve">* * * * * * * * </v>
      </c>
      <c r="E299" s="24" t="s">
        <v>1164</v>
      </c>
      <c r="F299" s="17">
        <f t="shared" si="42"/>
        <v>8</v>
      </c>
      <c r="G299" s="26" t="s">
        <v>5613</v>
      </c>
      <c r="H299" s="26" t="s">
        <v>5613</v>
      </c>
      <c r="I299" s="26" t="s">
        <v>5613</v>
      </c>
      <c r="J299" s="26" t="s">
        <v>3776</v>
      </c>
      <c r="K299" s="18" t="s">
        <v>16</v>
      </c>
      <c r="L299" s="230" t="str">
        <f t="shared" si="43"/>
        <v>1..1</v>
      </c>
      <c r="M299" s="230" t="str">
        <f t="shared" si="44"/>
        <v>1..1</v>
      </c>
      <c r="N299" s="475" t="s">
        <v>20</v>
      </c>
      <c r="O299" s="31" t="s">
        <v>4329</v>
      </c>
      <c r="P299" s="32"/>
      <c r="Q299" s="32" t="s">
        <v>5755</v>
      </c>
      <c r="R299" s="32"/>
      <c r="S299" s="31"/>
      <c r="T299" s="122" t="s">
        <v>192</v>
      </c>
      <c r="U299" s="497" t="s">
        <v>230</v>
      </c>
      <c r="V299" s="90"/>
      <c r="W299" s="184"/>
      <c r="X299" s="165" t="s">
        <v>4949</v>
      </c>
      <c r="Y299" s="8"/>
      <c r="Z299" s="111" t="e">
        <f>INDEX('Factur-X FULL'!B:B,MATCH(CONCATENATE("/rsm:CrossIndustryInvoice",O299),'Factur-X FULL'!M:M,0))</f>
        <v>#N/A</v>
      </c>
      <c r="AA299" s="199" t="e">
        <f>INDEX('Factur-X FULL'!K:K,MATCH(CONCATENATE("/rsm:CrossIndustryInvoice",O299),'Factur-X FULL'!M:M,0))</f>
        <v>#N/A</v>
      </c>
      <c r="AB299" s="109" t="e">
        <f>IF(OR(ISNA(Z299),Z299="EXT"),INDEX('Factur-X FULL'!T:T,MATCH(CONCATENATE("/rsm:CrossIndustryInvoice",O299),'Factur-X FULL'!M:M,0)),INDEX('Factur-X FULL'!T:T,MATCH(Z299,'Factur-X FULL'!B:B,0)))</f>
        <v>#N/A</v>
      </c>
      <c r="AC299" s="70" t="s">
        <v>4706</v>
      </c>
      <c r="AD299" s="8"/>
    </row>
    <row r="300" spans="1:30" s="148" customFormat="1" ht="45" customHeight="1" outlineLevel="3" x14ac:dyDescent="0.2">
      <c r="A300" s="8">
        <v>297</v>
      </c>
      <c r="B300" s="150" t="s">
        <v>4158</v>
      </c>
      <c r="C300" s="128"/>
      <c r="D300" s="446" t="str">
        <f t="shared" si="39"/>
        <v xml:space="preserve">* * * * </v>
      </c>
      <c r="E300" s="49" t="s">
        <v>4124</v>
      </c>
      <c r="F300" s="35">
        <f t="shared" si="22"/>
        <v>4</v>
      </c>
      <c r="G300" s="35" t="s">
        <v>5613</v>
      </c>
      <c r="H300" s="35" t="s">
        <v>5613</v>
      </c>
      <c r="I300" s="35" t="s">
        <v>5613</v>
      </c>
      <c r="J300" s="35" t="s">
        <v>3776</v>
      </c>
      <c r="K300" s="36" t="s">
        <v>20</v>
      </c>
      <c r="L300" s="35" t="str">
        <f t="shared" si="27"/>
        <v>0..1</v>
      </c>
      <c r="M300" s="35" t="s">
        <v>21</v>
      </c>
      <c r="N300" s="482" t="s">
        <v>20</v>
      </c>
      <c r="O300" s="34" t="s">
        <v>3863</v>
      </c>
      <c r="P300" s="34" t="s">
        <v>5664</v>
      </c>
      <c r="Q300" s="34"/>
      <c r="R300" s="34"/>
      <c r="S300" s="34" t="s">
        <v>5949</v>
      </c>
      <c r="T300" s="36"/>
      <c r="U300" s="500"/>
      <c r="V300" s="91"/>
      <c r="W300" s="185" t="s">
        <v>5748</v>
      </c>
      <c r="X300" s="166" t="s">
        <v>4949</v>
      </c>
      <c r="Y300" s="8"/>
      <c r="Z300" s="145" t="e">
        <f>INDEX('Factur-X FULL'!B:B,MATCH(CONCATENATE("/rsm:CrossIndustryInvoice",O300),'Factur-X FULL'!M:M,0))</f>
        <v>#N/A</v>
      </c>
      <c r="AA300" s="202" t="e">
        <f>INDEX('Factur-X FULL'!K:K,MATCH(CONCATENATE("/rsm:CrossIndustryInvoice",O300),'Factur-X FULL'!M:M,0))</f>
        <v>#N/A</v>
      </c>
      <c r="AB300" s="151" t="e">
        <f>IF(OR(ISNA(Z300),Z300="EXT"),INDEX('Factur-X FULL'!T:T,MATCH(CONCATENATE("/rsm:CrossIndustryInvoice",O300),'Factur-X FULL'!M:M,0)),INDEX('Factur-X FULL'!T:T,MATCH(Z300,'Factur-X FULL'!B:B,0)))</f>
        <v>#N/A</v>
      </c>
      <c r="AC300" s="70" t="s">
        <v>4706</v>
      </c>
      <c r="AD300" s="8"/>
    </row>
    <row r="301" spans="1:30" ht="45" customHeight="1" outlineLevel="4" x14ac:dyDescent="0.2">
      <c r="A301" s="8">
        <v>298</v>
      </c>
      <c r="B301" s="51" t="s">
        <v>4158</v>
      </c>
      <c r="C301" s="121"/>
      <c r="D301" s="445" t="str">
        <f t="shared" si="39"/>
        <v xml:space="preserve">* * * * * </v>
      </c>
      <c r="E301" s="24" t="s">
        <v>370</v>
      </c>
      <c r="F301" s="26">
        <f t="shared" si="22"/>
        <v>5</v>
      </c>
      <c r="G301" s="26" t="s">
        <v>5613</v>
      </c>
      <c r="H301" s="26" t="s">
        <v>5613</v>
      </c>
      <c r="I301" s="26" t="s">
        <v>5613</v>
      </c>
      <c r="J301" s="26" t="s">
        <v>3776</v>
      </c>
      <c r="K301" s="18" t="s">
        <v>20</v>
      </c>
      <c r="L301" s="230" t="str">
        <f t="shared" si="27"/>
        <v>0..1</v>
      </c>
      <c r="M301" s="230" t="str">
        <f t="shared" ref="M301:M312" si="45">IF($L301="","",$L301)</f>
        <v>0..1</v>
      </c>
      <c r="N301" s="475" t="s">
        <v>20</v>
      </c>
      <c r="O301" s="25" t="s">
        <v>3864</v>
      </c>
      <c r="P301" s="24"/>
      <c r="Q301" s="24"/>
      <c r="R301" s="24"/>
      <c r="S301" s="25" t="s">
        <v>5962</v>
      </c>
      <c r="T301" s="19"/>
      <c r="U301" s="494"/>
      <c r="V301" s="89">
        <v>20200120</v>
      </c>
      <c r="W301" s="182"/>
      <c r="X301" s="164"/>
      <c r="Y301" s="8"/>
      <c r="Z301" s="114" t="e">
        <f>INDEX('Factur-X FULL'!B:B,MATCH(CONCATENATE("/rsm:CrossIndustryInvoice",O301),'Factur-X FULL'!M:M,0))</f>
        <v>#N/A</v>
      </c>
      <c r="AA301" s="201" t="e">
        <f>INDEX('Factur-X FULL'!K:K,MATCH(CONCATENATE("/rsm:CrossIndustryInvoice",O301),'Factur-X FULL'!M:M,0))</f>
        <v>#N/A</v>
      </c>
      <c r="AB301" s="109" t="e">
        <f>IF(OR(ISNA(Z301),Z301="EXT"),INDEX('Factur-X FULL'!T:T,MATCH(CONCATENATE("/rsm:CrossIndustryInvoice",O301),'Factur-X FULL'!M:M,0)),INDEX('Factur-X FULL'!T:T,MATCH(Z301,'Factur-X FULL'!B:B,0)))</f>
        <v>#N/A</v>
      </c>
      <c r="AC301" s="70" t="s">
        <v>4706</v>
      </c>
      <c r="AD301" s="8"/>
    </row>
    <row r="302" spans="1:30" ht="45" customHeight="1" outlineLevel="4" x14ac:dyDescent="0.2">
      <c r="A302" s="8">
        <v>299</v>
      </c>
      <c r="B302" s="51" t="s">
        <v>4158</v>
      </c>
      <c r="C302" s="121"/>
      <c r="D302" s="442" t="str">
        <f t="shared" si="39"/>
        <v xml:space="preserve">* * * * * * </v>
      </c>
      <c r="E302" s="20"/>
      <c r="F302" s="17">
        <f t="shared" si="22"/>
        <v>6</v>
      </c>
      <c r="G302" s="26" t="s">
        <v>5613</v>
      </c>
      <c r="H302" s="26" t="s">
        <v>5613</v>
      </c>
      <c r="I302" s="26" t="s">
        <v>5613</v>
      </c>
      <c r="J302" s="26" t="s">
        <v>3776</v>
      </c>
      <c r="K302" s="18" t="s">
        <v>16</v>
      </c>
      <c r="L302" s="230" t="str">
        <f t="shared" si="27"/>
        <v>1..1</v>
      </c>
      <c r="M302" s="230" t="str">
        <f t="shared" si="45"/>
        <v>1..1</v>
      </c>
      <c r="N302" s="475" t="s">
        <v>16</v>
      </c>
      <c r="O302" s="25" t="s">
        <v>4318</v>
      </c>
      <c r="P302" s="24" t="s">
        <v>5665</v>
      </c>
      <c r="Q302" s="59"/>
      <c r="R302" s="59"/>
      <c r="S302" s="25"/>
      <c r="T302" s="19" t="s">
        <v>215</v>
      </c>
      <c r="U302" s="495" t="s">
        <v>81</v>
      </c>
      <c r="V302" s="89">
        <v>20200109</v>
      </c>
      <c r="W302" s="182"/>
      <c r="X302" s="164"/>
      <c r="Y302" s="8"/>
      <c r="Z302" s="111" t="e">
        <f>INDEX('Factur-X FULL'!B:B,MATCH(CONCATENATE("/rsm:CrossIndustryInvoice",O302),'Factur-X FULL'!M:M,0))</f>
        <v>#N/A</v>
      </c>
      <c r="AA302" s="199" t="e">
        <f>INDEX('Factur-X FULL'!K:K,MATCH(CONCATENATE("/rsm:CrossIndustryInvoice",O302),'Factur-X FULL'!M:M,0))</f>
        <v>#N/A</v>
      </c>
      <c r="AB302" s="109" t="e">
        <f>IF(OR(ISNA(Z302),Z302="EXT"),INDEX('Factur-X FULL'!T:T,MATCH(CONCATENATE("/rsm:CrossIndustryInvoice",O302),'Factur-X FULL'!M:M,0)),INDEX('Factur-X FULL'!T:T,MATCH(Z302,'Factur-X FULL'!B:B,0)))</f>
        <v>#N/A</v>
      </c>
      <c r="AC302" s="70" t="s">
        <v>4706</v>
      </c>
      <c r="AD302" s="8"/>
    </row>
    <row r="303" spans="1:30" ht="45" customHeight="1" outlineLevel="4" x14ac:dyDescent="0.2">
      <c r="A303" s="8">
        <v>300</v>
      </c>
      <c r="B303" s="51" t="s">
        <v>4158</v>
      </c>
      <c r="C303" s="121"/>
      <c r="D303" s="442" t="str">
        <f t="shared" si="39"/>
        <v xml:space="preserve">* * * * * * * </v>
      </c>
      <c r="E303" s="24" t="s">
        <v>1164</v>
      </c>
      <c r="F303" s="17">
        <f t="shared" si="22"/>
        <v>7</v>
      </c>
      <c r="G303" s="26" t="s">
        <v>5613</v>
      </c>
      <c r="H303" s="26" t="s">
        <v>5613</v>
      </c>
      <c r="I303" s="26" t="s">
        <v>5613</v>
      </c>
      <c r="J303" s="26" t="s">
        <v>3776</v>
      </c>
      <c r="K303" s="18" t="s">
        <v>16</v>
      </c>
      <c r="L303" s="230" t="str">
        <f t="shared" si="27"/>
        <v>1..1</v>
      </c>
      <c r="M303" s="230" t="str">
        <f t="shared" si="45"/>
        <v>1..1</v>
      </c>
      <c r="N303" s="475" t="s">
        <v>20</v>
      </c>
      <c r="O303" s="31" t="s">
        <v>4319</v>
      </c>
      <c r="P303" s="32"/>
      <c r="Q303" s="32" t="s">
        <v>5755</v>
      </c>
      <c r="R303" s="32"/>
      <c r="S303" s="31"/>
      <c r="T303" s="122" t="s">
        <v>192</v>
      </c>
      <c r="U303" s="497" t="s">
        <v>230</v>
      </c>
      <c r="V303" s="90"/>
      <c r="W303" s="184"/>
      <c r="X303" s="165"/>
      <c r="Y303" s="8"/>
      <c r="Z303" s="111" t="e">
        <f>INDEX('Factur-X FULL'!B:B,MATCH(CONCATENATE("/rsm:CrossIndustryInvoice",O303),'Factur-X FULL'!M:M,0))</f>
        <v>#N/A</v>
      </c>
      <c r="AA303" s="199" t="e">
        <f>INDEX('Factur-X FULL'!K:K,MATCH(CONCATENATE("/rsm:CrossIndustryInvoice",O303),'Factur-X FULL'!M:M,0))</f>
        <v>#N/A</v>
      </c>
      <c r="AB303" s="109" t="e">
        <f>IF(OR(ISNA(Z303),Z303="EXT"),INDEX('Factur-X FULL'!T:T,MATCH(CONCATENATE("/rsm:CrossIndustryInvoice",O303),'Factur-X FULL'!M:M,0)),INDEX('Factur-X FULL'!T:T,MATCH(Z303,'Factur-X FULL'!B:B,0)))</f>
        <v>#N/A</v>
      </c>
      <c r="AC303" s="70" t="s">
        <v>4706</v>
      </c>
      <c r="AD303" s="8"/>
    </row>
    <row r="304" spans="1:30" ht="45" customHeight="1" outlineLevel="4" x14ac:dyDescent="0.2">
      <c r="A304" s="8">
        <v>301</v>
      </c>
      <c r="B304" s="51" t="s">
        <v>4158</v>
      </c>
      <c r="C304" s="121"/>
      <c r="D304" s="445" t="str">
        <f t="shared" si="39"/>
        <v xml:space="preserve">* * * * * </v>
      </c>
      <c r="E304" s="24" t="s">
        <v>4429</v>
      </c>
      <c r="F304" s="26">
        <f t="shared" si="22"/>
        <v>5</v>
      </c>
      <c r="G304" s="26" t="s">
        <v>5613</v>
      </c>
      <c r="H304" s="26" t="s">
        <v>5613</v>
      </c>
      <c r="I304" s="26" t="s">
        <v>5613</v>
      </c>
      <c r="J304" s="26" t="s">
        <v>99</v>
      </c>
      <c r="K304" s="18" t="s">
        <v>20</v>
      </c>
      <c r="L304" s="230" t="str">
        <f t="shared" si="27"/>
        <v>0..1</v>
      </c>
      <c r="M304" s="230" t="str">
        <f t="shared" si="45"/>
        <v>0..1</v>
      </c>
      <c r="N304" s="475" t="s">
        <v>20</v>
      </c>
      <c r="O304" s="25" t="s">
        <v>4418</v>
      </c>
      <c r="P304" s="24" t="s">
        <v>4417</v>
      </c>
      <c r="Q304" s="24"/>
      <c r="R304" s="24"/>
      <c r="S304" s="25"/>
      <c r="T304" s="19" t="s">
        <v>687</v>
      </c>
      <c r="U304" s="495" t="s">
        <v>81</v>
      </c>
      <c r="V304" s="89">
        <v>20200120</v>
      </c>
      <c r="W304" s="182"/>
      <c r="X304" s="164"/>
      <c r="Y304" s="8"/>
      <c r="Z304" s="114" t="e">
        <f>INDEX('Factur-X FULL'!B:B,MATCH(CONCATENATE("/rsm:CrossIndustryInvoice",O304),'Factur-X FULL'!M:M,0))</f>
        <v>#N/A</v>
      </c>
      <c r="AA304" s="201" t="e">
        <f>INDEX('Factur-X FULL'!K:K,MATCH(CONCATENATE("/rsm:CrossIndustryInvoice",O304),'Factur-X FULL'!M:M,0))</f>
        <v>#N/A</v>
      </c>
      <c r="AB304" s="109" t="e">
        <f>IF(OR(ISNA(Z304),Z304="EXT"),INDEX('Factur-X FULL'!T:T,MATCH(CONCATENATE("/rsm:CrossIndustryInvoice",O304),'Factur-X FULL'!M:M,0)),INDEX('Factur-X FULL'!T:T,MATCH(Z304,'Factur-X FULL'!B:B,0)))</f>
        <v>#N/A</v>
      </c>
      <c r="AC304" s="70" t="s">
        <v>4706</v>
      </c>
      <c r="AD304" s="8"/>
    </row>
    <row r="305" spans="1:30" ht="45" customHeight="1" outlineLevel="4" x14ac:dyDescent="0.2">
      <c r="A305" s="8">
        <v>302</v>
      </c>
      <c r="B305" s="51" t="s">
        <v>4158</v>
      </c>
      <c r="C305" s="121"/>
      <c r="D305" s="445" t="str">
        <f t="shared" si="39"/>
        <v xml:space="preserve">* * * * * * </v>
      </c>
      <c r="E305" s="24" t="s">
        <v>4428</v>
      </c>
      <c r="F305" s="26">
        <f t="shared" si="22"/>
        <v>6</v>
      </c>
      <c r="G305" s="26" t="s">
        <v>5613</v>
      </c>
      <c r="H305" s="26" t="s">
        <v>5613</v>
      </c>
      <c r="I305" s="26" t="s">
        <v>5613</v>
      </c>
      <c r="J305" s="26" t="s">
        <v>99</v>
      </c>
      <c r="K305" s="18" t="s">
        <v>16</v>
      </c>
      <c r="L305" s="230" t="str">
        <f t="shared" si="27"/>
        <v>1..1</v>
      </c>
      <c r="M305" s="230" t="str">
        <f t="shared" si="45"/>
        <v>1..1</v>
      </c>
      <c r="N305" s="475" t="s">
        <v>20</v>
      </c>
      <c r="O305" s="52" t="s">
        <v>4419</v>
      </c>
      <c r="P305" s="47"/>
      <c r="Q305" s="47"/>
      <c r="R305" s="47"/>
      <c r="S305" s="52"/>
      <c r="T305" s="125" t="s">
        <v>192</v>
      </c>
      <c r="U305" s="497" t="s">
        <v>230</v>
      </c>
      <c r="V305" s="94">
        <v>20200120</v>
      </c>
      <c r="W305" s="187"/>
      <c r="X305" s="169"/>
      <c r="Y305" s="8"/>
      <c r="Z305" s="114" t="e">
        <f>INDEX('Factur-X FULL'!B:B,MATCH(CONCATENATE("/rsm:CrossIndustryInvoice",O305),'Factur-X FULL'!M:M,0))</f>
        <v>#N/A</v>
      </c>
      <c r="AA305" s="201" t="e">
        <f>INDEX('Factur-X FULL'!K:K,MATCH(CONCATENATE("/rsm:CrossIndustryInvoice",O305),'Factur-X FULL'!M:M,0))</f>
        <v>#N/A</v>
      </c>
      <c r="AB305" s="109" t="e">
        <f>IF(OR(ISNA(Z305),Z305="EXT"),INDEX('Factur-X FULL'!T:T,MATCH(CONCATENATE("/rsm:CrossIndustryInvoice",O305),'Factur-X FULL'!M:M,0)),INDEX('Factur-X FULL'!T:T,MATCH(Z305,'Factur-X FULL'!B:B,0)))</f>
        <v>#N/A</v>
      </c>
      <c r="AC305" s="70" t="s">
        <v>4706</v>
      </c>
      <c r="AD305" s="8"/>
    </row>
    <row r="306" spans="1:30" ht="45" customHeight="1" outlineLevel="4" x14ac:dyDescent="0.2">
      <c r="A306" s="8">
        <v>303</v>
      </c>
      <c r="B306" s="51" t="s">
        <v>4158</v>
      </c>
      <c r="C306" s="121"/>
      <c r="D306" s="445" t="str">
        <f t="shared" si="39"/>
        <v xml:space="preserve">* * * * * </v>
      </c>
      <c r="E306" s="24" t="s">
        <v>376</v>
      </c>
      <c r="F306" s="26">
        <f t="shared" si="22"/>
        <v>5</v>
      </c>
      <c r="G306" s="26" t="s">
        <v>5613</v>
      </c>
      <c r="H306" s="26" t="s">
        <v>5613</v>
      </c>
      <c r="I306" s="26" t="s">
        <v>5613</v>
      </c>
      <c r="J306" s="26" t="s">
        <v>3776</v>
      </c>
      <c r="K306" s="18" t="s">
        <v>20</v>
      </c>
      <c r="L306" s="230" t="str">
        <f t="shared" si="27"/>
        <v>0..1</v>
      </c>
      <c r="M306" s="230" t="str">
        <f t="shared" si="45"/>
        <v>0..1</v>
      </c>
      <c r="N306" s="475" t="s">
        <v>20</v>
      </c>
      <c r="O306" s="25" t="s">
        <v>3865</v>
      </c>
      <c r="P306" s="24" t="s">
        <v>5666</v>
      </c>
      <c r="Q306" s="24"/>
      <c r="R306" s="24"/>
      <c r="S306" s="25" t="s">
        <v>5962</v>
      </c>
      <c r="T306" s="19"/>
      <c r="U306" s="494"/>
      <c r="V306" s="89"/>
      <c r="W306" s="182"/>
      <c r="X306" s="164" t="s">
        <v>4949</v>
      </c>
      <c r="Y306" s="8"/>
      <c r="Z306" s="114" t="e">
        <f>INDEX('Factur-X FULL'!B:B,MATCH(CONCATENATE("/rsm:CrossIndustryInvoice",O306),'Factur-X FULL'!M:M,0))</f>
        <v>#N/A</v>
      </c>
      <c r="AA306" s="201" t="e">
        <f>INDEX('Factur-X FULL'!K:K,MATCH(CONCATENATE("/rsm:CrossIndustryInvoice",O306),'Factur-X FULL'!M:M,0))</f>
        <v>#N/A</v>
      </c>
      <c r="AB306" s="109" t="e">
        <f>IF(OR(ISNA(Z306),Z306="EXT"),INDEX('Factur-X FULL'!T:T,MATCH(CONCATENATE("/rsm:CrossIndustryInvoice",O306),'Factur-X FULL'!M:M,0)),INDEX('Factur-X FULL'!T:T,MATCH(Z306,'Factur-X FULL'!B:B,0)))</f>
        <v>#N/A</v>
      </c>
      <c r="AC306" s="70" t="s">
        <v>4706</v>
      </c>
      <c r="AD306" s="8"/>
    </row>
    <row r="307" spans="1:30" ht="45" customHeight="1" outlineLevel="4" x14ac:dyDescent="0.2">
      <c r="A307" s="8">
        <v>304</v>
      </c>
      <c r="B307" s="51" t="s">
        <v>4158</v>
      </c>
      <c r="C307" s="121"/>
      <c r="D307" s="445" t="str">
        <f t="shared" si="39"/>
        <v xml:space="preserve">* * * * * * </v>
      </c>
      <c r="E307" s="24" t="s">
        <v>378</v>
      </c>
      <c r="F307" s="26">
        <f t="shared" si="22"/>
        <v>6</v>
      </c>
      <c r="G307" s="26" t="s">
        <v>5613</v>
      </c>
      <c r="H307" s="26" t="s">
        <v>5613</v>
      </c>
      <c r="I307" s="26" t="s">
        <v>5613</v>
      </c>
      <c r="J307" s="26" t="s">
        <v>3776</v>
      </c>
      <c r="K307" s="18" t="s">
        <v>20</v>
      </c>
      <c r="L307" s="230" t="str">
        <f t="shared" si="27"/>
        <v>0..1</v>
      </c>
      <c r="M307" s="230" t="str">
        <f t="shared" si="45"/>
        <v>0..1</v>
      </c>
      <c r="N307" s="475" t="s">
        <v>20</v>
      </c>
      <c r="O307" s="25" t="s">
        <v>3866</v>
      </c>
      <c r="P307" s="24"/>
      <c r="Q307" s="24"/>
      <c r="R307" s="24"/>
      <c r="S307" s="25"/>
      <c r="T307" s="19"/>
      <c r="U307" s="494"/>
      <c r="V307" s="89"/>
      <c r="W307" s="182"/>
      <c r="X307" s="164" t="s">
        <v>4949</v>
      </c>
      <c r="Y307" s="8"/>
      <c r="Z307" s="114" t="e">
        <f>INDEX('Factur-X FULL'!B:B,MATCH(CONCATENATE("/rsm:CrossIndustryInvoice",O307),'Factur-X FULL'!M:M,0))</f>
        <v>#N/A</v>
      </c>
      <c r="AA307" s="201" t="e">
        <f>INDEX('Factur-X FULL'!K:K,MATCH(CONCATENATE("/rsm:CrossIndustryInvoice",O307),'Factur-X FULL'!M:M,0))</f>
        <v>#N/A</v>
      </c>
      <c r="AB307" s="109" t="e">
        <f>IF(OR(ISNA(Z307),Z307="EXT"),INDEX('Factur-X FULL'!T:T,MATCH(CONCATENATE("/rsm:CrossIndustryInvoice",O307),'Factur-X FULL'!M:M,0)),INDEX('Factur-X FULL'!T:T,MATCH(Z307,'Factur-X FULL'!B:B,0)))</f>
        <v>#N/A</v>
      </c>
      <c r="AC307" s="70" t="s">
        <v>4706</v>
      </c>
      <c r="AD307" s="8"/>
    </row>
    <row r="308" spans="1:30" ht="45" customHeight="1" outlineLevel="4" x14ac:dyDescent="0.2">
      <c r="A308" s="8">
        <v>305</v>
      </c>
      <c r="B308" s="51" t="s">
        <v>4158</v>
      </c>
      <c r="C308" s="121"/>
      <c r="D308" s="442" t="str">
        <f t="shared" si="39"/>
        <v xml:space="preserve">* * * * * * * </v>
      </c>
      <c r="E308" s="20"/>
      <c r="F308" s="17">
        <f t="shared" si="22"/>
        <v>7</v>
      </c>
      <c r="G308" s="26" t="s">
        <v>5613</v>
      </c>
      <c r="H308" s="26" t="s">
        <v>5613</v>
      </c>
      <c r="I308" s="26" t="s">
        <v>5613</v>
      </c>
      <c r="J308" s="26" t="s">
        <v>3776</v>
      </c>
      <c r="K308" s="18" t="s">
        <v>16</v>
      </c>
      <c r="L308" s="230" t="str">
        <f t="shared" si="27"/>
        <v>1..1</v>
      </c>
      <c r="M308" s="230" t="str">
        <f t="shared" si="45"/>
        <v>1..1</v>
      </c>
      <c r="N308" s="475" t="s">
        <v>16</v>
      </c>
      <c r="O308" s="25" t="s">
        <v>4320</v>
      </c>
      <c r="P308" s="24" t="s">
        <v>5667</v>
      </c>
      <c r="Q308" s="59"/>
      <c r="R308" s="59"/>
      <c r="S308" s="25"/>
      <c r="T308" s="19" t="s">
        <v>215</v>
      </c>
      <c r="U308" s="495" t="s">
        <v>81</v>
      </c>
      <c r="V308" s="89">
        <v>20200109</v>
      </c>
      <c r="W308" s="182"/>
      <c r="X308" s="164" t="s">
        <v>4949</v>
      </c>
      <c r="Y308" s="8"/>
      <c r="Z308" s="111" t="e">
        <f>INDEX('Factur-X FULL'!B:B,MATCH(CONCATENATE("/rsm:CrossIndustryInvoice",O308),'Factur-X FULL'!M:M,0))</f>
        <v>#N/A</v>
      </c>
      <c r="AA308" s="199" t="e">
        <f>INDEX('Factur-X FULL'!K:K,MATCH(CONCATENATE("/rsm:CrossIndustryInvoice",O308),'Factur-X FULL'!M:M,0))</f>
        <v>#N/A</v>
      </c>
      <c r="AB308" s="109" t="e">
        <f>IF(OR(ISNA(Z308),Z308="EXT"),INDEX('Factur-X FULL'!T:T,MATCH(CONCATENATE("/rsm:CrossIndustryInvoice",O308),'Factur-X FULL'!M:M,0)),INDEX('Factur-X FULL'!T:T,MATCH(Z308,'Factur-X FULL'!B:B,0)))</f>
        <v>#N/A</v>
      </c>
      <c r="AC308" s="70" t="s">
        <v>4706</v>
      </c>
      <c r="AD308" s="8"/>
    </row>
    <row r="309" spans="1:30" ht="45" customHeight="1" outlineLevel="4" x14ac:dyDescent="0.2">
      <c r="A309" s="8">
        <v>306</v>
      </c>
      <c r="B309" s="51" t="s">
        <v>4158</v>
      </c>
      <c r="C309" s="121"/>
      <c r="D309" s="442" t="str">
        <f t="shared" si="39"/>
        <v xml:space="preserve">* * * * * * * * </v>
      </c>
      <c r="E309" s="24" t="s">
        <v>1164</v>
      </c>
      <c r="F309" s="17">
        <f t="shared" si="22"/>
        <v>8</v>
      </c>
      <c r="G309" s="26" t="s">
        <v>5613</v>
      </c>
      <c r="H309" s="26" t="s">
        <v>5613</v>
      </c>
      <c r="I309" s="26" t="s">
        <v>5613</v>
      </c>
      <c r="J309" s="26" t="s">
        <v>3776</v>
      </c>
      <c r="K309" s="18" t="s">
        <v>16</v>
      </c>
      <c r="L309" s="230" t="str">
        <f t="shared" si="27"/>
        <v>1..1</v>
      </c>
      <c r="M309" s="230" t="str">
        <f t="shared" si="45"/>
        <v>1..1</v>
      </c>
      <c r="N309" s="475" t="s">
        <v>20</v>
      </c>
      <c r="O309" s="31" t="s">
        <v>4321</v>
      </c>
      <c r="P309" s="32"/>
      <c r="Q309" s="32" t="s">
        <v>5755</v>
      </c>
      <c r="R309" s="32"/>
      <c r="S309" s="31"/>
      <c r="T309" s="122" t="s">
        <v>192</v>
      </c>
      <c r="U309" s="497" t="s">
        <v>230</v>
      </c>
      <c r="V309" s="90"/>
      <c r="W309" s="184"/>
      <c r="X309" s="165" t="s">
        <v>4949</v>
      </c>
      <c r="Y309" s="8"/>
      <c r="Z309" s="111" t="e">
        <f>INDEX('Factur-X FULL'!B:B,MATCH(CONCATENATE("/rsm:CrossIndustryInvoice",O309),'Factur-X FULL'!M:M,0))</f>
        <v>#N/A</v>
      </c>
      <c r="AA309" s="199" t="e">
        <f>INDEX('Factur-X FULL'!K:K,MATCH(CONCATENATE("/rsm:CrossIndustryInvoice",O309),'Factur-X FULL'!M:M,0))</f>
        <v>#N/A</v>
      </c>
      <c r="AB309" s="109" t="e">
        <f>IF(OR(ISNA(Z309),Z309="EXT"),INDEX('Factur-X FULL'!T:T,MATCH(CONCATENATE("/rsm:CrossIndustryInvoice",O309),'Factur-X FULL'!M:M,0)),INDEX('Factur-X FULL'!T:T,MATCH(Z309,'Factur-X FULL'!B:B,0)))</f>
        <v>#N/A</v>
      </c>
      <c r="AC309" s="70" t="s">
        <v>4706</v>
      </c>
      <c r="AD309" s="8"/>
    </row>
    <row r="310" spans="1:30" ht="45" customHeight="1" outlineLevel="4" x14ac:dyDescent="0.2">
      <c r="A310" s="8">
        <v>307</v>
      </c>
      <c r="B310" s="51" t="s">
        <v>4158</v>
      </c>
      <c r="C310" s="121"/>
      <c r="D310" s="445" t="str">
        <f t="shared" si="39"/>
        <v xml:space="preserve">* * * * * * </v>
      </c>
      <c r="E310" s="24" t="s">
        <v>3772</v>
      </c>
      <c r="F310" s="26">
        <f t="shared" si="22"/>
        <v>6</v>
      </c>
      <c r="G310" s="26" t="s">
        <v>5613</v>
      </c>
      <c r="H310" s="26" t="s">
        <v>5613</v>
      </c>
      <c r="I310" s="26" t="s">
        <v>5613</v>
      </c>
      <c r="J310" s="26" t="s">
        <v>3776</v>
      </c>
      <c r="K310" s="18" t="s">
        <v>20</v>
      </c>
      <c r="L310" s="230" t="str">
        <f t="shared" si="27"/>
        <v>0..1</v>
      </c>
      <c r="M310" s="230" t="str">
        <f t="shared" si="45"/>
        <v>0..1</v>
      </c>
      <c r="N310" s="475" t="s">
        <v>20</v>
      </c>
      <c r="O310" s="25" t="s">
        <v>3867</v>
      </c>
      <c r="P310" s="24"/>
      <c r="Q310" s="24"/>
      <c r="R310" s="24"/>
      <c r="S310" s="25"/>
      <c r="T310" s="19"/>
      <c r="U310" s="494"/>
      <c r="V310" s="89"/>
      <c r="W310" s="182"/>
      <c r="X310" s="164" t="s">
        <v>4949</v>
      </c>
      <c r="Y310" s="8"/>
      <c r="Z310" s="114" t="e">
        <f>INDEX('Factur-X FULL'!B:B,MATCH(CONCATENATE("/rsm:CrossIndustryInvoice",O310),'Factur-X FULL'!M:M,0))</f>
        <v>#N/A</v>
      </c>
      <c r="AA310" s="201" t="e">
        <f>INDEX('Factur-X FULL'!K:K,MATCH(CONCATENATE("/rsm:CrossIndustryInvoice",O310),'Factur-X FULL'!M:M,0))</f>
        <v>#N/A</v>
      </c>
      <c r="AB310" s="109" t="e">
        <f>IF(OR(ISNA(Z310),Z310="EXT"),INDEX('Factur-X FULL'!T:T,MATCH(CONCATENATE("/rsm:CrossIndustryInvoice",O310),'Factur-X FULL'!M:M,0)),INDEX('Factur-X FULL'!T:T,MATCH(Z310,'Factur-X FULL'!B:B,0)))</f>
        <v>#N/A</v>
      </c>
      <c r="AC310" s="70" t="s">
        <v>4706</v>
      </c>
      <c r="AD310" s="8"/>
    </row>
    <row r="311" spans="1:30" ht="45" customHeight="1" outlineLevel="4" x14ac:dyDescent="0.2">
      <c r="A311" s="8">
        <v>308</v>
      </c>
      <c r="B311" s="51" t="s">
        <v>4158</v>
      </c>
      <c r="C311" s="121"/>
      <c r="D311" s="442" t="str">
        <f t="shared" si="39"/>
        <v xml:space="preserve">* * * * * * * </v>
      </c>
      <c r="E311" s="20"/>
      <c r="F311" s="17">
        <f t="shared" si="22"/>
        <v>7</v>
      </c>
      <c r="G311" s="26" t="s">
        <v>5613</v>
      </c>
      <c r="H311" s="26" t="s">
        <v>5613</v>
      </c>
      <c r="I311" s="26" t="s">
        <v>5613</v>
      </c>
      <c r="J311" s="26" t="s">
        <v>3776</v>
      </c>
      <c r="K311" s="18" t="s">
        <v>16</v>
      </c>
      <c r="L311" s="230" t="str">
        <f t="shared" si="27"/>
        <v>1..1</v>
      </c>
      <c r="M311" s="230" t="str">
        <f t="shared" si="45"/>
        <v>1..1</v>
      </c>
      <c r="N311" s="475" t="s">
        <v>16</v>
      </c>
      <c r="O311" s="25" t="s">
        <v>4322</v>
      </c>
      <c r="P311" s="24" t="s">
        <v>5668</v>
      </c>
      <c r="Q311" s="59"/>
      <c r="R311" s="59"/>
      <c r="S311" s="25"/>
      <c r="T311" s="19" t="s">
        <v>215</v>
      </c>
      <c r="U311" s="495" t="s">
        <v>81</v>
      </c>
      <c r="V311" s="89">
        <v>20200109</v>
      </c>
      <c r="W311" s="182"/>
      <c r="X311" s="164" t="s">
        <v>4949</v>
      </c>
      <c r="Y311" s="8"/>
      <c r="Z311" s="111" t="e">
        <f>INDEX('Factur-X FULL'!B:B,MATCH(CONCATENATE("/rsm:CrossIndustryInvoice",O311),'Factur-X FULL'!M:M,0))</f>
        <v>#N/A</v>
      </c>
      <c r="AA311" s="199" t="e">
        <f>INDEX('Factur-X FULL'!K:K,MATCH(CONCATENATE("/rsm:CrossIndustryInvoice",O311),'Factur-X FULL'!M:M,0))</f>
        <v>#N/A</v>
      </c>
      <c r="AB311" s="109" t="e">
        <f>IF(OR(ISNA(Z311),Z311="EXT"),INDEX('Factur-X FULL'!T:T,MATCH(CONCATENATE("/rsm:CrossIndustryInvoice",O311),'Factur-X FULL'!M:M,0)),INDEX('Factur-X FULL'!T:T,MATCH(Z311,'Factur-X FULL'!B:B,0)))</f>
        <v>#N/A</v>
      </c>
      <c r="AC311" s="70" t="s">
        <v>4706</v>
      </c>
      <c r="AD311" s="8"/>
    </row>
    <row r="312" spans="1:30" ht="45" customHeight="1" outlineLevel="4" x14ac:dyDescent="0.2">
      <c r="A312" s="8">
        <v>309</v>
      </c>
      <c r="B312" s="51" t="s">
        <v>4158</v>
      </c>
      <c r="C312" s="121"/>
      <c r="D312" s="442" t="str">
        <f t="shared" si="39"/>
        <v xml:space="preserve">* * * * * * * * </v>
      </c>
      <c r="E312" s="24" t="s">
        <v>1164</v>
      </c>
      <c r="F312" s="17">
        <f t="shared" si="22"/>
        <v>8</v>
      </c>
      <c r="G312" s="26" t="s">
        <v>5613</v>
      </c>
      <c r="H312" s="26" t="s">
        <v>5613</v>
      </c>
      <c r="I312" s="26" t="s">
        <v>5613</v>
      </c>
      <c r="J312" s="26" t="s">
        <v>3776</v>
      </c>
      <c r="K312" s="18" t="s">
        <v>16</v>
      </c>
      <c r="L312" s="230" t="str">
        <f t="shared" si="27"/>
        <v>1..1</v>
      </c>
      <c r="M312" s="230" t="str">
        <f t="shared" si="45"/>
        <v>1..1</v>
      </c>
      <c r="N312" s="475" t="s">
        <v>20</v>
      </c>
      <c r="O312" s="31" t="s">
        <v>4323</v>
      </c>
      <c r="P312" s="32"/>
      <c r="Q312" s="32" t="s">
        <v>5755</v>
      </c>
      <c r="R312" s="32"/>
      <c r="S312" s="31"/>
      <c r="T312" s="122" t="s">
        <v>192</v>
      </c>
      <c r="U312" s="497" t="s">
        <v>230</v>
      </c>
      <c r="V312" s="90"/>
      <c r="W312" s="184"/>
      <c r="X312" s="165" t="s">
        <v>4949</v>
      </c>
      <c r="Y312" s="8"/>
      <c r="Z312" s="111" t="e">
        <f>INDEX('Factur-X FULL'!B:B,MATCH(CONCATENATE("/rsm:CrossIndustryInvoice",O312),'Factur-X FULL'!M:M,0))</f>
        <v>#N/A</v>
      </c>
      <c r="AA312" s="199" t="e">
        <f>INDEX('Factur-X FULL'!K:K,MATCH(CONCATENATE("/rsm:CrossIndustryInvoice",O312),'Factur-X FULL'!M:M,0))</f>
        <v>#N/A</v>
      </c>
      <c r="AB312" s="109" t="e">
        <f>IF(OR(ISNA(Z312),Z312="EXT"),INDEX('Factur-X FULL'!T:T,MATCH(CONCATENATE("/rsm:CrossIndustryInvoice",O312),'Factur-X FULL'!M:M,0)),INDEX('Factur-X FULL'!T:T,MATCH(Z312,'Factur-X FULL'!B:B,0)))</f>
        <v>#N/A</v>
      </c>
      <c r="AC312" s="70" t="s">
        <v>4706</v>
      </c>
      <c r="AD312" s="8"/>
    </row>
    <row r="313" spans="1:30" s="148" customFormat="1" ht="45" customHeight="1" outlineLevel="2" x14ac:dyDescent="0.2">
      <c r="A313" s="8">
        <v>310</v>
      </c>
      <c r="B313" s="152" t="s">
        <v>4159</v>
      </c>
      <c r="C313" s="127"/>
      <c r="D313" s="449" t="str">
        <f t="shared" si="39"/>
        <v xml:space="preserve">* * * </v>
      </c>
      <c r="E313" s="40" t="s">
        <v>17</v>
      </c>
      <c r="F313" s="42">
        <f t="shared" si="22"/>
        <v>3</v>
      </c>
      <c r="G313" s="234" t="s">
        <v>5613</v>
      </c>
      <c r="H313" s="234" t="s">
        <v>5613</v>
      </c>
      <c r="I313" s="234" t="s">
        <v>5613</v>
      </c>
      <c r="J313" s="234" t="s">
        <v>323</v>
      </c>
      <c r="K313" s="42" t="s">
        <v>16</v>
      </c>
      <c r="L313" s="41" t="str">
        <f t="shared" si="27"/>
        <v>1..1</v>
      </c>
      <c r="M313" s="41" t="str">
        <f t="shared" ref="M313:M364" si="46">IF($L313="","",$L313)</f>
        <v>1..1</v>
      </c>
      <c r="N313" s="481" t="s">
        <v>20</v>
      </c>
      <c r="O313" s="40" t="s">
        <v>3873</v>
      </c>
      <c r="P313" s="40"/>
      <c r="Q313" s="40"/>
      <c r="R313" s="40"/>
      <c r="S313" s="42"/>
      <c r="T313" s="42"/>
      <c r="U313" s="499"/>
      <c r="V313" s="92"/>
      <c r="W313" s="193"/>
      <c r="X313" s="194"/>
      <c r="Y313" s="8"/>
      <c r="Z313" s="141" t="str">
        <f>INDEX('Factur-X FULL'!B:B,MATCH(CONCATENATE("/rsm:CrossIndustryInvoice",O313),'Factur-X FULL'!M:M,0))</f>
        <v>BG-30-00</v>
      </c>
      <c r="AA313" s="203" t="str">
        <f>INDEX('Factur-X FULL'!K:K,MATCH(CONCATENATE("/rsm:CrossIndustryInvoice",O313),'Factur-X FULL'!M:M,0))</f>
        <v>1..1</v>
      </c>
      <c r="AB313" s="143" t="str">
        <f>IF(OR(ISNA(Z313),Z313="EXT"),INDEX('Factur-X FULL'!T:T,MATCH(CONCATENATE("/rsm:CrossIndustryInvoice",O313),'Factur-X FULL'!M:M,0)),INDEX('Factur-X FULL'!T:T,MATCH(Z313,'Factur-X FULL'!B:B,0)))</f>
        <v>BASIC</v>
      </c>
      <c r="AC313" s="70"/>
      <c r="AD313" s="8"/>
    </row>
    <row r="314" spans="1:30" s="148" customFormat="1" ht="45" customHeight="1" outlineLevel="3" x14ac:dyDescent="0.2">
      <c r="A314" s="8">
        <v>311</v>
      </c>
      <c r="B314" s="152" t="s">
        <v>4159</v>
      </c>
      <c r="C314" s="128"/>
      <c r="D314" s="446" t="str">
        <f t="shared" si="39"/>
        <v xml:space="preserve">* * * * </v>
      </c>
      <c r="E314" s="49" t="s">
        <v>3756</v>
      </c>
      <c r="F314" s="35">
        <f t="shared" si="22"/>
        <v>4</v>
      </c>
      <c r="G314" s="35" t="s">
        <v>5613</v>
      </c>
      <c r="H314" s="35" t="s">
        <v>5613</v>
      </c>
      <c r="I314" s="35" t="s">
        <v>5613</v>
      </c>
      <c r="J314" s="35" t="s">
        <v>3776</v>
      </c>
      <c r="K314" s="36" t="s">
        <v>20</v>
      </c>
      <c r="L314" s="35" t="str">
        <f t="shared" ref="L314:L337" si="47">IF($K314="","",$K314)</f>
        <v>0..1</v>
      </c>
      <c r="M314" s="35" t="str">
        <f t="shared" si="46"/>
        <v>0..1</v>
      </c>
      <c r="N314" s="482" t="s">
        <v>21</v>
      </c>
      <c r="O314" s="34" t="s">
        <v>3874</v>
      </c>
      <c r="P314" s="34" t="s">
        <v>4226</v>
      </c>
      <c r="Q314" s="34"/>
      <c r="R314" s="34"/>
      <c r="S314" s="34"/>
      <c r="T314" s="36" t="s">
        <v>77</v>
      </c>
      <c r="U314" s="500"/>
      <c r="V314" s="91"/>
      <c r="W314" s="185" t="s">
        <v>3774</v>
      </c>
      <c r="X314" s="166" t="s">
        <v>4949</v>
      </c>
      <c r="Y314" s="8"/>
      <c r="Z314" s="145" t="str">
        <f>INDEX('Factur-X FULL'!B:B,MATCH(CONCATENATE("/rsm:CrossIndustryInvoice",O314),'Factur-X FULL'!M:M,0))</f>
        <v>BG-30</v>
      </c>
      <c r="AA314" s="202" t="str">
        <f>INDEX('Factur-X FULL'!K:K,MATCH(CONCATENATE("/rsm:CrossIndustryInvoice",O314),'Factur-X FULL'!M:M,0))</f>
        <v>1..1</v>
      </c>
      <c r="AB314" s="146" t="str">
        <f>IF(OR(ISNA(Z314),Z314="EXT"),INDEX('Factur-X FULL'!T:T,MATCH(CONCATENATE("/rsm:CrossIndustryInvoice",O314),'Factur-X FULL'!M:M,0)),INDEX('Factur-X FULL'!T:T,MATCH(Z314,'Factur-X FULL'!B:B,0)))</f>
        <v>BASIC</v>
      </c>
      <c r="AC314" s="70" t="s">
        <v>4706</v>
      </c>
      <c r="AD314" s="8"/>
    </row>
    <row r="315" spans="1:30" ht="45" customHeight="1" outlineLevel="4" x14ac:dyDescent="0.2">
      <c r="A315" s="8">
        <v>312</v>
      </c>
      <c r="B315" s="53" t="s">
        <v>4159</v>
      </c>
      <c r="C315" s="121"/>
      <c r="D315" s="445" t="str">
        <f t="shared" si="39"/>
        <v xml:space="preserve">* * * * * </v>
      </c>
      <c r="E315" s="24" t="s">
        <v>4552</v>
      </c>
      <c r="F315" s="26">
        <f t="shared" ref="F315" si="48">LEN(O315)-LEN(SUBSTITUTE(O315,"/",""))</f>
        <v>5</v>
      </c>
      <c r="G315" s="26" t="s">
        <v>5613</v>
      </c>
      <c r="H315" s="26" t="s">
        <v>5613</v>
      </c>
      <c r="I315" s="26" t="s">
        <v>5613</v>
      </c>
      <c r="J315" s="26" t="s">
        <v>99</v>
      </c>
      <c r="K315" s="18" t="s">
        <v>20</v>
      </c>
      <c r="L315" s="230" t="str">
        <f t="shared" si="47"/>
        <v>0..1</v>
      </c>
      <c r="M315" s="230" t="str">
        <f t="shared" si="46"/>
        <v>0..1</v>
      </c>
      <c r="N315" s="475" t="s">
        <v>20</v>
      </c>
      <c r="O315" s="24" t="s">
        <v>4965</v>
      </c>
      <c r="P315" s="24" t="s">
        <v>4504</v>
      </c>
      <c r="Q315" s="24"/>
      <c r="R315" s="24"/>
      <c r="S315" s="24"/>
      <c r="T315" s="18" t="s">
        <v>230</v>
      </c>
      <c r="U315" s="495" t="s">
        <v>81</v>
      </c>
      <c r="V315" s="88"/>
      <c r="W315" s="181"/>
      <c r="X315" s="163"/>
      <c r="Y315" s="8"/>
      <c r="Z315" s="114" t="str">
        <f>INDEX('Factur-X FULL'!B:B,MATCH(CONCATENATE("/rsm:CrossIndustryInvoice",O315),'Factur-X FULL'!M:M,0))</f>
        <v>EXT</v>
      </c>
      <c r="AA315" s="201" t="str">
        <f>INDEX('Factur-X FULL'!K:K,MATCH(CONCATENATE("/rsm:CrossIndustryInvoice",O315),'Factur-X FULL'!M:M,0))</f>
        <v>0..1</v>
      </c>
      <c r="AB315" s="109" t="str">
        <f>IF(OR(ISNA(Z315),Z315="EXT"),INDEX('Factur-X FULL'!T:T,MATCH(CONCATENATE("/rsm:CrossIndustryInvoice",O315),'Factur-X FULL'!M:M,0)),INDEX('Factur-X FULL'!T:T,MATCH(Z315,'Factur-X FULL'!B:B,0)))</f>
        <v>EXTENDED</v>
      </c>
      <c r="AD315" s="8"/>
    </row>
    <row r="316" spans="1:30" ht="45" customHeight="1" outlineLevel="4" x14ac:dyDescent="0.2">
      <c r="A316" s="8">
        <v>313</v>
      </c>
      <c r="B316" s="53" t="s">
        <v>4159</v>
      </c>
      <c r="C316" s="121"/>
      <c r="D316" s="445" t="str">
        <f t="shared" si="39"/>
        <v xml:space="preserve">* * * * * </v>
      </c>
      <c r="E316" s="24" t="s">
        <v>1100</v>
      </c>
      <c r="F316" s="26">
        <f t="shared" si="22"/>
        <v>5</v>
      </c>
      <c r="G316" s="26" t="s">
        <v>5613</v>
      </c>
      <c r="H316" s="26" t="s">
        <v>5613</v>
      </c>
      <c r="I316" s="26" t="s">
        <v>5613</v>
      </c>
      <c r="J316" s="26" t="s">
        <v>3776</v>
      </c>
      <c r="K316" s="18" t="s">
        <v>16</v>
      </c>
      <c r="L316" s="230" t="str">
        <f t="shared" si="47"/>
        <v>1..1</v>
      </c>
      <c r="M316" s="230" t="str">
        <f t="shared" si="46"/>
        <v>1..1</v>
      </c>
      <c r="N316" s="475" t="s">
        <v>20</v>
      </c>
      <c r="O316" s="47" t="s">
        <v>4366</v>
      </c>
      <c r="P316" s="47" t="s">
        <v>5087</v>
      </c>
      <c r="Q316" s="47" t="s">
        <v>1101</v>
      </c>
      <c r="R316" s="47"/>
      <c r="S316" s="47"/>
      <c r="T316" s="125" t="s">
        <v>77</v>
      </c>
      <c r="U316" s="501"/>
      <c r="V316" s="94"/>
      <c r="W316" s="187" t="s">
        <v>3774</v>
      </c>
      <c r="X316" s="169" t="s">
        <v>4949</v>
      </c>
      <c r="Y316" s="8"/>
      <c r="Z316" s="114" t="str">
        <f>INDEX('Factur-X FULL'!B:B,MATCH(CONCATENATE("/rsm:CrossIndustryInvoice",O316),'Factur-X FULL'!M:M,0))</f>
        <v>BT-151-0</v>
      </c>
      <c r="AA316" s="201" t="str">
        <f>INDEX('Factur-X FULL'!K:K,MATCH(CONCATENATE("/rsm:CrossIndustryInvoice",O316),'Factur-X FULL'!M:M,0))</f>
        <v>1..1</v>
      </c>
      <c r="AB316" s="109" t="str">
        <f>IF(OR(ISNA(Z316),Z316="EXT"),INDEX('Factur-X FULL'!T:T,MATCH(CONCATENATE("/rsm:CrossIndustryInvoice",O316),'Factur-X FULL'!M:M,0)),INDEX('Factur-X FULL'!T:T,MATCH(Z316,'Factur-X FULL'!B:B,0)))</f>
        <v>BASIC</v>
      </c>
      <c r="AD316" s="8"/>
    </row>
    <row r="317" spans="1:30" ht="45" customHeight="1" outlineLevel="4" x14ac:dyDescent="0.2">
      <c r="A317" s="8">
        <v>314</v>
      </c>
      <c r="B317" s="53" t="s">
        <v>4159</v>
      </c>
      <c r="C317" s="121"/>
      <c r="D317" s="445" t="str">
        <f t="shared" si="39"/>
        <v xml:space="preserve">* * * * * </v>
      </c>
      <c r="E317" s="24" t="s">
        <v>4553</v>
      </c>
      <c r="F317" s="26">
        <f t="shared" si="22"/>
        <v>5</v>
      </c>
      <c r="G317" s="26" t="s">
        <v>5613</v>
      </c>
      <c r="H317" s="26" t="s">
        <v>5613</v>
      </c>
      <c r="I317" s="26" t="s">
        <v>5613</v>
      </c>
      <c r="J317" s="26" t="s">
        <v>99</v>
      </c>
      <c r="K317" s="18" t="s">
        <v>20</v>
      </c>
      <c r="L317" s="230" t="str">
        <f t="shared" si="47"/>
        <v>0..1</v>
      </c>
      <c r="M317" s="230" t="str">
        <f t="shared" si="46"/>
        <v>0..1</v>
      </c>
      <c r="N317" s="475" t="s">
        <v>20</v>
      </c>
      <c r="O317" s="24" t="s">
        <v>4966</v>
      </c>
      <c r="P317" s="24" t="s">
        <v>5674</v>
      </c>
      <c r="Q317" s="24"/>
      <c r="R317" s="24"/>
      <c r="S317" s="24"/>
      <c r="T317" s="18" t="s">
        <v>125</v>
      </c>
      <c r="U317" s="495" t="s">
        <v>81</v>
      </c>
      <c r="V317" s="88"/>
      <c r="W317" s="181"/>
      <c r="X317" s="163"/>
      <c r="Y317" s="8"/>
      <c r="Z317" s="114" t="str">
        <f>INDEX('Factur-X FULL'!B:B,MATCH(CONCATENATE("/rsm:CrossIndustryInvoice",O317),'Factur-X FULL'!M:M,0))</f>
        <v>EXT</v>
      </c>
      <c r="AA317" s="201" t="str">
        <f>INDEX('Factur-X FULL'!K:K,MATCH(CONCATENATE("/rsm:CrossIndustryInvoice",O317),'Factur-X FULL'!M:M,0))</f>
        <v>0..1</v>
      </c>
      <c r="AB317" s="109" t="str">
        <f>IF(OR(ISNA(Z317),Z317="EXT"),INDEX('Factur-X FULL'!T:T,MATCH(CONCATENATE("/rsm:CrossIndustryInvoice",O317),'Factur-X FULL'!M:M,0)),INDEX('Factur-X FULL'!T:T,MATCH(Z317,'Factur-X FULL'!B:B,0)))</f>
        <v>EXTENDED</v>
      </c>
      <c r="AD317" s="8"/>
    </row>
    <row r="318" spans="1:30" ht="45" customHeight="1" outlineLevel="4" x14ac:dyDescent="0.2">
      <c r="A318" s="8">
        <v>315</v>
      </c>
      <c r="B318" s="53" t="s">
        <v>4159</v>
      </c>
      <c r="C318" s="121"/>
      <c r="D318" s="445" t="str">
        <f t="shared" si="39"/>
        <v xml:space="preserve">* * * * * </v>
      </c>
      <c r="E318" s="24" t="s">
        <v>3751</v>
      </c>
      <c r="F318" s="26">
        <f t="shared" si="22"/>
        <v>5</v>
      </c>
      <c r="G318" s="26" t="s">
        <v>5613</v>
      </c>
      <c r="H318" s="26" t="s">
        <v>5613</v>
      </c>
      <c r="I318" s="26" t="s">
        <v>5613</v>
      </c>
      <c r="J318" s="26" t="s">
        <v>3776</v>
      </c>
      <c r="K318" s="18" t="s">
        <v>16</v>
      </c>
      <c r="L318" s="230" t="str">
        <f t="shared" si="47"/>
        <v>1..1</v>
      </c>
      <c r="M318" s="230" t="str">
        <f t="shared" si="46"/>
        <v>1..1</v>
      </c>
      <c r="N318" s="475" t="s">
        <v>20</v>
      </c>
      <c r="O318" s="20" t="s">
        <v>3875</v>
      </c>
      <c r="P318" s="20" t="s">
        <v>4227</v>
      </c>
      <c r="Q318" s="20" t="s">
        <v>4248</v>
      </c>
      <c r="R318" s="20"/>
      <c r="S318" s="20"/>
      <c r="T318" s="18" t="s">
        <v>192</v>
      </c>
      <c r="U318" s="495" t="s">
        <v>81</v>
      </c>
      <c r="V318" s="88"/>
      <c r="W318" s="181" t="s">
        <v>3774</v>
      </c>
      <c r="X318" s="163" t="s">
        <v>4949</v>
      </c>
      <c r="Y318" s="8"/>
      <c r="Z318" s="114" t="str">
        <f>INDEX('Factur-X FULL'!B:B,MATCH(CONCATENATE("/rsm:CrossIndustryInvoice",O318),'Factur-X FULL'!M:M,0))</f>
        <v>BT-151</v>
      </c>
      <c r="AA318" s="201" t="str">
        <f>INDEX('Factur-X FULL'!K:K,MATCH(CONCATENATE("/rsm:CrossIndustryInvoice",O318),'Factur-X FULL'!M:M,0))</f>
        <v>1..1</v>
      </c>
      <c r="AB318" s="109" t="str">
        <f>IF(OR(ISNA(Z318),Z318="EXT"),INDEX('Factur-X FULL'!T:T,MATCH(CONCATENATE("/rsm:CrossIndustryInvoice",O318),'Factur-X FULL'!M:M,0)),INDEX('Factur-X FULL'!T:T,MATCH(Z318,'Factur-X FULL'!B:B,0)))</f>
        <v>BASIC</v>
      </c>
      <c r="AD318" s="8"/>
    </row>
    <row r="319" spans="1:30" ht="45" customHeight="1" outlineLevel="4" x14ac:dyDescent="0.2">
      <c r="A319" s="8">
        <v>316</v>
      </c>
      <c r="B319" s="53" t="s">
        <v>4159</v>
      </c>
      <c r="C319" s="121"/>
      <c r="D319" s="445" t="str">
        <f t="shared" si="39"/>
        <v xml:space="preserve">* * * * * </v>
      </c>
      <c r="E319" s="24" t="s">
        <v>4555</v>
      </c>
      <c r="F319" s="26">
        <f t="shared" ref="F319" si="49">LEN(O319)-LEN(SUBSTITUTE(O319,"/",""))</f>
        <v>5</v>
      </c>
      <c r="G319" s="26" t="s">
        <v>5613</v>
      </c>
      <c r="H319" s="26" t="s">
        <v>5613</v>
      </c>
      <c r="I319" s="26" t="s">
        <v>5613</v>
      </c>
      <c r="J319" s="26" t="s">
        <v>99</v>
      </c>
      <c r="K319" s="18" t="s">
        <v>20</v>
      </c>
      <c r="L319" s="230" t="str">
        <f t="shared" si="47"/>
        <v>0..1</v>
      </c>
      <c r="M319" s="230" t="str">
        <f t="shared" si="46"/>
        <v>0..1</v>
      </c>
      <c r="N319" s="475" t="s">
        <v>20</v>
      </c>
      <c r="O319" s="24" t="s">
        <v>4967</v>
      </c>
      <c r="P319" s="24" t="s">
        <v>5675</v>
      </c>
      <c r="Q319" s="24"/>
      <c r="R319" s="24"/>
      <c r="S319" s="24"/>
      <c r="T319" s="18" t="s">
        <v>192</v>
      </c>
      <c r="U319" s="495" t="s">
        <v>81</v>
      </c>
      <c r="V319" s="88"/>
      <c r="W319" s="181"/>
      <c r="X319" s="163"/>
      <c r="Y319" s="8"/>
      <c r="Z319" s="114" t="str">
        <f>INDEX('Factur-X FULL'!B:B,MATCH(CONCATENATE("/rsm:CrossIndustryInvoice",O319),'Factur-X FULL'!M:M,0))</f>
        <v>EXT</v>
      </c>
      <c r="AA319" s="201" t="str">
        <f>INDEX('Factur-X FULL'!K:K,MATCH(CONCATENATE("/rsm:CrossIndustryInvoice",O319),'Factur-X FULL'!M:M,0))</f>
        <v>0..1</v>
      </c>
      <c r="AB319" s="109" t="str">
        <f>IF(OR(ISNA(Z319),Z319="EXT"),INDEX('Factur-X FULL'!T:T,MATCH(CONCATENATE("/rsm:CrossIndustryInvoice",O319),'Factur-X FULL'!M:M,0)),INDEX('Factur-X FULL'!T:T,MATCH(Z319,'Factur-X FULL'!B:B,0)))</f>
        <v>EXTENDED</v>
      </c>
      <c r="AD319" s="8"/>
    </row>
    <row r="320" spans="1:30" ht="45" customHeight="1" outlineLevel="4" x14ac:dyDescent="0.2">
      <c r="A320" s="8">
        <v>317</v>
      </c>
      <c r="B320" s="53" t="s">
        <v>4159</v>
      </c>
      <c r="C320" s="121"/>
      <c r="D320" s="445" t="str">
        <f t="shared" si="39"/>
        <v xml:space="preserve">* * * * * </v>
      </c>
      <c r="E320" s="24" t="s">
        <v>3755</v>
      </c>
      <c r="F320" s="26">
        <f t="shared" si="22"/>
        <v>5</v>
      </c>
      <c r="G320" s="26" t="s">
        <v>5613</v>
      </c>
      <c r="H320" s="26" t="s">
        <v>5613</v>
      </c>
      <c r="I320" s="26" t="s">
        <v>5613</v>
      </c>
      <c r="J320" s="26" t="s">
        <v>3776</v>
      </c>
      <c r="K320" s="18" t="s">
        <v>20</v>
      </c>
      <c r="L320" s="230" t="str">
        <f t="shared" si="47"/>
        <v>0..1</v>
      </c>
      <c r="M320" s="230" t="str">
        <f t="shared" si="46"/>
        <v>0..1</v>
      </c>
      <c r="N320" s="475" t="s">
        <v>20</v>
      </c>
      <c r="O320" s="20" t="s">
        <v>3876</v>
      </c>
      <c r="P320" s="20" t="s">
        <v>4228</v>
      </c>
      <c r="Q320" s="20"/>
      <c r="R320" s="20"/>
      <c r="S320" s="20"/>
      <c r="T320" s="18" t="s">
        <v>1130</v>
      </c>
      <c r="U320" s="495" t="s">
        <v>81</v>
      </c>
      <c r="V320" s="88"/>
      <c r="W320" s="181" t="s">
        <v>3774</v>
      </c>
      <c r="X320" s="163" t="s">
        <v>4949</v>
      </c>
      <c r="Y320" s="8"/>
      <c r="Z320" s="114" t="str">
        <f>INDEX('Factur-X FULL'!B:B,MATCH(CONCATENATE("/rsm:CrossIndustryInvoice",O320),'Factur-X FULL'!M:M,0))</f>
        <v>BT-152</v>
      </c>
      <c r="AA320" s="201" t="str">
        <f>INDEX('Factur-X FULL'!K:K,MATCH(CONCATENATE("/rsm:CrossIndustryInvoice",O320),'Factur-X FULL'!M:M,0))</f>
        <v>0..1</v>
      </c>
      <c r="AB320" s="109" t="str">
        <f>IF(OR(ISNA(Z320),Z320="EXT"),INDEX('Factur-X FULL'!T:T,MATCH(CONCATENATE("/rsm:CrossIndustryInvoice",O320),'Factur-X FULL'!M:M,0)),INDEX('Factur-X FULL'!T:T,MATCH(Z320,'Factur-X FULL'!B:B,0)))</f>
        <v>BASIC</v>
      </c>
      <c r="AD320" s="8"/>
    </row>
    <row r="321" spans="1:30" s="148" customFormat="1" ht="45" customHeight="1" outlineLevel="3" x14ac:dyDescent="0.2">
      <c r="A321" s="8">
        <v>318</v>
      </c>
      <c r="B321" s="152" t="s">
        <v>4159</v>
      </c>
      <c r="C321" s="126"/>
      <c r="D321" s="446" t="str">
        <f t="shared" si="39"/>
        <v xml:space="preserve">* * * * </v>
      </c>
      <c r="E321" s="49" t="s">
        <v>3763</v>
      </c>
      <c r="F321" s="35">
        <f t="shared" si="22"/>
        <v>4</v>
      </c>
      <c r="G321" s="35" t="s">
        <v>5613</v>
      </c>
      <c r="H321" s="35" t="s">
        <v>5613</v>
      </c>
      <c r="I321" s="35" t="s">
        <v>5613</v>
      </c>
      <c r="J321" s="35" t="s">
        <v>3776</v>
      </c>
      <c r="K321" s="36" t="s">
        <v>21</v>
      </c>
      <c r="L321" s="35" t="str">
        <f t="shared" si="47"/>
        <v>0..n</v>
      </c>
      <c r="M321" s="35" t="str">
        <f t="shared" si="46"/>
        <v>0..n</v>
      </c>
      <c r="N321" s="482" t="s">
        <v>21</v>
      </c>
      <c r="O321" s="34" t="s">
        <v>3877</v>
      </c>
      <c r="P321" s="34" t="s">
        <v>4199</v>
      </c>
      <c r="Q321" s="34"/>
      <c r="R321" s="34"/>
      <c r="S321" s="34"/>
      <c r="T321" s="36" t="s">
        <v>77</v>
      </c>
      <c r="U321" s="500"/>
      <c r="V321" s="91"/>
      <c r="W321" s="185" t="s">
        <v>3774</v>
      </c>
      <c r="X321" s="166" t="s">
        <v>4949</v>
      </c>
      <c r="Y321" s="8"/>
      <c r="Z321" s="145" t="str">
        <f>INDEX('Factur-X FULL'!B:B,MATCH(CONCATENATE("/rsm:CrossIndustryInvoice",O321),'Factur-X FULL'!M:M,0))</f>
        <v>BG-27</v>
      </c>
      <c r="AA321" s="202" t="str">
        <f>INDEX('Factur-X FULL'!K:K,MATCH(CONCATENATE("/rsm:CrossIndustryInvoice",O321),'Factur-X FULL'!M:M,0))</f>
        <v>0..n</v>
      </c>
      <c r="AB321" s="146" t="str">
        <f>IF(OR(ISNA(Z321),Z321="EXT"),INDEX('Factur-X FULL'!T:T,MATCH(CONCATENATE("/rsm:CrossIndustryInvoice",O321),'Factur-X FULL'!M:M,0)),INDEX('Factur-X FULL'!T:T,MATCH(Z321,'Factur-X FULL'!B:B,0)))</f>
        <v>BASIC</v>
      </c>
      <c r="AC321" s="70"/>
      <c r="AD321" s="8"/>
    </row>
    <row r="322" spans="1:30" ht="45" customHeight="1" outlineLevel="4" x14ac:dyDescent="0.2">
      <c r="A322" s="8">
        <v>319</v>
      </c>
      <c r="B322" s="53" t="s">
        <v>4159</v>
      </c>
      <c r="C322" s="121"/>
      <c r="D322" s="445" t="str">
        <f t="shared" si="39"/>
        <v xml:space="preserve">* * * * * </v>
      </c>
      <c r="E322" s="24" t="s">
        <v>1201</v>
      </c>
      <c r="F322" s="26">
        <f t="shared" si="22"/>
        <v>5</v>
      </c>
      <c r="G322" s="26" t="s">
        <v>5613</v>
      </c>
      <c r="H322" s="26" t="s">
        <v>5613</v>
      </c>
      <c r="I322" s="26" t="s">
        <v>5613</v>
      </c>
      <c r="J322" s="26" t="s">
        <v>3776</v>
      </c>
      <c r="K322" s="18" t="s">
        <v>16</v>
      </c>
      <c r="L322" s="230" t="str">
        <f t="shared" si="47"/>
        <v>1..1</v>
      </c>
      <c r="M322" s="230" t="str">
        <f t="shared" si="46"/>
        <v>1..1</v>
      </c>
      <c r="N322" s="475" t="s">
        <v>20</v>
      </c>
      <c r="O322" s="20" t="s">
        <v>3878</v>
      </c>
      <c r="P322" s="20" t="s">
        <v>1202</v>
      </c>
      <c r="Q322" s="20" t="s">
        <v>77</v>
      </c>
      <c r="R322" s="20"/>
      <c r="S322" s="20"/>
      <c r="T322" s="18" t="s">
        <v>77</v>
      </c>
      <c r="U322" s="495"/>
      <c r="V322" s="88"/>
      <c r="W322" s="181" t="s">
        <v>3774</v>
      </c>
      <c r="X322" s="163" t="s">
        <v>4949</v>
      </c>
      <c r="Y322" s="8"/>
      <c r="Z322" s="114" t="str">
        <f>INDEX('Factur-X FULL'!B:B,MATCH(CONCATENATE("/rsm:CrossIndustryInvoice",O322),'Factur-X FULL'!M:M,0))</f>
        <v>BG-27-0</v>
      </c>
      <c r="AA322" s="201" t="str">
        <f>INDEX('Factur-X FULL'!K:K,MATCH(CONCATENATE("/rsm:CrossIndustryInvoice",O322),'Factur-X FULL'!M:M,0))</f>
        <v>1..1</v>
      </c>
      <c r="AB322" s="109" t="str">
        <f>IF(OR(ISNA(Z322),Z322="EXT"),INDEX('Factur-X FULL'!T:T,MATCH(CONCATENATE("/rsm:CrossIndustryInvoice",O322),'Factur-X FULL'!M:M,0)),INDEX('Factur-X FULL'!T:T,MATCH(Z322,'Factur-X FULL'!B:B,0)))</f>
        <v>BASIC</v>
      </c>
      <c r="AD322" s="8"/>
    </row>
    <row r="323" spans="1:30" ht="45" customHeight="1" outlineLevel="4" x14ac:dyDescent="0.2">
      <c r="A323" s="8">
        <v>320</v>
      </c>
      <c r="B323" s="53" t="s">
        <v>4159</v>
      </c>
      <c r="C323" s="121"/>
      <c r="D323" s="445" t="str">
        <f t="shared" si="39"/>
        <v xml:space="preserve">* * * * * * </v>
      </c>
      <c r="E323" s="24" t="s">
        <v>3759</v>
      </c>
      <c r="F323" s="26">
        <f t="shared" si="22"/>
        <v>6</v>
      </c>
      <c r="G323" s="26" t="s">
        <v>5613</v>
      </c>
      <c r="H323" s="26" t="s">
        <v>5613</v>
      </c>
      <c r="I323" s="26" t="s">
        <v>5613</v>
      </c>
      <c r="J323" s="26" t="s">
        <v>3776</v>
      </c>
      <c r="K323" s="18" t="s">
        <v>16</v>
      </c>
      <c r="L323" s="230" t="str">
        <f t="shared" si="47"/>
        <v>1..1</v>
      </c>
      <c r="M323" s="230" t="str">
        <f t="shared" si="46"/>
        <v>1..1</v>
      </c>
      <c r="N323" s="475" t="s">
        <v>16</v>
      </c>
      <c r="O323" s="20" t="s">
        <v>3879</v>
      </c>
      <c r="P323" s="20" t="s">
        <v>77</v>
      </c>
      <c r="Q323" s="20" t="s">
        <v>718</v>
      </c>
      <c r="R323" s="20"/>
      <c r="S323" s="21"/>
      <c r="T323" s="18" t="s">
        <v>77</v>
      </c>
      <c r="U323" s="495"/>
      <c r="V323" s="88"/>
      <c r="W323" s="181" t="s">
        <v>3774</v>
      </c>
      <c r="X323" s="163" t="s">
        <v>4949</v>
      </c>
      <c r="Y323" s="8"/>
      <c r="Z323" s="114" t="str">
        <f>INDEX('Factur-X FULL'!B:B,MATCH(CONCATENATE("/rsm:CrossIndustryInvoice",O323),'Factur-X FULL'!M:M,0))</f>
        <v>BG-27-1</v>
      </c>
      <c r="AA323" s="201" t="str">
        <f>INDEX('Factur-X FULL'!K:K,MATCH(CONCATENATE("/rsm:CrossIndustryInvoice",O323),'Factur-X FULL'!M:M,0))</f>
        <v>1..1</v>
      </c>
      <c r="AB323" s="109" t="str">
        <f>IF(OR(ISNA(Z323),Z323="EXT"),INDEX('Factur-X FULL'!T:T,MATCH(CONCATENATE("/rsm:CrossIndustryInvoice",O323),'Factur-X FULL'!M:M,0)),INDEX('Factur-X FULL'!T:T,MATCH(Z323,'Factur-X FULL'!B:B,0)))</f>
        <v>BASIC</v>
      </c>
      <c r="AD323" s="8"/>
    </row>
    <row r="324" spans="1:30" ht="45" customHeight="1" outlineLevel="4" x14ac:dyDescent="0.2">
      <c r="A324" s="8">
        <v>321</v>
      </c>
      <c r="B324" s="53" t="s">
        <v>4159</v>
      </c>
      <c r="C324" s="121"/>
      <c r="D324" s="445" t="str">
        <f t="shared" si="39"/>
        <v xml:space="preserve">* * * * * </v>
      </c>
      <c r="E324" s="24" t="s">
        <v>3758</v>
      </c>
      <c r="F324" s="26">
        <f t="shared" si="22"/>
        <v>5</v>
      </c>
      <c r="G324" s="26" t="s">
        <v>5613</v>
      </c>
      <c r="H324" s="26" t="s">
        <v>5613</v>
      </c>
      <c r="I324" s="26" t="s">
        <v>5613</v>
      </c>
      <c r="J324" s="26" t="s">
        <v>3776</v>
      </c>
      <c r="K324" s="18" t="s">
        <v>20</v>
      </c>
      <c r="L324" s="230" t="str">
        <f t="shared" si="47"/>
        <v>0..1</v>
      </c>
      <c r="M324" s="230" t="str">
        <f t="shared" si="46"/>
        <v>0..1</v>
      </c>
      <c r="N324" s="475" t="s">
        <v>20</v>
      </c>
      <c r="O324" s="20" t="s">
        <v>3880</v>
      </c>
      <c r="P324" s="20" t="s">
        <v>4200</v>
      </c>
      <c r="Q324" s="20"/>
      <c r="R324" s="20"/>
      <c r="S324" s="20"/>
      <c r="T324" s="18" t="s">
        <v>1130</v>
      </c>
      <c r="U324" s="495" t="s">
        <v>81</v>
      </c>
      <c r="V324" s="88"/>
      <c r="W324" s="181" t="s">
        <v>3774</v>
      </c>
      <c r="X324" s="163" t="s">
        <v>4949</v>
      </c>
      <c r="Y324" s="8"/>
      <c r="Z324" s="114" t="str">
        <f>INDEX('Factur-X FULL'!B:B,MATCH(CONCATENATE("/rsm:CrossIndustryInvoice",O324),'Factur-X FULL'!M:M,0))</f>
        <v>BT-138</v>
      </c>
      <c r="AA324" s="201" t="str">
        <f>INDEX('Factur-X FULL'!K:K,MATCH(CONCATENATE("/rsm:CrossIndustryInvoice",O324),'Factur-X FULL'!M:M,0))</f>
        <v>0..1</v>
      </c>
      <c r="AB324" s="109" t="str">
        <f>IF(OR(ISNA(Z324),Z324="EXT"),INDEX('Factur-X FULL'!T:T,MATCH(CONCATENATE("/rsm:CrossIndustryInvoice",O324),'Factur-X FULL'!M:M,0)),INDEX('Factur-X FULL'!T:T,MATCH(Z324,'Factur-X FULL'!B:B,0)))</f>
        <v>EN 16931</v>
      </c>
      <c r="AD324" s="8"/>
    </row>
    <row r="325" spans="1:30" ht="45" customHeight="1" outlineLevel="4" x14ac:dyDescent="0.2">
      <c r="A325" s="8">
        <v>322</v>
      </c>
      <c r="B325" s="53" t="s">
        <v>4159</v>
      </c>
      <c r="C325" s="121"/>
      <c r="D325" s="445" t="str">
        <f t="shared" si="39"/>
        <v xml:space="preserve">* * * * * </v>
      </c>
      <c r="E325" s="24" t="s">
        <v>3757</v>
      </c>
      <c r="F325" s="26">
        <f t="shared" si="22"/>
        <v>5</v>
      </c>
      <c r="G325" s="26" t="s">
        <v>5613</v>
      </c>
      <c r="H325" s="26" t="s">
        <v>5613</v>
      </c>
      <c r="I325" s="26" t="s">
        <v>5613</v>
      </c>
      <c r="J325" s="26" t="s">
        <v>3776</v>
      </c>
      <c r="K325" s="18" t="s">
        <v>20</v>
      </c>
      <c r="L325" s="230" t="str">
        <f t="shared" si="47"/>
        <v>0..1</v>
      </c>
      <c r="M325" s="230" t="str">
        <f t="shared" si="46"/>
        <v>0..1</v>
      </c>
      <c r="N325" s="475" t="s">
        <v>20</v>
      </c>
      <c r="O325" s="20" t="s">
        <v>3881</v>
      </c>
      <c r="P325" s="20" t="s">
        <v>4201</v>
      </c>
      <c r="Q325" s="20"/>
      <c r="R325" s="20"/>
      <c r="S325" s="20"/>
      <c r="T325" s="18" t="s">
        <v>230</v>
      </c>
      <c r="U325" s="495" t="s">
        <v>81</v>
      </c>
      <c r="V325" s="88"/>
      <c r="W325" s="181" t="s">
        <v>3774</v>
      </c>
      <c r="X325" s="163" t="s">
        <v>4949</v>
      </c>
      <c r="Y325" s="8"/>
      <c r="Z325" s="114" t="str">
        <f>INDEX('Factur-X FULL'!B:B,MATCH(CONCATENATE("/rsm:CrossIndustryInvoice",O325),'Factur-X FULL'!M:M,0))</f>
        <v>BT-137</v>
      </c>
      <c r="AA325" s="201" t="str">
        <f>INDEX('Factur-X FULL'!K:K,MATCH(CONCATENATE("/rsm:CrossIndustryInvoice",O325),'Factur-X FULL'!M:M,0))</f>
        <v>0..1</v>
      </c>
      <c r="AB325" s="109" t="str">
        <f>IF(OR(ISNA(Z325),Z325="EXT"),INDEX('Factur-X FULL'!T:T,MATCH(CONCATENATE("/rsm:CrossIndustryInvoice",O325),'Factur-X FULL'!M:M,0)),INDEX('Factur-X FULL'!T:T,MATCH(Z325,'Factur-X FULL'!B:B,0)))</f>
        <v>EN 16931</v>
      </c>
      <c r="AD325" s="8"/>
    </row>
    <row r="326" spans="1:30" ht="45" customHeight="1" outlineLevel="4" x14ac:dyDescent="0.2">
      <c r="A326" s="8">
        <v>323</v>
      </c>
      <c r="B326" s="53" t="s">
        <v>4159</v>
      </c>
      <c r="C326" s="121"/>
      <c r="D326" s="445" t="str">
        <f t="shared" si="39"/>
        <v xml:space="preserve">* * * * * </v>
      </c>
      <c r="E326" s="24" t="s">
        <v>3760</v>
      </c>
      <c r="F326" s="26">
        <f t="shared" si="22"/>
        <v>5</v>
      </c>
      <c r="G326" s="26" t="s">
        <v>5613</v>
      </c>
      <c r="H326" s="26" t="s">
        <v>5613</v>
      </c>
      <c r="I326" s="26" t="s">
        <v>5613</v>
      </c>
      <c r="J326" s="26" t="s">
        <v>3776</v>
      </c>
      <c r="K326" s="18" t="s">
        <v>16</v>
      </c>
      <c r="L326" s="230" t="str">
        <f t="shared" si="47"/>
        <v>1..1</v>
      </c>
      <c r="M326" s="230" t="str">
        <f t="shared" si="46"/>
        <v>1..1</v>
      </c>
      <c r="N326" s="475" t="s">
        <v>21</v>
      </c>
      <c r="O326" s="20" t="s">
        <v>3882</v>
      </c>
      <c r="P326" s="20" t="s">
        <v>1230</v>
      </c>
      <c r="Q326" s="20"/>
      <c r="R326" s="20"/>
      <c r="S326" s="20"/>
      <c r="T326" s="18" t="s">
        <v>230</v>
      </c>
      <c r="U326" s="495" t="s">
        <v>81</v>
      </c>
      <c r="V326" s="88"/>
      <c r="W326" s="181" t="s">
        <v>3774</v>
      </c>
      <c r="X326" s="163" t="s">
        <v>4949</v>
      </c>
      <c r="Y326" s="8"/>
      <c r="Z326" s="114" t="str">
        <f>INDEX('Factur-X FULL'!B:B,MATCH(CONCATENATE("/rsm:CrossIndustryInvoice",O326),'Factur-X FULL'!M:M,0))</f>
        <v>BT-136</v>
      </c>
      <c r="AA326" s="201" t="str">
        <f>INDEX('Factur-X FULL'!K:K,MATCH(CONCATENATE("/rsm:CrossIndustryInvoice",O326),'Factur-X FULL'!M:M,0))</f>
        <v>1..1</v>
      </c>
      <c r="AB326" s="109" t="str">
        <f>IF(OR(ISNA(Z326),Z326="EXT"),INDEX('Factur-X FULL'!T:T,MATCH(CONCATENATE("/rsm:CrossIndustryInvoice",O326),'Factur-X FULL'!M:M,0)),INDEX('Factur-X FULL'!T:T,MATCH(Z326,'Factur-X FULL'!B:B,0)))</f>
        <v>BASIC</v>
      </c>
      <c r="AD326" s="8"/>
    </row>
    <row r="327" spans="1:30" ht="45" customHeight="1" outlineLevel="4" x14ac:dyDescent="0.2">
      <c r="A327" s="8">
        <v>324</v>
      </c>
      <c r="B327" s="53" t="s">
        <v>4159</v>
      </c>
      <c r="C327" s="121"/>
      <c r="D327" s="445" t="str">
        <f t="shared" si="39"/>
        <v xml:space="preserve">* * * * * </v>
      </c>
      <c r="E327" s="24" t="s">
        <v>3761</v>
      </c>
      <c r="F327" s="26">
        <f t="shared" si="22"/>
        <v>5</v>
      </c>
      <c r="G327" s="26" t="s">
        <v>5613</v>
      </c>
      <c r="H327" s="26" t="s">
        <v>5613</v>
      </c>
      <c r="I327" s="26" t="s">
        <v>5613</v>
      </c>
      <c r="J327" s="26" t="s">
        <v>3776</v>
      </c>
      <c r="K327" s="18" t="s">
        <v>20</v>
      </c>
      <c r="L327" s="230" t="str">
        <f t="shared" si="47"/>
        <v>0..1</v>
      </c>
      <c r="M327" s="230" t="str">
        <f t="shared" si="46"/>
        <v>0..1</v>
      </c>
      <c r="N327" s="475" t="s">
        <v>20</v>
      </c>
      <c r="O327" s="20" t="s">
        <v>3883</v>
      </c>
      <c r="P327" s="20" t="s">
        <v>4202</v>
      </c>
      <c r="Q327" s="20" t="s">
        <v>4249</v>
      </c>
      <c r="R327" s="20"/>
      <c r="S327" s="20"/>
      <c r="T327" s="18" t="s">
        <v>192</v>
      </c>
      <c r="U327" s="495" t="s">
        <v>81</v>
      </c>
      <c r="V327" s="88"/>
      <c r="W327" s="181" t="s">
        <v>3774</v>
      </c>
      <c r="X327" s="163" t="s">
        <v>4949</v>
      </c>
      <c r="Y327" s="8"/>
      <c r="Z327" s="114" t="str">
        <f>INDEX('Factur-X FULL'!B:B,MATCH(CONCATENATE("/rsm:CrossIndustryInvoice",O327),'Factur-X FULL'!M:M,0))</f>
        <v>BT-140</v>
      </c>
      <c r="AA327" s="201" t="str">
        <f>INDEX('Factur-X FULL'!K:K,MATCH(CONCATENATE("/rsm:CrossIndustryInvoice",O327),'Factur-X FULL'!M:M,0))</f>
        <v>0..1</v>
      </c>
      <c r="AB327" s="109" t="str">
        <f>IF(OR(ISNA(Z327),Z327="EXT"),INDEX('Factur-X FULL'!T:T,MATCH(CONCATENATE("/rsm:CrossIndustryInvoice",O327),'Factur-X FULL'!M:M,0)),INDEX('Factur-X FULL'!T:T,MATCH(Z327,'Factur-X FULL'!B:B,0)))</f>
        <v>BASIC</v>
      </c>
      <c r="AD327" s="8"/>
    </row>
    <row r="328" spans="1:30" ht="45" customHeight="1" outlineLevel="4" x14ac:dyDescent="0.2">
      <c r="A328" s="8">
        <v>325</v>
      </c>
      <c r="B328" s="53" t="s">
        <v>4159</v>
      </c>
      <c r="C328" s="121"/>
      <c r="D328" s="445" t="str">
        <f t="shared" si="39"/>
        <v xml:space="preserve">* * * * * </v>
      </c>
      <c r="E328" s="24" t="s">
        <v>3762</v>
      </c>
      <c r="F328" s="26">
        <f t="shared" si="22"/>
        <v>5</v>
      </c>
      <c r="G328" s="26" t="s">
        <v>5613</v>
      </c>
      <c r="H328" s="26" t="s">
        <v>5613</v>
      </c>
      <c r="I328" s="26" t="s">
        <v>5613</v>
      </c>
      <c r="J328" s="26" t="s">
        <v>3776</v>
      </c>
      <c r="K328" s="18" t="s">
        <v>20</v>
      </c>
      <c r="L328" s="230" t="str">
        <f t="shared" si="47"/>
        <v>0..1</v>
      </c>
      <c r="M328" s="230" t="str">
        <f t="shared" si="46"/>
        <v>0..1</v>
      </c>
      <c r="N328" s="475" t="s">
        <v>20</v>
      </c>
      <c r="O328" s="20" t="s">
        <v>3884</v>
      </c>
      <c r="P328" s="20" t="s">
        <v>4203</v>
      </c>
      <c r="Q328" s="20"/>
      <c r="R328" s="20"/>
      <c r="S328" s="20"/>
      <c r="T328" s="18" t="s">
        <v>125</v>
      </c>
      <c r="U328" s="495" t="s">
        <v>81</v>
      </c>
      <c r="V328" s="88"/>
      <c r="W328" s="181" t="s">
        <v>3774</v>
      </c>
      <c r="X328" s="163" t="s">
        <v>4949</v>
      </c>
      <c r="Y328" s="8"/>
      <c r="Z328" s="114" t="str">
        <f>INDEX('Factur-X FULL'!B:B,MATCH(CONCATENATE("/rsm:CrossIndustryInvoice",O328),'Factur-X FULL'!M:M,0))</f>
        <v>BT-139</v>
      </c>
      <c r="AA328" s="201" t="str">
        <f>INDEX('Factur-X FULL'!K:K,MATCH(CONCATENATE("/rsm:CrossIndustryInvoice",O328),'Factur-X FULL'!M:M,0))</f>
        <v>0..1</v>
      </c>
      <c r="AB328" s="109" t="str">
        <f>IF(OR(ISNA(Z328),Z328="EXT"),INDEX('Factur-X FULL'!T:T,MATCH(CONCATENATE("/rsm:CrossIndustryInvoice",O328),'Factur-X FULL'!M:M,0)),INDEX('Factur-X FULL'!T:T,MATCH(Z328,'Factur-X FULL'!B:B,0)))</f>
        <v>BASIC</v>
      </c>
      <c r="AD328" s="8"/>
    </row>
    <row r="329" spans="1:30" s="148" customFormat="1" ht="45" customHeight="1" outlineLevel="3" x14ac:dyDescent="0.2">
      <c r="A329" s="8">
        <v>326</v>
      </c>
      <c r="B329" s="152" t="s">
        <v>4159</v>
      </c>
      <c r="C329" s="126"/>
      <c r="D329" s="446" t="str">
        <f t="shared" si="39"/>
        <v xml:space="preserve">* * * * </v>
      </c>
      <c r="E329" s="49" t="s">
        <v>3773</v>
      </c>
      <c r="F329" s="35">
        <f t="shared" ref="F329:F410" si="50">LEN(O329)-LEN(SUBSTITUTE(O329,"/",""))</f>
        <v>4</v>
      </c>
      <c r="G329" s="35" t="s">
        <v>5613</v>
      </c>
      <c r="H329" s="35" t="s">
        <v>5613</v>
      </c>
      <c r="I329" s="35" t="s">
        <v>5613</v>
      </c>
      <c r="J329" s="35" t="s">
        <v>3776</v>
      </c>
      <c r="K329" s="36" t="s">
        <v>21</v>
      </c>
      <c r="L329" s="35" t="str">
        <f t="shared" si="47"/>
        <v>0..n</v>
      </c>
      <c r="M329" s="35" t="str">
        <f t="shared" si="46"/>
        <v>0..n</v>
      </c>
      <c r="N329" s="482" t="s">
        <v>21</v>
      </c>
      <c r="O329" s="34" t="s">
        <v>3877</v>
      </c>
      <c r="P329" s="34" t="s">
        <v>1257</v>
      </c>
      <c r="Q329" s="34" t="s">
        <v>4234</v>
      </c>
      <c r="R329" s="34"/>
      <c r="S329" s="34"/>
      <c r="T329" s="36" t="s">
        <v>77</v>
      </c>
      <c r="U329" s="500"/>
      <c r="V329" s="91"/>
      <c r="W329" s="185" t="s">
        <v>3774</v>
      </c>
      <c r="X329" s="166" t="s">
        <v>4949</v>
      </c>
      <c r="Y329" s="8"/>
      <c r="Z329" s="145" t="s">
        <v>1255</v>
      </c>
      <c r="AA329" s="202" t="str">
        <f>INDEX('Factur-X FULL'!K:K,MATCH(CONCATENATE("/rsm:CrossIndustryInvoice",O329),'Factur-X FULL'!M:M,0))</f>
        <v>0..n</v>
      </c>
      <c r="AB329" s="146" t="str">
        <f>IF(OR(ISNA(Z329),Z329="EXT"),INDEX('Factur-X FULL'!T:T,MATCH(CONCATENATE("/rsm:CrossIndustryInvoice",O329),'Factur-X FULL'!M:M,0)),INDEX('Factur-X FULL'!T:T,MATCH(Z329,'Factur-X FULL'!B:B,0)))</f>
        <v>BASIC</v>
      </c>
      <c r="AC329" s="70"/>
      <c r="AD329" s="8"/>
    </row>
    <row r="330" spans="1:30" ht="45" customHeight="1" outlineLevel="4" x14ac:dyDescent="0.2">
      <c r="A330" s="8">
        <v>327</v>
      </c>
      <c r="B330" s="53" t="s">
        <v>4159</v>
      </c>
      <c r="C330" s="121"/>
      <c r="D330" s="445" t="str">
        <f t="shared" si="39"/>
        <v xml:space="preserve">* * * * * </v>
      </c>
      <c r="E330" s="24" t="s">
        <v>1201</v>
      </c>
      <c r="F330" s="26">
        <f t="shared" si="50"/>
        <v>5</v>
      </c>
      <c r="G330" s="26" t="s">
        <v>5613</v>
      </c>
      <c r="H330" s="26" t="s">
        <v>5613</v>
      </c>
      <c r="I330" s="26" t="s">
        <v>5613</v>
      </c>
      <c r="J330" s="26" t="s">
        <v>3776</v>
      </c>
      <c r="K330" s="18" t="s">
        <v>16</v>
      </c>
      <c r="L330" s="230" t="str">
        <f t="shared" si="47"/>
        <v>1..1</v>
      </c>
      <c r="M330" s="230" t="str">
        <f t="shared" si="46"/>
        <v>1..1</v>
      </c>
      <c r="N330" s="475" t="s">
        <v>20</v>
      </c>
      <c r="O330" s="20" t="s">
        <v>3878</v>
      </c>
      <c r="P330" s="20" t="s">
        <v>1202</v>
      </c>
      <c r="Q330" s="20" t="s">
        <v>77</v>
      </c>
      <c r="R330" s="20"/>
      <c r="S330" s="20"/>
      <c r="T330" s="18" t="s">
        <v>77</v>
      </c>
      <c r="U330" s="495"/>
      <c r="V330" s="88"/>
      <c r="W330" s="181" t="s">
        <v>3774</v>
      </c>
      <c r="X330" s="163" t="s">
        <v>4949</v>
      </c>
      <c r="Y330" s="8"/>
      <c r="Z330" s="114" t="s">
        <v>1265</v>
      </c>
      <c r="AA330" s="201" t="str">
        <f>INDEX('Factur-X FULL'!K:K,MATCH(CONCATENATE("/rsm:CrossIndustryInvoice",O330),'Factur-X FULL'!M:M,0))</f>
        <v>1..1</v>
      </c>
      <c r="AB330" s="109" t="str">
        <f>IF(OR(ISNA(Z330),Z330="EXT"),INDEX('Factur-X FULL'!T:T,MATCH(CONCATENATE("/rsm:CrossIndustryInvoice",O330),'Factur-X FULL'!M:M,0)),INDEX('Factur-X FULL'!T:T,MATCH(Z330,'Factur-X FULL'!B:B,0)))</f>
        <v>BASIC</v>
      </c>
      <c r="AD330" s="8"/>
    </row>
    <row r="331" spans="1:30" ht="45" customHeight="1" outlineLevel="4" x14ac:dyDescent="0.2">
      <c r="A331" s="8">
        <v>328</v>
      </c>
      <c r="B331" s="53" t="s">
        <v>4159</v>
      </c>
      <c r="C331" s="121"/>
      <c r="D331" s="445" t="str">
        <f t="shared" si="39"/>
        <v xml:space="preserve">* * * * * * </v>
      </c>
      <c r="E331" s="24" t="s">
        <v>3769</v>
      </c>
      <c r="F331" s="26">
        <f t="shared" si="50"/>
        <v>6</v>
      </c>
      <c r="G331" s="26" t="s">
        <v>5613</v>
      </c>
      <c r="H331" s="26" t="s">
        <v>5613</v>
      </c>
      <c r="I331" s="26" t="s">
        <v>5613</v>
      </c>
      <c r="J331" s="26" t="s">
        <v>3776</v>
      </c>
      <c r="K331" s="18" t="s">
        <v>16</v>
      </c>
      <c r="L331" s="230" t="str">
        <f t="shared" si="47"/>
        <v>1..1</v>
      </c>
      <c r="M331" s="230" t="str">
        <f t="shared" si="46"/>
        <v>1..1</v>
      </c>
      <c r="N331" s="475" t="s">
        <v>16</v>
      </c>
      <c r="O331" s="20" t="s">
        <v>3879</v>
      </c>
      <c r="P331" s="20" t="s">
        <v>77</v>
      </c>
      <c r="Q331" s="20" t="s">
        <v>1268</v>
      </c>
      <c r="R331" s="20"/>
      <c r="S331" s="21"/>
      <c r="T331" s="18" t="s">
        <v>77</v>
      </c>
      <c r="U331" s="495"/>
      <c r="V331" s="88"/>
      <c r="W331" s="181" t="s">
        <v>3774</v>
      </c>
      <c r="X331" s="163" t="s">
        <v>4949</v>
      </c>
      <c r="Y331" s="8"/>
      <c r="Z331" s="114" t="s">
        <v>1266</v>
      </c>
      <c r="AA331" s="201" t="str">
        <f>INDEX('Factur-X FULL'!K:K,MATCH(CONCATENATE("/rsm:CrossIndustryInvoice",O331),'Factur-X FULL'!M:M,0))</f>
        <v>1..1</v>
      </c>
      <c r="AB331" s="109" t="str">
        <f>IF(OR(ISNA(Z331),Z331="EXT"),INDEX('Factur-X FULL'!T:T,MATCH(CONCATENATE("/rsm:CrossIndustryInvoice",O331),'Factur-X FULL'!M:M,0)),INDEX('Factur-X FULL'!T:T,MATCH(Z331,'Factur-X FULL'!B:B,0)))</f>
        <v>BASIC</v>
      </c>
      <c r="AD331" s="8"/>
    </row>
    <row r="332" spans="1:30" ht="45" customHeight="1" outlineLevel="4" x14ac:dyDescent="0.2">
      <c r="A332" s="8">
        <v>329</v>
      </c>
      <c r="B332" s="53" t="s">
        <v>4159</v>
      </c>
      <c r="C332" s="121"/>
      <c r="D332" s="445" t="str">
        <f t="shared" si="39"/>
        <v xml:space="preserve">* * * * * </v>
      </c>
      <c r="E332" s="24" t="s">
        <v>3764</v>
      </c>
      <c r="F332" s="26">
        <f t="shared" si="50"/>
        <v>5</v>
      </c>
      <c r="G332" s="26" t="s">
        <v>5613</v>
      </c>
      <c r="H332" s="26" t="s">
        <v>5613</v>
      </c>
      <c r="I332" s="26" t="s">
        <v>5613</v>
      </c>
      <c r="J332" s="26" t="s">
        <v>3776</v>
      </c>
      <c r="K332" s="18" t="s">
        <v>20</v>
      </c>
      <c r="L332" s="230" t="str">
        <f t="shared" si="47"/>
        <v>0..1</v>
      </c>
      <c r="M332" s="230" t="str">
        <f t="shared" si="46"/>
        <v>0..1</v>
      </c>
      <c r="N332" s="475" t="s">
        <v>20</v>
      </c>
      <c r="O332" s="20" t="s">
        <v>3880</v>
      </c>
      <c r="P332" s="20" t="s">
        <v>4220</v>
      </c>
      <c r="Q332" s="20"/>
      <c r="R332" s="20"/>
      <c r="S332" s="20"/>
      <c r="T332" s="18" t="s">
        <v>1130</v>
      </c>
      <c r="U332" s="495" t="s">
        <v>81</v>
      </c>
      <c r="V332" s="88"/>
      <c r="W332" s="181" t="s">
        <v>3774</v>
      </c>
      <c r="X332" s="163" t="s">
        <v>4949</v>
      </c>
      <c r="Y332" s="8"/>
      <c r="Z332" s="114" t="s">
        <v>1270</v>
      </c>
      <c r="AA332" s="201" t="str">
        <f>INDEX('Factur-X FULL'!K:K,MATCH(CONCATENATE("/rsm:CrossIndustryInvoice",O332),'Factur-X FULL'!M:M,0))</f>
        <v>0..1</v>
      </c>
      <c r="AB332" s="109" t="str">
        <f>IF(OR(ISNA(Z332),Z332="EXT"),INDEX('Factur-X FULL'!T:T,MATCH(CONCATENATE("/rsm:CrossIndustryInvoice",O332),'Factur-X FULL'!M:M,0)),INDEX('Factur-X FULL'!T:T,MATCH(Z332,'Factur-X FULL'!B:B,0)))</f>
        <v>EN 16931</v>
      </c>
      <c r="AD332" s="8"/>
    </row>
    <row r="333" spans="1:30" ht="45" customHeight="1" outlineLevel="4" x14ac:dyDescent="0.2">
      <c r="A333" s="8">
        <v>330</v>
      </c>
      <c r="B333" s="53" t="s">
        <v>4159</v>
      </c>
      <c r="C333" s="121"/>
      <c r="D333" s="445" t="str">
        <f t="shared" si="39"/>
        <v xml:space="preserve">* * * * * </v>
      </c>
      <c r="E333" s="24" t="s">
        <v>3765</v>
      </c>
      <c r="F333" s="26">
        <f t="shared" si="50"/>
        <v>5</v>
      </c>
      <c r="G333" s="26" t="s">
        <v>5613</v>
      </c>
      <c r="H333" s="26" t="s">
        <v>5613</v>
      </c>
      <c r="I333" s="26" t="s">
        <v>5613</v>
      </c>
      <c r="J333" s="26" t="s">
        <v>3776</v>
      </c>
      <c r="K333" s="18" t="s">
        <v>20</v>
      </c>
      <c r="L333" s="230" t="str">
        <f t="shared" si="47"/>
        <v>0..1</v>
      </c>
      <c r="M333" s="230" t="str">
        <f t="shared" si="46"/>
        <v>0..1</v>
      </c>
      <c r="N333" s="475" t="s">
        <v>20</v>
      </c>
      <c r="O333" s="20" t="s">
        <v>3881</v>
      </c>
      <c r="P333" s="20" t="s">
        <v>4221</v>
      </c>
      <c r="Q333" s="20"/>
      <c r="R333" s="20"/>
      <c r="S333" s="20"/>
      <c r="T333" s="18" t="s">
        <v>230</v>
      </c>
      <c r="U333" s="495" t="s">
        <v>81</v>
      </c>
      <c r="V333" s="88"/>
      <c r="W333" s="181" t="s">
        <v>3774</v>
      </c>
      <c r="X333" s="163" t="s">
        <v>4949</v>
      </c>
      <c r="Y333" s="8"/>
      <c r="Z333" s="114" t="s">
        <v>1275</v>
      </c>
      <c r="AA333" s="201" t="str">
        <f>INDEX('Factur-X FULL'!K:K,MATCH(CONCATENATE("/rsm:CrossIndustryInvoice",O333),'Factur-X FULL'!M:M,0))</f>
        <v>0..1</v>
      </c>
      <c r="AB333" s="109" t="str">
        <f>IF(OR(ISNA(Z333),Z333="EXT"),INDEX('Factur-X FULL'!T:T,MATCH(CONCATENATE("/rsm:CrossIndustryInvoice",O333),'Factur-X FULL'!M:M,0)),INDEX('Factur-X FULL'!T:T,MATCH(Z333,'Factur-X FULL'!B:B,0)))</f>
        <v>EN 16931</v>
      </c>
      <c r="AD333" s="8"/>
    </row>
    <row r="334" spans="1:30" ht="45" customHeight="1" outlineLevel="4" x14ac:dyDescent="0.2">
      <c r="A334" s="8">
        <v>331</v>
      </c>
      <c r="B334" s="53" t="s">
        <v>4159</v>
      </c>
      <c r="C334" s="121"/>
      <c r="D334" s="445" t="str">
        <f t="shared" si="39"/>
        <v xml:space="preserve">* * * * * </v>
      </c>
      <c r="E334" s="24" t="s">
        <v>3766</v>
      </c>
      <c r="F334" s="26">
        <f t="shared" si="50"/>
        <v>5</v>
      </c>
      <c r="G334" s="26" t="s">
        <v>5613</v>
      </c>
      <c r="H334" s="26" t="s">
        <v>5613</v>
      </c>
      <c r="I334" s="26" t="s">
        <v>5613</v>
      </c>
      <c r="J334" s="26" t="s">
        <v>3776</v>
      </c>
      <c r="K334" s="18" t="s">
        <v>16</v>
      </c>
      <c r="L334" s="230" t="str">
        <f t="shared" si="47"/>
        <v>1..1</v>
      </c>
      <c r="M334" s="230" t="str">
        <f t="shared" si="46"/>
        <v>1..1</v>
      </c>
      <c r="N334" s="475" t="s">
        <v>21</v>
      </c>
      <c r="O334" s="20" t="s">
        <v>3882</v>
      </c>
      <c r="P334" s="20" t="s">
        <v>1282</v>
      </c>
      <c r="Q334" s="20"/>
      <c r="R334" s="20"/>
      <c r="S334" s="20"/>
      <c r="T334" s="18" t="s">
        <v>230</v>
      </c>
      <c r="U334" s="495" t="s">
        <v>81</v>
      </c>
      <c r="V334" s="88"/>
      <c r="W334" s="181" t="s">
        <v>3774</v>
      </c>
      <c r="X334" s="163" t="s">
        <v>4949</v>
      </c>
      <c r="Y334" s="8"/>
      <c r="Z334" s="114" t="s">
        <v>1280</v>
      </c>
      <c r="AA334" s="201" t="str">
        <f>INDEX('Factur-X FULL'!K:K,MATCH(CONCATENATE("/rsm:CrossIndustryInvoice",O334),'Factur-X FULL'!M:M,0))</f>
        <v>1..1</v>
      </c>
      <c r="AB334" s="109" t="str">
        <f>IF(OR(ISNA(Z334),Z334="EXT"),INDEX('Factur-X FULL'!T:T,MATCH(CONCATENATE("/rsm:CrossIndustryInvoice",O334),'Factur-X FULL'!M:M,0)),INDEX('Factur-X FULL'!T:T,MATCH(Z334,'Factur-X FULL'!B:B,0)))</f>
        <v>BASIC</v>
      </c>
      <c r="AD334" s="8"/>
    </row>
    <row r="335" spans="1:30" ht="45" customHeight="1" outlineLevel="4" x14ac:dyDescent="0.2">
      <c r="A335" s="8">
        <v>332</v>
      </c>
      <c r="B335" s="53" t="s">
        <v>4159</v>
      </c>
      <c r="C335" s="121"/>
      <c r="D335" s="445" t="str">
        <f t="shared" si="39"/>
        <v xml:space="preserve">* * * * * </v>
      </c>
      <c r="E335" s="24" t="s">
        <v>3767</v>
      </c>
      <c r="F335" s="26">
        <f t="shared" si="50"/>
        <v>5</v>
      </c>
      <c r="G335" s="26" t="s">
        <v>5613</v>
      </c>
      <c r="H335" s="26" t="s">
        <v>5613</v>
      </c>
      <c r="I335" s="26" t="s">
        <v>5613</v>
      </c>
      <c r="J335" s="26" t="s">
        <v>3776</v>
      </c>
      <c r="K335" s="18" t="s">
        <v>20</v>
      </c>
      <c r="L335" s="230" t="str">
        <f t="shared" si="47"/>
        <v>0..1</v>
      </c>
      <c r="M335" s="230" t="str">
        <f t="shared" si="46"/>
        <v>0..1</v>
      </c>
      <c r="N335" s="475" t="s">
        <v>20</v>
      </c>
      <c r="O335" s="20" t="s">
        <v>3883</v>
      </c>
      <c r="P335" s="20" t="s">
        <v>4222</v>
      </c>
      <c r="Q335" s="20" t="s">
        <v>4250</v>
      </c>
      <c r="R335" s="20"/>
      <c r="S335" s="20"/>
      <c r="T335" s="18" t="s">
        <v>192</v>
      </c>
      <c r="U335" s="495" t="s">
        <v>81</v>
      </c>
      <c r="V335" s="88"/>
      <c r="W335" s="181" t="s">
        <v>3774</v>
      </c>
      <c r="X335" s="163" t="s">
        <v>4949</v>
      </c>
      <c r="Y335" s="8"/>
      <c r="Z335" s="114" t="s">
        <v>1287</v>
      </c>
      <c r="AA335" s="201" t="str">
        <f>INDEX('Factur-X FULL'!K:K,MATCH(CONCATENATE("/rsm:CrossIndustryInvoice",O335),'Factur-X FULL'!M:M,0))</f>
        <v>0..1</v>
      </c>
      <c r="AB335" s="109" t="str">
        <f>IF(OR(ISNA(Z335),Z335="EXT"),INDEX('Factur-X FULL'!T:T,MATCH(CONCATENATE("/rsm:CrossIndustryInvoice",O335),'Factur-X FULL'!M:M,0)),INDEX('Factur-X FULL'!T:T,MATCH(Z335,'Factur-X FULL'!B:B,0)))</f>
        <v>BASIC</v>
      </c>
      <c r="AD335" s="8"/>
    </row>
    <row r="336" spans="1:30" ht="45" customHeight="1" outlineLevel="4" x14ac:dyDescent="0.2">
      <c r="A336" s="8">
        <v>333</v>
      </c>
      <c r="B336" s="53" t="s">
        <v>4159</v>
      </c>
      <c r="C336" s="121"/>
      <c r="D336" s="445" t="str">
        <f t="shared" si="39"/>
        <v xml:space="preserve">* * * * * </v>
      </c>
      <c r="E336" s="24" t="s">
        <v>3768</v>
      </c>
      <c r="F336" s="26">
        <f t="shared" si="50"/>
        <v>5</v>
      </c>
      <c r="G336" s="26" t="s">
        <v>5613</v>
      </c>
      <c r="H336" s="26" t="s">
        <v>5613</v>
      </c>
      <c r="I336" s="26" t="s">
        <v>5613</v>
      </c>
      <c r="J336" s="26" t="s">
        <v>3776</v>
      </c>
      <c r="K336" s="18" t="s">
        <v>20</v>
      </c>
      <c r="L336" s="230" t="str">
        <f t="shared" si="47"/>
        <v>0..1</v>
      </c>
      <c r="M336" s="230" t="str">
        <f t="shared" si="46"/>
        <v>0..1</v>
      </c>
      <c r="N336" s="475" t="s">
        <v>20</v>
      </c>
      <c r="O336" s="20" t="s">
        <v>3884</v>
      </c>
      <c r="P336" s="20" t="s">
        <v>4223</v>
      </c>
      <c r="Q336" s="20"/>
      <c r="R336" s="20"/>
      <c r="S336" s="20"/>
      <c r="T336" s="18" t="s">
        <v>125</v>
      </c>
      <c r="U336" s="495" t="s">
        <v>81</v>
      </c>
      <c r="V336" s="88"/>
      <c r="W336" s="181" t="s">
        <v>3774</v>
      </c>
      <c r="X336" s="163" t="s">
        <v>4949</v>
      </c>
      <c r="Y336" s="8"/>
      <c r="Z336" s="114" t="s">
        <v>1298</v>
      </c>
      <c r="AA336" s="201" t="str">
        <f>INDEX('Factur-X FULL'!K:K,MATCH(CONCATENATE("/rsm:CrossIndustryInvoice",O336),'Factur-X FULL'!M:M,0))</f>
        <v>0..1</v>
      </c>
      <c r="AB336" s="109" t="str">
        <f>IF(OR(ISNA(Z336),Z336="EXT"),INDEX('Factur-X FULL'!T:T,MATCH(CONCATENATE("/rsm:CrossIndustryInvoice",O336),'Factur-X FULL'!M:M,0)),INDEX('Factur-X FULL'!T:T,MATCH(Z336,'Factur-X FULL'!B:B,0)))</f>
        <v>BASIC</v>
      </c>
      <c r="AD336" s="8"/>
    </row>
    <row r="337" spans="1:30" s="148" customFormat="1" ht="45" customHeight="1" outlineLevel="3" x14ac:dyDescent="0.2">
      <c r="A337" s="8">
        <v>334</v>
      </c>
      <c r="B337" s="152" t="s">
        <v>4159</v>
      </c>
      <c r="C337" s="221"/>
      <c r="D337" s="446" t="str">
        <f t="shared" si="39"/>
        <v xml:space="preserve">* * * * </v>
      </c>
      <c r="E337" s="49" t="s">
        <v>4127</v>
      </c>
      <c r="F337" s="35">
        <f t="shared" si="50"/>
        <v>4</v>
      </c>
      <c r="G337" s="35" t="s">
        <v>5613</v>
      </c>
      <c r="H337" s="35" t="s">
        <v>5613</v>
      </c>
      <c r="I337" s="35" t="s">
        <v>5613</v>
      </c>
      <c r="J337" s="35" t="s">
        <v>323</v>
      </c>
      <c r="K337" s="36" t="s">
        <v>16</v>
      </c>
      <c r="L337" s="35" t="str">
        <f t="shared" si="47"/>
        <v>1..1</v>
      </c>
      <c r="M337" s="35" t="str">
        <f t="shared" si="46"/>
        <v>1..1</v>
      </c>
      <c r="N337" s="482" t="s">
        <v>21</v>
      </c>
      <c r="O337" s="34" t="s">
        <v>4126</v>
      </c>
      <c r="P337" s="34"/>
      <c r="Q337" s="34"/>
      <c r="R337" s="34"/>
      <c r="S337" s="34"/>
      <c r="T337" s="36"/>
      <c r="U337" s="500"/>
      <c r="V337" s="177" t="s">
        <v>4262</v>
      </c>
      <c r="W337" s="185"/>
      <c r="X337" s="166" t="s">
        <v>4949</v>
      </c>
      <c r="Y337" s="8"/>
      <c r="Z337" s="145" t="str">
        <f>INDEX('Factur-X FULL'!B:B,MATCH(CONCATENATE("/rsm:CrossIndustryInvoice",O337),'Factur-X FULL'!M:M,0))</f>
        <v>BT-131-00</v>
      </c>
      <c r="AA337" s="202" t="str">
        <f>INDEX('Factur-X FULL'!K:K,MATCH(CONCATENATE("/rsm:CrossIndustryInvoice",O337),'Factur-X FULL'!M:M,0))</f>
        <v>1..1</v>
      </c>
      <c r="AB337" s="146" t="str">
        <f>IF(OR(ISNA(Z337),Z337="EXT"),INDEX('Factur-X FULL'!T:T,MATCH(CONCATENATE("/rsm:CrossIndustryInvoice",O337),'Factur-X FULL'!M:M,0)),INDEX('Factur-X FULL'!T:T,MATCH(Z337,'Factur-X FULL'!B:B,0)))</f>
        <v>BASIC</v>
      </c>
      <c r="AC337" s="70"/>
      <c r="AD337" s="8"/>
    </row>
    <row r="338" spans="1:30" ht="45" customHeight="1" outlineLevel="4" x14ac:dyDescent="0.2">
      <c r="A338" s="8">
        <v>335</v>
      </c>
      <c r="B338" s="53" t="s">
        <v>4159</v>
      </c>
      <c r="C338" s="121"/>
      <c r="D338" s="445" t="str">
        <f t="shared" ref="D338:D401" si="51">REPT($D$1,F338)</f>
        <v xml:space="preserve">* * * * * </v>
      </c>
      <c r="E338" s="24" t="s">
        <v>4128</v>
      </c>
      <c r="F338" s="26">
        <f t="shared" si="50"/>
        <v>5</v>
      </c>
      <c r="G338" s="26" t="s">
        <v>5613</v>
      </c>
      <c r="H338" s="26" t="s">
        <v>5613</v>
      </c>
      <c r="I338" s="26" t="s">
        <v>5613</v>
      </c>
      <c r="J338" s="26" t="s">
        <v>323</v>
      </c>
      <c r="K338" s="18" t="s">
        <v>16</v>
      </c>
      <c r="L338" s="230" t="str">
        <f t="shared" ref="L338:L377" si="52">IF($K338="","",$K338)</f>
        <v>1..1</v>
      </c>
      <c r="M338" s="230" t="str">
        <f t="shared" si="46"/>
        <v>1..1</v>
      </c>
      <c r="N338" s="475" t="s">
        <v>21</v>
      </c>
      <c r="O338" s="20" t="s">
        <v>3885</v>
      </c>
      <c r="P338" s="20" t="s">
        <v>4204</v>
      </c>
      <c r="Q338" s="20" t="s">
        <v>1310</v>
      </c>
      <c r="R338" s="20"/>
      <c r="S338" s="20"/>
      <c r="T338" s="18" t="s">
        <v>230</v>
      </c>
      <c r="U338" s="495" t="s">
        <v>81</v>
      </c>
      <c r="V338" s="88" t="s">
        <v>73</v>
      </c>
      <c r="W338" s="181"/>
      <c r="X338" s="163" t="s">
        <v>4949</v>
      </c>
      <c r="Y338" s="8"/>
      <c r="Z338" s="114" t="str">
        <f>INDEX('Factur-X FULL'!B:B,MATCH(CONCATENATE("/rsm:CrossIndustryInvoice",O338),'Factur-X FULL'!M:M,0))</f>
        <v>BT-131</v>
      </c>
      <c r="AA338" s="201" t="str">
        <f>INDEX('Factur-X FULL'!K:K,MATCH(CONCATENATE("/rsm:CrossIndustryInvoice",O338),'Factur-X FULL'!M:M,0))</f>
        <v>1..1</v>
      </c>
      <c r="AB338" s="109" t="str">
        <f>IF(OR(ISNA(Z338),Z338="EXT"),INDEX('Factur-X FULL'!T:T,MATCH(CONCATENATE("/rsm:CrossIndustryInvoice",O338),'Factur-X FULL'!M:M,0)),INDEX('Factur-X FULL'!T:T,MATCH(Z338,'Factur-X FULL'!B:B,0)))</f>
        <v>BASIC</v>
      </c>
      <c r="AD338" s="8"/>
    </row>
    <row r="339" spans="1:30" ht="45" customHeight="1" outlineLevel="4" x14ac:dyDescent="0.2">
      <c r="A339" s="8">
        <v>336</v>
      </c>
      <c r="B339" s="53" t="s">
        <v>4159</v>
      </c>
      <c r="C339" s="121"/>
      <c r="D339" s="445" t="str">
        <f t="shared" si="51"/>
        <v xml:space="preserve">* * * * * </v>
      </c>
      <c r="E339" s="24" t="s">
        <v>5206</v>
      </c>
      <c r="F339" s="26">
        <f t="shared" ref="F339:F340" si="53">LEN(O339)-LEN(SUBSTITUTE(O339,"/",""))</f>
        <v>5</v>
      </c>
      <c r="G339" s="26" t="s">
        <v>5613</v>
      </c>
      <c r="H339" s="26" t="s">
        <v>5613</v>
      </c>
      <c r="I339" s="26" t="s">
        <v>5613</v>
      </c>
      <c r="J339" s="26" t="s">
        <v>99</v>
      </c>
      <c r="K339" s="18" t="s">
        <v>20</v>
      </c>
      <c r="L339" s="230" t="str">
        <f t="shared" si="52"/>
        <v>0..1</v>
      </c>
      <c r="M339" s="230" t="str">
        <f t="shared" si="46"/>
        <v>0..1</v>
      </c>
      <c r="N339" s="475" t="s">
        <v>21</v>
      </c>
      <c r="O339" s="20" t="s">
        <v>5213</v>
      </c>
      <c r="P339" s="20" t="s">
        <v>5211</v>
      </c>
      <c r="Q339" s="20" t="s">
        <v>1310</v>
      </c>
      <c r="R339" s="20"/>
      <c r="S339" s="20"/>
      <c r="T339" s="18" t="s">
        <v>230</v>
      </c>
      <c r="U339" s="495" t="s">
        <v>81</v>
      </c>
      <c r="V339" s="88" t="s">
        <v>73</v>
      </c>
      <c r="W339" s="181"/>
      <c r="X339" s="163"/>
      <c r="Y339" s="8"/>
      <c r="Z339" s="114" t="e">
        <f>INDEX('Factur-X FULL'!B:B,MATCH(CONCATENATE("/rsm:CrossIndustryInvoice",O339),'Factur-X FULL'!M:M,0))</f>
        <v>#N/A</v>
      </c>
      <c r="AA339" s="201" t="e">
        <f>INDEX('Factur-X FULL'!K:K,MATCH(CONCATENATE("/rsm:CrossIndustryInvoice",O339),'Factur-X FULL'!M:M,0))</f>
        <v>#N/A</v>
      </c>
      <c r="AB339" s="109" t="e">
        <f>IF(OR(ISNA(Z339),Z339="EXT"),INDEX('Factur-X FULL'!T:T,MATCH(CONCATENATE("/rsm:CrossIndustryInvoice",O339),'Factur-X FULL'!M:M,0)),INDEX('Factur-X FULL'!T:T,MATCH(Z339,'Factur-X FULL'!B:B,0)))</f>
        <v>#N/A</v>
      </c>
      <c r="AC339" s="426" t="s">
        <v>4707</v>
      </c>
      <c r="AD339" s="8"/>
    </row>
    <row r="340" spans="1:30" ht="45" customHeight="1" outlineLevel="4" x14ac:dyDescent="0.2">
      <c r="A340" s="8">
        <v>337</v>
      </c>
      <c r="B340" s="53" t="s">
        <v>4159</v>
      </c>
      <c r="C340" s="121"/>
      <c r="D340" s="445" t="str">
        <f t="shared" si="51"/>
        <v xml:space="preserve">* * * * * </v>
      </c>
      <c r="E340" s="24" t="s">
        <v>5207</v>
      </c>
      <c r="F340" s="26">
        <f t="shared" si="53"/>
        <v>5</v>
      </c>
      <c r="G340" s="26" t="s">
        <v>5613</v>
      </c>
      <c r="H340" s="26" t="s">
        <v>5613</v>
      </c>
      <c r="I340" s="26" t="s">
        <v>5613</v>
      </c>
      <c r="J340" s="26" t="s">
        <v>99</v>
      </c>
      <c r="K340" s="18" t="s">
        <v>20</v>
      </c>
      <c r="L340" s="230" t="str">
        <f t="shared" si="52"/>
        <v>0..1</v>
      </c>
      <c r="M340" s="230" t="str">
        <f t="shared" si="46"/>
        <v>0..1</v>
      </c>
      <c r="N340" s="475" t="s">
        <v>21</v>
      </c>
      <c r="O340" s="20" t="s">
        <v>5214</v>
      </c>
      <c r="P340" s="20" t="s">
        <v>5212</v>
      </c>
      <c r="Q340" s="20" t="s">
        <v>1310</v>
      </c>
      <c r="R340" s="20"/>
      <c r="S340" s="20"/>
      <c r="T340" s="18" t="s">
        <v>230</v>
      </c>
      <c r="U340" s="495" t="s">
        <v>81</v>
      </c>
      <c r="V340" s="88" t="s">
        <v>73</v>
      </c>
      <c r="W340" s="181"/>
      <c r="X340" s="163"/>
      <c r="Y340" s="8"/>
      <c r="Z340" s="114" t="e">
        <f>INDEX('Factur-X FULL'!B:B,MATCH(CONCATENATE("/rsm:CrossIndustryInvoice",O340),'Factur-X FULL'!M:M,0))</f>
        <v>#N/A</v>
      </c>
      <c r="AA340" s="201" t="e">
        <f>INDEX('Factur-X FULL'!K:K,MATCH(CONCATENATE("/rsm:CrossIndustryInvoice",O340),'Factur-X FULL'!M:M,0))</f>
        <v>#N/A</v>
      </c>
      <c r="AB340" s="109" t="e">
        <f>IF(OR(ISNA(Z340),Z340="EXT"),INDEX('Factur-X FULL'!T:T,MATCH(CONCATENATE("/rsm:CrossIndustryInvoice",O340),'Factur-X FULL'!M:M,0)),INDEX('Factur-X FULL'!T:T,MATCH(Z340,'Factur-X FULL'!B:B,0)))</f>
        <v>#N/A</v>
      </c>
      <c r="AC340" s="426" t="s">
        <v>4707</v>
      </c>
      <c r="AD340" s="8"/>
    </row>
    <row r="341" spans="1:30" ht="45" customHeight="1" outlineLevel="4" x14ac:dyDescent="0.2">
      <c r="A341" s="8">
        <v>338</v>
      </c>
      <c r="B341" s="53" t="s">
        <v>4159</v>
      </c>
      <c r="C341" s="121"/>
      <c r="D341" s="445" t="str">
        <f t="shared" si="51"/>
        <v xml:space="preserve">* * * * * </v>
      </c>
      <c r="E341" s="24" t="s">
        <v>3770</v>
      </c>
      <c r="F341" s="26">
        <f t="shared" si="50"/>
        <v>5</v>
      </c>
      <c r="G341" s="26" t="s">
        <v>5613</v>
      </c>
      <c r="H341" s="26" t="s">
        <v>5613</v>
      </c>
      <c r="I341" s="26" t="s">
        <v>5613</v>
      </c>
      <c r="J341" s="26" t="s">
        <v>99</v>
      </c>
      <c r="K341" s="18" t="s">
        <v>20</v>
      </c>
      <c r="L341" s="230" t="str">
        <f t="shared" si="52"/>
        <v>0..1</v>
      </c>
      <c r="M341" s="230" t="str">
        <f t="shared" si="46"/>
        <v>0..1</v>
      </c>
      <c r="N341" s="475" t="s">
        <v>21</v>
      </c>
      <c r="O341" s="20" t="s">
        <v>3886</v>
      </c>
      <c r="P341" s="20" t="s">
        <v>5676</v>
      </c>
      <c r="Q341" s="20"/>
      <c r="R341" s="20"/>
      <c r="S341" s="20"/>
      <c r="T341" s="18" t="s">
        <v>230</v>
      </c>
      <c r="U341" s="495" t="s">
        <v>81</v>
      </c>
      <c r="V341" s="88"/>
      <c r="W341" s="181" t="s">
        <v>3775</v>
      </c>
      <c r="X341" s="163"/>
      <c r="Y341" s="8"/>
      <c r="Z341" s="114" t="e">
        <f>INDEX('Factur-X FULL'!B:B,MATCH(CONCATENATE("/rsm:CrossIndustryInvoice",O341),'Factur-X FULL'!M:M,0))</f>
        <v>#N/A</v>
      </c>
      <c r="AA341" s="201" t="e">
        <f>INDEX('Factur-X FULL'!K:K,MATCH(CONCATENATE("/rsm:CrossIndustryInvoice",O341),'Factur-X FULL'!M:M,0))</f>
        <v>#N/A</v>
      </c>
      <c r="AB341" s="109" t="e">
        <f>IF(OR(ISNA(Z341),Z341="EXT"),INDEX('Factur-X FULL'!T:T,MATCH(CONCATENATE("/rsm:CrossIndustryInvoice",O341),'Factur-X FULL'!M:M,0)),INDEX('Factur-X FULL'!T:T,MATCH(Z341,'Factur-X FULL'!B:B,0)))</f>
        <v>#N/A</v>
      </c>
      <c r="AC341" s="426" t="s">
        <v>4707</v>
      </c>
      <c r="AD341" s="8"/>
    </row>
    <row r="342" spans="1:30" ht="45" customHeight="1" outlineLevel="4" x14ac:dyDescent="0.2">
      <c r="A342" s="8">
        <v>339</v>
      </c>
      <c r="B342" s="53" t="s">
        <v>4159</v>
      </c>
      <c r="C342" s="123"/>
      <c r="D342" s="445" t="str">
        <f t="shared" si="51"/>
        <v xml:space="preserve">* * * * * </v>
      </c>
      <c r="E342" s="24" t="s">
        <v>5208</v>
      </c>
      <c r="F342" s="26">
        <f t="shared" ref="F342" si="54">LEN(O342)-LEN(SUBSTITUTE(O342,"/",""))</f>
        <v>5</v>
      </c>
      <c r="G342" s="26" t="s">
        <v>5613</v>
      </c>
      <c r="H342" s="26" t="s">
        <v>5613</v>
      </c>
      <c r="I342" s="26" t="s">
        <v>5613</v>
      </c>
      <c r="J342" s="26" t="s">
        <v>99</v>
      </c>
      <c r="K342" s="18" t="s">
        <v>20</v>
      </c>
      <c r="L342" s="230" t="str">
        <f t="shared" si="52"/>
        <v>0..1</v>
      </c>
      <c r="M342" s="230" t="str">
        <f t="shared" si="46"/>
        <v>0..1</v>
      </c>
      <c r="N342" s="475" t="s">
        <v>21</v>
      </c>
      <c r="O342" s="20" t="s">
        <v>5209</v>
      </c>
      <c r="P342" s="20" t="s">
        <v>5210</v>
      </c>
      <c r="Q342" s="20" t="s">
        <v>1310</v>
      </c>
      <c r="R342" s="20"/>
      <c r="S342" s="20"/>
      <c r="T342" s="18" t="s">
        <v>230</v>
      </c>
      <c r="U342" s="495" t="s">
        <v>81</v>
      </c>
      <c r="V342" s="88" t="s">
        <v>73</v>
      </c>
      <c r="W342" s="181"/>
      <c r="X342" s="163"/>
      <c r="Y342" s="8"/>
      <c r="Z342" s="114" t="str">
        <f>INDEX('Factur-X FULL'!B:B,MATCH(CONCATENATE("/rsm:CrossIndustryInvoice",O342),'Factur-X FULL'!M:M,0))</f>
        <v>EXT</v>
      </c>
      <c r="AA342" s="201" t="str">
        <f>INDEX('Factur-X FULL'!K:K,MATCH(CONCATENATE("/rsm:CrossIndustryInvoice",O342),'Factur-X FULL'!M:M,0))</f>
        <v>0..1</v>
      </c>
      <c r="AB342" s="109" t="str">
        <f>IF(OR(ISNA(Z342),Z342="EXT"),INDEX('Factur-X FULL'!T:T,MATCH(CONCATENATE("/rsm:CrossIndustryInvoice",O342),'Factur-X FULL'!M:M,0)),INDEX('Factur-X FULL'!T:T,MATCH(Z342,'Factur-X FULL'!B:B,0)))</f>
        <v>EXTENDED</v>
      </c>
      <c r="AD342" s="8"/>
    </row>
    <row r="343" spans="1:30" s="148" customFormat="1" ht="45" customHeight="1" outlineLevel="3" x14ac:dyDescent="0.2">
      <c r="A343" s="8">
        <v>340</v>
      </c>
      <c r="B343" s="152" t="s">
        <v>4159</v>
      </c>
      <c r="C343" s="126"/>
      <c r="D343" s="446" t="str">
        <f t="shared" si="51"/>
        <v xml:space="preserve">* * * * </v>
      </c>
      <c r="E343" s="49" t="s">
        <v>4960</v>
      </c>
      <c r="F343" s="35">
        <f t="shared" si="50"/>
        <v>4</v>
      </c>
      <c r="G343" s="35" t="s">
        <v>5613</v>
      </c>
      <c r="H343" s="35" t="s">
        <v>5613</v>
      </c>
      <c r="I343" s="35" t="s">
        <v>5613</v>
      </c>
      <c r="J343" s="35" t="s">
        <v>3776</v>
      </c>
      <c r="K343" s="36" t="s">
        <v>20</v>
      </c>
      <c r="L343" s="35" t="str">
        <f t="shared" si="52"/>
        <v>0..1</v>
      </c>
      <c r="M343" s="35" t="str">
        <f t="shared" si="46"/>
        <v>0..1</v>
      </c>
      <c r="N343" s="482" t="s">
        <v>21</v>
      </c>
      <c r="O343" s="34" t="s">
        <v>4778</v>
      </c>
      <c r="P343" s="34" t="s">
        <v>4781</v>
      </c>
      <c r="Q343" s="34"/>
      <c r="R343" s="34"/>
      <c r="S343" s="34"/>
      <c r="T343" s="36"/>
      <c r="U343" s="500"/>
      <c r="V343" s="91"/>
      <c r="W343" s="185"/>
      <c r="X343" s="166" t="s">
        <v>4949</v>
      </c>
      <c r="Y343" s="8"/>
      <c r="Z343" s="145" t="str">
        <f>INDEX('Factur-X FULL'!B:B,MATCH(CONCATENATE("/rsm:CrossIndustryInvoice",O343),'Factur-X FULL'!M:M,0))</f>
        <v>BT-133-00</v>
      </c>
      <c r="AA343" s="202" t="str">
        <f>INDEX('Factur-X FULL'!K:K,MATCH(CONCATENATE("/rsm:CrossIndustryInvoice",O343),'Factur-X FULL'!M:M,0))</f>
        <v>0..1</v>
      </c>
      <c r="AB343" s="146" t="str">
        <f>IF(OR(ISNA(Z343),Z343="EXT"),INDEX('Factur-X FULL'!T:T,MATCH(CONCATENATE("/rsm:CrossIndustryInvoice",O343),'Factur-X FULL'!M:M,0)),INDEX('Factur-X FULL'!T:T,MATCH(Z343,'Factur-X FULL'!B:B,0)))</f>
        <v>EN 16931</v>
      </c>
      <c r="AC343" s="70"/>
      <c r="AD343" s="8"/>
    </row>
    <row r="344" spans="1:30" ht="45" customHeight="1" outlineLevel="3" x14ac:dyDescent="0.2">
      <c r="A344" s="8">
        <v>341</v>
      </c>
      <c r="B344" s="53" t="s">
        <v>4159</v>
      </c>
      <c r="C344" s="511"/>
      <c r="D344" s="445" t="str">
        <f t="shared" si="51"/>
        <v xml:space="preserve">* * * * * </v>
      </c>
      <c r="E344" s="24" t="s">
        <v>4961</v>
      </c>
      <c r="F344" s="26">
        <f t="shared" si="50"/>
        <v>5</v>
      </c>
      <c r="G344" s="26" t="s">
        <v>5613</v>
      </c>
      <c r="H344" s="26" t="s">
        <v>5613</v>
      </c>
      <c r="I344" s="26" t="s">
        <v>5613</v>
      </c>
      <c r="J344" s="26" t="s">
        <v>3776</v>
      </c>
      <c r="K344" s="18" t="s">
        <v>16</v>
      </c>
      <c r="L344" s="230" t="str">
        <f t="shared" si="52"/>
        <v>1..1</v>
      </c>
      <c r="M344" s="230" t="str">
        <f t="shared" si="46"/>
        <v>1..1</v>
      </c>
      <c r="N344" s="475" t="s">
        <v>16</v>
      </c>
      <c r="O344" s="20" t="s">
        <v>4779</v>
      </c>
      <c r="P344" s="20" t="s">
        <v>4782</v>
      </c>
      <c r="Q344" s="20"/>
      <c r="R344" s="20"/>
      <c r="S344" s="20"/>
      <c r="T344" s="18" t="s">
        <v>125</v>
      </c>
      <c r="U344" s="495" t="s">
        <v>81</v>
      </c>
      <c r="V344" s="88"/>
      <c r="W344" s="181"/>
      <c r="X344" s="163" t="s">
        <v>4949</v>
      </c>
      <c r="Y344" s="8"/>
      <c r="Z344" s="114" t="str">
        <f>INDEX('Factur-X FULL'!B:B,MATCH(CONCATENATE("/rsm:CrossIndustryInvoice",O344),'Factur-X FULL'!M:M,0))</f>
        <v>BT-133</v>
      </c>
      <c r="AA344" s="201" t="str">
        <f>INDEX('Factur-X FULL'!K:K,MATCH(CONCATENATE("/rsm:CrossIndustryInvoice",O344),'Factur-X FULL'!M:M,0))</f>
        <v>1..1</v>
      </c>
      <c r="AB344" s="109" t="str">
        <f>IF(OR(ISNA(Z344),Z344="EXT"),INDEX('Factur-X FULL'!T:T,MATCH(CONCATENATE("/rsm:CrossIndustryInvoice",O344),'Factur-X FULL'!M:M,0)),INDEX('Factur-X FULL'!T:T,MATCH(Z344,'Factur-X FULL'!B:B,0)))</f>
        <v>EN 16931</v>
      </c>
      <c r="AD344" s="8"/>
    </row>
    <row r="345" spans="1:30" ht="45" customHeight="1" outlineLevel="3" x14ac:dyDescent="0.2">
      <c r="A345" s="8">
        <v>342</v>
      </c>
      <c r="B345" s="53" t="s">
        <v>4159</v>
      </c>
      <c r="C345" s="511"/>
      <c r="D345" s="445" t="str">
        <f t="shared" si="51"/>
        <v xml:space="preserve">* * * * * </v>
      </c>
      <c r="E345" s="24" t="s">
        <v>454</v>
      </c>
      <c r="F345" s="26">
        <f t="shared" si="50"/>
        <v>5</v>
      </c>
      <c r="G345" s="26" t="s">
        <v>5613</v>
      </c>
      <c r="H345" s="26" t="s">
        <v>5613</v>
      </c>
      <c r="I345" s="26" t="s">
        <v>5613</v>
      </c>
      <c r="J345" s="26" t="s">
        <v>99</v>
      </c>
      <c r="K345" s="18" t="s">
        <v>20</v>
      </c>
      <c r="L345" s="230" t="str">
        <f t="shared" si="52"/>
        <v>0..1</v>
      </c>
      <c r="M345" s="230" t="str">
        <f t="shared" si="46"/>
        <v>0..1</v>
      </c>
      <c r="N345" s="475" t="s">
        <v>20</v>
      </c>
      <c r="O345" s="20" t="s">
        <v>4780</v>
      </c>
      <c r="P345" s="20" t="s">
        <v>4457</v>
      </c>
      <c r="Q345" s="20"/>
      <c r="R345" s="20"/>
      <c r="S345" s="20"/>
      <c r="T345" s="18" t="s">
        <v>192</v>
      </c>
      <c r="U345" s="495" t="s">
        <v>81</v>
      </c>
      <c r="V345" s="88"/>
      <c r="W345" s="181"/>
      <c r="X345" s="163" t="s">
        <v>4949</v>
      </c>
      <c r="Y345" s="8"/>
      <c r="Z345" s="114" t="str">
        <f>INDEX('Factur-X FULL'!B:B,MATCH(CONCATENATE("/rsm:CrossIndustryInvoice",O345),'Factur-X FULL'!M:M,0))</f>
        <v>EXT</v>
      </c>
      <c r="AA345" s="201" t="str">
        <f>INDEX('Factur-X FULL'!K:K,MATCH(CONCATENATE("/rsm:CrossIndustryInvoice",O345),'Factur-X FULL'!M:M,0))</f>
        <v>0..1</v>
      </c>
      <c r="AB345" s="109" t="str">
        <f>IF(OR(ISNA(Z345),Z345="EXT"),INDEX('Factur-X FULL'!T:T,MATCH(CONCATENATE("/rsm:CrossIndustryInvoice",O345),'Factur-X FULL'!M:M,0)),INDEX('Factur-X FULL'!T:T,MATCH(Z345,'Factur-X FULL'!B:B,0)))</f>
        <v>EXTENDED</v>
      </c>
      <c r="AD345" s="8"/>
    </row>
    <row r="346" spans="1:30" ht="45" customHeight="1" outlineLevel="1" x14ac:dyDescent="0.2">
      <c r="A346" s="8">
        <v>343</v>
      </c>
      <c r="B346" s="54" t="s">
        <v>4160</v>
      </c>
      <c r="C346" s="129"/>
      <c r="D346" s="452" t="str">
        <f t="shared" si="51"/>
        <v xml:space="preserve">* * </v>
      </c>
      <c r="E346" s="56" t="s">
        <v>0</v>
      </c>
      <c r="F346" s="57">
        <f t="shared" si="50"/>
        <v>2</v>
      </c>
      <c r="G346" s="231" t="s">
        <v>5613</v>
      </c>
      <c r="H346" s="231" t="s">
        <v>5613</v>
      </c>
      <c r="I346" s="231" t="s">
        <v>5613</v>
      </c>
      <c r="J346" s="231" t="s">
        <v>323</v>
      </c>
      <c r="K346" s="58" t="s">
        <v>16</v>
      </c>
      <c r="L346" s="235" t="str">
        <f t="shared" si="52"/>
        <v>1..1</v>
      </c>
      <c r="M346" s="235" t="str">
        <f t="shared" si="46"/>
        <v>1..1</v>
      </c>
      <c r="N346" s="479" t="s">
        <v>16</v>
      </c>
      <c r="O346" s="55" t="s">
        <v>3887</v>
      </c>
      <c r="P346" s="56"/>
      <c r="Q346" s="56"/>
      <c r="R346" s="56"/>
      <c r="S346" s="55"/>
      <c r="T346" s="58"/>
      <c r="U346" s="505"/>
      <c r="V346" s="100"/>
      <c r="W346" s="188"/>
      <c r="X346" s="168"/>
      <c r="Y346" s="8"/>
      <c r="Z346" s="138" t="str">
        <f>INDEX('Factur-X FULL'!B:B,MATCH(CONCATENATE("/rsm:CrossIndustryInvoice",O346),'Factur-X FULL'!M:M,0))</f>
        <v>BT-10-00</v>
      </c>
      <c r="AA346" s="200" t="str">
        <f>INDEX('Factur-X FULL'!K:K,MATCH(CONCATENATE("/rsm:CrossIndustryInvoice",O346),'Factur-X FULL'!M:M,0))</f>
        <v>1..1</v>
      </c>
      <c r="AB346" s="139" t="str">
        <f>IF(OR(ISNA(Z346),Z346="EXT"),INDEX('Factur-X FULL'!T:T,MATCH(CONCATENATE("/rsm:CrossIndustryInvoice",O346),'Factur-X FULL'!M:M,0)),INDEX('Factur-X FULL'!T:T,MATCH(Z346,'Factur-X FULL'!B:B,0)))</f>
        <v>MINIMUM</v>
      </c>
      <c r="AD346" s="8"/>
    </row>
    <row r="347" spans="1:30" ht="45" customHeight="1" outlineLevel="2" x14ac:dyDescent="0.2">
      <c r="A347" s="8">
        <v>344</v>
      </c>
      <c r="B347" s="54" t="s">
        <v>4160</v>
      </c>
      <c r="C347" s="121"/>
      <c r="D347" s="445" t="str">
        <f t="shared" si="51"/>
        <v xml:space="preserve">* * * </v>
      </c>
      <c r="E347" s="24" t="s">
        <v>82</v>
      </c>
      <c r="F347" s="26">
        <f t="shared" si="50"/>
        <v>3</v>
      </c>
      <c r="G347" s="26" t="s">
        <v>5613</v>
      </c>
      <c r="H347" s="26" t="s">
        <v>5613</v>
      </c>
      <c r="I347" s="26" t="s">
        <v>5613</v>
      </c>
      <c r="J347" s="26" t="s">
        <v>323</v>
      </c>
      <c r="K347" s="18" t="s">
        <v>20</v>
      </c>
      <c r="L347" s="230" t="str">
        <f t="shared" si="52"/>
        <v>0..1</v>
      </c>
      <c r="M347" s="230" t="str">
        <f t="shared" si="46"/>
        <v>0..1</v>
      </c>
      <c r="N347" s="475" t="s">
        <v>21</v>
      </c>
      <c r="O347" s="20" t="s">
        <v>3888</v>
      </c>
      <c r="P347" s="20" t="s">
        <v>1370</v>
      </c>
      <c r="Q347" s="20" t="s">
        <v>5874</v>
      </c>
      <c r="R347" s="20"/>
      <c r="S347" s="20"/>
      <c r="T347" s="18" t="s">
        <v>125</v>
      </c>
      <c r="U347" s="495" t="s">
        <v>81</v>
      </c>
      <c r="V347" s="88"/>
      <c r="W347" s="181"/>
      <c r="X347" s="163" t="s">
        <v>4949</v>
      </c>
      <c r="Y347" s="8"/>
      <c r="Z347" s="111" t="str">
        <f>INDEX('Factur-X FULL'!B:B,MATCH(CONCATENATE("/rsm:CrossIndustryInvoice",O347),'Factur-X FULL'!M:M,0))</f>
        <v>BT-10</v>
      </c>
      <c r="AA347" s="199" t="str">
        <f>INDEX('Factur-X FULL'!K:K,MATCH(CONCATENATE("/rsm:CrossIndustryInvoice",O347),'Factur-X FULL'!M:M,0))</f>
        <v>0..1</v>
      </c>
      <c r="AB347" s="109" t="str">
        <f>IF(OR(ISNA(Z347),Z347="EXT"),INDEX('Factur-X FULL'!T:T,MATCH(CONCATENATE("/rsm:CrossIndustryInvoice",O347),'Factur-X FULL'!M:M,0)),INDEX('Factur-X FULL'!T:T,MATCH(Z347,'Factur-X FULL'!B:B,0)))</f>
        <v>MINIMUM</v>
      </c>
      <c r="AD347" s="8"/>
    </row>
    <row r="348" spans="1:30" s="148" customFormat="1" ht="45" customHeight="1" outlineLevel="2" x14ac:dyDescent="0.2">
      <c r="A348" s="8">
        <v>345</v>
      </c>
      <c r="B348" s="153" t="s">
        <v>4160</v>
      </c>
      <c r="C348" s="127"/>
      <c r="D348" s="449" t="str">
        <f t="shared" si="51"/>
        <v xml:space="preserve">* * * </v>
      </c>
      <c r="E348" s="40" t="s">
        <v>4130</v>
      </c>
      <c r="F348" s="42">
        <f t="shared" si="50"/>
        <v>3</v>
      </c>
      <c r="G348" s="234" t="s">
        <v>5613</v>
      </c>
      <c r="H348" s="234" t="s">
        <v>5613</v>
      </c>
      <c r="I348" s="234" t="s">
        <v>5613</v>
      </c>
      <c r="J348" s="234" t="s">
        <v>323</v>
      </c>
      <c r="K348" s="42" t="s">
        <v>16</v>
      </c>
      <c r="L348" s="41" t="str">
        <f t="shared" si="52"/>
        <v>1..1</v>
      </c>
      <c r="M348" s="41" t="str">
        <f t="shared" si="46"/>
        <v>1..1</v>
      </c>
      <c r="N348" s="481" t="s">
        <v>21</v>
      </c>
      <c r="O348" s="40" t="s">
        <v>4129</v>
      </c>
      <c r="P348" s="40" t="s">
        <v>1381</v>
      </c>
      <c r="Q348" s="40"/>
      <c r="R348" s="40"/>
      <c r="S348" s="42"/>
      <c r="T348" s="42" t="s">
        <v>77</v>
      </c>
      <c r="U348" s="499"/>
      <c r="V348" s="177" t="s">
        <v>4263</v>
      </c>
      <c r="W348" s="193"/>
      <c r="X348" s="194" t="s">
        <v>4949</v>
      </c>
      <c r="Y348" s="8"/>
      <c r="Z348" s="141" t="str">
        <f>INDEX('Factur-X FULL'!B:B,MATCH(CONCATENATE("/rsm:CrossIndustryInvoice",O348),'Factur-X FULL'!M:M,0))</f>
        <v>BG-4</v>
      </c>
      <c r="AA348" s="203" t="str">
        <f>INDEX('Factur-X FULL'!K:K,MATCH(CONCATENATE("/rsm:CrossIndustryInvoice",O348),'Factur-X FULL'!M:M,0))</f>
        <v>1..1</v>
      </c>
      <c r="AB348" s="143" t="str">
        <f>IF(OR(ISNA(Z348),Z348="EXT"),INDEX('Factur-X FULL'!T:T,MATCH(CONCATENATE("/rsm:CrossIndustryInvoice",O348),'Factur-X FULL'!M:M,0)),INDEX('Factur-X FULL'!T:T,MATCH(Z348,'Factur-X FULL'!B:B,0)))</f>
        <v>MINIMUM</v>
      </c>
      <c r="AC348" s="70"/>
      <c r="AD348" s="8"/>
    </row>
    <row r="349" spans="1:30" ht="45" customHeight="1" outlineLevel="3" x14ac:dyDescent="0.2">
      <c r="A349" s="8">
        <v>346</v>
      </c>
      <c r="B349" s="54" t="s">
        <v>4160</v>
      </c>
      <c r="C349" s="121"/>
      <c r="D349" s="442" t="str">
        <f t="shared" si="51"/>
        <v xml:space="preserve">* * * * </v>
      </c>
      <c r="E349" s="20" t="s">
        <v>86</v>
      </c>
      <c r="F349" s="17">
        <f t="shared" si="50"/>
        <v>4</v>
      </c>
      <c r="G349" s="26" t="s">
        <v>5613</v>
      </c>
      <c r="H349" s="26" t="s">
        <v>5613</v>
      </c>
      <c r="I349" s="26" t="s">
        <v>5613</v>
      </c>
      <c r="J349" s="26" t="s">
        <v>323</v>
      </c>
      <c r="K349" s="18" t="s">
        <v>20</v>
      </c>
      <c r="L349" s="230" t="str">
        <f t="shared" si="52"/>
        <v>0..1</v>
      </c>
      <c r="M349" s="230" t="str">
        <f t="shared" si="46"/>
        <v>0..1</v>
      </c>
      <c r="N349" s="475" t="s">
        <v>21</v>
      </c>
      <c r="O349" s="21" t="s">
        <v>4031</v>
      </c>
      <c r="P349" s="20" t="s">
        <v>1388</v>
      </c>
      <c r="Q349" s="20" t="s">
        <v>1389</v>
      </c>
      <c r="R349" s="20"/>
      <c r="S349" s="21" t="s">
        <v>5950</v>
      </c>
      <c r="T349" s="18" t="s">
        <v>147</v>
      </c>
      <c r="U349" s="495" t="s">
        <v>81</v>
      </c>
      <c r="V349" s="176"/>
      <c r="W349" s="181"/>
      <c r="X349" s="163" t="s">
        <v>4949</v>
      </c>
      <c r="Y349" s="8"/>
      <c r="Z349" s="114" t="str">
        <f>INDEX('Factur-X FULL'!B:B,MATCH(CONCATENATE("/rsm:CrossIndustryInvoice",O349),'Factur-X FULL'!M:M,0))</f>
        <v>BT-29</v>
      </c>
      <c r="AA349" s="201" t="str">
        <f>INDEX('Factur-X FULL'!K:K,MATCH(CONCATENATE("/rsm:CrossIndustryInvoice",O349),'Factur-X FULL'!M:M,0))</f>
        <v>0..n</v>
      </c>
      <c r="AB349" s="109" t="str">
        <f>IF(OR(ISNA(Z349),Z349="EXT"),INDEX('Factur-X FULL'!T:T,MATCH(CONCATENATE("/rsm:CrossIndustryInvoice",O349),'Factur-X FULL'!M:M,0)),INDEX('Factur-X FULL'!T:T,MATCH(Z349,'Factur-X FULL'!B:B,0)))</f>
        <v>BASIC WL</v>
      </c>
      <c r="AC349" s="70" t="s">
        <v>5548</v>
      </c>
      <c r="AD349" s="8"/>
    </row>
    <row r="350" spans="1:30" ht="45" customHeight="1" outlineLevel="3" x14ac:dyDescent="0.2">
      <c r="A350" s="8">
        <v>347</v>
      </c>
      <c r="B350" s="54" t="s">
        <v>4160</v>
      </c>
      <c r="C350" s="121"/>
      <c r="D350" s="442" t="str">
        <f t="shared" si="51"/>
        <v xml:space="preserve">* * * * </v>
      </c>
      <c r="E350" s="20" t="s">
        <v>87</v>
      </c>
      <c r="F350" s="17">
        <f t="shared" si="50"/>
        <v>4</v>
      </c>
      <c r="G350" s="26" t="s">
        <v>5613</v>
      </c>
      <c r="H350" s="26" t="s">
        <v>5613</v>
      </c>
      <c r="I350" s="26" t="s">
        <v>5613</v>
      </c>
      <c r="J350" s="26" t="s">
        <v>323</v>
      </c>
      <c r="K350" s="18" t="s">
        <v>21</v>
      </c>
      <c r="L350" s="230" t="str">
        <f t="shared" si="52"/>
        <v>0..n</v>
      </c>
      <c r="M350" s="230" t="str">
        <f t="shared" si="46"/>
        <v>0..n</v>
      </c>
      <c r="N350" s="475" t="s">
        <v>21</v>
      </c>
      <c r="O350" s="21" t="s">
        <v>3889</v>
      </c>
      <c r="P350" s="20" t="s">
        <v>1402</v>
      </c>
      <c r="Q350" s="20" t="s">
        <v>1395</v>
      </c>
      <c r="R350" s="20"/>
      <c r="S350" s="21" t="s">
        <v>5950</v>
      </c>
      <c r="T350" s="18" t="s">
        <v>77</v>
      </c>
      <c r="U350" s="495"/>
      <c r="V350" s="176" t="s">
        <v>88</v>
      </c>
      <c r="W350" s="181"/>
      <c r="X350" s="163" t="s">
        <v>4949</v>
      </c>
      <c r="Y350" s="8"/>
      <c r="Z350" s="114" t="str">
        <f>INDEX('Factur-X FULL'!B:B,MATCH(CONCATENATE("/rsm:CrossIndustryInvoice",O350),'Factur-X FULL'!M:M,0))</f>
        <v>BT-29-0</v>
      </c>
      <c r="AA350" s="201" t="str">
        <f>INDEX('Factur-X FULL'!K:K,MATCH(CONCATENATE("/rsm:CrossIndustryInvoice",O350),'Factur-X FULL'!M:M,0))</f>
        <v>0..n</v>
      </c>
      <c r="AB350" s="109" t="str">
        <f>IF(OR(ISNA(Z350),Z350="EXT"),INDEX('Factur-X FULL'!T:T,MATCH(CONCATENATE("/rsm:CrossIndustryInvoice",O350),'Factur-X FULL'!M:M,0)),INDEX('Factur-X FULL'!T:T,MATCH(Z350,'Factur-X FULL'!B:B,0)))</f>
        <v>BASIC WL</v>
      </c>
      <c r="AD350" s="8"/>
    </row>
    <row r="351" spans="1:30" ht="45" customHeight="1" outlineLevel="3" x14ac:dyDescent="0.2">
      <c r="A351" s="8">
        <v>348</v>
      </c>
      <c r="B351" s="54" t="s">
        <v>4160</v>
      </c>
      <c r="C351" s="121"/>
      <c r="D351" s="445" t="str">
        <f t="shared" si="51"/>
        <v xml:space="preserve">* * * * * </v>
      </c>
      <c r="E351" s="24" t="s">
        <v>91</v>
      </c>
      <c r="F351" s="26">
        <f t="shared" si="50"/>
        <v>5</v>
      </c>
      <c r="G351" s="26" t="s">
        <v>5613</v>
      </c>
      <c r="H351" s="26" t="s">
        <v>5613</v>
      </c>
      <c r="I351" s="26" t="s">
        <v>5613</v>
      </c>
      <c r="J351" s="26" t="s">
        <v>323</v>
      </c>
      <c r="K351" s="18" t="s">
        <v>16</v>
      </c>
      <c r="L351" s="230" t="str">
        <f t="shared" si="52"/>
        <v>1..1</v>
      </c>
      <c r="M351" s="230" t="str">
        <f t="shared" si="46"/>
        <v>1..1</v>
      </c>
      <c r="N351" s="476" t="s">
        <v>20</v>
      </c>
      <c r="O351" s="31" t="s">
        <v>3890</v>
      </c>
      <c r="P351" s="32" t="s">
        <v>1408</v>
      </c>
      <c r="Q351" s="32" t="s">
        <v>406</v>
      </c>
      <c r="R351" s="32"/>
      <c r="S351" s="31"/>
      <c r="T351" s="122" t="s">
        <v>409</v>
      </c>
      <c r="U351" s="497" t="s">
        <v>230</v>
      </c>
      <c r="V351" s="90"/>
      <c r="W351" s="184"/>
      <c r="X351" s="165" t="s">
        <v>4949</v>
      </c>
      <c r="Y351" s="8"/>
      <c r="Z351" s="114" t="str">
        <f>INDEX('Factur-X FULL'!B:B,MATCH(CONCATENATE("/rsm:CrossIndustryInvoice",O351),'Factur-X FULL'!M:M,0))</f>
        <v>BT-29-1</v>
      </c>
      <c r="AA351" s="201" t="str">
        <f>INDEX('Factur-X FULL'!K:K,MATCH(CONCATENATE("/rsm:CrossIndustryInvoice",O351),'Factur-X FULL'!M:M,0))</f>
        <v>1..1</v>
      </c>
      <c r="AB351" s="109" t="str">
        <f>IF(OR(ISNA(Z351),Z351="EXT"),INDEX('Factur-X FULL'!T:T,MATCH(CONCATENATE("/rsm:CrossIndustryInvoice",O351),'Factur-X FULL'!M:M,0)),INDEX('Factur-X FULL'!T:T,MATCH(Z351,'Factur-X FULL'!B:B,0)))</f>
        <v>BASIC WL</v>
      </c>
      <c r="AD351" s="8"/>
    </row>
    <row r="352" spans="1:30" ht="45" customHeight="1" outlineLevel="3" x14ac:dyDescent="0.2">
      <c r="A352" s="8">
        <v>349</v>
      </c>
      <c r="B352" s="54" t="s">
        <v>4160</v>
      </c>
      <c r="C352" s="121"/>
      <c r="D352" s="442" t="str">
        <f t="shared" si="51"/>
        <v xml:space="preserve">* * * * </v>
      </c>
      <c r="E352" s="20" t="s">
        <v>93</v>
      </c>
      <c r="F352" s="17">
        <f t="shared" si="50"/>
        <v>4</v>
      </c>
      <c r="G352" s="26" t="s">
        <v>5613</v>
      </c>
      <c r="H352" s="26" t="s">
        <v>5613</v>
      </c>
      <c r="I352" s="26" t="s">
        <v>5613</v>
      </c>
      <c r="J352" s="26" t="s">
        <v>323</v>
      </c>
      <c r="K352" s="18" t="s">
        <v>16</v>
      </c>
      <c r="L352" s="230" t="str">
        <f t="shared" si="52"/>
        <v>1..1</v>
      </c>
      <c r="M352" s="230" t="str">
        <f t="shared" si="46"/>
        <v>1..1</v>
      </c>
      <c r="N352" s="475" t="s">
        <v>20</v>
      </c>
      <c r="O352" s="21" t="s">
        <v>3891</v>
      </c>
      <c r="P352" s="20" t="s">
        <v>1416</v>
      </c>
      <c r="Q352" s="20"/>
      <c r="R352" s="20"/>
      <c r="S352" s="21"/>
      <c r="T352" s="18" t="s">
        <v>125</v>
      </c>
      <c r="U352" s="495" t="s">
        <v>81</v>
      </c>
      <c r="V352" s="88" t="s">
        <v>94</v>
      </c>
      <c r="W352" s="181"/>
      <c r="X352" s="163" t="s">
        <v>4949</v>
      </c>
      <c r="Y352" s="8"/>
      <c r="Z352" s="114" t="str">
        <f>INDEX('Factur-X FULL'!B:B,MATCH(CONCATENATE("/rsm:CrossIndustryInvoice",O352),'Factur-X FULL'!M:M,0))</f>
        <v>BT-27</v>
      </c>
      <c r="AA352" s="201" t="str">
        <f>INDEX('Factur-X FULL'!K:K,MATCH(CONCATENATE("/rsm:CrossIndustryInvoice",O352),'Factur-X FULL'!M:M,0))</f>
        <v>1..1</v>
      </c>
      <c r="AB352" s="109" t="str">
        <f>IF(OR(ISNA(Z352),Z352="EXT"),INDEX('Factur-X FULL'!T:T,MATCH(CONCATENATE("/rsm:CrossIndustryInvoice",O352),'Factur-X FULL'!M:M,0)),INDEX('Factur-X FULL'!T:T,MATCH(Z352,'Factur-X FULL'!B:B,0)))</f>
        <v>MINIMUM</v>
      </c>
      <c r="AD352" s="8"/>
    </row>
    <row r="353" spans="1:30" ht="45" customHeight="1" outlineLevel="3" x14ac:dyDescent="0.2">
      <c r="A353" s="8">
        <v>350</v>
      </c>
      <c r="B353" s="54" t="s">
        <v>4160</v>
      </c>
      <c r="C353" s="121"/>
      <c r="D353" s="442" t="str">
        <f t="shared" si="51"/>
        <v xml:space="preserve">* * * * </v>
      </c>
      <c r="E353" s="20" t="s">
        <v>1424</v>
      </c>
      <c r="F353" s="17">
        <f t="shared" ref="F353" si="55">LEN(O353)-LEN(SUBSTITUTE(O353,"/",""))</f>
        <v>4</v>
      </c>
      <c r="G353" s="26" t="s">
        <v>5613</v>
      </c>
      <c r="H353" s="26" t="s">
        <v>5613</v>
      </c>
      <c r="I353" s="26" t="s">
        <v>5613</v>
      </c>
      <c r="J353" s="26" t="s">
        <v>3776</v>
      </c>
      <c r="K353" s="18" t="s">
        <v>20</v>
      </c>
      <c r="L353" s="230" t="str">
        <f t="shared" si="52"/>
        <v>0..1</v>
      </c>
      <c r="M353" s="230" t="str">
        <f t="shared" si="46"/>
        <v>0..1</v>
      </c>
      <c r="N353" s="475" t="s">
        <v>20</v>
      </c>
      <c r="O353" s="21" t="s">
        <v>4894</v>
      </c>
      <c r="P353" s="20" t="s">
        <v>1425</v>
      </c>
      <c r="Q353" s="20" t="s">
        <v>1426</v>
      </c>
      <c r="R353" s="20"/>
      <c r="S353" s="21"/>
      <c r="T353" s="18" t="s">
        <v>125</v>
      </c>
      <c r="U353" s="495" t="s">
        <v>81</v>
      </c>
      <c r="V353" s="88"/>
      <c r="W353" s="181"/>
      <c r="X353" s="163"/>
      <c r="Y353" s="8"/>
      <c r="Z353" s="114" t="str">
        <f>INDEX('Factur-X FULL'!B:B,MATCH(CONCATENATE("/rsm:CrossIndustryInvoice",O353),'Factur-X FULL'!M:M,0))</f>
        <v>BT-33</v>
      </c>
      <c r="AA353" s="201" t="str">
        <f>INDEX('Factur-X FULL'!K:K,MATCH(CONCATENATE("/rsm:CrossIndustryInvoice",O353),'Factur-X FULL'!M:M,0))</f>
        <v>0..1</v>
      </c>
      <c r="AB353" s="109" t="str">
        <f>IF(OR(ISNA(Z353),Z353="EXT"),INDEX('Factur-X FULL'!T:T,MATCH(CONCATENATE("/rsm:CrossIndustryInvoice",O353),'Factur-X FULL'!M:M,0)),INDEX('Factur-X FULL'!T:T,MATCH(Z353,'Factur-X FULL'!B:B,0)))</f>
        <v>EN 16931</v>
      </c>
      <c r="AD353" s="8"/>
    </row>
    <row r="354" spans="1:30" s="148" customFormat="1" ht="45" customHeight="1" outlineLevel="3" x14ac:dyDescent="0.2">
      <c r="A354" s="8">
        <v>351</v>
      </c>
      <c r="B354" s="153" t="s">
        <v>4160</v>
      </c>
      <c r="C354" s="133"/>
      <c r="D354" s="446" t="str">
        <f t="shared" si="51"/>
        <v xml:space="preserve">* * * * </v>
      </c>
      <c r="E354" s="50" t="s">
        <v>4561</v>
      </c>
      <c r="F354" s="35">
        <f t="shared" si="50"/>
        <v>4</v>
      </c>
      <c r="G354" s="35" t="s">
        <v>5613</v>
      </c>
      <c r="H354" s="35" t="s">
        <v>5613</v>
      </c>
      <c r="I354" s="35" t="s">
        <v>5613</v>
      </c>
      <c r="J354" s="35" t="s">
        <v>323</v>
      </c>
      <c r="K354" s="36" t="s">
        <v>20</v>
      </c>
      <c r="L354" s="35" t="str">
        <f t="shared" si="52"/>
        <v>0..1</v>
      </c>
      <c r="M354" s="35" t="str">
        <f t="shared" si="46"/>
        <v>0..1</v>
      </c>
      <c r="N354" s="482" t="s">
        <v>20</v>
      </c>
      <c r="O354" s="34" t="s">
        <v>4041</v>
      </c>
      <c r="P354" s="34"/>
      <c r="Q354" s="34"/>
      <c r="R354" s="34"/>
      <c r="S354" s="34"/>
      <c r="T354" s="36"/>
      <c r="U354" s="500"/>
      <c r="V354" s="177" t="s">
        <v>4264</v>
      </c>
      <c r="W354" s="185"/>
      <c r="X354" s="166" t="s">
        <v>4949</v>
      </c>
      <c r="Y354" s="8"/>
      <c r="Z354" s="145" t="str">
        <f>INDEX('Factur-X FULL'!B:B,MATCH(CONCATENATE("/rsm:CrossIndustryInvoice",O354),'Factur-X FULL'!M:M,0))</f>
        <v>BT-30-00</v>
      </c>
      <c r="AA354" s="202" t="str">
        <f>INDEX('Factur-X FULL'!K:K,MATCH(CONCATENATE("/rsm:CrossIndustryInvoice",O354),'Factur-X FULL'!M:M,0))</f>
        <v>0..1</v>
      </c>
      <c r="AB354" s="146" t="str">
        <f>IF(OR(ISNA(Z354),Z354="EXT"),INDEX('Factur-X FULL'!T:T,MATCH(CONCATENATE("/rsm:CrossIndustryInvoice",O354),'Factur-X FULL'!M:M,0)),INDEX('Factur-X FULL'!T:T,MATCH(Z354,'Factur-X FULL'!B:B,0)))</f>
        <v>MINIMUM</v>
      </c>
      <c r="AC354" s="70"/>
      <c r="AD354" s="8"/>
    </row>
    <row r="355" spans="1:30" ht="45" customHeight="1" outlineLevel="4" x14ac:dyDescent="0.2">
      <c r="A355" s="8">
        <v>352</v>
      </c>
      <c r="B355" s="54" t="s">
        <v>4160</v>
      </c>
      <c r="C355" s="121" t="s">
        <v>5940</v>
      </c>
      <c r="D355" s="445" t="str">
        <f t="shared" si="51"/>
        <v xml:space="preserve">* * * * * </v>
      </c>
      <c r="E355" s="24" t="s">
        <v>5875</v>
      </c>
      <c r="F355" s="26">
        <f t="shared" si="50"/>
        <v>5</v>
      </c>
      <c r="G355" s="26" t="s">
        <v>5613</v>
      </c>
      <c r="H355" s="26" t="s">
        <v>5613</v>
      </c>
      <c r="I355" s="26" t="s">
        <v>5613</v>
      </c>
      <c r="J355" s="26" t="s">
        <v>323</v>
      </c>
      <c r="K355" s="18" t="s">
        <v>20</v>
      </c>
      <c r="L355" s="230" t="str">
        <f t="shared" si="52"/>
        <v>0..1</v>
      </c>
      <c r="M355" s="230" t="str">
        <f t="shared" si="46"/>
        <v>0..1</v>
      </c>
      <c r="N355" s="475" t="s">
        <v>20</v>
      </c>
      <c r="O355" s="24" t="s">
        <v>3892</v>
      </c>
      <c r="P355" s="24" t="s">
        <v>1438</v>
      </c>
      <c r="Q355" s="24" t="s">
        <v>1439</v>
      </c>
      <c r="R355" s="24"/>
      <c r="S355" s="21" t="s">
        <v>5950</v>
      </c>
      <c r="T355" s="19" t="s">
        <v>147</v>
      </c>
      <c r="U355" s="495" t="s">
        <v>81</v>
      </c>
      <c r="V355" s="89"/>
      <c r="W355" s="182"/>
      <c r="X355" s="164" t="s">
        <v>4949</v>
      </c>
      <c r="Y355" s="8"/>
      <c r="Z355" s="114" t="str">
        <f>INDEX('Factur-X FULL'!B:B,MATCH(CONCATENATE("/rsm:CrossIndustryInvoice",O355),'Factur-X FULL'!M:M,0))</f>
        <v>BT-30</v>
      </c>
      <c r="AA355" s="201" t="str">
        <f>INDEX('Factur-X FULL'!K:K,MATCH(CONCATENATE("/rsm:CrossIndustryInvoice",O355),'Factur-X FULL'!M:M,0))</f>
        <v>0..1</v>
      </c>
      <c r="AB355" s="109" t="str">
        <f>IF(OR(ISNA(Z355),Z355="EXT"),INDEX('Factur-X FULL'!T:T,MATCH(CONCATENATE("/rsm:CrossIndustryInvoice",O355),'Factur-X FULL'!M:M,0)),INDEX('Factur-X FULL'!T:T,MATCH(Z355,'Factur-X FULL'!B:B,0)))</f>
        <v>MINIMUM</v>
      </c>
      <c r="AD355" s="8"/>
    </row>
    <row r="356" spans="1:30" ht="45" customHeight="1" outlineLevel="4" x14ac:dyDescent="0.2">
      <c r="A356" s="8">
        <v>353</v>
      </c>
      <c r="B356" s="54" t="s">
        <v>4160</v>
      </c>
      <c r="C356" s="121" t="s">
        <v>5935</v>
      </c>
      <c r="D356" s="445" t="str">
        <f t="shared" si="51"/>
        <v xml:space="preserve">* * * * * * </v>
      </c>
      <c r="E356" s="24" t="s">
        <v>5876</v>
      </c>
      <c r="F356" s="26">
        <f t="shared" si="50"/>
        <v>6</v>
      </c>
      <c r="G356" s="26" t="s">
        <v>5613</v>
      </c>
      <c r="H356" s="26" t="s">
        <v>5613</v>
      </c>
      <c r="I356" s="26" t="s">
        <v>5613</v>
      </c>
      <c r="J356" s="26" t="s">
        <v>323</v>
      </c>
      <c r="K356" s="18" t="s">
        <v>20</v>
      </c>
      <c r="L356" s="230" t="str">
        <f t="shared" si="52"/>
        <v>0..1</v>
      </c>
      <c r="M356" s="230" t="str">
        <f t="shared" si="46"/>
        <v>0..1</v>
      </c>
      <c r="N356" s="475" t="s">
        <v>20</v>
      </c>
      <c r="O356" s="32" t="s">
        <v>3893</v>
      </c>
      <c r="P356" s="32" t="s">
        <v>1447</v>
      </c>
      <c r="Q356" s="32" t="s">
        <v>406</v>
      </c>
      <c r="R356" s="32"/>
      <c r="S356" s="32"/>
      <c r="T356" s="122" t="s">
        <v>409</v>
      </c>
      <c r="U356" s="497" t="s">
        <v>230</v>
      </c>
      <c r="V356" s="90"/>
      <c r="W356" s="184"/>
      <c r="X356" s="165" t="s">
        <v>4949</v>
      </c>
      <c r="Y356" s="8"/>
      <c r="Z356" s="114" t="str">
        <f>INDEX('Factur-X FULL'!B:B,MATCH(CONCATENATE("/rsm:CrossIndustryInvoice",O356),'Factur-X FULL'!M:M,0))</f>
        <v>BT-30-1</v>
      </c>
      <c r="AA356" s="201" t="str">
        <f>INDEX('Factur-X FULL'!K:K,MATCH(CONCATENATE("/rsm:CrossIndustryInvoice",O356),'Factur-X FULL'!M:M,0))</f>
        <v>0..1</v>
      </c>
      <c r="AB356" s="109" t="str">
        <f>IF(OR(ISNA(Z356),Z356="EXT"),INDEX('Factur-X FULL'!T:T,MATCH(CONCATENATE("/rsm:CrossIndustryInvoice",O356),'Factur-X FULL'!M:M,0)),INDEX('Factur-X FULL'!T:T,MATCH(Z356,'Factur-X FULL'!B:B,0)))</f>
        <v>MINIMUM</v>
      </c>
      <c r="AD356" s="8"/>
    </row>
    <row r="357" spans="1:30" ht="45" customHeight="1" outlineLevel="4" x14ac:dyDescent="0.2">
      <c r="A357" s="8">
        <v>354</v>
      </c>
      <c r="B357" s="54" t="s">
        <v>4160</v>
      </c>
      <c r="C357" s="121"/>
      <c r="D357" s="445" t="str">
        <f t="shared" si="51"/>
        <v xml:space="preserve">* * * * * </v>
      </c>
      <c r="E357" s="24" t="s">
        <v>4791</v>
      </c>
      <c r="F357" s="26">
        <f t="shared" si="50"/>
        <v>5</v>
      </c>
      <c r="G357" s="26" t="s">
        <v>5613</v>
      </c>
      <c r="H357" s="26" t="s">
        <v>5613</v>
      </c>
      <c r="I357" s="26" t="s">
        <v>5613</v>
      </c>
      <c r="J357" s="26" t="s">
        <v>323</v>
      </c>
      <c r="K357" s="18" t="s">
        <v>20</v>
      </c>
      <c r="L357" s="230" t="str">
        <f t="shared" si="52"/>
        <v>0..1</v>
      </c>
      <c r="M357" s="230" t="str">
        <f t="shared" si="46"/>
        <v>0..1</v>
      </c>
      <c r="N357" s="475" t="s">
        <v>20</v>
      </c>
      <c r="O357" s="24" t="s">
        <v>4792</v>
      </c>
      <c r="P357" s="24" t="s">
        <v>1455</v>
      </c>
      <c r="Q357" s="24" t="s">
        <v>1456</v>
      </c>
      <c r="R357" s="24"/>
      <c r="S357" s="24"/>
      <c r="T357" s="19" t="s">
        <v>125</v>
      </c>
      <c r="U357" s="495" t="s">
        <v>81</v>
      </c>
      <c r="V357" s="89"/>
      <c r="W357" s="182"/>
      <c r="X357" s="164" t="s">
        <v>4949</v>
      </c>
      <c r="Y357" s="8"/>
      <c r="Z357" s="114" t="str">
        <f>INDEX('Factur-X FULL'!B:B,MATCH(CONCATENATE("/rsm:CrossIndustryInvoice",O357),'Factur-X FULL'!M:M,0))</f>
        <v>BT-28</v>
      </c>
      <c r="AA357" s="201" t="str">
        <f>INDEX('Factur-X FULL'!K:K,MATCH(CONCATENATE("/rsm:CrossIndustryInvoice",O357),'Factur-X FULL'!M:M,0))</f>
        <v>0..1</v>
      </c>
      <c r="AB357" s="109" t="str">
        <f>IF(OR(ISNA(Z357),Z357="EXT"),INDEX('Factur-X FULL'!T:T,MATCH(CONCATENATE("/rsm:CrossIndustryInvoice",O357),'Factur-X FULL'!M:M,0)),INDEX('Factur-X FULL'!T:T,MATCH(Z357,'Factur-X FULL'!B:B,0)))</f>
        <v>BASIC WL</v>
      </c>
      <c r="AD357" s="8"/>
    </row>
    <row r="358" spans="1:30" s="148" customFormat="1" ht="45" customHeight="1" outlineLevel="4" x14ac:dyDescent="0.2">
      <c r="A358" s="8">
        <v>355</v>
      </c>
      <c r="B358" s="153" t="s">
        <v>4160</v>
      </c>
      <c r="C358" s="405"/>
      <c r="D358" s="451" t="str">
        <f t="shared" si="51"/>
        <v xml:space="preserve">* * * * * </v>
      </c>
      <c r="E358" s="406" t="s">
        <v>4562</v>
      </c>
      <c r="F358" s="407">
        <f t="shared" ref="F358:F365" si="56">LEN(O358)-LEN(SUBSTITUTE(O358,"/",""))</f>
        <v>5</v>
      </c>
      <c r="G358" s="407" t="s">
        <v>5613</v>
      </c>
      <c r="H358" s="407" t="s">
        <v>5613</v>
      </c>
      <c r="I358" s="407" t="s">
        <v>5613</v>
      </c>
      <c r="J358" s="407" t="s">
        <v>99</v>
      </c>
      <c r="K358" s="408" t="s">
        <v>20</v>
      </c>
      <c r="L358" s="407" t="str">
        <f t="shared" si="52"/>
        <v>0..1</v>
      </c>
      <c r="M358" s="407" t="str">
        <f t="shared" si="46"/>
        <v>0..1</v>
      </c>
      <c r="N358" s="409" t="s">
        <v>20</v>
      </c>
      <c r="O358" s="410" t="s">
        <v>4886</v>
      </c>
      <c r="P358" s="410" t="s">
        <v>1798</v>
      </c>
      <c r="Q358" s="410" t="s">
        <v>1553</v>
      </c>
      <c r="R358" s="410"/>
      <c r="S358" s="410" t="s">
        <v>4919</v>
      </c>
      <c r="T358" s="408"/>
      <c r="U358" s="504"/>
      <c r="V358" s="411"/>
      <c r="W358" s="412"/>
      <c r="X358" s="413" t="s">
        <v>4949</v>
      </c>
      <c r="Y358" s="8"/>
      <c r="Z358" s="145" t="str">
        <f>INDEX('Factur-X FULL'!B:B,MATCH(CONCATENATE("/rsm:CrossIndustryInvoice",O358),'Factur-X FULL'!M:M,0))</f>
        <v>EXT</v>
      </c>
      <c r="AA358" s="202" t="str">
        <f>INDEX('Factur-X FULL'!K:K,MATCH(CONCATENATE("/rsm:CrossIndustryInvoice",O358),'Factur-X FULL'!M:M,0))</f>
        <v>0..1</v>
      </c>
      <c r="AB358" s="146" t="str">
        <f>IF(OR(ISNA(Z358),Z358="EXT"),INDEX('Factur-X FULL'!T:T,MATCH(CONCATENATE("/rsm:CrossIndustryInvoice",O358),'Factur-X FULL'!M:M,0)),INDEX('Factur-X FULL'!T:T,MATCH(Z358,'Factur-X FULL'!B:B,0)))</f>
        <v>EXTENDED</v>
      </c>
      <c r="AC358" s="70"/>
      <c r="AD358" s="8"/>
    </row>
    <row r="359" spans="1:30" ht="45" customHeight="1" outlineLevel="4" x14ac:dyDescent="0.2">
      <c r="A359" s="8">
        <v>356</v>
      </c>
      <c r="B359" s="54" t="s">
        <v>4160</v>
      </c>
      <c r="C359" s="121"/>
      <c r="D359" s="445" t="str">
        <f t="shared" si="51"/>
        <v xml:space="preserve">* * * * * * </v>
      </c>
      <c r="E359" s="24" t="s">
        <v>4879</v>
      </c>
      <c r="F359" s="26">
        <f t="shared" si="56"/>
        <v>6</v>
      </c>
      <c r="G359" s="26" t="s">
        <v>5613</v>
      </c>
      <c r="H359" s="26" t="s">
        <v>5613</v>
      </c>
      <c r="I359" s="26" t="s">
        <v>5613</v>
      </c>
      <c r="J359" s="26" t="s">
        <v>99</v>
      </c>
      <c r="K359" s="18" t="s">
        <v>20</v>
      </c>
      <c r="L359" s="230" t="str">
        <f t="shared" si="52"/>
        <v>0..1</v>
      </c>
      <c r="M359" s="230" t="str">
        <f t="shared" si="46"/>
        <v>0..1</v>
      </c>
      <c r="N359" s="475" t="s">
        <v>20</v>
      </c>
      <c r="O359" s="21" t="s">
        <v>4887</v>
      </c>
      <c r="P359" s="20" t="s">
        <v>1467</v>
      </c>
      <c r="Q359" s="20" t="s">
        <v>1468</v>
      </c>
      <c r="R359" s="20"/>
      <c r="S359" s="21"/>
      <c r="T359" s="18" t="s">
        <v>125</v>
      </c>
      <c r="U359" s="495" t="s">
        <v>81</v>
      </c>
      <c r="V359" s="88"/>
      <c r="W359" s="181"/>
      <c r="X359" s="163" t="s">
        <v>4949</v>
      </c>
      <c r="Y359" s="8"/>
      <c r="Z359" s="114" t="str">
        <f>INDEX('Factur-X FULL'!B:B,MATCH(CONCATENATE("/rsm:CrossIndustryInvoice",O359),'Factur-X FULL'!M:M,0))</f>
        <v>EXT</v>
      </c>
      <c r="AA359" s="201" t="str">
        <f>INDEX('Factur-X FULL'!K:K,MATCH(CONCATENATE("/rsm:CrossIndustryInvoice",O359),'Factur-X FULL'!M:M,0))</f>
        <v>0..1</v>
      </c>
      <c r="AB359" s="109" t="str">
        <f>IF(OR(ISNA(Z359),Z359="EXT"),INDEX('Factur-X FULL'!T:T,MATCH(CONCATENATE("/rsm:CrossIndustryInvoice",O359),'Factur-X FULL'!M:M,0)),INDEX('Factur-X FULL'!T:T,MATCH(Z359,'Factur-X FULL'!B:B,0)))</f>
        <v>EXTENDED</v>
      </c>
      <c r="AD359" s="8"/>
    </row>
    <row r="360" spans="1:30" ht="45" customHeight="1" outlineLevel="4" x14ac:dyDescent="0.2">
      <c r="A360" s="8">
        <v>357</v>
      </c>
      <c r="B360" s="54" t="s">
        <v>4160</v>
      </c>
      <c r="C360" s="121"/>
      <c r="D360" s="445" t="str">
        <f t="shared" si="51"/>
        <v xml:space="preserve">* * * * * * </v>
      </c>
      <c r="E360" s="24" t="s">
        <v>4880</v>
      </c>
      <c r="F360" s="26">
        <f t="shared" si="56"/>
        <v>6</v>
      </c>
      <c r="G360" s="26" t="s">
        <v>5613</v>
      </c>
      <c r="H360" s="26" t="s">
        <v>5613</v>
      </c>
      <c r="I360" s="26" t="s">
        <v>5613</v>
      </c>
      <c r="J360" s="26" t="s">
        <v>99</v>
      </c>
      <c r="K360" s="18" t="s">
        <v>20</v>
      </c>
      <c r="L360" s="230" t="str">
        <f t="shared" si="52"/>
        <v>0..1</v>
      </c>
      <c r="M360" s="230" t="str">
        <f t="shared" si="46"/>
        <v>0..1</v>
      </c>
      <c r="N360" s="475" t="s">
        <v>20</v>
      </c>
      <c r="O360" s="21" t="s">
        <v>4888</v>
      </c>
      <c r="P360" s="20" t="s">
        <v>1472</v>
      </c>
      <c r="Q360" s="20" t="s">
        <v>1473</v>
      </c>
      <c r="R360" s="20"/>
      <c r="S360" s="21"/>
      <c r="T360" s="18" t="s">
        <v>125</v>
      </c>
      <c r="U360" s="495" t="s">
        <v>81</v>
      </c>
      <c r="V360" s="88"/>
      <c r="W360" s="181"/>
      <c r="X360" s="163" t="s">
        <v>4949</v>
      </c>
      <c r="Y360" s="8"/>
      <c r="Z360" s="114" t="str">
        <f>INDEX('Factur-X FULL'!B:B,MATCH(CONCATENATE("/rsm:CrossIndustryInvoice",O360),'Factur-X FULL'!M:M,0))</f>
        <v>EXT</v>
      </c>
      <c r="AA360" s="201" t="str">
        <f>INDEX('Factur-X FULL'!K:K,MATCH(CONCATENATE("/rsm:CrossIndustryInvoice",O360),'Factur-X FULL'!M:M,0))</f>
        <v>0..1</v>
      </c>
      <c r="AB360" s="109" t="str">
        <f>IF(OR(ISNA(Z360),Z360="EXT"),INDEX('Factur-X FULL'!T:T,MATCH(CONCATENATE("/rsm:CrossIndustryInvoice",O360),'Factur-X FULL'!M:M,0)),INDEX('Factur-X FULL'!T:T,MATCH(Z360,'Factur-X FULL'!B:B,0)))</f>
        <v>EXTENDED</v>
      </c>
      <c r="AD360" s="8"/>
    </row>
    <row r="361" spans="1:30" ht="45" customHeight="1" outlineLevel="4" x14ac:dyDescent="0.2">
      <c r="A361" s="8">
        <v>358</v>
      </c>
      <c r="B361" s="54" t="s">
        <v>4160</v>
      </c>
      <c r="C361" s="121"/>
      <c r="D361" s="445" t="str">
        <f t="shared" si="51"/>
        <v xml:space="preserve">* * * * * * </v>
      </c>
      <c r="E361" s="24" t="s">
        <v>4881</v>
      </c>
      <c r="F361" s="26">
        <f t="shared" si="56"/>
        <v>6</v>
      </c>
      <c r="G361" s="26" t="s">
        <v>5613</v>
      </c>
      <c r="H361" s="26" t="s">
        <v>5613</v>
      </c>
      <c r="I361" s="26" t="s">
        <v>5613</v>
      </c>
      <c r="J361" s="26" t="s">
        <v>99</v>
      </c>
      <c r="K361" s="18" t="s">
        <v>20</v>
      </c>
      <c r="L361" s="230" t="str">
        <f t="shared" si="52"/>
        <v>0..1</v>
      </c>
      <c r="M361" s="230" t="str">
        <f t="shared" si="46"/>
        <v>0..1</v>
      </c>
      <c r="N361" s="475" t="s">
        <v>20</v>
      </c>
      <c r="O361" s="25" t="s">
        <v>4889</v>
      </c>
      <c r="P361" s="24" t="s">
        <v>1477</v>
      </c>
      <c r="Q361" s="24"/>
      <c r="R361" s="24"/>
      <c r="S361" s="25"/>
      <c r="T361" s="18" t="s">
        <v>125</v>
      </c>
      <c r="U361" s="495" t="s">
        <v>81</v>
      </c>
      <c r="V361" s="89"/>
      <c r="W361" s="182"/>
      <c r="X361" s="164" t="s">
        <v>4949</v>
      </c>
      <c r="Y361" s="8"/>
      <c r="Z361" s="114" t="str">
        <f>INDEX('Factur-X FULL'!B:B,MATCH(CONCATENATE("/rsm:CrossIndustryInvoice",O361),'Factur-X FULL'!M:M,0))</f>
        <v>EXT</v>
      </c>
      <c r="AA361" s="201" t="str">
        <f>INDEX('Factur-X FULL'!K:K,MATCH(CONCATENATE("/rsm:CrossIndustryInvoice",O361),'Factur-X FULL'!M:M,0))</f>
        <v>0..1</v>
      </c>
      <c r="AB361" s="109" t="str">
        <f>IF(OR(ISNA(Z361),Z361="EXT"),INDEX('Factur-X FULL'!T:T,MATCH(CONCATENATE("/rsm:CrossIndustryInvoice",O361),'Factur-X FULL'!M:M,0)),INDEX('Factur-X FULL'!T:T,MATCH(Z361,'Factur-X FULL'!B:B,0)))</f>
        <v>EXTENDED</v>
      </c>
      <c r="AD361" s="8"/>
    </row>
    <row r="362" spans="1:30" ht="45" customHeight="1" outlineLevel="4" x14ac:dyDescent="0.2">
      <c r="A362" s="8">
        <v>359</v>
      </c>
      <c r="B362" s="54" t="s">
        <v>4160</v>
      </c>
      <c r="C362" s="121"/>
      <c r="D362" s="445" t="str">
        <f t="shared" si="51"/>
        <v xml:space="preserve">* * * * * * </v>
      </c>
      <c r="E362" s="24" t="s">
        <v>4882</v>
      </c>
      <c r="F362" s="26">
        <f t="shared" si="56"/>
        <v>6</v>
      </c>
      <c r="G362" s="26" t="s">
        <v>5613</v>
      </c>
      <c r="H362" s="26" t="s">
        <v>5613</v>
      </c>
      <c r="I362" s="26" t="s">
        <v>5613</v>
      </c>
      <c r="J362" s="26" t="s">
        <v>99</v>
      </c>
      <c r="K362" s="18" t="s">
        <v>20</v>
      </c>
      <c r="L362" s="230" t="str">
        <f t="shared" si="52"/>
        <v>0..1</v>
      </c>
      <c r="M362" s="230" t="str">
        <f t="shared" si="46"/>
        <v>0..1</v>
      </c>
      <c r="N362" s="475" t="s">
        <v>20</v>
      </c>
      <c r="O362" s="25" t="s">
        <v>4890</v>
      </c>
      <c r="P362" s="24" t="s">
        <v>1477</v>
      </c>
      <c r="Q362" s="24"/>
      <c r="R362" s="24"/>
      <c r="S362" s="25"/>
      <c r="T362" s="18" t="s">
        <v>125</v>
      </c>
      <c r="U362" s="495" t="s">
        <v>81</v>
      </c>
      <c r="V362" s="89"/>
      <c r="W362" s="182"/>
      <c r="X362" s="164" t="s">
        <v>4949</v>
      </c>
      <c r="Y362" s="8"/>
      <c r="Z362" s="114" t="str">
        <f>INDEX('Factur-X FULL'!B:B,MATCH(CONCATENATE("/rsm:CrossIndustryInvoice",O362),'Factur-X FULL'!M:M,0))</f>
        <v>EXT</v>
      </c>
      <c r="AA362" s="201" t="str">
        <f>INDEX('Factur-X FULL'!K:K,MATCH(CONCATENATE("/rsm:CrossIndustryInvoice",O362),'Factur-X FULL'!M:M,0))</f>
        <v>0..1</v>
      </c>
      <c r="AB362" s="109" t="str">
        <f>IF(OR(ISNA(Z362),Z362="EXT"),INDEX('Factur-X FULL'!T:T,MATCH(CONCATENATE("/rsm:CrossIndustryInvoice",O362),'Factur-X FULL'!M:M,0)),INDEX('Factur-X FULL'!T:T,MATCH(Z362,'Factur-X FULL'!B:B,0)))</f>
        <v>EXTENDED</v>
      </c>
      <c r="AD362" s="8"/>
    </row>
    <row r="363" spans="1:30" ht="45" customHeight="1" outlineLevel="4" x14ac:dyDescent="0.2">
      <c r="A363" s="8">
        <v>360</v>
      </c>
      <c r="B363" s="54" t="s">
        <v>4160</v>
      </c>
      <c r="C363" s="121"/>
      <c r="D363" s="445" t="str">
        <f t="shared" si="51"/>
        <v xml:space="preserve">* * * * * * </v>
      </c>
      <c r="E363" s="24" t="s">
        <v>4883</v>
      </c>
      <c r="F363" s="26">
        <f t="shared" si="56"/>
        <v>6</v>
      </c>
      <c r="G363" s="26" t="s">
        <v>5613</v>
      </c>
      <c r="H363" s="26" t="s">
        <v>5613</v>
      </c>
      <c r="I363" s="26" t="s">
        <v>5613</v>
      </c>
      <c r="J363" s="26" t="s">
        <v>99</v>
      </c>
      <c r="K363" s="18" t="s">
        <v>20</v>
      </c>
      <c r="L363" s="230" t="str">
        <f t="shared" si="52"/>
        <v>0..1</v>
      </c>
      <c r="M363" s="230" t="str">
        <f t="shared" si="46"/>
        <v>0..1</v>
      </c>
      <c r="N363" s="475" t="s">
        <v>20</v>
      </c>
      <c r="O363" s="21" t="s">
        <v>4891</v>
      </c>
      <c r="P363" s="20" t="s">
        <v>5723</v>
      </c>
      <c r="Q363" s="20"/>
      <c r="R363" s="20"/>
      <c r="S363" s="21"/>
      <c r="T363" s="18" t="s">
        <v>125</v>
      </c>
      <c r="U363" s="495" t="s">
        <v>81</v>
      </c>
      <c r="V363" s="88"/>
      <c r="W363" s="181"/>
      <c r="X363" s="163" t="s">
        <v>4949</v>
      </c>
      <c r="Y363" s="8"/>
      <c r="Z363" s="114" t="str">
        <f>INDEX('Factur-X FULL'!B:B,MATCH(CONCATENATE("/rsm:CrossIndustryInvoice",O363),'Factur-X FULL'!M:M,0))</f>
        <v>EXT</v>
      </c>
      <c r="AA363" s="201" t="str">
        <f>INDEX('Factur-X FULL'!K:K,MATCH(CONCATENATE("/rsm:CrossIndustryInvoice",O363),'Factur-X FULL'!M:M,0))</f>
        <v>0..1</v>
      </c>
      <c r="AB363" s="109" t="str">
        <f>IF(OR(ISNA(Z363),Z363="EXT"),INDEX('Factur-X FULL'!T:T,MATCH(CONCATENATE("/rsm:CrossIndustryInvoice",O363),'Factur-X FULL'!M:M,0)),INDEX('Factur-X FULL'!T:T,MATCH(Z363,'Factur-X FULL'!B:B,0)))</f>
        <v>EXTENDED</v>
      </c>
      <c r="AD363" s="8"/>
    </row>
    <row r="364" spans="1:30" ht="45" customHeight="1" outlineLevel="4" x14ac:dyDescent="0.2">
      <c r="A364" s="8">
        <v>361</v>
      </c>
      <c r="B364" s="54" t="s">
        <v>4160</v>
      </c>
      <c r="C364" s="121"/>
      <c r="D364" s="445" t="str">
        <f t="shared" si="51"/>
        <v xml:space="preserve">* * * * * * </v>
      </c>
      <c r="E364" s="24" t="s">
        <v>4884</v>
      </c>
      <c r="F364" s="26">
        <f t="shared" si="56"/>
        <v>6</v>
      </c>
      <c r="G364" s="26" t="s">
        <v>5613</v>
      </c>
      <c r="H364" s="26" t="s">
        <v>5613</v>
      </c>
      <c r="I364" s="26" t="s">
        <v>5613</v>
      </c>
      <c r="J364" s="26" t="s">
        <v>99</v>
      </c>
      <c r="K364" s="18" t="s">
        <v>16</v>
      </c>
      <c r="L364" s="230" t="str">
        <f t="shared" si="52"/>
        <v>1..1</v>
      </c>
      <c r="M364" s="230" t="str">
        <f t="shared" si="46"/>
        <v>1..1</v>
      </c>
      <c r="N364" s="475" t="s">
        <v>20</v>
      </c>
      <c r="O364" s="25" t="s">
        <v>4892</v>
      </c>
      <c r="P364" s="24" t="s">
        <v>1488</v>
      </c>
      <c r="Q364" s="24" t="s">
        <v>541</v>
      </c>
      <c r="R364" s="24"/>
      <c r="S364" s="25"/>
      <c r="T364" s="18" t="s">
        <v>192</v>
      </c>
      <c r="U364" s="495" t="s">
        <v>81</v>
      </c>
      <c r="V364" s="89"/>
      <c r="W364" s="182"/>
      <c r="X364" s="164" t="s">
        <v>4949</v>
      </c>
      <c r="Y364" s="8"/>
      <c r="Z364" s="114" t="str">
        <f>INDEX('Factur-X FULL'!B:B,MATCH(CONCATENATE("/rsm:CrossIndustryInvoice",O364),'Factur-X FULL'!M:M,0))</f>
        <v>EXT</v>
      </c>
      <c r="AA364" s="201" t="str">
        <f>INDEX('Factur-X FULL'!K:K,MATCH(CONCATENATE("/rsm:CrossIndustryInvoice",O364),'Factur-X FULL'!M:M,0))</f>
        <v>1..1</v>
      </c>
      <c r="AB364" s="109" t="str">
        <f>IF(OR(ISNA(Z364),Z364="EXT"),INDEX('Factur-X FULL'!T:T,MATCH(CONCATENATE("/rsm:CrossIndustryInvoice",O364),'Factur-X FULL'!M:M,0)),INDEX('Factur-X FULL'!T:T,MATCH(Z364,'Factur-X FULL'!B:B,0)))</f>
        <v>EXTENDED</v>
      </c>
      <c r="AD364" s="8"/>
    </row>
    <row r="365" spans="1:30" ht="45" customHeight="1" outlineLevel="4" x14ac:dyDescent="0.2">
      <c r="A365" s="8">
        <v>362</v>
      </c>
      <c r="B365" s="54" t="s">
        <v>4160</v>
      </c>
      <c r="C365" s="121"/>
      <c r="D365" s="445" t="str">
        <f t="shared" si="51"/>
        <v xml:space="preserve">* * * * * * </v>
      </c>
      <c r="E365" s="24" t="s">
        <v>4885</v>
      </c>
      <c r="F365" s="26">
        <f t="shared" si="56"/>
        <v>6</v>
      </c>
      <c r="G365" s="26" t="s">
        <v>5613</v>
      </c>
      <c r="H365" s="26" t="s">
        <v>5613</v>
      </c>
      <c r="I365" s="26" t="s">
        <v>5613</v>
      </c>
      <c r="J365" s="26" t="s">
        <v>99</v>
      </c>
      <c r="K365" s="18" t="s">
        <v>20</v>
      </c>
      <c r="L365" s="230" t="str">
        <f t="shared" si="52"/>
        <v>0..1</v>
      </c>
      <c r="M365" s="230" t="str">
        <f t="shared" ref="M365:M386" si="57">IF($L365="","",$L365)</f>
        <v>0..1</v>
      </c>
      <c r="N365" s="475" t="s">
        <v>20</v>
      </c>
      <c r="O365" s="25" t="s">
        <v>4893</v>
      </c>
      <c r="P365" s="24" t="s">
        <v>1493</v>
      </c>
      <c r="Q365" s="24" t="s">
        <v>1494</v>
      </c>
      <c r="R365" s="20"/>
      <c r="S365" s="21"/>
      <c r="T365" s="18" t="s">
        <v>125</v>
      </c>
      <c r="U365" s="495" t="s">
        <v>81</v>
      </c>
      <c r="V365" s="88"/>
      <c r="W365" s="181"/>
      <c r="X365" s="163" t="s">
        <v>4949</v>
      </c>
      <c r="Y365" s="8"/>
      <c r="Z365" s="114" t="str">
        <f>INDEX('Factur-X FULL'!B:B,MATCH(CONCATENATE("/rsm:CrossIndustryInvoice",O365),'Factur-X FULL'!M:M,0))</f>
        <v>EXT</v>
      </c>
      <c r="AA365" s="201" t="str">
        <f>INDEX('Factur-X FULL'!K:K,MATCH(CONCATENATE("/rsm:CrossIndustryInvoice",O365),'Factur-X FULL'!M:M,0))</f>
        <v>0..1</v>
      </c>
      <c r="AB365" s="109" t="str">
        <f>IF(OR(ISNA(Z365),Z365="EXT"),INDEX('Factur-X FULL'!T:T,MATCH(CONCATENATE("/rsm:CrossIndustryInvoice",O365),'Factur-X FULL'!M:M,0)),INDEX('Factur-X FULL'!T:T,MATCH(Z365,'Factur-X FULL'!B:B,0)))</f>
        <v>EXTENDED</v>
      </c>
      <c r="AD365" s="8"/>
    </row>
    <row r="366" spans="1:30" s="148" customFormat="1" ht="45" customHeight="1" outlineLevel="3" x14ac:dyDescent="0.2">
      <c r="A366" s="8">
        <v>363</v>
      </c>
      <c r="B366" s="153" t="s">
        <v>4160</v>
      </c>
      <c r="C366" s="128"/>
      <c r="D366" s="446" t="str">
        <f t="shared" si="51"/>
        <v xml:space="preserve">* * * * </v>
      </c>
      <c r="E366" s="49" t="s">
        <v>1500</v>
      </c>
      <c r="F366" s="35">
        <f t="shared" si="50"/>
        <v>4</v>
      </c>
      <c r="G366" s="35" t="s">
        <v>5613</v>
      </c>
      <c r="H366" s="35" t="s">
        <v>5613</v>
      </c>
      <c r="I366" s="35" t="s">
        <v>5613</v>
      </c>
      <c r="J366" s="35" t="s">
        <v>323</v>
      </c>
      <c r="K366" s="36" t="s">
        <v>20</v>
      </c>
      <c r="L366" s="35" t="s">
        <v>21</v>
      </c>
      <c r="M366" s="35" t="str">
        <f t="shared" si="57"/>
        <v>0..n</v>
      </c>
      <c r="N366" s="482" t="s">
        <v>21</v>
      </c>
      <c r="O366" s="34" t="s">
        <v>4057</v>
      </c>
      <c r="P366" s="34" t="s">
        <v>1501</v>
      </c>
      <c r="Q366" s="34"/>
      <c r="R366" s="34"/>
      <c r="S366" s="34"/>
      <c r="T366" s="36" t="s">
        <v>77</v>
      </c>
      <c r="U366" s="500"/>
      <c r="V366" s="91"/>
      <c r="W366" s="185"/>
      <c r="X366" s="166" t="s">
        <v>4949</v>
      </c>
      <c r="Y366" s="8"/>
      <c r="Z366" s="145" t="str">
        <f>INDEX('Factur-X FULL'!B:B,MATCH(CONCATENATE("/rsm:CrossIndustryInvoice",O366),'Factur-X FULL'!M:M,0))</f>
        <v>BG-6</v>
      </c>
      <c r="AA366" s="202" t="str">
        <f>INDEX('Factur-X FULL'!K:K,MATCH(CONCATENATE("/rsm:CrossIndustryInvoice",O366),'Factur-X FULL'!M:M,0))</f>
        <v>0..1</v>
      </c>
      <c r="AB366" s="146" t="str">
        <f>IF(OR(ISNA(Z366),Z366="EXT"),INDEX('Factur-X FULL'!T:T,MATCH(CONCATENATE("/rsm:CrossIndustryInvoice",O366),'Factur-X FULL'!M:M,0)),INDEX('Factur-X FULL'!T:T,MATCH(Z366,'Factur-X FULL'!B:B,0)))</f>
        <v>EN 16931</v>
      </c>
      <c r="AC366" s="425" t="s">
        <v>4712</v>
      </c>
      <c r="AD366" s="8"/>
    </row>
    <row r="367" spans="1:30" ht="45" customHeight="1" outlineLevel="4" x14ac:dyDescent="0.2">
      <c r="A367" s="8">
        <v>364</v>
      </c>
      <c r="B367" s="54" t="s">
        <v>4160</v>
      </c>
      <c r="C367" s="121"/>
      <c r="D367" s="445" t="str">
        <f t="shared" si="51"/>
        <v xml:space="preserve">* * * * * </v>
      </c>
      <c r="E367" s="24" t="s">
        <v>4058</v>
      </c>
      <c r="F367" s="26">
        <f t="shared" si="50"/>
        <v>5</v>
      </c>
      <c r="G367" s="26" t="s">
        <v>5613</v>
      </c>
      <c r="H367" s="26" t="s">
        <v>5613</v>
      </c>
      <c r="I367" s="26" t="s">
        <v>5613</v>
      </c>
      <c r="J367" s="26" t="s">
        <v>323</v>
      </c>
      <c r="K367" s="19" t="s">
        <v>20</v>
      </c>
      <c r="L367" s="230" t="str">
        <f t="shared" si="52"/>
        <v>0..1</v>
      </c>
      <c r="M367" s="230" t="str">
        <f t="shared" si="57"/>
        <v>0..1</v>
      </c>
      <c r="N367" s="475" t="s">
        <v>20</v>
      </c>
      <c r="O367" s="24" t="s">
        <v>4059</v>
      </c>
      <c r="P367" s="24" t="s">
        <v>1508</v>
      </c>
      <c r="Q367" s="24" t="s">
        <v>1509</v>
      </c>
      <c r="R367" s="24"/>
      <c r="S367" s="24"/>
      <c r="T367" s="19" t="s">
        <v>125</v>
      </c>
      <c r="U367" s="495" t="s">
        <v>81</v>
      </c>
      <c r="V367" s="89"/>
      <c r="W367" s="182"/>
      <c r="X367" s="164" t="s">
        <v>4949</v>
      </c>
      <c r="Y367" s="8"/>
      <c r="Z367" s="114" t="str">
        <f>INDEX('Factur-X FULL'!B:B,MATCH(CONCATENATE("/rsm:CrossIndustryInvoice",O367),'Factur-X FULL'!M:M,0))</f>
        <v>BT-41</v>
      </c>
      <c r="AA367" s="201" t="str">
        <f>INDEX('Factur-X FULL'!K:K,MATCH(CONCATENATE("/rsm:CrossIndustryInvoice",O367),'Factur-X FULL'!M:M,0))</f>
        <v>0..1</v>
      </c>
      <c r="AB367" s="109" t="str">
        <f>IF(OR(ISNA(Z367),Z367="EXT"),INDEX('Factur-X FULL'!T:T,MATCH(CONCATENATE("/rsm:CrossIndustryInvoice",O367),'Factur-X FULL'!M:M,0)),INDEX('Factur-X FULL'!T:T,MATCH(Z367,'Factur-X FULL'!B:B,0)))</f>
        <v>EN 16931</v>
      </c>
      <c r="AC367" s="425" t="s">
        <v>4712</v>
      </c>
      <c r="AD367" s="8"/>
    </row>
    <row r="368" spans="1:30" ht="45" customHeight="1" outlineLevel="4" x14ac:dyDescent="0.2">
      <c r="A368" s="8">
        <v>365</v>
      </c>
      <c r="B368" s="54" t="s">
        <v>4160</v>
      </c>
      <c r="C368" s="121"/>
      <c r="D368" s="445" t="str">
        <f t="shared" si="51"/>
        <v xml:space="preserve">* * * * * </v>
      </c>
      <c r="E368" s="24" t="s">
        <v>4060</v>
      </c>
      <c r="F368" s="26">
        <f t="shared" si="50"/>
        <v>5</v>
      </c>
      <c r="G368" s="26" t="s">
        <v>5613</v>
      </c>
      <c r="H368" s="26" t="s">
        <v>5613</v>
      </c>
      <c r="I368" s="26" t="s">
        <v>5613</v>
      </c>
      <c r="J368" s="26" t="s">
        <v>323</v>
      </c>
      <c r="K368" s="19" t="s">
        <v>20</v>
      </c>
      <c r="L368" s="230" t="str">
        <f t="shared" si="52"/>
        <v>0..1</v>
      </c>
      <c r="M368" s="230" t="str">
        <f t="shared" si="57"/>
        <v>0..1</v>
      </c>
      <c r="N368" s="475" t="s">
        <v>20</v>
      </c>
      <c r="O368" s="24" t="s">
        <v>4061</v>
      </c>
      <c r="P368" s="24" t="s">
        <v>1508</v>
      </c>
      <c r="Q368" s="24" t="s">
        <v>1517</v>
      </c>
      <c r="R368" s="24"/>
      <c r="S368" s="24"/>
      <c r="T368" s="19" t="s">
        <v>125</v>
      </c>
      <c r="U368" s="495" t="s">
        <v>81</v>
      </c>
      <c r="V368" s="89"/>
      <c r="W368" s="182"/>
      <c r="X368" s="164" t="s">
        <v>4949</v>
      </c>
      <c r="Y368" s="8"/>
      <c r="Z368" s="114" t="str">
        <f>INDEX('Factur-X FULL'!B:B,MATCH(CONCATENATE("/rsm:CrossIndustryInvoice",O368),'Factur-X FULL'!M:M,0))</f>
        <v>BT-41-0</v>
      </c>
      <c r="AA368" s="201" t="str">
        <f>INDEX('Factur-X FULL'!K:K,MATCH(CONCATENATE("/rsm:CrossIndustryInvoice",O368),'Factur-X FULL'!M:M,0))</f>
        <v>0..1</v>
      </c>
      <c r="AB368" s="109" t="str">
        <f>IF(OR(ISNA(Z368),Z368="EXT"),INDEX('Factur-X FULL'!T:T,MATCH(CONCATENATE("/rsm:CrossIndustryInvoice",O368),'Factur-X FULL'!M:M,0)),INDEX('Factur-X FULL'!T:T,MATCH(Z368,'Factur-X FULL'!B:B,0)))</f>
        <v>EN 16931</v>
      </c>
      <c r="AC368" s="425" t="s">
        <v>4712</v>
      </c>
      <c r="AD368" s="8"/>
    </row>
    <row r="369" spans="1:30" ht="45" customHeight="1" outlineLevel="4" x14ac:dyDescent="0.2">
      <c r="A369" s="8">
        <v>366</v>
      </c>
      <c r="B369" s="54" t="s">
        <v>4160</v>
      </c>
      <c r="C369" s="121"/>
      <c r="D369" s="445" t="str">
        <f>REPT($D$1,F369)</f>
        <v xml:space="preserve">* * * * * </v>
      </c>
      <c r="E369" s="24" t="s">
        <v>4387</v>
      </c>
      <c r="F369" s="26">
        <f>LEN(O369)-LEN(SUBSTITUTE(O369,"/",""))</f>
        <v>5</v>
      </c>
      <c r="G369" s="26" t="s">
        <v>5613</v>
      </c>
      <c r="H369" s="26" t="s">
        <v>5613</v>
      </c>
      <c r="I369" s="26" t="s">
        <v>5613</v>
      </c>
      <c r="J369" s="26" t="s">
        <v>3776</v>
      </c>
      <c r="K369" s="19" t="s">
        <v>20</v>
      </c>
      <c r="L369" s="230" t="str">
        <f>IF($K369="","",$K369)</f>
        <v>0..1</v>
      </c>
      <c r="M369" s="230" t="str">
        <f>IF($L369="","",$L369)</f>
        <v>0..1</v>
      </c>
      <c r="N369" s="475" t="s">
        <v>20</v>
      </c>
      <c r="O369" s="24" t="s">
        <v>4388</v>
      </c>
      <c r="P369" s="24" t="s">
        <v>4382</v>
      </c>
      <c r="Q369" s="24" t="s">
        <v>5619</v>
      </c>
      <c r="R369" s="24"/>
      <c r="S369" s="24"/>
      <c r="T369" s="19" t="s">
        <v>192</v>
      </c>
      <c r="U369" s="495" t="s">
        <v>81</v>
      </c>
      <c r="V369" s="89"/>
      <c r="W369" s="182"/>
      <c r="X369" s="164" t="s">
        <v>4949</v>
      </c>
      <c r="Y369" s="8"/>
      <c r="Z369" s="114" t="e">
        <f>INDEX('Factur-X FULL'!B:B,MATCH(CONCATENATE("/rsm:CrossIndustryInvoice",O369),'Factur-X FULL'!M:M,0))</f>
        <v>#N/A</v>
      </c>
      <c r="AA369" s="201" t="e">
        <f>INDEX('Factur-X FULL'!K:K,MATCH(CONCATENATE("/rsm:CrossIndustryInvoice",O369),'Factur-X FULL'!M:M,0))</f>
        <v>#N/A</v>
      </c>
      <c r="AB369" s="109" t="e">
        <f>IF(OR(ISNA(Z369),Z369="EXT"),INDEX('Factur-X FULL'!T:T,MATCH(CONCATENATE("/rsm:CrossIndustryInvoice",O369),'Factur-X FULL'!M:M,0)),INDEX('Factur-X FULL'!T:T,MATCH(Z369,'Factur-X FULL'!B:B,0)))</f>
        <v>#N/A</v>
      </c>
      <c r="AC369" s="426" t="s">
        <v>4707</v>
      </c>
      <c r="AD369" s="8"/>
    </row>
    <row r="370" spans="1:30" ht="45" customHeight="1" outlineLevel="4" x14ac:dyDescent="0.2">
      <c r="A370" s="8">
        <v>367</v>
      </c>
      <c r="B370" s="54" t="s">
        <v>4160</v>
      </c>
      <c r="C370" s="121"/>
      <c r="D370" s="445" t="str">
        <f t="shared" si="51"/>
        <v xml:space="preserve">* * * * * </v>
      </c>
      <c r="E370" s="46" t="str">
        <f>CONCATENATE("(",E371,")")</f>
        <v>(Seller Contact - telephone number)</v>
      </c>
      <c r="F370" s="26">
        <f t="shared" si="50"/>
        <v>5</v>
      </c>
      <c r="G370" s="26" t="s">
        <v>5613</v>
      </c>
      <c r="H370" s="26" t="s">
        <v>5613</v>
      </c>
      <c r="I370" s="26" t="s">
        <v>5613</v>
      </c>
      <c r="J370" s="26" t="s">
        <v>323</v>
      </c>
      <c r="K370" s="19" t="s">
        <v>20</v>
      </c>
      <c r="L370" s="230" t="str">
        <f t="shared" si="52"/>
        <v>0..1</v>
      </c>
      <c r="M370" s="230" t="str">
        <f t="shared" si="57"/>
        <v>0..1</v>
      </c>
      <c r="N370" s="475" t="s">
        <v>20</v>
      </c>
      <c r="O370" s="24" t="s">
        <v>4062</v>
      </c>
      <c r="P370" s="24"/>
      <c r="Q370" s="24"/>
      <c r="R370" s="24"/>
      <c r="S370" s="24"/>
      <c r="T370" s="19"/>
      <c r="U370" s="494"/>
      <c r="V370" s="89"/>
      <c r="W370" s="182"/>
      <c r="X370" s="164" t="s">
        <v>4949</v>
      </c>
      <c r="Y370" s="8"/>
      <c r="Z370" s="114" t="str">
        <f>INDEX('Factur-X FULL'!B:B,MATCH(CONCATENATE("/rsm:CrossIndustryInvoice",O370),'Factur-X FULL'!M:M,0))</f>
        <v>BT-42-00</v>
      </c>
      <c r="AA370" s="201" t="str">
        <f>INDEX('Factur-X FULL'!K:K,MATCH(CONCATENATE("/rsm:CrossIndustryInvoice",O370),'Factur-X FULL'!M:M,0))</f>
        <v>0..1</v>
      </c>
      <c r="AB370" s="109" t="str">
        <f>IF(OR(ISNA(Z370),Z370="EXT"),INDEX('Factur-X FULL'!T:T,MATCH(CONCATENATE("/rsm:CrossIndustryInvoice",O370),'Factur-X FULL'!M:M,0)),INDEX('Factur-X FULL'!T:T,MATCH(Z370,'Factur-X FULL'!B:B,0)))</f>
        <v>EN 16931</v>
      </c>
      <c r="AC370" s="425" t="s">
        <v>4712</v>
      </c>
      <c r="AD370" s="8"/>
    </row>
    <row r="371" spans="1:30" ht="45" customHeight="1" outlineLevel="4" x14ac:dyDescent="0.2">
      <c r="A371" s="8">
        <v>368</v>
      </c>
      <c r="B371" s="54" t="s">
        <v>4160</v>
      </c>
      <c r="C371" s="121"/>
      <c r="D371" s="445" t="str">
        <f t="shared" si="51"/>
        <v xml:space="preserve">* * * * * * </v>
      </c>
      <c r="E371" s="24" t="s">
        <v>4063</v>
      </c>
      <c r="F371" s="26">
        <f t="shared" si="50"/>
        <v>6</v>
      </c>
      <c r="G371" s="26" t="s">
        <v>5613</v>
      </c>
      <c r="H371" s="26" t="s">
        <v>5613</v>
      </c>
      <c r="I371" s="26" t="s">
        <v>5613</v>
      </c>
      <c r="J371" s="26" t="s">
        <v>323</v>
      </c>
      <c r="K371" s="19" t="s">
        <v>16</v>
      </c>
      <c r="L371" s="230" t="str">
        <f t="shared" si="52"/>
        <v>1..1</v>
      </c>
      <c r="M371" s="230" t="str">
        <f t="shared" si="57"/>
        <v>1..1</v>
      </c>
      <c r="N371" s="475" t="s">
        <v>20</v>
      </c>
      <c r="O371" s="24" t="s">
        <v>4064</v>
      </c>
      <c r="P371" s="24" t="s">
        <v>1528</v>
      </c>
      <c r="Q371" s="24"/>
      <c r="R371" s="24"/>
      <c r="S371" s="24"/>
      <c r="T371" s="19" t="s">
        <v>125</v>
      </c>
      <c r="U371" s="495" t="s">
        <v>81</v>
      </c>
      <c r="V371" s="89"/>
      <c r="W371" s="182"/>
      <c r="X371" s="164" t="s">
        <v>4949</v>
      </c>
      <c r="Y371" s="8"/>
      <c r="Z371" s="114" t="str">
        <f>INDEX('Factur-X FULL'!B:B,MATCH(CONCATENATE("/rsm:CrossIndustryInvoice",O371),'Factur-X FULL'!M:M,0))</f>
        <v>BT-42</v>
      </c>
      <c r="AA371" s="201" t="str">
        <f>INDEX('Factur-X FULL'!K:K,MATCH(CONCATENATE("/rsm:CrossIndustryInvoice",O371),'Factur-X FULL'!M:M,0))</f>
        <v>1..1</v>
      </c>
      <c r="AB371" s="109" t="str">
        <f>IF(OR(ISNA(Z371),Z371="EXT"),INDEX('Factur-X FULL'!T:T,MATCH(CONCATENATE("/rsm:CrossIndustryInvoice",O371),'Factur-X FULL'!M:M,0)),INDEX('Factur-X FULL'!T:T,MATCH(Z371,'Factur-X FULL'!B:B,0)))</f>
        <v>EN 16931</v>
      </c>
      <c r="AC371" s="425" t="s">
        <v>4712</v>
      </c>
      <c r="AD371" s="8"/>
    </row>
    <row r="372" spans="1:30" ht="45" customHeight="1" outlineLevel="4" x14ac:dyDescent="0.2">
      <c r="A372" s="8">
        <v>369</v>
      </c>
      <c r="B372" s="54" t="s">
        <v>4160</v>
      </c>
      <c r="C372" s="121"/>
      <c r="D372" s="445" t="str">
        <f t="shared" si="51"/>
        <v xml:space="preserve">* * * * * </v>
      </c>
      <c r="E372" s="46" t="str">
        <f>CONCATENATE("(",E373,")")</f>
        <v>(Seller Contact - fax number)</v>
      </c>
      <c r="F372" s="26">
        <f t="shared" ref="F372:F373" si="58">LEN(O372)-LEN(SUBSTITUTE(O372,"/",""))</f>
        <v>5</v>
      </c>
      <c r="G372" s="26" t="s">
        <v>5613</v>
      </c>
      <c r="H372" s="26" t="s">
        <v>5613</v>
      </c>
      <c r="I372" s="26" t="s">
        <v>5613</v>
      </c>
      <c r="J372" s="26" t="s">
        <v>99</v>
      </c>
      <c r="K372" s="19" t="s">
        <v>20</v>
      </c>
      <c r="L372" s="230" t="str">
        <f t="shared" si="52"/>
        <v>0..1</v>
      </c>
      <c r="M372" s="230" t="str">
        <f t="shared" si="57"/>
        <v>0..1</v>
      </c>
      <c r="N372" s="475" t="s">
        <v>20</v>
      </c>
      <c r="O372" s="24" t="s">
        <v>5217</v>
      </c>
      <c r="P372" s="24"/>
      <c r="Q372" s="24"/>
      <c r="R372" s="24"/>
      <c r="S372" s="24"/>
      <c r="T372" s="19"/>
      <c r="U372" s="494"/>
      <c r="V372" s="89"/>
      <c r="W372" s="182"/>
      <c r="X372" s="164" t="s">
        <v>4949</v>
      </c>
      <c r="Y372" s="8"/>
      <c r="Z372" s="114" t="str">
        <f>INDEX('Factur-X FULL'!B:B,MATCH(CONCATENATE("/rsm:CrossIndustryInvoice",O372),'Factur-X FULL'!M:M,0))</f>
        <v>EXT</v>
      </c>
      <c r="AA372" s="201" t="str">
        <f>INDEX('Factur-X FULL'!K:K,MATCH(CONCATENATE("/rsm:CrossIndustryInvoice",O372),'Factur-X FULL'!M:M,0))</f>
        <v>0..1</v>
      </c>
      <c r="AB372" s="109" t="str">
        <f>IF(OR(ISNA(Z372),Z372="EXT"),INDEX('Factur-X FULL'!T:T,MATCH(CONCATENATE("/rsm:CrossIndustryInvoice",O372),'Factur-X FULL'!M:M,0)),INDEX('Factur-X FULL'!T:T,MATCH(Z372,'Factur-X FULL'!B:B,0)))</f>
        <v>EXTENDED</v>
      </c>
      <c r="AD372" s="8"/>
    </row>
    <row r="373" spans="1:30" ht="45" customHeight="1" outlineLevel="4" x14ac:dyDescent="0.2">
      <c r="A373" s="8">
        <v>370</v>
      </c>
      <c r="B373" s="54" t="s">
        <v>4160</v>
      </c>
      <c r="C373" s="121"/>
      <c r="D373" s="445" t="str">
        <f t="shared" si="51"/>
        <v xml:space="preserve">* * * * * * </v>
      </c>
      <c r="E373" s="24" t="s">
        <v>5215</v>
      </c>
      <c r="F373" s="26">
        <f t="shared" si="58"/>
        <v>6</v>
      </c>
      <c r="G373" s="26" t="s">
        <v>5613</v>
      </c>
      <c r="H373" s="26" t="s">
        <v>5613</v>
      </c>
      <c r="I373" s="26" t="s">
        <v>5613</v>
      </c>
      <c r="J373" s="26" t="s">
        <v>99</v>
      </c>
      <c r="K373" s="19" t="s">
        <v>16</v>
      </c>
      <c r="L373" s="230" t="str">
        <f t="shared" si="52"/>
        <v>1..1</v>
      </c>
      <c r="M373" s="230" t="str">
        <f t="shared" si="57"/>
        <v>1..1</v>
      </c>
      <c r="N373" s="475" t="s">
        <v>20</v>
      </c>
      <c r="O373" s="24" t="s">
        <v>5216</v>
      </c>
      <c r="P373" s="24" t="s">
        <v>5218</v>
      </c>
      <c r="Q373" s="24"/>
      <c r="R373" s="24"/>
      <c r="S373" s="24"/>
      <c r="T373" s="19" t="s">
        <v>125</v>
      </c>
      <c r="U373" s="495" t="s">
        <v>81</v>
      </c>
      <c r="V373" s="89"/>
      <c r="W373" s="182"/>
      <c r="X373" s="164" t="s">
        <v>4949</v>
      </c>
      <c r="Y373" s="8"/>
      <c r="Z373" s="114" t="str">
        <f>INDEX('Factur-X FULL'!B:B,MATCH(CONCATENATE("/rsm:CrossIndustryInvoice",O373),'Factur-X FULL'!M:M,0))</f>
        <v>EXT</v>
      </c>
      <c r="AA373" s="201" t="str">
        <f>INDEX('Factur-X FULL'!K:K,MATCH(CONCATENATE("/rsm:CrossIndustryInvoice",O373),'Factur-X FULL'!M:M,0))</f>
        <v>1..1</v>
      </c>
      <c r="AB373" s="109" t="str">
        <f>IF(OR(ISNA(Z373),Z373="EXT"),INDEX('Factur-X FULL'!T:T,MATCH(CONCATENATE("/rsm:CrossIndustryInvoice",O373),'Factur-X FULL'!M:M,0)),INDEX('Factur-X FULL'!T:T,MATCH(Z373,'Factur-X FULL'!B:B,0)))</f>
        <v>EXTENDED</v>
      </c>
      <c r="AD373" s="8"/>
    </row>
    <row r="374" spans="1:30" ht="45" customHeight="1" outlineLevel="4" x14ac:dyDescent="0.2">
      <c r="A374" s="8">
        <v>371</v>
      </c>
      <c r="B374" s="54" t="s">
        <v>4160</v>
      </c>
      <c r="C374" s="121"/>
      <c r="D374" s="445" t="str">
        <f t="shared" si="51"/>
        <v xml:space="preserve">* * * * * </v>
      </c>
      <c r="E374" s="46" t="str">
        <f>CONCATENATE("(",E375,")")</f>
        <v>(Seller Contact - email address)</v>
      </c>
      <c r="F374" s="26">
        <f t="shared" si="50"/>
        <v>5</v>
      </c>
      <c r="G374" s="26" t="s">
        <v>5613</v>
      </c>
      <c r="H374" s="26" t="s">
        <v>5613</v>
      </c>
      <c r="I374" s="26" t="s">
        <v>5613</v>
      </c>
      <c r="J374" s="26" t="s">
        <v>323</v>
      </c>
      <c r="K374" s="19" t="s">
        <v>20</v>
      </c>
      <c r="L374" s="230" t="str">
        <f t="shared" si="52"/>
        <v>0..1</v>
      </c>
      <c r="M374" s="230" t="str">
        <f t="shared" si="57"/>
        <v>0..1</v>
      </c>
      <c r="N374" s="475" t="s">
        <v>20</v>
      </c>
      <c r="O374" s="24" t="s">
        <v>4065</v>
      </c>
      <c r="P374" s="24"/>
      <c r="Q374" s="24"/>
      <c r="R374" s="24"/>
      <c r="S374" s="24"/>
      <c r="T374" s="19"/>
      <c r="U374" s="494"/>
      <c r="V374" s="89"/>
      <c r="W374" s="182"/>
      <c r="X374" s="164" t="s">
        <v>4949</v>
      </c>
      <c r="Y374" s="8"/>
      <c r="Z374" s="114" t="str">
        <f>INDEX('Factur-X FULL'!B:B,MATCH(CONCATENATE("/rsm:CrossIndustryInvoice",O374),'Factur-X FULL'!M:M,0))</f>
        <v>BT-43-00</v>
      </c>
      <c r="AA374" s="201" t="str">
        <f>INDEX('Factur-X FULL'!K:K,MATCH(CONCATENATE("/rsm:CrossIndustryInvoice",O374),'Factur-X FULL'!M:M,0))</f>
        <v>0..1</v>
      </c>
      <c r="AB374" s="109" t="str">
        <f>IF(OR(ISNA(Z374),Z374="EXT"),INDEX('Factur-X FULL'!T:T,MATCH(CONCATENATE("/rsm:CrossIndustryInvoice",O374),'Factur-X FULL'!M:M,0)),INDEX('Factur-X FULL'!T:T,MATCH(Z374,'Factur-X FULL'!B:B,0)))</f>
        <v>EN 16931</v>
      </c>
      <c r="AC374" s="425" t="s">
        <v>4712</v>
      </c>
      <c r="AD374" s="8"/>
    </row>
    <row r="375" spans="1:30" ht="45" customHeight="1" outlineLevel="4" x14ac:dyDescent="0.2">
      <c r="A375" s="8">
        <v>372</v>
      </c>
      <c r="B375" s="54" t="s">
        <v>4160</v>
      </c>
      <c r="C375" s="121"/>
      <c r="D375" s="445" t="str">
        <f t="shared" si="51"/>
        <v xml:space="preserve">* * * * * * </v>
      </c>
      <c r="E375" s="24" t="s">
        <v>4066</v>
      </c>
      <c r="F375" s="26">
        <f t="shared" si="50"/>
        <v>6</v>
      </c>
      <c r="G375" s="26" t="s">
        <v>5613</v>
      </c>
      <c r="H375" s="26" t="s">
        <v>5613</v>
      </c>
      <c r="I375" s="26" t="s">
        <v>5613</v>
      </c>
      <c r="J375" s="26" t="s">
        <v>323</v>
      </c>
      <c r="K375" s="19" t="s">
        <v>16</v>
      </c>
      <c r="L375" s="230" t="str">
        <f t="shared" si="52"/>
        <v>1..1</v>
      </c>
      <c r="M375" s="230" t="str">
        <f t="shared" si="57"/>
        <v>1..1</v>
      </c>
      <c r="N375" s="475" t="s">
        <v>20</v>
      </c>
      <c r="O375" s="24" t="s">
        <v>4067</v>
      </c>
      <c r="P375" s="24" t="s">
        <v>1545</v>
      </c>
      <c r="Q375" s="24"/>
      <c r="R375" s="24"/>
      <c r="S375" s="24"/>
      <c r="T375" s="19" t="s">
        <v>125</v>
      </c>
      <c r="U375" s="495" t="s">
        <v>81</v>
      </c>
      <c r="V375" s="89"/>
      <c r="W375" s="182"/>
      <c r="X375" s="164" t="s">
        <v>4949</v>
      </c>
      <c r="Y375" s="8"/>
      <c r="Z375" s="114" t="str">
        <f>INDEX('Factur-X FULL'!B:B,MATCH(CONCATENATE("/rsm:CrossIndustryInvoice",O375),'Factur-X FULL'!M:M,0))</f>
        <v>BT-43</v>
      </c>
      <c r="AA375" s="201" t="str">
        <f>INDEX('Factur-X FULL'!K:K,MATCH(CONCATENATE("/rsm:CrossIndustryInvoice",O375),'Factur-X FULL'!M:M,0))</f>
        <v>1..1</v>
      </c>
      <c r="AB375" s="109" t="str">
        <f>IF(OR(ISNA(Z375),Z375="EXT"),INDEX('Factur-X FULL'!T:T,MATCH(CONCATENATE("/rsm:CrossIndustryInvoice",O375),'Factur-X FULL'!M:M,0)),INDEX('Factur-X FULL'!T:T,MATCH(Z375,'Factur-X FULL'!B:B,0)))</f>
        <v>EN 16931</v>
      </c>
      <c r="AC375" s="425" t="s">
        <v>4712</v>
      </c>
      <c r="AD375" s="8"/>
    </row>
    <row r="376" spans="1:30" s="148" customFormat="1" ht="45" customHeight="1" outlineLevel="3" x14ac:dyDescent="0.2">
      <c r="A376" s="8">
        <v>373</v>
      </c>
      <c r="B376" s="153" t="s">
        <v>4160</v>
      </c>
      <c r="C376" s="128"/>
      <c r="D376" s="446" t="str">
        <f t="shared" si="51"/>
        <v xml:space="preserve">* * * * </v>
      </c>
      <c r="E376" s="49" t="s">
        <v>1551</v>
      </c>
      <c r="F376" s="35">
        <f t="shared" si="50"/>
        <v>4</v>
      </c>
      <c r="G376" s="35" t="s">
        <v>5613</v>
      </c>
      <c r="H376" s="35" t="s">
        <v>5613</v>
      </c>
      <c r="I376" s="35" t="s">
        <v>5613</v>
      </c>
      <c r="J376" s="35" t="s">
        <v>323</v>
      </c>
      <c r="K376" s="36" t="s">
        <v>20</v>
      </c>
      <c r="L376" s="35" t="str">
        <f t="shared" si="52"/>
        <v>0..1</v>
      </c>
      <c r="M376" s="35" t="str">
        <f t="shared" si="57"/>
        <v>0..1</v>
      </c>
      <c r="N376" s="482" t="s">
        <v>20</v>
      </c>
      <c r="O376" s="34" t="s">
        <v>3894</v>
      </c>
      <c r="P376" s="34" t="s">
        <v>1552</v>
      </c>
      <c r="Q376" s="34" t="s">
        <v>1553</v>
      </c>
      <c r="R376" s="34"/>
      <c r="S376" s="34"/>
      <c r="T376" s="36" t="s">
        <v>77</v>
      </c>
      <c r="U376" s="500"/>
      <c r="V376" s="91"/>
      <c r="W376" s="185"/>
      <c r="X376" s="166" t="s">
        <v>4949</v>
      </c>
      <c r="Y376" s="8"/>
      <c r="Z376" s="145" t="str">
        <f>INDEX('Factur-X FULL'!B:B,MATCH(CONCATENATE("/rsm:CrossIndustryInvoice",O376),'Factur-X FULL'!M:M,0))</f>
        <v>BG-5</v>
      </c>
      <c r="AA376" s="202" t="str">
        <f>INDEX('Factur-X FULL'!K:K,MATCH(CONCATENATE("/rsm:CrossIndustryInvoice",O376),'Factur-X FULL'!M:M,0))</f>
        <v>1..1</v>
      </c>
      <c r="AB376" s="146" t="str">
        <f>IF(OR(ISNA(Z376),Z376="EXT"),INDEX('Factur-X FULL'!T:T,MATCH(CONCATENATE("/rsm:CrossIndustryInvoice",O376),'Factur-X FULL'!M:M,0)),INDEX('Factur-X FULL'!T:T,MATCH(Z376,'Factur-X FULL'!B:B,0)))</f>
        <v>MINIMUM</v>
      </c>
      <c r="AC376" s="70" t="s">
        <v>4706</v>
      </c>
      <c r="AD376" s="8"/>
    </row>
    <row r="377" spans="1:30" ht="45" customHeight="1" outlineLevel="4" x14ac:dyDescent="0.2">
      <c r="A377" s="8">
        <v>374</v>
      </c>
      <c r="B377" s="54" t="s">
        <v>4160</v>
      </c>
      <c r="C377" s="121"/>
      <c r="D377" s="445" t="str">
        <f t="shared" si="51"/>
        <v xml:space="preserve">* * * * * </v>
      </c>
      <c r="E377" s="24" t="s">
        <v>107</v>
      </c>
      <c r="F377" s="26">
        <f t="shared" si="50"/>
        <v>5</v>
      </c>
      <c r="G377" s="26" t="s">
        <v>5613</v>
      </c>
      <c r="H377" s="26" t="s">
        <v>5613</v>
      </c>
      <c r="I377" s="26" t="s">
        <v>5613</v>
      </c>
      <c r="J377" s="26" t="s">
        <v>323</v>
      </c>
      <c r="K377" s="19" t="s">
        <v>20</v>
      </c>
      <c r="L377" s="230" t="str">
        <f t="shared" si="52"/>
        <v>0..1</v>
      </c>
      <c r="M377" s="230" t="str">
        <f t="shared" si="57"/>
        <v>0..1</v>
      </c>
      <c r="N377" s="475" t="s">
        <v>20</v>
      </c>
      <c r="O377" s="25" t="s">
        <v>3895</v>
      </c>
      <c r="P377" s="24" t="s">
        <v>1467</v>
      </c>
      <c r="Q377" s="24" t="s">
        <v>1468</v>
      </c>
      <c r="R377" s="24"/>
      <c r="S377" s="25"/>
      <c r="T377" s="19" t="s">
        <v>125</v>
      </c>
      <c r="U377" s="495" t="s">
        <v>81</v>
      </c>
      <c r="V377" s="89">
        <v>6000</v>
      </c>
      <c r="W377" s="182"/>
      <c r="X377" s="164" t="s">
        <v>4949</v>
      </c>
      <c r="Y377" s="8"/>
      <c r="Z377" s="114" t="str">
        <f>INDEX('Factur-X FULL'!B:B,MATCH(CONCATENATE("/rsm:CrossIndustryInvoice",O377),'Factur-X FULL'!M:M,0))</f>
        <v>BT-38</v>
      </c>
      <c r="AA377" s="201" t="str">
        <f>INDEX('Factur-X FULL'!K:K,MATCH(CONCATENATE("/rsm:CrossIndustryInvoice",O377),'Factur-X FULL'!M:M,0))</f>
        <v>0..1</v>
      </c>
      <c r="AB377" s="109" t="str">
        <f>IF(OR(ISNA(Z377),Z377="EXT"),INDEX('Factur-X FULL'!T:T,MATCH(CONCATENATE("/rsm:CrossIndustryInvoice",O377),'Factur-X FULL'!M:M,0)),INDEX('Factur-X FULL'!T:T,MATCH(Z377,'Factur-X FULL'!B:B,0)))</f>
        <v>BASIC WL</v>
      </c>
      <c r="AD377" s="8"/>
    </row>
    <row r="378" spans="1:30" ht="45" customHeight="1" outlineLevel="4" x14ac:dyDescent="0.2">
      <c r="A378" s="8">
        <v>375</v>
      </c>
      <c r="B378" s="54" t="s">
        <v>4160</v>
      </c>
      <c r="C378" s="121"/>
      <c r="D378" s="445" t="str">
        <f t="shared" si="51"/>
        <v xml:space="preserve">* * * * * </v>
      </c>
      <c r="E378" s="24" t="s">
        <v>109</v>
      </c>
      <c r="F378" s="26">
        <f t="shared" si="50"/>
        <v>5</v>
      </c>
      <c r="G378" s="26" t="s">
        <v>5613</v>
      </c>
      <c r="H378" s="26" t="s">
        <v>5613</v>
      </c>
      <c r="I378" s="26" t="s">
        <v>5613</v>
      </c>
      <c r="J378" s="26" t="s">
        <v>323</v>
      </c>
      <c r="K378" s="19" t="s">
        <v>20</v>
      </c>
      <c r="L378" s="230" t="str">
        <f t="shared" ref="L378:L402" si="59">IF($K378="","",$K378)</f>
        <v>0..1</v>
      </c>
      <c r="M378" s="230" t="str">
        <f t="shared" si="57"/>
        <v>0..1</v>
      </c>
      <c r="N378" s="475" t="s">
        <v>20</v>
      </c>
      <c r="O378" s="25" t="s">
        <v>3896</v>
      </c>
      <c r="P378" s="24" t="s">
        <v>1472</v>
      </c>
      <c r="Q378" s="24" t="s">
        <v>1473</v>
      </c>
      <c r="R378" s="24"/>
      <c r="S378" s="25"/>
      <c r="T378" s="19" t="s">
        <v>125</v>
      </c>
      <c r="U378" s="495" t="s">
        <v>81</v>
      </c>
      <c r="V378" s="89" t="s">
        <v>110</v>
      </c>
      <c r="W378" s="182"/>
      <c r="X378" s="164" t="s">
        <v>4949</v>
      </c>
      <c r="Y378" s="8"/>
      <c r="Z378" s="114" t="str">
        <f>INDEX('Factur-X FULL'!B:B,MATCH(CONCATENATE("/rsm:CrossIndustryInvoice",O378),'Factur-X FULL'!M:M,0))</f>
        <v>BT-35</v>
      </c>
      <c r="AA378" s="201" t="str">
        <f>INDEX('Factur-X FULL'!K:K,MATCH(CONCATENATE("/rsm:CrossIndustryInvoice",O378),'Factur-X FULL'!M:M,0))</f>
        <v>0..1</v>
      </c>
      <c r="AB378" s="109" t="str">
        <f>IF(OR(ISNA(Z378),Z378="EXT"),INDEX('Factur-X FULL'!T:T,MATCH(CONCATENATE("/rsm:CrossIndustryInvoice",O378),'Factur-X FULL'!M:M,0)),INDEX('Factur-X FULL'!T:T,MATCH(Z378,'Factur-X FULL'!B:B,0)))</f>
        <v>BASIC WL</v>
      </c>
      <c r="AD378" s="8"/>
    </row>
    <row r="379" spans="1:30" ht="45" customHeight="1" outlineLevel="4" x14ac:dyDescent="0.2">
      <c r="A379" s="8">
        <v>376</v>
      </c>
      <c r="B379" s="54" t="s">
        <v>4160</v>
      </c>
      <c r="C379" s="121"/>
      <c r="D379" s="445" t="str">
        <f t="shared" si="51"/>
        <v xml:space="preserve">* * * * * </v>
      </c>
      <c r="E379" s="24" t="s">
        <v>113</v>
      </c>
      <c r="F379" s="26">
        <f t="shared" si="50"/>
        <v>5</v>
      </c>
      <c r="G379" s="26" t="s">
        <v>5613</v>
      </c>
      <c r="H379" s="26" t="s">
        <v>5613</v>
      </c>
      <c r="I379" s="26" t="s">
        <v>5613</v>
      </c>
      <c r="J379" s="26" t="s">
        <v>323</v>
      </c>
      <c r="K379" s="19" t="s">
        <v>20</v>
      </c>
      <c r="L379" s="230" t="str">
        <f t="shared" si="59"/>
        <v>0..1</v>
      </c>
      <c r="M379" s="230" t="str">
        <f t="shared" si="57"/>
        <v>0..1</v>
      </c>
      <c r="N379" s="475" t="s">
        <v>20</v>
      </c>
      <c r="O379" s="25" t="s">
        <v>3897</v>
      </c>
      <c r="P379" s="24" t="s">
        <v>1477</v>
      </c>
      <c r="Q379" s="24"/>
      <c r="R379" s="24"/>
      <c r="S379" s="25"/>
      <c r="T379" s="19" t="s">
        <v>125</v>
      </c>
      <c r="U379" s="495" t="s">
        <v>81</v>
      </c>
      <c r="V379" s="89"/>
      <c r="W379" s="182"/>
      <c r="X379" s="164" t="s">
        <v>4949</v>
      </c>
      <c r="Y379" s="8"/>
      <c r="Z379" s="114" t="str">
        <f>INDEX('Factur-X FULL'!B:B,MATCH(CONCATENATE("/rsm:CrossIndustryInvoice",O379),'Factur-X FULL'!M:M,0))</f>
        <v>BT-36</v>
      </c>
      <c r="AA379" s="201" t="str">
        <f>INDEX('Factur-X FULL'!K:K,MATCH(CONCATENATE("/rsm:CrossIndustryInvoice",O379),'Factur-X FULL'!M:M,0))</f>
        <v>0..1</v>
      </c>
      <c r="AB379" s="109" t="str">
        <f>IF(OR(ISNA(Z379),Z379="EXT"),INDEX('Factur-X FULL'!T:T,MATCH(CONCATENATE("/rsm:CrossIndustryInvoice",O379),'Factur-X FULL'!M:M,0)),INDEX('Factur-X FULL'!T:T,MATCH(Z379,'Factur-X FULL'!B:B,0)))</f>
        <v>BASIC WL</v>
      </c>
      <c r="AD379" s="8"/>
    </row>
    <row r="380" spans="1:30" ht="45" customHeight="1" outlineLevel="4" x14ac:dyDescent="0.2">
      <c r="A380" s="8">
        <v>377</v>
      </c>
      <c r="B380" s="54" t="s">
        <v>4160</v>
      </c>
      <c r="C380" s="121"/>
      <c r="D380" s="445" t="str">
        <f t="shared" si="51"/>
        <v xml:space="preserve">* * * * * </v>
      </c>
      <c r="E380" s="24" t="s">
        <v>114</v>
      </c>
      <c r="F380" s="26">
        <f t="shared" si="50"/>
        <v>5</v>
      </c>
      <c r="G380" s="26" t="s">
        <v>5613</v>
      </c>
      <c r="H380" s="26" t="s">
        <v>5613</v>
      </c>
      <c r="I380" s="26" t="s">
        <v>5613</v>
      </c>
      <c r="J380" s="26" t="s">
        <v>323</v>
      </c>
      <c r="K380" s="19" t="s">
        <v>20</v>
      </c>
      <c r="L380" s="230" t="str">
        <f t="shared" si="59"/>
        <v>0..1</v>
      </c>
      <c r="M380" s="230" t="str">
        <f t="shared" si="57"/>
        <v>0..1</v>
      </c>
      <c r="N380" s="475" t="s">
        <v>20</v>
      </c>
      <c r="O380" s="25" t="s">
        <v>3898</v>
      </c>
      <c r="P380" s="24" t="s">
        <v>1477</v>
      </c>
      <c r="Q380" s="24"/>
      <c r="R380" s="24"/>
      <c r="S380" s="25"/>
      <c r="T380" s="19" t="s">
        <v>125</v>
      </c>
      <c r="U380" s="495" t="s">
        <v>81</v>
      </c>
      <c r="V380" s="89"/>
      <c r="W380" s="182"/>
      <c r="X380" s="164" t="s">
        <v>4949</v>
      </c>
      <c r="Y380" s="8"/>
      <c r="Z380" s="114" t="str">
        <f>INDEX('Factur-X FULL'!B:B,MATCH(CONCATENATE("/rsm:CrossIndustryInvoice",O380),'Factur-X FULL'!M:M,0))</f>
        <v>BT-162</v>
      </c>
      <c r="AA380" s="201" t="str">
        <f>INDEX('Factur-X FULL'!K:K,MATCH(CONCATENATE("/rsm:CrossIndustryInvoice",O380),'Factur-X FULL'!M:M,0))</f>
        <v>0..1</v>
      </c>
      <c r="AB380" s="109" t="str">
        <f>IF(OR(ISNA(Z380),Z380="EXT"),INDEX('Factur-X FULL'!T:T,MATCH(CONCATENATE("/rsm:CrossIndustryInvoice",O380),'Factur-X FULL'!M:M,0)),INDEX('Factur-X FULL'!T:T,MATCH(Z380,'Factur-X FULL'!B:B,0)))</f>
        <v>BASIC WL</v>
      </c>
      <c r="AD380" s="8"/>
    </row>
    <row r="381" spans="1:30" ht="45" customHeight="1" outlineLevel="4" x14ac:dyDescent="0.2">
      <c r="A381" s="8">
        <v>378</v>
      </c>
      <c r="B381" s="54" t="s">
        <v>4160</v>
      </c>
      <c r="C381" s="121"/>
      <c r="D381" s="445" t="str">
        <f t="shared" si="51"/>
        <v xml:space="preserve">* * * * * </v>
      </c>
      <c r="E381" s="24" t="s">
        <v>116</v>
      </c>
      <c r="F381" s="26">
        <f t="shared" si="50"/>
        <v>5</v>
      </c>
      <c r="G381" s="26" t="s">
        <v>5613</v>
      </c>
      <c r="H381" s="26" t="s">
        <v>5613</v>
      </c>
      <c r="I381" s="26" t="s">
        <v>5613</v>
      </c>
      <c r="J381" s="26" t="s">
        <v>323</v>
      </c>
      <c r="K381" s="19" t="s">
        <v>20</v>
      </c>
      <c r="L381" s="230" t="str">
        <f t="shared" si="59"/>
        <v>0..1</v>
      </c>
      <c r="M381" s="230" t="str">
        <f t="shared" si="57"/>
        <v>0..1</v>
      </c>
      <c r="N381" s="475" t="s">
        <v>20</v>
      </c>
      <c r="O381" s="25" t="s">
        <v>3899</v>
      </c>
      <c r="P381" s="24" t="s">
        <v>5723</v>
      </c>
      <c r="Q381" s="24"/>
      <c r="R381" s="24"/>
      <c r="S381" s="25"/>
      <c r="T381" s="19" t="s">
        <v>125</v>
      </c>
      <c r="U381" s="495" t="s">
        <v>81</v>
      </c>
      <c r="V381" s="89" t="s">
        <v>117</v>
      </c>
      <c r="W381" s="182"/>
      <c r="X381" s="164" t="s">
        <v>4949</v>
      </c>
      <c r="Y381" s="8"/>
      <c r="Z381" s="114" t="str">
        <f>INDEX('Factur-X FULL'!B:B,MATCH(CONCATENATE("/rsm:CrossIndustryInvoice",O381),'Factur-X FULL'!M:M,0))</f>
        <v>BT-37</v>
      </c>
      <c r="AA381" s="201" t="str">
        <f>INDEX('Factur-X FULL'!K:K,MATCH(CONCATENATE("/rsm:CrossIndustryInvoice",O381),'Factur-X FULL'!M:M,0))</f>
        <v>0..1</v>
      </c>
      <c r="AB381" s="109" t="str">
        <f>IF(OR(ISNA(Z381),Z381="EXT"),INDEX('Factur-X FULL'!T:T,MATCH(CONCATENATE("/rsm:CrossIndustryInvoice",O381),'Factur-X FULL'!M:M,0)),INDEX('Factur-X FULL'!T:T,MATCH(Z381,'Factur-X FULL'!B:B,0)))</f>
        <v>BASIC WL</v>
      </c>
      <c r="AD381" s="8"/>
    </row>
    <row r="382" spans="1:30" ht="45" customHeight="1" outlineLevel="4" x14ac:dyDescent="0.2">
      <c r="A382" s="8">
        <v>379</v>
      </c>
      <c r="B382" s="54" t="s">
        <v>4160</v>
      </c>
      <c r="C382" s="121"/>
      <c r="D382" s="445" t="str">
        <f t="shared" si="51"/>
        <v xml:space="preserve">* * * * * </v>
      </c>
      <c r="E382" s="24" t="s">
        <v>126</v>
      </c>
      <c r="F382" s="26">
        <f t="shared" si="50"/>
        <v>5</v>
      </c>
      <c r="G382" s="26" t="s">
        <v>5613</v>
      </c>
      <c r="H382" s="26" t="s">
        <v>5613</v>
      </c>
      <c r="I382" s="26" t="s">
        <v>5613</v>
      </c>
      <c r="J382" s="26" t="s">
        <v>323</v>
      </c>
      <c r="K382" s="19" t="s">
        <v>16</v>
      </c>
      <c r="L382" s="230" t="str">
        <f t="shared" si="59"/>
        <v>1..1</v>
      </c>
      <c r="M382" s="230" t="str">
        <f t="shared" si="57"/>
        <v>1..1</v>
      </c>
      <c r="N382" s="475" t="s">
        <v>20</v>
      </c>
      <c r="O382" s="25" t="s">
        <v>3900</v>
      </c>
      <c r="P382" s="24" t="s">
        <v>1488</v>
      </c>
      <c r="Q382" s="24" t="s">
        <v>1489</v>
      </c>
      <c r="R382" s="24"/>
      <c r="S382" s="25"/>
      <c r="T382" s="19" t="s">
        <v>192</v>
      </c>
      <c r="U382" s="495" t="s">
        <v>81</v>
      </c>
      <c r="V382" s="89"/>
      <c r="W382" s="182"/>
      <c r="X382" s="164" t="s">
        <v>4949</v>
      </c>
      <c r="Y382" s="8"/>
      <c r="Z382" s="114" t="str">
        <f>INDEX('Factur-X FULL'!B:B,MATCH(CONCATENATE("/rsm:CrossIndustryInvoice",O382),'Factur-X FULL'!M:M,0))</f>
        <v>BT-40</v>
      </c>
      <c r="AA382" s="201" t="str">
        <f>INDEX('Factur-X FULL'!K:K,MATCH(CONCATENATE("/rsm:CrossIndustryInvoice",O382),'Factur-X FULL'!M:M,0))</f>
        <v>0..1</v>
      </c>
      <c r="AB382" s="109" t="str">
        <f>IF(OR(ISNA(Z382),Z382="EXT"),INDEX('Factur-X FULL'!T:T,MATCH(CONCATENATE("/rsm:CrossIndustryInvoice",O382),'Factur-X FULL'!M:M,0)),INDEX('Factur-X FULL'!T:T,MATCH(Z382,'Factur-X FULL'!B:B,0)))</f>
        <v>MINIMUM</v>
      </c>
      <c r="AC382" s="425" t="s">
        <v>5604</v>
      </c>
      <c r="AD382" s="8"/>
    </row>
    <row r="383" spans="1:30" ht="45" customHeight="1" outlineLevel="4" x14ac:dyDescent="0.2">
      <c r="A383" s="8">
        <v>380</v>
      </c>
      <c r="B383" s="54" t="s">
        <v>4160</v>
      </c>
      <c r="C383" s="121"/>
      <c r="D383" s="445" t="str">
        <f t="shared" si="51"/>
        <v xml:space="preserve">* * * * * </v>
      </c>
      <c r="E383" s="24" t="s">
        <v>4799</v>
      </c>
      <c r="F383" s="26">
        <f t="shared" si="50"/>
        <v>5</v>
      </c>
      <c r="G383" s="26" t="s">
        <v>5613</v>
      </c>
      <c r="H383" s="26" t="s">
        <v>5613</v>
      </c>
      <c r="I383" s="26" t="s">
        <v>5613</v>
      </c>
      <c r="J383" s="26" t="s">
        <v>323</v>
      </c>
      <c r="K383" s="19" t="s">
        <v>20</v>
      </c>
      <c r="L383" s="230" t="str">
        <f t="shared" si="59"/>
        <v>0..1</v>
      </c>
      <c r="M383" s="230" t="str">
        <f t="shared" si="57"/>
        <v>0..1</v>
      </c>
      <c r="N383" s="475" t="s">
        <v>20</v>
      </c>
      <c r="O383" s="25" t="s">
        <v>4800</v>
      </c>
      <c r="P383" s="24" t="s">
        <v>1493</v>
      </c>
      <c r="Q383" s="24" t="s">
        <v>1494</v>
      </c>
      <c r="R383" s="24"/>
      <c r="S383" s="25"/>
      <c r="T383" s="19" t="s">
        <v>125</v>
      </c>
      <c r="U383" s="495" t="s">
        <v>81</v>
      </c>
      <c r="V383" s="89" t="s">
        <v>117</v>
      </c>
      <c r="W383" s="182"/>
      <c r="X383" s="164" t="s">
        <v>4949</v>
      </c>
      <c r="Y383" s="8"/>
      <c r="Z383" s="114" t="str">
        <f>INDEX('Factur-X FULL'!B:B,MATCH(CONCATENATE("/rsm:CrossIndustryInvoice",O383),'Factur-X FULL'!M:M,0))</f>
        <v>BT-39</v>
      </c>
      <c r="AA383" s="201" t="str">
        <f>INDEX('Factur-X FULL'!K:K,MATCH(CONCATENATE("/rsm:CrossIndustryInvoice",O383),'Factur-X FULL'!M:M,0))</f>
        <v>0..1</v>
      </c>
      <c r="AB383" s="109" t="str">
        <f>IF(OR(ISNA(Z383),Z383="EXT"),INDEX('Factur-X FULL'!T:T,MATCH(CONCATENATE("/rsm:CrossIndustryInvoice",O383),'Factur-X FULL'!M:M,0)),INDEX('Factur-X FULL'!T:T,MATCH(Z383,'Factur-X FULL'!B:B,0)))</f>
        <v>BASIC WL</v>
      </c>
      <c r="AD383" s="8"/>
    </row>
    <row r="384" spans="1:30" s="148" customFormat="1" ht="45" customHeight="1" outlineLevel="3" x14ac:dyDescent="0.2">
      <c r="A384" s="8">
        <v>381</v>
      </c>
      <c r="B384" s="153" t="s">
        <v>4160</v>
      </c>
      <c r="C384" s="128"/>
      <c r="D384" s="446" t="str">
        <f t="shared" si="51"/>
        <v xml:space="preserve">* * * * </v>
      </c>
      <c r="E384" s="49" t="s">
        <v>4131</v>
      </c>
      <c r="F384" s="35">
        <f t="shared" si="50"/>
        <v>4</v>
      </c>
      <c r="G384" s="35" t="s">
        <v>5613</v>
      </c>
      <c r="H384" s="35" t="s">
        <v>5613</v>
      </c>
      <c r="I384" s="35" t="s">
        <v>5613</v>
      </c>
      <c r="J384" s="35" t="s">
        <v>323</v>
      </c>
      <c r="K384" s="36" t="s">
        <v>20</v>
      </c>
      <c r="L384" s="35" t="str">
        <f t="shared" si="59"/>
        <v>0..1</v>
      </c>
      <c r="M384" s="35" t="str">
        <f t="shared" si="57"/>
        <v>0..1</v>
      </c>
      <c r="N384" s="482" t="s">
        <v>21</v>
      </c>
      <c r="O384" s="34" t="s">
        <v>4068</v>
      </c>
      <c r="P384" s="34"/>
      <c r="Q384" s="34"/>
      <c r="R384" s="34"/>
      <c r="S384" s="34"/>
      <c r="T384" s="36"/>
      <c r="U384" s="500"/>
      <c r="V384" s="91"/>
      <c r="W384" s="185"/>
      <c r="X384" s="166" t="s">
        <v>4949</v>
      </c>
      <c r="Y384" s="8"/>
      <c r="Z384" s="145" t="str">
        <f>INDEX('Factur-X FULL'!B:B,MATCH(CONCATENATE("/rsm:CrossIndustryInvoice",O384),'Factur-X FULL'!M:M,0))</f>
        <v>BT-34-00</v>
      </c>
      <c r="AA384" s="202" t="str">
        <f>INDEX('Factur-X FULL'!K:K,MATCH(CONCATENATE("/rsm:CrossIndustryInvoice",O384),'Factur-X FULL'!M:M,0))</f>
        <v>0..1</v>
      </c>
      <c r="AB384" s="146" t="str">
        <f>IF(OR(ISNA(Z384),Z384="EXT"),INDEX('Factur-X FULL'!T:T,MATCH(CONCATENATE("/rsm:CrossIndustryInvoice",O384),'Factur-X FULL'!M:M,0)),INDEX('Factur-X FULL'!T:T,MATCH(Z384,'Factur-X FULL'!B:B,0)))</f>
        <v>BASIC WL</v>
      </c>
      <c r="AC384" s="70"/>
      <c r="AD384" s="8"/>
    </row>
    <row r="385" spans="1:30" ht="45" customHeight="1" outlineLevel="4" x14ac:dyDescent="0.2">
      <c r="A385" s="8">
        <v>382</v>
      </c>
      <c r="B385" s="54" t="s">
        <v>4160</v>
      </c>
      <c r="C385" s="121"/>
      <c r="D385" s="445" t="str">
        <f t="shared" si="51"/>
        <v xml:space="preserve">* * * * * </v>
      </c>
      <c r="E385" s="24" t="s">
        <v>4071</v>
      </c>
      <c r="F385" s="26">
        <f t="shared" si="50"/>
        <v>5</v>
      </c>
      <c r="G385" s="26" t="s">
        <v>5613</v>
      </c>
      <c r="H385" s="26" t="s">
        <v>5613</v>
      </c>
      <c r="I385" s="26" t="s">
        <v>5613</v>
      </c>
      <c r="J385" s="26" t="s">
        <v>323</v>
      </c>
      <c r="K385" s="19" t="s">
        <v>16</v>
      </c>
      <c r="L385" s="230" t="str">
        <f t="shared" si="59"/>
        <v>1..1</v>
      </c>
      <c r="M385" s="230" t="str">
        <f t="shared" si="57"/>
        <v>1..1</v>
      </c>
      <c r="N385" s="475" t="s">
        <v>20</v>
      </c>
      <c r="O385" s="24" t="s">
        <v>4069</v>
      </c>
      <c r="P385" s="24" t="s">
        <v>4205</v>
      </c>
      <c r="Q385" s="24" t="s">
        <v>1610</v>
      </c>
      <c r="R385" s="24"/>
      <c r="S385" s="24"/>
      <c r="T385" s="19" t="s">
        <v>147</v>
      </c>
      <c r="U385" s="495" t="s">
        <v>81</v>
      </c>
      <c r="V385" s="89"/>
      <c r="W385" s="182"/>
      <c r="X385" s="164" t="s">
        <v>4949</v>
      </c>
      <c r="Y385" s="8"/>
      <c r="Z385" s="114" t="str">
        <f>INDEX('Factur-X FULL'!B:B,MATCH(CONCATENATE("/rsm:CrossIndustryInvoice",O385),'Factur-X FULL'!M:M,0))</f>
        <v>BT-34</v>
      </c>
      <c r="AA385" s="201" t="str">
        <f>INDEX('Factur-X FULL'!K:K,MATCH(CONCATENATE("/rsm:CrossIndustryInvoice",O385),'Factur-X FULL'!M:M,0))</f>
        <v>1..1</v>
      </c>
      <c r="AB385" s="109" t="str">
        <f>IF(OR(ISNA(Z385),Z385="EXT"),INDEX('Factur-X FULL'!T:T,MATCH(CONCATENATE("/rsm:CrossIndustryInvoice",O385),'Factur-X FULL'!M:M,0)),INDEX('Factur-X FULL'!T:T,MATCH(Z385,'Factur-X FULL'!B:B,0)))</f>
        <v>BASIC WL</v>
      </c>
      <c r="AD385" s="8"/>
    </row>
    <row r="386" spans="1:30" ht="45" customHeight="1" outlineLevel="4" x14ac:dyDescent="0.2">
      <c r="A386" s="8">
        <v>383</v>
      </c>
      <c r="B386" s="54" t="s">
        <v>4160</v>
      </c>
      <c r="C386" s="121"/>
      <c r="D386" s="445" t="str">
        <f t="shared" si="51"/>
        <v xml:space="preserve">* * * * * * </v>
      </c>
      <c r="E386" s="24" t="s">
        <v>4072</v>
      </c>
      <c r="F386" s="26">
        <f t="shared" si="50"/>
        <v>6</v>
      </c>
      <c r="G386" s="26" t="s">
        <v>5613</v>
      </c>
      <c r="H386" s="26" t="s">
        <v>5613</v>
      </c>
      <c r="I386" s="26" t="s">
        <v>5613</v>
      </c>
      <c r="J386" s="26" t="s">
        <v>323</v>
      </c>
      <c r="K386" s="19" t="s">
        <v>16</v>
      </c>
      <c r="L386" s="230" t="str">
        <f t="shared" si="59"/>
        <v>1..1</v>
      </c>
      <c r="M386" s="230" t="str">
        <f t="shared" si="57"/>
        <v>1..1</v>
      </c>
      <c r="N386" s="475" t="s">
        <v>20</v>
      </c>
      <c r="O386" s="47" t="s">
        <v>4070</v>
      </c>
      <c r="P386" s="47" t="s">
        <v>1619</v>
      </c>
      <c r="Q386" s="47" t="s">
        <v>1610</v>
      </c>
      <c r="R386" s="47"/>
      <c r="S386" s="47"/>
      <c r="T386" s="125" t="s">
        <v>409</v>
      </c>
      <c r="U386" s="497" t="s">
        <v>230</v>
      </c>
      <c r="V386" s="94" t="s">
        <v>4056</v>
      </c>
      <c r="W386" s="187"/>
      <c r="X386" s="169" t="s">
        <v>4949</v>
      </c>
      <c r="Y386" s="8"/>
      <c r="Z386" s="114" t="str">
        <f>INDEX('Factur-X FULL'!B:B,MATCH(CONCATENATE("/rsm:CrossIndustryInvoice",O386),'Factur-X FULL'!M:M,0))</f>
        <v>BT-34-1</v>
      </c>
      <c r="AA386" s="201" t="str">
        <f>INDEX('Factur-X FULL'!K:K,MATCH(CONCATENATE("/rsm:CrossIndustryInvoice",O386),'Factur-X FULL'!M:M,0))</f>
        <v>1..1</v>
      </c>
      <c r="AB386" s="109" t="str">
        <f>IF(OR(ISNA(Z386),Z386="EXT"),INDEX('Factur-X FULL'!T:T,MATCH(CONCATENATE("/rsm:CrossIndustryInvoice",O386),'Factur-X FULL'!M:M,0)),INDEX('Factur-X FULL'!T:T,MATCH(Z386,'Factur-X FULL'!B:B,0)))</f>
        <v>BASIC WL</v>
      </c>
      <c r="AD386" s="8"/>
    </row>
    <row r="387" spans="1:30" s="148" customFormat="1" ht="45" customHeight="1" outlineLevel="3" x14ac:dyDescent="0.2">
      <c r="A387" s="8">
        <v>384</v>
      </c>
      <c r="B387" s="153" t="s">
        <v>4160</v>
      </c>
      <c r="C387" s="128"/>
      <c r="D387" s="446" t="str">
        <f t="shared" si="51"/>
        <v xml:space="preserve">* * * * </v>
      </c>
      <c r="E387" s="49" t="s">
        <v>4868</v>
      </c>
      <c r="F387" s="35">
        <f t="shared" si="50"/>
        <v>4</v>
      </c>
      <c r="G387" s="236" t="s">
        <v>5613</v>
      </c>
      <c r="H387" s="236" t="s">
        <v>5613</v>
      </c>
      <c r="I387" s="236" t="s">
        <v>5613</v>
      </c>
      <c r="J387" s="236" t="s">
        <v>323</v>
      </c>
      <c r="K387" s="36" t="s">
        <v>20</v>
      </c>
      <c r="L387" s="35" t="s">
        <v>4576</v>
      </c>
      <c r="M387" s="35" t="s">
        <v>21</v>
      </c>
      <c r="N387" s="482" t="s">
        <v>21</v>
      </c>
      <c r="O387" s="34" t="s">
        <v>4090</v>
      </c>
      <c r="P387" s="34"/>
      <c r="Q387" s="34"/>
      <c r="R387" s="34"/>
      <c r="S387" s="34"/>
      <c r="T387" s="36"/>
      <c r="U387" s="500"/>
      <c r="V387" s="177" t="s">
        <v>4133</v>
      </c>
      <c r="W387" s="185"/>
      <c r="X387" s="166"/>
      <c r="Y387" s="8"/>
      <c r="Z387" s="145" t="str">
        <f>INDEX('Factur-X FULL'!B:B,MATCH(CONCATENATE("/rsm:CrossIndustryInvoice",O387),'Factur-X FULL'!M:M,0))</f>
        <v>BT-31-00</v>
      </c>
      <c r="AA387" s="202" t="str">
        <f>INDEX('Factur-X FULL'!K:K,MATCH(CONCATENATE("/rsm:CrossIndustryInvoice",O387),'Factur-X FULL'!M:M,0))</f>
        <v>0..2</v>
      </c>
      <c r="AB387" s="154" t="str">
        <f>IF(OR(ISNA(Z387),Z387="EXT"),INDEX('Factur-X FULL'!T:T,MATCH(CONCATENATE("/rsm:CrossIndustryInvoice",O387),'Factur-X FULL'!M:M,0)),INDEX('Factur-X FULL'!T:T,MATCH(Z387,'Factur-X FULL'!B:B,0)))</f>
        <v>MINIMUM</v>
      </c>
      <c r="AC387" s="70" t="s">
        <v>4706</v>
      </c>
      <c r="AD387" s="8"/>
    </row>
    <row r="388" spans="1:30" ht="45" customHeight="1" outlineLevel="4" x14ac:dyDescent="0.2">
      <c r="A388" s="8">
        <v>385</v>
      </c>
      <c r="B388" s="54" t="s">
        <v>4160</v>
      </c>
      <c r="C388" s="121"/>
      <c r="D388" s="445" t="str">
        <f t="shared" si="51"/>
        <v xml:space="preserve">* * * * * </v>
      </c>
      <c r="E388" s="24" t="s">
        <v>132</v>
      </c>
      <c r="F388" s="26">
        <f t="shared" si="50"/>
        <v>5</v>
      </c>
      <c r="G388" s="26" t="s">
        <v>5613</v>
      </c>
      <c r="H388" s="26" t="s">
        <v>5613</v>
      </c>
      <c r="I388" s="26" t="s">
        <v>5613</v>
      </c>
      <c r="J388" s="26" t="s">
        <v>323</v>
      </c>
      <c r="K388" s="19" t="s">
        <v>16</v>
      </c>
      <c r="L388" s="230" t="str">
        <f t="shared" si="59"/>
        <v>1..1</v>
      </c>
      <c r="M388" s="230" t="str">
        <f t="shared" ref="M388:M389" si="60">IF($L388="","",$L388)</f>
        <v>1..1</v>
      </c>
      <c r="N388" s="475" t="s">
        <v>20</v>
      </c>
      <c r="O388" s="25" t="s">
        <v>3901</v>
      </c>
      <c r="P388" s="24" t="s">
        <v>1630</v>
      </c>
      <c r="Q388" s="24" t="s">
        <v>1631</v>
      </c>
      <c r="R388" s="24"/>
      <c r="S388" s="21" t="s">
        <v>5950</v>
      </c>
      <c r="T388" s="19" t="s">
        <v>147</v>
      </c>
      <c r="U388" s="495" t="s">
        <v>81</v>
      </c>
      <c r="V388" s="89" t="s">
        <v>134</v>
      </c>
      <c r="W388" s="182"/>
      <c r="X388" s="164"/>
      <c r="Y388" s="8"/>
      <c r="Z388" s="114" t="str">
        <f>INDEX('Factur-X FULL'!B:B,MATCH(CONCATENATE("/rsm:CrossIndustryInvoice",O388),'Factur-X FULL'!M:M,0))</f>
        <v>BT-31</v>
      </c>
      <c r="AA388" s="201" t="str">
        <f>INDEX('Factur-X FULL'!K:K,MATCH(CONCATENATE("/rsm:CrossIndustryInvoice",O388),'Factur-X FULL'!M:M,0))</f>
        <v>0..1</v>
      </c>
      <c r="AB388" s="109" t="str">
        <f>IF(OR(ISNA(Z388),Z388="EXT"),INDEX('Factur-X FULL'!T:T,MATCH(CONCATENATE("/rsm:CrossIndustryInvoice",O388),'Factur-X FULL'!M:M,0)),INDEX('Factur-X FULL'!T:T,MATCH(Z388,'Factur-X FULL'!B:B,0)))</f>
        <v>MINIMUM</v>
      </c>
      <c r="AC388" s="425" t="s">
        <v>5604</v>
      </c>
      <c r="AD388" s="8"/>
    </row>
    <row r="389" spans="1:30" ht="45" customHeight="1" outlineLevel="4" x14ac:dyDescent="0.2">
      <c r="A389" s="8">
        <v>386</v>
      </c>
      <c r="B389" s="54" t="s">
        <v>4160</v>
      </c>
      <c r="C389" s="121"/>
      <c r="D389" s="445" t="str">
        <f t="shared" si="51"/>
        <v xml:space="preserve">* * * * * * </v>
      </c>
      <c r="E389" s="24"/>
      <c r="F389" s="26">
        <f t="shared" si="50"/>
        <v>6</v>
      </c>
      <c r="G389" s="26" t="s">
        <v>5613</v>
      </c>
      <c r="H389" s="26" t="s">
        <v>5613</v>
      </c>
      <c r="I389" s="26" t="s">
        <v>5613</v>
      </c>
      <c r="J389" s="26" t="s">
        <v>323</v>
      </c>
      <c r="K389" s="19" t="s">
        <v>16</v>
      </c>
      <c r="L389" s="230" t="str">
        <f t="shared" si="59"/>
        <v>1..1</v>
      </c>
      <c r="M389" s="230" t="str">
        <f t="shared" si="60"/>
        <v>1..1</v>
      </c>
      <c r="N389" s="475" t="s">
        <v>20</v>
      </c>
      <c r="O389" s="52" t="s">
        <v>3902</v>
      </c>
      <c r="P389" s="47" t="s">
        <v>1642</v>
      </c>
      <c r="Q389" s="47" t="s">
        <v>1643</v>
      </c>
      <c r="R389" s="47"/>
      <c r="S389" s="52"/>
      <c r="T389" s="125" t="s">
        <v>409</v>
      </c>
      <c r="U389" s="497" t="s">
        <v>230</v>
      </c>
      <c r="V389" s="94" t="s">
        <v>138</v>
      </c>
      <c r="W389" s="187"/>
      <c r="X389" s="169"/>
      <c r="Y389" s="8"/>
      <c r="Z389" s="114" t="str">
        <f>INDEX('Factur-X FULL'!B:B,MATCH(CONCATENATE("/rsm:CrossIndustryInvoice",O389),'Factur-X FULL'!M:M,0))</f>
        <v>BT-31-0</v>
      </c>
      <c r="AA389" s="201" t="str">
        <f>INDEX('Factur-X FULL'!K:K,MATCH(CONCATENATE("/rsm:CrossIndustryInvoice",O389),'Factur-X FULL'!M:M,0))</f>
        <v>1..1</v>
      </c>
      <c r="AB389" s="109" t="str">
        <f>IF(OR(ISNA(Z389),Z389="EXT"),INDEX('Factur-X FULL'!T:T,MATCH(CONCATENATE("/rsm:CrossIndustryInvoice",O389),'Factur-X FULL'!M:M,0)),INDEX('Factur-X FULL'!T:T,MATCH(Z389,'Factur-X FULL'!B:B,0)))</f>
        <v>MINIMUM</v>
      </c>
      <c r="AD389" s="8"/>
    </row>
    <row r="390" spans="1:30" s="148" customFormat="1" ht="45" customHeight="1" outlineLevel="3" x14ac:dyDescent="0.2">
      <c r="A390" s="8">
        <v>387</v>
      </c>
      <c r="B390" s="153" t="s">
        <v>4160</v>
      </c>
      <c r="C390" s="128"/>
      <c r="D390" s="446" t="str">
        <f t="shared" si="51"/>
        <v xml:space="preserve">* * * * </v>
      </c>
      <c r="E390" s="49" t="s">
        <v>4134</v>
      </c>
      <c r="F390" s="35">
        <f t="shared" ref="F390:F392" si="61">LEN(O390)-LEN(SUBSTITUTE(O390,"/",""))</f>
        <v>4</v>
      </c>
      <c r="G390" s="236" t="s">
        <v>5613</v>
      </c>
      <c r="H390" s="236" t="s">
        <v>5613</v>
      </c>
      <c r="I390" s="236" t="s">
        <v>5613</v>
      </c>
      <c r="J390" s="236" t="s">
        <v>3776</v>
      </c>
      <c r="K390" s="36" t="s">
        <v>20</v>
      </c>
      <c r="L390" s="35" t="s">
        <v>4576</v>
      </c>
      <c r="M390" s="35" t="s">
        <v>21</v>
      </c>
      <c r="N390" s="482" t="s">
        <v>21</v>
      </c>
      <c r="O390" s="34" t="s">
        <v>4090</v>
      </c>
      <c r="P390" s="34"/>
      <c r="Q390" s="34"/>
      <c r="R390" s="34"/>
      <c r="S390" s="34"/>
      <c r="T390" s="36"/>
      <c r="U390" s="500"/>
      <c r="V390" s="91"/>
      <c r="W390" s="185"/>
      <c r="X390" s="166"/>
      <c r="Y390" s="8"/>
      <c r="Z390" s="145" t="s">
        <v>4577</v>
      </c>
      <c r="AA390" s="202" t="str">
        <f>INDEX('Factur-X FULL'!K:K,MATCH(CONCATENATE("/rsm:CrossIndustryInvoice",O390),'Factur-X FULL'!M:M,0))</f>
        <v>0..2</v>
      </c>
      <c r="AB390" s="154" t="str">
        <f>IF(OR(ISNA(Z390),Z390="EXT"),INDEX('Factur-X FULL'!T:T,MATCH(CONCATENATE("/rsm:CrossIndustryInvoice",O390),'Factur-X FULL'!M:M,0)),INDEX('Factur-X FULL'!T:T,MATCH(Z390,'Factur-X FULL'!B:B,0)))</f>
        <v>MINIMUM</v>
      </c>
      <c r="AC390" s="70" t="s">
        <v>4706</v>
      </c>
      <c r="AD390" s="8"/>
    </row>
    <row r="391" spans="1:30" ht="45" customHeight="1" outlineLevel="4" x14ac:dyDescent="0.2">
      <c r="A391" s="8">
        <v>388</v>
      </c>
      <c r="B391" s="54" t="s">
        <v>4160</v>
      </c>
      <c r="C391" s="121"/>
      <c r="D391" s="445" t="str">
        <f t="shared" si="51"/>
        <v xml:space="preserve">* * * * * </v>
      </c>
      <c r="E391" s="24" t="s">
        <v>5881</v>
      </c>
      <c r="F391" s="26">
        <f t="shared" si="61"/>
        <v>5</v>
      </c>
      <c r="G391" s="26" t="s">
        <v>5613</v>
      </c>
      <c r="H391" s="26" t="s">
        <v>5613</v>
      </c>
      <c r="I391" s="26" t="s">
        <v>5613</v>
      </c>
      <c r="J391" s="26" t="s">
        <v>3776</v>
      </c>
      <c r="K391" s="19" t="s">
        <v>16</v>
      </c>
      <c r="L391" s="230" t="str">
        <f t="shared" si="59"/>
        <v>1..1</v>
      </c>
      <c r="M391" s="230" t="str">
        <f t="shared" ref="M391:M431" si="62">IF($L391="","",$L391)</f>
        <v>1..1</v>
      </c>
      <c r="N391" s="475" t="s">
        <v>20</v>
      </c>
      <c r="O391" s="25" t="s">
        <v>3901</v>
      </c>
      <c r="P391" s="24" t="s">
        <v>1650</v>
      </c>
      <c r="Q391" s="24" t="s">
        <v>1651</v>
      </c>
      <c r="R391" s="24"/>
      <c r="S391" s="25"/>
      <c r="T391" s="19" t="s">
        <v>147</v>
      </c>
      <c r="U391" s="495" t="s">
        <v>81</v>
      </c>
      <c r="V391" s="89"/>
      <c r="W391" s="182"/>
      <c r="X391" s="164"/>
      <c r="Y391" s="8"/>
      <c r="Z391" s="114" t="s">
        <v>1648</v>
      </c>
      <c r="AA391" s="201" t="str">
        <f>INDEX('Factur-X FULL'!K:K,MATCH(CONCATENATE("/rsm:CrossIndustryInvoice",O391),'Factur-X FULL'!M:M,0))</f>
        <v>0..1</v>
      </c>
      <c r="AB391" s="109" t="str">
        <f>IF(OR(ISNA(Z391),Z391="EXT"),INDEX('Factur-X FULL'!T:T,MATCH(CONCATENATE("/rsm:CrossIndustryInvoice",O391),'Factur-X FULL'!M:M,0)),INDEX('Factur-X FULL'!T:T,MATCH(Z391,'Factur-X FULL'!B:B,0)))</f>
        <v>EN 16931</v>
      </c>
      <c r="AC391" s="425" t="s">
        <v>5604</v>
      </c>
      <c r="AD391" s="8"/>
    </row>
    <row r="392" spans="1:30" ht="45" customHeight="1" outlineLevel="4" x14ac:dyDescent="0.2">
      <c r="A392" s="8">
        <v>389</v>
      </c>
      <c r="B392" s="54" t="s">
        <v>4160</v>
      </c>
      <c r="C392" s="121"/>
      <c r="D392" s="445" t="str">
        <f t="shared" si="51"/>
        <v xml:space="preserve">* * * * * * </v>
      </c>
      <c r="E392" s="24"/>
      <c r="F392" s="26">
        <f t="shared" si="61"/>
        <v>6</v>
      </c>
      <c r="G392" s="26" t="s">
        <v>5613</v>
      </c>
      <c r="H392" s="26" t="s">
        <v>5613</v>
      </c>
      <c r="I392" s="26" t="s">
        <v>5613</v>
      </c>
      <c r="J392" s="26" t="s">
        <v>3776</v>
      </c>
      <c r="K392" s="19" t="s">
        <v>16</v>
      </c>
      <c r="L392" s="230" t="str">
        <f t="shared" si="59"/>
        <v>1..1</v>
      </c>
      <c r="M392" s="230" t="str">
        <f t="shared" si="62"/>
        <v>1..1</v>
      </c>
      <c r="N392" s="475" t="s">
        <v>20</v>
      </c>
      <c r="O392" s="52" t="s">
        <v>3902</v>
      </c>
      <c r="P392" s="47" t="s">
        <v>1642</v>
      </c>
      <c r="Q392" s="47" t="s">
        <v>1658</v>
      </c>
      <c r="R392" s="47"/>
      <c r="S392" s="52"/>
      <c r="T392" s="125" t="s">
        <v>409</v>
      </c>
      <c r="U392" s="497" t="s">
        <v>230</v>
      </c>
      <c r="V392" s="94" t="s">
        <v>4869</v>
      </c>
      <c r="W392" s="187"/>
      <c r="X392" s="169"/>
      <c r="Y392" s="8"/>
      <c r="Z392" s="114" t="s">
        <v>1656</v>
      </c>
      <c r="AA392" s="201" t="str">
        <f>INDEX('Factur-X FULL'!K:K,MATCH(CONCATENATE("/rsm:CrossIndustryInvoice",O392),'Factur-X FULL'!M:M,0))</f>
        <v>1..1</v>
      </c>
      <c r="AB392" s="109" t="str">
        <f>IF(OR(ISNA(Z392),Z392="EXT"),INDEX('Factur-X FULL'!T:T,MATCH(CONCATENATE("/rsm:CrossIndustryInvoice",O392),'Factur-X FULL'!M:M,0)),INDEX('Factur-X FULL'!T:T,MATCH(Z392,'Factur-X FULL'!B:B,0)))</f>
        <v>EN 16931</v>
      </c>
      <c r="AD392" s="8"/>
    </row>
    <row r="393" spans="1:30" s="148" customFormat="1" ht="45" customHeight="1" outlineLevel="2" x14ac:dyDescent="0.2">
      <c r="A393" s="8">
        <v>390</v>
      </c>
      <c r="B393" s="153" t="s">
        <v>4160</v>
      </c>
      <c r="C393" s="127"/>
      <c r="D393" s="449" t="str">
        <f t="shared" si="51"/>
        <v xml:space="preserve">* * * </v>
      </c>
      <c r="E393" s="40" t="s">
        <v>4132</v>
      </c>
      <c r="F393" s="42">
        <f t="shared" si="50"/>
        <v>3</v>
      </c>
      <c r="G393" s="234" t="s">
        <v>5613</v>
      </c>
      <c r="H393" s="234" t="s">
        <v>5613</v>
      </c>
      <c r="I393" s="234" t="s">
        <v>5613</v>
      </c>
      <c r="J393" s="234" t="s">
        <v>323</v>
      </c>
      <c r="K393" s="42" t="s">
        <v>16</v>
      </c>
      <c r="L393" s="41" t="str">
        <f t="shared" si="59"/>
        <v>1..1</v>
      </c>
      <c r="M393" s="41" t="str">
        <f t="shared" si="62"/>
        <v>1..1</v>
      </c>
      <c r="N393" s="481" t="s">
        <v>16</v>
      </c>
      <c r="O393" s="40" t="s">
        <v>3903</v>
      </c>
      <c r="P393" s="40" t="s">
        <v>1662</v>
      </c>
      <c r="Q393" s="40"/>
      <c r="R393" s="40"/>
      <c r="S393" s="42"/>
      <c r="T393" s="42" t="s">
        <v>77</v>
      </c>
      <c r="U393" s="499"/>
      <c r="V393" s="177" t="s">
        <v>4265</v>
      </c>
      <c r="W393" s="193"/>
      <c r="X393" s="194" t="s">
        <v>4949</v>
      </c>
      <c r="Y393" s="8"/>
      <c r="Z393" s="141" t="str">
        <f>INDEX('Factur-X FULL'!B:B,MATCH(CONCATENATE("/rsm:CrossIndustryInvoice",O393),'Factur-X FULL'!M:M,0))</f>
        <v>BG-7</v>
      </c>
      <c r="AA393" s="203" t="str">
        <f>INDEX('Factur-X FULL'!K:K,MATCH(CONCATENATE("/rsm:CrossIndustryInvoice",O393),'Factur-X FULL'!M:M,0))</f>
        <v>1..1</v>
      </c>
      <c r="AB393" s="143" t="str">
        <f>IF(OR(ISNA(Z393),Z393="EXT"),INDEX('Factur-X FULL'!T:T,MATCH(CONCATENATE("/rsm:CrossIndustryInvoice",O393),'Factur-X FULL'!M:M,0)),INDEX('Factur-X FULL'!T:T,MATCH(Z393,'Factur-X FULL'!B:B,0)))</f>
        <v>MINIMUM</v>
      </c>
      <c r="AC393" s="70"/>
      <c r="AD393" s="8"/>
    </row>
    <row r="394" spans="1:30" ht="45" customHeight="1" outlineLevel="3" x14ac:dyDescent="0.2">
      <c r="A394" s="8">
        <v>391</v>
      </c>
      <c r="B394" s="54" t="s">
        <v>4160</v>
      </c>
      <c r="C394" s="121"/>
      <c r="D394" s="445" t="str">
        <f t="shared" si="51"/>
        <v xml:space="preserve">* * * * </v>
      </c>
      <c r="E394" s="24" t="s">
        <v>4029</v>
      </c>
      <c r="F394" s="26">
        <f t="shared" si="50"/>
        <v>4</v>
      </c>
      <c r="G394" s="26" t="s">
        <v>5613</v>
      </c>
      <c r="H394" s="26" t="s">
        <v>5613</v>
      </c>
      <c r="I394" s="26" t="s">
        <v>5613</v>
      </c>
      <c r="J394" s="26" t="s">
        <v>323</v>
      </c>
      <c r="K394" s="19" t="s">
        <v>20</v>
      </c>
      <c r="L394" s="230" t="str">
        <f t="shared" si="59"/>
        <v>0..1</v>
      </c>
      <c r="M394" s="230" t="str">
        <f t="shared" si="62"/>
        <v>0..1</v>
      </c>
      <c r="N394" s="475" t="s">
        <v>21</v>
      </c>
      <c r="O394" s="25" t="s">
        <v>4030</v>
      </c>
      <c r="P394" s="24" t="s">
        <v>1669</v>
      </c>
      <c r="Q394" s="20" t="s">
        <v>1670</v>
      </c>
      <c r="R394" s="20"/>
      <c r="S394" s="21" t="s">
        <v>5951</v>
      </c>
      <c r="T394" s="19" t="s">
        <v>147</v>
      </c>
      <c r="U394" s="495" t="s">
        <v>81</v>
      </c>
      <c r="V394" s="178"/>
      <c r="W394" s="182"/>
      <c r="X394" s="164" t="s">
        <v>4949</v>
      </c>
      <c r="Y394" s="8"/>
      <c r="Z394" s="114" t="str">
        <f>INDEX('Factur-X FULL'!B:B,MATCH(CONCATENATE("/rsm:CrossIndustryInvoice",O394),'Factur-X FULL'!M:M,0))</f>
        <v>BT-46</v>
      </c>
      <c r="AA394" s="201" t="str">
        <f>INDEX('Factur-X FULL'!K:K,MATCH(CONCATENATE("/rsm:CrossIndustryInvoice",O394),'Factur-X FULL'!M:M,0))</f>
        <v>0..1</v>
      </c>
      <c r="AB394" s="109" t="str">
        <f>IF(OR(ISNA(Z394),Z394="EXT"),INDEX('Factur-X FULL'!T:T,MATCH(CONCATENATE("/rsm:CrossIndustryInvoice",O394),'Factur-X FULL'!M:M,0)),INDEX('Factur-X FULL'!T:T,MATCH(Z394,'Factur-X FULL'!B:B,0)))</f>
        <v>BASIC WL</v>
      </c>
      <c r="AD394" s="8"/>
    </row>
    <row r="395" spans="1:30" ht="45" customHeight="1" outlineLevel="3" x14ac:dyDescent="0.2">
      <c r="A395" s="8">
        <v>392</v>
      </c>
      <c r="B395" s="54" t="s">
        <v>4160</v>
      </c>
      <c r="C395" s="121"/>
      <c r="D395" s="445" t="str">
        <f t="shared" si="51"/>
        <v xml:space="preserve">* * * * </v>
      </c>
      <c r="E395" s="24" t="s">
        <v>158</v>
      </c>
      <c r="F395" s="26">
        <f t="shared" si="50"/>
        <v>4</v>
      </c>
      <c r="G395" s="26" t="s">
        <v>5613</v>
      </c>
      <c r="H395" s="26" t="s">
        <v>5613</v>
      </c>
      <c r="I395" s="26" t="s">
        <v>5613</v>
      </c>
      <c r="J395" s="26" t="s">
        <v>323</v>
      </c>
      <c r="K395" s="19" t="s">
        <v>21</v>
      </c>
      <c r="L395" s="230" t="str">
        <f t="shared" si="59"/>
        <v>0..n</v>
      </c>
      <c r="M395" s="230" t="str">
        <f t="shared" si="62"/>
        <v>0..n</v>
      </c>
      <c r="N395" s="475" t="s">
        <v>21</v>
      </c>
      <c r="O395" s="25" t="s">
        <v>3904</v>
      </c>
      <c r="P395" s="24" t="s">
        <v>77</v>
      </c>
      <c r="Q395" s="20" t="s">
        <v>1395</v>
      </c>
      <c r="R395" s="20"/>
      <c r="S395" s="21" t="s">
        <v>5951</v>
      </c>
      <c r="T395" s="19" t="s">
        <v>147</v>
      </c>
      <c r="U395" s="495" t="s">
        <v>81</v>
      </c>
      <c r="V395" s="178" t="s">
        <v>159</v>
      </c>
      <c r="W395" s="182"/>
      <c r="X395" s="164" t="s">
        <v>4949</v>
      </c>
      <c r="Y395" s="8"/>
      <c r="Z395" s="114" t="str">
        <f>INDEX('Factur-X FULL'!B:B,MATCH(CONCATENATE("/rsm:CrossIndustryInvoice",O395),'Factur-X FULL'!M:M,0))</f>
        <v>BT-46-0</v>
      </c>
      <c r="AA395" s="201" t="str">
        <f>INDEX('Factur-X FULL'!K:K,MATCH(CONCATENATE("/rsm:CrossIndustryInvoice",O395),'Factur-X FULL'!M:M,0))</f>
        <v>0..1</v>
      </c>
      <c r="AB395" s="109" t="str">
        <f>IF(OR(ISNA(Z395),Z395="EXT"),INDEX('Factur-X FULL'!T:T,MATCH(CONCATENATE("/rsm:CrossIndustryInvoice",O395),'Factur-X FULL'!M:M,0)),INDEX('Factur-X FULL'!T:T,MATCH(Z395,'Factur-X FULL'!B:B,0)))</f>
        <v>BASIC WL</v>
      </c>
      <c r="AC395" s="70" t="s">
        <v>4706</v>
      </c>
      <c r="AD395" s="8"/>
    </row>
    <row r="396" spans="1:30" ht="45" customHeight="1" outlineLevel="3" x14ac:dyDescent="0.2">
      <c r="A396" s="8">
        <v>393</v>
      </c>
      <c r="B396" s="54" t="s">
        <v>4160</v>
      </c>
      <c r="C396" s="121" t="s">
        <v>5935</v>
      </c>
      <c r="D396" s="445" t="str">
        <f t="shared" si="51"/>
        <v xml:space="preserve">* * * * * </v>
      </c>
      <c r="E396" s="24" t="s">
        <v>5880</v>
      </c>
      <c r="F396" s="26">
        <f t="shared" si="50"/>
        <v>5</v>
      </c>
      <c r="G396" s="26" t="s">
        <v>5613</v>
      </c>
      <c r="H396" s="26" t="s">
        <v>5613</v>
      </c>
      <c r="I396" s="26" t="s">
        <v>5613</v>
      </c>
      <c r="J396" s="26" t="s">
        <v>323</v>
      </c>
      <c r="K396" s="19" t="s">
        <v>16</v>
      </c>
      <c r="L396" s="230" t="str">
        <f t="shared" si="59"/>
        <v>1..1</v>
      </c>
      <c r="M396" s="230" t="str">
        <f t="shared" si="62"/>
        <v>1..1</v>
      </c>
      <c r="N396" s="476" t="s">
        <v>20</v>
      </c>
      <c r="O396" s="52" t="s">
        <v>3905</v>
      </c>
      <c r="P396" s="47" t="s">
        <v>1683</v>
      </c>
      <c r="Q396" s="32" t="s">
        <v>406</v>
      </c>
      <c r="R396" s="32"/>
      <c r="S396" s="52"/>
      <c r="T396" s="125" t="s">
        <v>409</v>
      </c>
      <c r="U396" s="497" t="s">
        <v>230</v>
      </c>
      <c r="V396" s="94"/>
      <c r="W396" s="187"/>
      <c r="X396" s="169" t="s">
        <v>4949</v>
      </c>
      <c r="Y396" s="8"/>
      <c r="Z396" s="114" t="str">
        <f>INDEX('Factur-X FULL'!B:B,MATCH(CONCATENATE("/rsm:CrossIndustryInvoice",O396),'Factur-X FULL'!M:M,0))</f>
        <v>BT-46-1</v>
      </c>
      <c r="AA396" s="201" t="str">
        <f>INDEX('Factur-X FULL'!K:K,MATCH(CONCATENATE("/rsm:CrossIndustryInvoice",O396),'Factur-X FULL'!M:M,0))</f>
        <v>1..1</v>
      </c>
      <c r="AB396" s="109" t="str">
        <f>IF(OR(ISNA(Z396),Z396="EXT"),INDEX('Factur-X FULL'!T:T,MATCH(CONCATENATE("/rsm:CrossIndustryInvoice",O396),'Factur-X FULL'!M:M,0)),INDEX('Factur-X FULL'!T:T,MATCH(Z396,'Factur-X FULL'!B:B,0)))</f>
        <v>BASIC WL</v>
      </c>
      <c r="AD396" s="8"/>
    </row>
    <row r="397" spans="1:30" ht="45" customHeight="1" outlineLevel="3" x14ac:dyDescent="0.2">
      <c r="A397" s="8">
        <v>394</v>
      </c>
      <c r="B397" s="54" t="s">
        <v>4160</v>
      </c>
      <c r="C397" s="121"/>
      <c r="D397" s="445" t="str">
        <f t="shared" si="51"/>
        <v xml:space="preserve">* * * * </v>
      </c>
      <c r="E397" s="24" t="s">
        <v>170</v>
      </c>
      <c r="F397" s="26">
        <f t="shared" si="50"/>
        <v>4</v>
      </c>
      <c r="G397" s="26" t="s">
        <v>5613</v>
      </c>
      <c r="H397" s="26" t="s">
        <v>5613</v>
      </c>
      <c r="I397" s="26" t="s">
        <v>5613</v>
      </c>
      <c r="J397" s="26" t="s">
        <v>323</v>
      </c>
      <c r="K397" s="19" t="s">
        <v>16</v>
      </c>
      <c r="L397" s="230" t="str">
        <f t="shared" si="59"/>
        <v>1..1</v>
      </c>
      <c r="M397" s="230" t="str">
        <f t="shared" si="62"/>
        <v>1..1</v>
      </c>
      <c r="N397" s="475" t="s">
        <v>20</v>
      </c>
      <c r="O397" s="25" t="s">
        <v>3906</v>
      </c>
      <c r="P397" s="24" t="s">
        <v>1690</v>
      </c>
      <c r="Q397" s="24"/>
      <c r="R397" s="24"/>
      <c r="S397" s="25"/>
      <c r="T397" s="19" t="s">
        <v>125</v>
      </c>
      <c r="U397" s="495" t="s">
        <v>81</v>
      </c>
      <c r="V397" s="89" t="s">
        <v>171</v>
      </c>
      <c r="W397" s="182"/>
      <c r="X397" s="164" t="s">
        <v>4949</v>
      </c>
      <c r="Y397" s="8"/>
      <c r="Z397" s="114" t="str">
        <f>INDEX('Factur-X FULL'!B:B,MATCH(CONCATENATE("/rsm:CrossIndustryInvoice",O397),'Factur-X FULL'!M:M,0))</f>
        <v>BT-44</v>
      </c>
      <c r="AA397" s="201" t="str">
        <f>INDEX('Factur-X FULL'!K:K,MATCH(CONCATENATE("/rsm:CrossIndustryInvoice",O397),'Factur-X FULL'!M:M,0))</f>
        <v>1..1</v>
      </c>
      <c r="AB397" s="109" t="str">
        <f>IF(OR(ISNA(Z397),Z397="EXT"),INDEX('Factur-X FULL'!T:T,MATCH(CONCATENATE("/rsm:CrossIndustryInvoice",O397),'Factur-X FULL'!M:M,0)),INDEX('Factur-X FULL'!T:T,MATCH(Z397,'Factur-X FULL'!B:B,0)))</f>
        <v>MINIMUM</v>
      </c>
      <c r="AD397" s="8"/>
    </row>
    <row r="398" spans="1:30" ht="45" customHeight="1" outlineLevel="3" x14ac:dyDescent="0.2">
      <c r="A398" s="8">
        <v>395</v>
      </c>
      <c r="B398" s="54" t="s">
        <v>4160</v>
      </c>
      <c r="C398" s="121"/>
      <c r="D398" s="445" t="str">
        <f t="shared" si="51"/>
        <v xml:space="preserve">* * * * </v>
      </c>
      <c r="E398" s="20" t="s">
        <v>4895</v>
      </c>
      <c r="F398" s="26">
        <f t="shared" ref="F398" si="63">LEN(O398)-LEN(SUBSTITUTE(O398,"/",""))</f>
        <v>4</v>
      </c>
      <c r="G398" s="26" t="s">
        <v>5613</v>
      </c>
      <c r="H398" s="26" t="s">
        <v>5613</v>
      </c>
      <c r="I398" s="26" t="s">
        <v>5613</v>
      </c>
      <c r="J398" s="26" t="s">
        <v>99</v>
      </c>
      <c r="K398" s="19" t="s">
        <v>20</v>
      </c>
      <c r="L398" s="230" t="str">
        <f t="shared" si="59"/>
        <v>0..1</v>
      </c>
      <c r="M398" s="230" t="str">
        <f t="shared" si="62"/>
        <v>0..1</v>
      </c>
      <c r="N398" s="475" t="s">
        <v>20</v>
      </c>
      <c r="O398" s="25" t="s">
        <v>4896</v>
      </c>
      <c r="P398" s="20" t="s">
        <v>4897</v>
      </c>
      <c r="Q398" s="20" t="s">
        <v>1426</v>
      </c>
      <c r="R398" s="24"/>
      <c r="S398" s="25"/>
      <c r="T398" s="19" t="s">
        <v>125</v>
      </c>
      <c r="U398" s="495" t="s">
        <v>81</v>
      </c>
      <c r="V398" s="89" t="s">
        <v>171</v>
      </c>
      <c r="W398" s="182"/>
      <c r="X398" s="164"/>
      <c r="Y398" s="8"/>
      <c r="Z398" s="114" t="e">
        <f>INDEX('Factur-X FULL'!B:B,MATCH(CONCATENATE("/rsm:CrossIndustryInvoice",O398),'Factur-X FULL'!M:M,0))</f>
        <v>#N/A</v>
      </c>
      <c r="AA398" s="201" t="e">
        <f>INDEX('Factur-X FULL'!K:K,MATCH(CONCATENATE("/rsm:CrossIndustryInvoice",O398),'Factur-X FULL'!M:M,0))</f>
        <v>#N/A</v>
      </c>
      <c r="AB398" s="109" t="e">
        <f>IF(OR(ISNA(Z398),Z398="EXT"),INDEX('Factur-X FULL'!T:T,MATCH(CONCATENATE("/rsm:CrossIndustryInvoice",O398),'Factur-X FULL'!M:M,0)),INDEX('Factur-X FULL'!T:T,MATCH(Z398,'Factur-X FULL'!B:B,0)))</f>
        <v>#N/A</v>
      </c>
      <c r="AD398" s="8"/>
    </row>
    <row r="399" spans="1:30" s="148" customFormat="1" ht="45" customHeight="1" outlineLevel="3" x14ac:dyDescent="0.2">
      <c r="A399" s="8">
        <v>396</v>
      </c>
      <c r="B399" s="153" t="s">
        <v>4160</v>
      </c>
      <c r="C399" s="128"/>
      <c r="D399" s="446" t="str">
        <f t="shared" si="51"/>
        <v xml:space="preserve">* * * * </v>
      </c>
      <c r="E399" s="49" t="s">
        <v>5359</v>
      </c>
      <c r="F399" s="35">
        <f t="shared" si="50"/>
        <v>4</v>
      </c>
      <c r="G399" s="35" t="s">
        <v>5613</v>
      </c>
      <c r="H399" s="35" t="s">
        <v>5613</v>
      </c>
      <c r="I399" s="35" t="s">
        <v>5613</v>
      </c>
      <c r="J399" s="35" t="s">
        <v>323</v>
      </c>
      <c r="K399" s="36" t="s">
        <v>20</v>
      </c>
      <c r="L399" s="35" t="str">
        <f t="shared" si="59"/>
        <v>0..1</v>
      </c>
      <c r="M399" s="35" t="str">
        <f t="shared" si="62"/>
        <v>0..1</v>
      </c>
      <c r="N399" s="482" t="s">
        <v>20</v>
      </c>
      <c r="O399" s="34" t="s">
        <v>3907</v>
      </c>
      <c r="P399" s="34"/>
      <c r="Q399" s="34"/>
      <c r="R399" s="34"/>
      <c r="S399" s="34"/>
      <c r="T399" s="36"/>
      <c r="U399" s="500"/>
      <c r="V399" s="177" t="s">
        <v>4264</v>
      </c>
      <c r="W399" s="185"/>
      <c r="X399" s="166" t="s">
        <v>4949</v>
      </c>
      <c r="Y399" s="8"/>
      <c r="Z399" s="145" t="str">
        <f>INDEX('Factur-X FULL'!B:B,MATCH(CONCATENATE("/rsm:CrossIndustryInvoice",O399),'Factur-X FULL'!M:M,0))</f>
        <v>BT-47-00</v>
      </c>
      <c r="AA399" s="202" t="str">
        <f>INDEX('Factur-X FULL'!K:K,MATCH(CONCATENATE("/rsm:CrossIndustryInvoice",O399),'Factur-X FULL'!M:M,0))</f>
        <v>0..1</v>
      </c>
      <c r="AB399" s="146" t="str">
        <f>IF(OR(ISNA(Z399),Z399="EXT"),INDEX('Factur-X FULL'!T:T,MATCH(CONCATENATE("/rsm:CrossIndustryInvoice",O399),'Factur-X FULL'!M:M,0)),INDEX('Factur-X FULL'!T:T,MATCH(Z399,'Factur-X FULL'!B:B,0)))</f>
        <v>MINIMUM</v>
      </c>
      <c r="AC399" s="70"/>
      <c r="AD399" s="8"/>
    </row>
    <row r="400" spans="1:30" ht="45" customHeight="1" outlineLevel="4" x14ac:dyDescent="0.2">
      <c r="A400" s="8">
        <v>397</v>
      </c>
      <c r="B400" s="54" t="s">
        <v>4160</v>
      </c>
      <c r="C400" s="121"/>
      <c r="D400" s="445" t="str">
        <f t="shared" si="51"/>
        <v xml:space="preserve">* * * * * </v>
      </c>
      <c r="E400" s="24" t="s">
        <v>181</v>
      </c>
      <c r="F400" s="26">
        <f t="shared" si="50"/>
        <v>5</v>
      </c>
      <c r="G400" s="26" t="s">
        <v>5613</v>
      </c>
      <c r="H400" s="26" t="s">
        <v>5613</v>
      </c>
      <c r="I400" s="26" t="s">
        <v>5613</v>
      </c>
      <c r="J400" s="26" t="s">
        <v>323</v>
      </c>
      <c r="K400" s="18" t="s">
        <v>20</v>
      </c>
      <c r="L400" s="230" t="str">
        <f t="shared" si="59"/>
        <v>0..1</v>
      </c>
      <c r="M400" s="230" t="str">
        <f t="shared" si="62"/>
        <v>0..1</v>
      </c>
      <c r="N400" s="475" t="s">
        <v>20</v>
      </c>
      <c r="O400" s="24" t="s">
        <v>3908</v>
      </c>
      <c r="P400" s="24" t="s">
        <v>1704</v>
      </c>
      <c r="Q400" s="24" t="s">
        <v>1705</v>
      </c>
      <c r="R400" s="24"/>
      <c r="S400" s="21" t="s">
        <v>5951</v>
      </c>
      <c r="T400" s="19" t="s">
        <v>147</v>
      </c>
      <c r="U400" s="495" t="s">
        <v>81</v>
      </c>
      <c r="V400" s="89" t="s">
        <v>183</v>
      </c>
      <c r="W400" s="182" t="s">
        <v>4135</v>
      </c>
      <c r="X400" s="164" t="s">
        <v>4949</v>
      </c>
      <c r="Y400" s="8"/>
      <c r="Z400" s="114" t="str">
        <f>INDEX('Factur-X FULL'!B:B,MATCH(CONCATENATE("/rsm:CrossIndustryInvoice",O400),'Factur-X FULL'!M:M,0))</f>
        <v>BT-47</v>
      </c>
      <c r="AA400" s="201" t="str">
        <f>INDEX('Factur-X FULL'!K:K,MATCH(CONCATENATE("/rsm:CrossIndustryInvoice",O400),'Factur-X FULL'!M:M,0))</f>
        <v>1..1</v>
      </c>
      <c r="AB400" s="109" t="str">
        <f>IF(OR(ISNA(Z400),Z400="EXT"),INDEX('Factur-X FULL'!T:T,MATCH(CONCATENATE("/rsm:CrossIndustryInvoice",O400),'Factur-X FULL'!M:M,0)),INDEX('Factur-X FULL'!T:T,MATCH(Z400,'Factur-X FULL'!B:B,0)))</f>
        <v>MINIMUM</v>
      </c>
      <c r="AC400" s="70" t="s">
        <v>4706</v>
      </c>
      <c r="AD400" s="8"/>
    </row>
    <row r="401" spans="1:30" ht="45" customHeight="1" outlineLevel="4" x14ac:dyDescent="0.2">
      <c r="A401" s="8">
        <v>398</v>
      </c>
      <c r="B401" s="54" t="s">
        <v>4160</v>
      </c>
      <c r="C401" s="121"/>
      <c r="D401" s="445" t="str">
        <f t="shared" si="51"/>
        <v xml:space="preserve">* * * * * * </v>
      </c>
      <c r="E401" s="24" t="s">
        <v>4042</v>
      </c>
      <c r="F401" s="26">
        <f t="shared" si="50"/>
        <v>6</v>
      </c>
      <c r="G401" s="26" t="s">
        <v>5613</v>
      </c>
      <c r="H401" s="26" t="s">
        <v>5613</v>
      </c>
      <c r="I401" s="26" t="s">
        <v>5613</v>
      </c>
      <c r="J401" s="26" t="s">
        <v>323</v>
      </c>
      <c r="K401" s="18" t="s">
        <v>20</v>
      </c>
      <c r="L401" s="230" t="str">
        <f t="shared" si="59"/>
        <v>0..1</v>
      </c>
      <c r="M401" s="230" t="str">
        <f t="shared" si="62"/>
        <v>0..1</v>
      </c>
      <c r="N401" s="475" t="s">
        <v>20</v>
      </c>
      <c r="O401" s="32" t="s">
        <v>3909</v>
      </c>
      <c r="P401" s="32" t="s">
        <v>1714</v>
      </c>
      <c r="Q401" s="32" t="s">
        <v>406</v>
      </c>
      <c r="R401" s="32"/>
      <c r="S401" s="32"/>
      <c r="T401" s="122" t="s">
        <v>409</v>
      </c>
      <c r="U401" s="497" t="s">
        <v>230</v>
      </c>
      <c r="V401" s="90"/>
      <c r="W401" s="184"/>
      <c r="X401" s="165" t="s">
        <v>4949</v>
      </c>
      <c r="Y401" s="8"/>
      <c r="Z401" s="114" t="str">
        <f>INDEX('Factur-X FULL'!B:B,MATCH(CONCATENATE("/rsm:CrossIndustryInvoice",O401),'Factur-X FULL'!M:M,0))</f>
        <v>BT-47-1</v>
      </c>
      <c r="AA401" s="201" t="str">
        <f>INDEX('Factur-X FULL'!K:K,MATCH(CONCATENATE("/rsm:CrossIndustryInvoice",O401),'Factur-X FULL'!M:M,0))</f>
        <v>0..1</v>
      </c>
      <c r="AB401" s="109" t="str">
        <f>IF(OR(ISNA(Z401),Z401="EXT"),INDEX('Factur-X FULL'!T:T,MATCH(CONCATENATE("/rsm:CrossIndustryInvoice",O401),'Factur-X FULL'!M:M,0)),INDEX('Factur-X FULL'!T:T,MATCH(Z401,'Factur-X FULL'!B:B,0)))</f>
        <v>MINIMUM</v>
      </c>
      <c r="AD401" s="8"/>
    </row>
    <row r="402" spans="1:30" ht="45" customHeight="1" outlineLevel="4" x14ac:dyDescent="0.2">
      <c r="A402" s="8">
        <v>399</v>
      </c>
      <c r="B402" s="54" t="s">
        <v>4160</v>
      </c>
      <c r="C402" s="121"/>
      <c r="D402" s="445" t="str">
        <f t="shared" ref="D402:D468" si="64">REPT($D$1,F402)</f>
        <v xml:space="preserve">* * * * * </v>
      </c>
      <c r="E402" s="24" t="s">
        <v>1719</v>
      </c>
      <c r="F402" s="26">
        <f t="shared" si="50"/>
        <v>5</v>
      </c>
      <c r="G402" s="26" t="s">
        <v>5613</v>
      </c>
      <c r="H402" s="26" t="s">
        <v>5613</v>
      </c>
      <c r="I402" s="26" t="s">
        <v>5613</v>
      </c>
      <c r="J402" s="26" t="s">
        <v>323</v>
      </c>
      <c r="K402" s="18" t="s">
        <v>20</v>
      </c>
      <c r="L402" s="230" t="str">
        <f t="shared" si="59"/>
        <v>0..1</v>
      </c>
      <c r="M402" s="230" t="str">
        <f t="shared" si="62"/>
        <v>0..1</v>
      </c>
      <c r="N402" s="475" t="s">
        <v>20</v>
      </c>
      <c r="O402" s="24" t="s">
        <v>4783</v>
      </c>
      <c r="P402" s="24"/>
      <c r="Q402" s="24"/>
      <c r="R402" s="24"/>
      <c r="S402" s="24"/>
      <c r="T402" s="19" t="s">
        <v>125</v>
      </c>
      <c r="U402" s="495" t="s">
        <v>81</v>
      </c>
      <c r="V402" s="89"/>
      <c r="W402" s="182"/>
      <c r="X402" s="164" t="s">
        <v>4949</v>
      </c>
      <c r="Y402" s="8"/>
      <c r="Z402" s="114" t="str">
        <f>INDEX('Factur-X FULL'!B:B,MATCH(CONCATENATE("/rsm:CrossIndustryInvoice",O402),'Factur-X FULL'!M:M,0))</f>
        <v>BT-45</v>
      </c>
      <c r="AA402" s="201" t="str">
        <f>INDEX('Factur-X FULL'!K:K,MATCH(CONCATENATE("/rsm:CrossIndustryInvoice",O402),'Factur-X FULL'!M:M,0))</f>
        <v>0..1</v>
      </c>
      <c r="AB402" s="109" t="str">
        <f>IF(OR(ISNA(Z402),Z402="EXT"),INDEX('Factur-X FULL'!T:T,MATCH(CONCATENATE("/rsm:CrossIndustryInvoice",O402),'Factur-X FULL'!M:M,0)),INDEX('Factur-X FULL'!T:T,MATCH(Z402,'Factur-X FULL'!B:B,0)))</f>
        <v>EN 16931</v>
      </c>
      <c r="AC402" s="70" t="s">
        <v>4706</v>
      </c>
      <c r="AD402" s="8"/>
    </row>
    <row r="403" spans="1:30" s="148" customFormat="1" ht="45" customHeight="1" outlineLevel="4" x14ac:dyDescent="0.2">
      <c r="A403" s="8">
        <v>400</v>
      </c>
      <c r="B403" s="153" t="s">
        <v>4160</v>
      </c>
      <c r="C403" s="405"/>
      <c r="D403" s="451" t="str">
        <f t="shared" si="64"/>
        <v xml:space="preserve">* * * * * </v>
      </c>
      <c r="E403" s="406" t="s">
        <v>4580</v>
      </c>
      <c r="F403" s="407">
        <f t="shared" si="50"/>
        <v>5</v>
      </c>
      <c r="G403" s="407" t="s">
        <v>5613</v>
      </c>
      <c r="H403" s="407" t="s">
        <v>5613</v>
      </c>
      <c r="I403" s="407" t="s">
        <v>5613</v>
      </c>
      <c r="J403" s="407" t="s">
        <v>99</v>
      </c>
      <c r="K403" s="408" t="s">
        <v>20</v>
      </c>
      <c r="L403" s="407" t="str">
        <f t="shared" ref="L403:L410" si="65">IF($K403="","",$K403)</f>
        <v>0..1</v>
      </c>
      <c r="M403" s="407" t="str">
        <f t="shared" si="62"/>
        <v>0..1</v>
      </c>
      <c r="N403" s="409" t="s">
        <v>20</v>
      </c>
      <c r="O403" s="410" t="s">
        <v>4784</v>
      </c>
      <c r="P403" s="410" t="s">
        <v>1798</v>
      </c>
      <c r="Q403" s="410" t="s">
        <v>1553</v>
      </c>
      <c r="R403" s="410"/>
      <c r="S403" s="410" t="s">
        <v>4918</v>
      </c>
      <c r="T403" s="408"/>
      <c r="U403" s="504"/>
      <c r="V403" s="411"/>
      <c r="W403" s="412"/>
      <c r="X403" s="413" t="s">
        <v>4949</v>
      </c>
      <c r="Y403" s="8"/>
      <c r="Z403" s="145" t="str">
        <f>INDEX('Factur-X FULL'!B:B,MATCH(CONCATENATE("/rsm:CrossIndustryInvoice",O403),'Factur-X FULL'!M:M,0))</f>
        <v>EXT</v>
      </c>
      <c r="AA403" s="202" t="str">
        <f>INDEX('Factur-X FULL'!K:K,MATCH(CONCATENATE("/rsm:CrossIndustryInvoice",O403),'Factur-X FULL'!M:M,0))</f>
        <v>0..1</v>
      </c>
      <c r="AB403" s="146" t="str">
        <f>IF(OR(ISNA(Z403),Z403="EXT"),INDEX('Factur-X FULL'!T:T,MATCH(CONCATENATE("/rsm:CrossIndustryInvoice",O403),'Factur-X FULL'!M:M,0)),INDEX('Factur-X FULL'!T:T,MATCH(Z403,'Factur-X FULL'!B:B,0)))</f>
        <v>EXTENDED</v>
      </c>
      <c r="AC403" s="70"/>
      <c r="AD403" s="8"/>
    </row>
    <row r="404" spans="1:30" ht="45" customHeight="1" outlineLevel="4" x14ac:dyDescent="0.2">
      <c r="A404" s="8">
        <v>401</v>
      </c>
      <c r="B404" s="54" t="s">
        <v>4160</v>
      </c>
      <c r="C404" s="121"/>
      <c r="D404" s="445" t="str">
        <f t="shared" si="64"/>
        <v xml:space="preserve">* * * * * * </v>
      </c>
      <c r="E404" s="24" t="s">
        <v>4803</v>
      </c>
      <c r="F404" s="26">
        <f t="shared" si="50"/>
        <v>6</v>
      </c>
      <c r="G404" s="26" t="s">
        <v>5613</v>
      </c>
      <c r="H404" s="26" t="s">
        <v>5613</v>
      </c>
      <c r="I404" s="26" t="s">
        <v>5613</v>
      </c>
      <c r="J404" s="26" t="s">
        <v>99</v>
      </c>
      <c r="K404" s="18" t="s">
        <v>20</v>
      </c>
      <c r="L404" s="230" t="str">
        <f t="shared" si="65"/>
        <v>0..1</v>
      </c>
      <c r="M404" s="230" t="str">
        <f t="shared" si="62"/>
        <v>0..1</v>
      </c>
      <c r="N404" s="475" t="s">
        <v>20</v>
      </c>
      <c r="O404" s="21" t="s">
        <v>4785</v>
      </c>
      <c r="P404" s="20" t="s">
        <v>1467</v>
      </c>
      <c r="Q404" s="20" t="s">
        <v>1468</v>
      </c>
      <c r="R404" s="20"/>
      <c r="S404" s="21"/>
      <c r="T404" s="18" t="s">
        <v>125</v>
      </c>
      <c r="U404" s="495" t="s">
        <v>81</v>
      </c>
      <c r="V404" s="88"/>
      <c r="W404" s="181"/>
      <c r="X404" s="163" t="s">
        <v>4949</v>
      </c>
      <c r="Y404" s="8"/>
      <c r="Z404" s="114" t="str">
        <f>INDEX('Factur-X FULL'!B:B,MATCH(CONCATENATE("/rsm:CrossIndustryInvoice",O404),'Factur-X FULL'!M:M,0))</f>
        <v>EXT</v>
      </c>
      <c r="AA404" s="201" t="str">
        <f>INDEX('Factur-X FULL'!K:K,MATCH(CONCATENATE("/rsm:CrossIndustryInvoice",O404),'Factur-X FULL'!M:M,0))</f>
        <v>0..1</v>
      </c>
      <c r="AB404" s="109" t="str">
        <f>IF(OR(ISNA(Z404),Z404="EXT"),INDEX('Factur-X FULL'!T:T,MATCH(CONCATENATE("/rsm:CrossIndustryInvoice",O404),'Factur-X FULL'!M:M,0)),INDEX('Factur-X FULL'!T:T,MATCH(Z404,'Factur-X FULL'!B:B,0)))</f>
        <v>EXTENDED</v>
      </c>
      <c r="AD404" s="8"/>
    </row>
    <row r="405" spans="1:30" ht="45" customHeight="1" outlineLevel="4" x14ac:dyDescent="0.2">
      <c r="A405" s="8">
        <v>402</v>
      </c>
      <c r="B405" s="54" t="s">
        <v>4160</v>
      </c>
      <c r="C405" s="121"/>
      <c r="D405" s="445" t="str">
        <f t="shared" si="64"/>
        <v xml:space="preserve">* * * * * * </v>
      </c>
      <c r="E405" s="24" t="s">
        <v>4804</v>
      </c>
      <c r="F405" s="26">
        <f t="shared" si="50"/>
        <v>6</v>
      </c>
      <c r="G405" s="26" t="s">
        <v>5613</v>
      </c>
      <c r="H405" s="26" t="s">
        <v>5613</v>
      </c>
      <c r="I405" s="26" t="s">
        <v>5613</v>
      </c>
      <c r="J405" s="26" t="s">
        <v>99</v>
      </c>
      <c r="K405" s="18" t="s">
        <v>20</v>
      </c>
      <c r="L405" s="230" t="str">
        <f t="shared" si="65"/>
        <v>0..1</v>
      </c>
      <c r="M405" s="230" t="str">
        <f t="shared" si="62"/>
        <v>0..1</v>
      </c>
      <c r="N405" s="475" t="s">
        <v>20</v>
      </c>
      <c r="O405" s="21" t="s">
        <v>4786</v>
      </c>
      <c r="P405" s="20" t="s">
        <v>1472</v>
      </c>
      <c r="Q405" s="20" t="s">
        <v>1473</v>
      </c>
      <c r="R405" s="20"/>
      <c r="S405" s="21"/>
      <c r="T405" s="18" t="s">
        <v>125</v>
      </c>
      <c r="U405" s="495" t="s">
        <v>81</v>
      </c>
      <c r="V405" s="88"/>
      <c r="W405" s="181"/>
      <c r="X405" s="163" t="s">
        <v>4949</v>
      </c>
      <c r="Y405" s="8"/>
      <c r="Z405" s="114" t="str">
        <f>INDEX('Factur-X FULL'!B:B,MATCH(CONCATENATE("/rsm:CrossIndustryInvoice",O405),'Factur-X FULL'!M:M,0))</f>
        <v>EXT</v>
      </c>
      <c r="AA405" s="201" t="str">
        <f>INDEX('Factur-X FULL'!K:K,MATCH(CONCATENATE("/rsm:CrossIndustryInvoice",O405),'Factur-X FULL'!M:M,0))</f>
        <v>0..1</v>
      </c>
      <c r="AB405" s="109" t="str">
        <f>IF(OR(ISNA(Z405),Z405="EXT"),INDEX('Factur-X FULL'!T:T,MATCH(CONCATENATE("/rsm:CrossIndustryInvoice",O405),'Factur-X FULL'!M:M,0)),INDEX('Factur-X FULL'!T:T,MATCH(Z405,'Factur-X FULL'!B:B,0)))</f>
        <v>EXTENDED</v>
      </c>
      <c r="AD405" s="8"/>
    </row>
    <row r="406" spans="1:30" ht="45" customHeight="1" outlineLevel="4" x14ac:dyDescent="0.2">
      <c r="A406" s="8">
        <v>403</v>
      </c>
      <c r="B406" s="54" t="s">
        <v>4160</v>
      </c>
      <c r="C406" s="121"/>
      <c r="D406" s="445" t="str">
        <f t="shared" si="64"/>
        <v xml:space="preserve">* * * * * * </v>
      </c>
      <c r="E406" s="24" t="s">
        <v>4805</v>
      </c>
      <c r="F406" s="26">
        <f t="shared" si="50"/>
        <v>6</v>
      </c>
      <c r="G406" s="26" t="s">
        <v>5613</v>
      </c>
      <c r="H406" s="26" t="s">
        <v>5613</v>
      </c>
      <c r="I406" s="26" t="s">
        <v>5613</v>
      </c>
      <c r="J406" s="26" t="s">
        <v>99</v>
      </c>
      <c r="K406" s="18" t="s">
        <v>20</v>
      </c>
      <c r="L406" s="230" t="str">
        <f t="shared" si="65"/>
        <v>0..1</v>
      </c>
      <c r="M406" s="230" t="str">
        <f t="shared" si="62"/>
        <v>0..1</v>
      </c>
      <c r="N406" s="475" t="s">
        <v>20</v>
      </c>
      <c r="O406" s="25" t="s">
        <v>4787</v>
      </c>
      <c r="P406" s="24" t="s">
        <v>1477</v>
      </c>
      <c r="Q406" s="24"/>
      <c r="R406" s="24"/>
      <c r="S406" s="25"/>
      <c r="T406" s="19" t="s">
        <v>125</v>
      </c>
      <c r="U406" s="495" t="s">
        <v>81</v>
      </c>
      <c r="V406" s="89"/>
      <c r="W406" s="182"/>
      <c r="X406" s="164" t="s">
        <v>4949</v>
      </c>
      <c r="Y406" s="8"/>
      <c r="Z406" s="114" t="str">
        <f>INDEX('Factur-X FULL'!B:B,MATCH(CONCATENATE("/rsm:CrossIndustryInvoice",O406),'Factur-X FULL'!M:M,0))</f>
        <v>EXT</v>
      </c>
      <c r="AA406" s="201" t="str">
        <f>INDEX('Factur-X FULL'!K:K,MATCH(CONCATENATE("/rsm:CrossIndustryInvoice",O406),'Factur-X FULL'!M:M,0))</f>
        <v>0..1</v>
      </c>
      <c r="AB406" s="109" t="str">
        <f>IF(OR(ISNA(Z406),Z406="EXT"),INDEX('Factur-X FULL'!T:T,MATCH(CONCATENATE("/rsm:CrossIndustryInvoice",O406),'Factur-X FULL'!M:M,0)),INDEX('Factur-X FULL'!T:T,MATCH(Z406,'Factur-X FULL'!B:B,0)))</f>
        <v>EXTENDED</v>
      </c>
      <c r="AD406" s="8"/>
    </row>
    <row r="407" spans="1:30" ht="45" customHeight="1" outlineLevel="4" x14ac:dyDescent="0.2">
      <c r="A407" s="8">
        <v>404</v>
      </c>
      <c r="B407" s="54" t="s">
        <v>4160</v>
      </c>
      <c r="C407" s="121"/>
      <c r="D407" s="445" t="str">
        <f t="shared" si="64"/>
        <v xml:space="preserve">* * * * * * </v>
      </c>
      <c r="E407" s="24" t="s">
        <v>4806</v>
      </c>
      <c r="F407" s="26">
        <f t="shared" si="50"/>
        <v>6</v>
      </c>
      <c r="G407" s="26" t="s">
        <v>5613</v>
      </c>
      <c r="H407" s="26" t="s">
        <v>5613</v>
      </c>
      <c r="I407" s="26" t="s">
        <v>5613</v>
      </c>
      <c r="J407" s="26" t="s">
        <v>99</v>
      </c>
      <c r="K407" s="18" t="s">
        <v>20</v>
      </c>
      <c r="L407" s="230" t="str">
        <f t="shared" si="65"/>
        <v>0..1</v>
      </c>
      <c r="M407" s="230" t="str">
        <f t="shared" si="62"/>
        <v>0..1</v>
      </c>
      <c r="N407" s="475" t="s">
        <v>20</v>
      </c>
      <c r="O407" s="25" t="s">
        <v>4788</v>
      </c>
      <c r="P407" s="24" t="s">
        <v>1477</v>
      </c>
      <c r="Q407" s="24"/>
      <c r="R407" s="24"/>
      <c r="S407" s="25"/>
      <c r="T407" s="19" t="s">
        <v>125</v>
      </c>
      <c r="U407" s="495" t="s">
        <v>81</v>
      </c>
      <c r="V407" s="89"/>
      <c r="W407" s="182"/>
      <c r="X407" s="164" t="s">
        <v>4949</v>
      </c>
      <c r="Y407" s="8"/>
      <c r="Z407" s="114" t="str">
        <f>INDEX('Factur-X FULL'!B:B,MATCH(CONCATENATE("/rsm:CrossIndustryInvoice",O407),'Factur-X FULL'!M:M,0))</f>
        <v>EXT</v>
      </c>
      <c r="AA407" s="201" t="str">
        <f>INDEX('Factur-X FULL'!K:K,MATCH(CONCATENATE("/rsm:CrossIndustryInvoice",O407),'Factur-X FULL'!M:M,0))</f>
        <v>0..1</v>
      </c>
      <c r="AB407" s="109" t="str">
        <f>IF(OR(ISNA(Z407),Z407="EXT"),INDEX('Factur-X FULL'!T:T,MATCH(CONCATENATE("/rsm:CrossIndustryInvoice",O407),'Factur-X FULL'!M:M,0)),INDEX('Factur-X FULL'!T:T,MATCH(Z407,'Factur-X FULL'!B:B,0)))</f>
        <v>EXTENDED</v>
      </c>
      <c r="AD407" s="8"/>
    </row>
    <row r="408" spans="1:30" ht="45" customHeight="1" outlineLevel="4" x14ac:dyDescent="0.2">
      <c r="A408" s="8">
        <v>405</v>
      </c>
      <c r="B408" s="54" t="s">
        <v>4160</v>
      </c>
      <c r="C408" s="121"/>
      <c r="D408" s="445" t="str">
        <f t="shared" si="64"/>
        <v xml:space="preserve">* * * * * * </v>
      </c>
      <c r="E408" s="24" t="s">
        <v>4807</v>
      </c>
      <c r="F408" s="26">
        <f t="shared" si="50"/>
        <v>6</v>
      </c>
      <c r="G408" s="26" t="s">
        <v>5613</v>
      </c>
      <c r="H408" s="26" t="s">
        <v>5613</v>
      </c>
      <c r="I408" s="26" t="s">
        <v>5613</v>
      </c>
      <c r="J408" s="26" t="s">
        <v>99</v>
      </c>
      <c r="K408" s="18" t="s">
        <v>20</v>
      </c>
      <c r="L408" s="230" t="str">
        <f t="shared" si="65"/>
        <v>0..1</v>
      </c>
      <c r="M408" s="230" t="str">
        <f t="shared" si="62"/>
        <v>0..1</v>
      </c>
      <c r="N408" s="475" t="s">
        <v>20</v>
      </c>
      <c r="O408" s="21" t="s">
        <v>4789</v>
      </c>
      <c r="P408" s="20" t="s">
        <v>1742</v>
      </c>
      <c r="Q408" s="20"/>
      <c r="R408" s="20"/>
      <c r="S408" s="21"/>
      <c r="T408" s="18" t="s">
        <v>125</v>
      </c>
      <c r="U408" s="495" t="s">
        <v>81</v>
      </c>
      <c r="V408" s="88"/>
      <c r="W408" s="181"/>
      <c r="X408" s="163" t="s">
        <v>4949</v>
      </c>
      <c r="Y408" s="8"/>
      <c r="Z408" s="114" t="str">
        <f>INDEX('Factur-X FULL'!B:B,MATCH(CONCATENATE("/rsm:CrossIndustryInvoice",O408),'Factur-X FULL'!M:M,0))</f>
        <v>EXT</v>
      </c>
      <c r="AA408" s="201" t="str">
        <f>INDEX('Factur-X FULL'!K:K,MATCH(CONCATENATE("/rsm:CrossIndustryInvoice",O408),'Factur-X FULL'!M:M,0))</f>
        <v>0..1</v>
      </c>
      <c r="AB408" s="109" t="str">
        <f>IF(OR(ISNA(Z408),Z408="EXT"),INDEX('Factur-X FULL'!T:T,MATCH(CONCATENATE("/rsm:CrossIndustryInvoice",O408),'Factur-X FULL'!M:M,0)),INDEX('Factur-X FULL'!T:T,MATCH(Z408,'Factur-X FULL'!B:B,0)))</f>
        <v>EXTENDED</v>
      </c>
      <c r="AD408" s="8"/>
    </row>
    <row r="409" spans="1:30" ht="45" customHeight="1" outlineLevel="4" x14ac:dyDescent="0.2">
      <c r="A409" s="8">
        <v>406</v>
      </c>
      <c r="B409" s="54" t="s">
        <v>4160</v>
      </c>
      <c r="C409" s="121"/>
      <c r="D409" s="445" t="str">
        <f t="shared" si="64"/>
        <v xml:space="preserve">* * * * * * </v>
      </c>
      <c r="E409" s="24" t="s">
        <v>4808</v>
      </c>
      <c r="F409" s="26">
        <f t="shared" si="50"/>
        <v>6</v>
      </c>
      <c r="G409" s="26" t="s">
        <v>5613</v>
      </c>
      <c r="H409" s="26" t="s">
        <v>5613</v>
      </c>
      <c r="I409" s="26" t="s">
        <v>5613</v>
      </c>
      <c r="J409" s="26" t="s">
        <v>99</v>
      </c>
      <c r="K409" s="18" t="s">
        <v>16</v>
      </c>
      <c r="L409" s="230" t="str">
        <f t="shared" si="65"/>
        <v>1..1</v>
      </c>
      <c r="M409" s="230" t="str">
        <f t="shared" si="62"/>
        <v>1..1</v>
      </c>
      <c r="N409" s="475" t="s">
        <v>20</v>
      </c>
      <c r="O409" s="25" t="s">
        <v>4790</v>
      </c>
      <c r="P409" s="24" t="s">
        <v>1488</v>
      </c>
      <c r="Q409" s="24" t="s">
        <v>541</v>
      </c>
      <c r="R409" s="24"/>
      <c r="S409" s="25"/>
      <c r="T409" s="19" t="s">
        <v>192</v>
      </c>
      <c r="U409" s="495" t="s">
        <v>81</v>
      </c>
      <c r="V409" s="89"/>
      <c r="W409" s="182"/>
      <c r="X409" s="164" t="s">
        <v>4949</v>
      </c>
      <c r="Y409" s="8"/>
      <c r="Z409" s="114" t="str">
        <f>INDEX('Factur-X FULL'!B:B,MATCH(CONCATENATE("/rsm:CrossIndustryInvoice",O409),'Factur-X FULL'!M:M,0))</f>
        <v>EXT</v>
      </c>
      <c r="AA409" s="201" t="str">
        <f>INDEX('Factur-X FULL'!K:K,MATCH(CONCATENATE("/rsm:CrossIndustryInvoice",O409),'Factur-X FULL'!M:M,0))</f>
        <v>1..1</v>
      </c>
      <c r="AB409" s="109" t="str">
        <f>IF(OR(ISNA(Z409),Z409="EXT"),INDEX('Factur-X FULL'!T:T,MATCH(CONCATENATE("/rsm:CrossIndustryInvoice",O409),'Factur-X FULL'!M:M,0)),INDEX('Factur-X FULL'!T:T,MATCH(Z409,'Factur-X FULL'!B:B,0)))</f>
        <v>EXTENDED</v>
      </c>
      <c r="AD409" s="8"/>
    </row>
    <row r="410" spans="1:30" ht="45" customHeight="1" outlineLevel="4" x14ac:dyDescent="0.2">
      <c r="A410" s="8">
        <v>407</v>
      </c>
      <c r="B410" s="54" t="s">
        <v>4160</v>
      </c>
      <c r="C410" s="121"/>
      <c r="D410" s="445" t="str">
        <f t="shared" si="64"/>
        <v xml:space="preserve">* * * * * * </v>
      </c>
      <c r="E410" s="24" t="s">
        <v>4809</v>
      </c>
      <c r="F410" s="26">
        <f t="shared" si="50"/>
        <v>6</v>
      </c>
      <c r="G410" s="26" t="s">
        <v>5613</v>
      </c>
      <c r="H410" s="26" t="s">
        <v>5613</v>
      </c>
      <c r="I410" s="26" t="s">
        <v>5613</v>
      </c>
      <c r="J410" s="26" t="s">
        <v>99</v>
      </c>
      <c r="K410" s="18" t="s">
        <v>20</v>
      </c>
      <c r="L410" s="230" t="str">
        <f t="shared" si="65"/>
        <v>0..1</v>
      </c>
      <c r="M410" s="230" t="str">
        <f t="shared" si="62"/>
        <v>0..1</v>
      </c>
      <c r="N410" s="475" t="s">
        <v>20</v>
      </c>
      <c r="O410" s="25" t="s">
        <v>4810</v>
      </c>
      <c r="P410" s="24" t="s">
        <v>1493</v>
      </c>
      <c r="Q410" s="24" t="s">
        <v>1494</v>
      </c>
      <c r="R410" s="20"/>
      <c r="S410" s="21"/>
      <c r="T410" s="19" t="s">
        <v>125</v>
      </c>
      <c r="U410" s="495" t="s">
        <v>81</v>
      </c>
      <c r="V410" s="88"/>
      <c r="W410" s="181"/>
      <c r="X410" s="163" t="s">
        <v>4949</v>
      </c>
      <c r="Y410" s="8"/>
      <c r="Z410" s="114" t="str">
        <f>INDEX('Factur-X FULL'!B:B,MATCH(CONCATENATE("/rsm:CrossIndustryInvoice",O410),'Factur-X FULL'!M:M,0))</f>
        <v>EXT</v>
      </c>
      <c r="AA410" s="201" t="str">
        <f>INDEX('Factur-X FULL'!K:K,MATCH(CONCATENATE("/rsm:CrossIndustryInvoice",O410),'Factur-X FULL'!M:M,0))</f>
        <v>0..1</v>
      </c>
      <c r="AB410" s="109" t="str">
        <f>IF(OR(ISNA(Z410),Z410="EXT"),INDEX('Factur-X FULL'!T:T,MATCH(CONCATENATE("/rsm:CrossIndustryInvoice",O410),'Factur-X FULL'!M:M,0)),INDEX('Factur-X FULL'!T:T,MATCH(Z410,'Factur-X FULL'!B:B,0)))</f>
        <v>EXTENDED</v>
      </c>
      <c r="AD410" s="8"/>
    </row>
    <row r="411" spans="1:30" s="148" customFormat="1" ht="45" customHeight="1" outlineLevel="3" x14ac:dyDescent="0.2">
      <c r="A411" s="8">
        <v>408</v>
      </c>
      <c r="B411" s="153" t="s">
        <v>4160</v>
      </c>
      <c r="C411" s="128"/>
      <c r="D411" s="446" t="str">
        <f t="shared" si="64"/>
        <v xml:space="preserve">* * * * </v>
      </c>
      <c r="E411" s="49" t="s">
        <v>1753</v>
      </c>
      <c r="F411" s="35">
        <f t="shared" ref="F411:F618" si="66">LEN(O411)-LEN(SUBSTITUTE(O411,"/",""))</f>
        <v>4</v>
      </c>
      <c r="G411" s="35" t="s">
        <v>5613</v>
      </c>
      <c r="H411" s="35" t="s">
        <v>5613</v>
      </c>
      <c r="I411" s="35" t="s">
        <v>5613</v>
      </c>
      <c r="J411" s="35" t="s">
        <v>323</v>
      </c>
      <c r="K411" s="36" t="s">
        <v>20</v>
      </c>
      <c r="L411" s="35" t="s">
        <v>21</v>
      </c>
      <c r="M411" s="35" t="str">
        <f t="shared" si="62"/>
        <v>0..n</v>
      </c>
      <c r="N411" s="482" t="s">
        <v>21</v>
      </c>
      <c r="O411" s="34" t="s">
        <v>4044</v>
      </c>
      <c r="P411" s="34" t="s">
        <v>1754</v>
      </c>
      <c r="Q411" s="34" t="s">
        <v>4235</v>
      </c>
      <c r="R411" s="34"/>
      <c r="S411" s="34"/>
      <c r="T411" s="36" t="s">
        <v>77</v>
      </c>
      <c r="U411" s="500"/>
      <c r="V411" s="91"/>
      <c r="W411" s="185"/>
      <c r="X411" s="166" t="s">
        <v>4949</v>
      </c>
      <c r="Y411" s="8"/>
      <c r="Z411" s="145" t="str">
        <f>INDEX('Factur-X FULL'!B:B,MATCH(CONCATENATE("/rsm:CrossIndustryInvoice",O411),'Factur-X FULL'!M:M,0))</f>
        <v>BG-9</v>
      </c>
      <c r="AA411" s="202" t="str">
        <f>INDEX('Factur-X FULL'!K:K,MATCH(CONCATENATE("/rsm:CrossIndustryInvoice",O411),'Factur-X FULL'!M:M,0))</f>
        <v>0..1</v>
      </c>
      <c r="AB411" s="146" t="str">
        <f>IF(OR(ISNA(Z411),Z411="EXT"),INDEX('Factur-X FULL'!T:T,MATCH(CONCATENATE("/rsm:CrossIndustryInvoice",O411),'Factur-X FULL'!M:M,0)),INDEX('Factur-X FULL'!T:T,MATCH(Z411,'Factur-X FULL'!B:B,0)))</f>
        <v>EN 16931</v>
      </c>
      <c r="AC411" s="425" t="s">
        <v>4712</v>
      </c>
      <c r="AD411" s="8"/>
    </row>
    <row r="412" spans="1:30" ht="45" customHeight="1" outlineLevel="4" x14ac:dyDescent="0.2">
      <c r="A412" s="8">
        <v>409</v>
      </c>
      <c r="B412" s="54" t="s">
        <v>4160</v>
      </c>
      <c r="C412" s="121"/>
      <c r="D412" s="445" t="str">
        <f t="shared" si="64"/>
        <v xml:space="preserve">* * * * * </v>
      </c>
      <c r="E412" s="24" t="s">
        <v>4051</v>
      </c>
      <c r="F412" s="26">
        <f t="shared" si="66"/>
        <v>5</v>
      </c>
      <c r="G412" s="26" t="s">
        <v>5613</v>
      </c>
      <c r="H412" s="26" t="s">
        <v>5613</v>
      </c>
      <c r="I412" s="26" t="s">
        <v>5613</v>
      </c>
      <c r="J412" s="26" t="s">
        <v>323</v>
      </c>
      <c r="K412" s="19" t="s">
        <v>20</v>
      </c>
      <c r="L412" s="230" t="str">
        <f t="shared" ref="L412:L437" si="67">IF($K412="","",$K412)</f>
        <v>0..1</v>
      </c>
      <c r="M412" s="230" t="str">
        <f t="shared" si="62"/>
        <v>0..1</v>
      </c>
      <c r="N412" s="475" t="s">
        <v>20</v>
      </c>
      <c r="O412" s="24" t="s">
        <v>4045</v>
      </c>
      <c r="P412" s="24" t="s">
        <v>1508</v>
      </c>
      <c r="Q412" s="24" t="s">
        <v>1509</v>
      </c>
      <c r="R412" s="24"/>
      <c r="S412" s="24"/>
      <c r="T412" s="19" t="s">
        <v>125</v>
      </c>
      <c r="U412" s="495" t="s">
        <v>81</v>
      </c>
      <c r="V412" s="89"/>
      <c r="W412" s="182"/>
      <c r="X412" s="164" t="s">
        <v>4949</v>
      </c>
      <c r="Y412" s="8"/>
      <c r="Z412" s="114" t="str">
        <f>INDEX('Factur-X FULL'!B:B,MATCH(CONCATENATE("/rsm:CrossIndustryInvoice",O412),'Factur-X FULL'!M:M,0))</f>
        <v>BT-56</v>
      </c>
      <c r="AA412" s="201" t="str">
        <f>INDEX('Factur-X FULL'!K:K,MATCH(CONCATENATE("/rsm:CrossIndustryInvoice",O412),'Factur-X FULL'!M:M,0))</f>
        <v>0..1</v>
      </c>
      <c r="AB412" s="109" t="str">
        <f>IF(OR(ISNA(Z412),Z412="EXT"),INDEX('Factur-X FULL'!T:T,MATCH(CONCATENATE("/rsm:CrossIndustryInvoice",O412),'Factur-X FULL'!M:M,0)),INDEX('Factur-X FULL'!T:T,MATCH(Z412,'Factur-X FULL'!B:B,0)))</f>
        <v>EN 16931</v>
      </c>
      <c r="AC412" s="425" t="s">
        <v>4712</v>
      </c>
      <c r="AD412" s="8"/>
    </row>
    <row r="413" spans="1:30" ht="45" customHeight="1" outlineLevel="4" x14ac:dyDescent="0.2">
      <c r="A413" s="8">
        <v>410</v>
      </c>
      <c r="B413" s="54" t="s">
        <v>4160</v>
      </c>
      <c r="C413" s="121"/>
      <c r="D413" s="445" t="str">
        <f t="shared" si="64"/>
        <v xml:space="preserve">* * * * * </v>
      </c>
      <c r="E413" s="24" t="s">
        <v>4052</v>
      </c>
      <c r="F413" s="26">
        <f t="shared" si="66"/>
        <v>5</v>
      </c>
      <c r="G413" s="26" t="s">
        <v>5613</v>
      </c>
      <c r="H413" s="26" t="s">
        <v>5613</v>
      </c>
      <c r="I413" s="26" t="s">
        <v>5613</v>
      </c>
      <c r="J413" s="26" t="s">
        <v>323</v>
      </c>
      <c r="K413" s="19" t="s">
        <v>20</v>
      </c>
      <c r="L413" s="230" t="str">
        <f t="shared" si="67"/>
        <v>0..1</v>
      </c>
      <c r="M413" s="230" t="str">
        <f t="shared" si="62"/>
        <v>0..1</v>
      </c>
      <c r="N413" s="475" t="s">
        <v>20</v>
      </c>
      <c r="O413" s="24" t="s">
        <v>4046</v>
      </c>
      <c r="P413" s="24" t="s">
        <v>1508</v>
      </c>
      <c r="Q413" s="24" t="s">
        <v>1517</v>
      </c>
      <c r="R413" s="24"/>
      <c r="S413" s="24"/>
      <c r="T413" s="19" t="s">
        <v>125</v>
      </c>
      <c r="U413" s="495" t="s">
        <v>81</v>
      </c>
      <c r="V413" s="89"/>
      <c r="W413" s="182"/>
      <c r="X413" s="164" t="s">
        <v>4949</v>
      </c>
      <c r="Y413" s="8"/>
      <c r="Z413" s="114" t="str">
        <f>INDEX('Factur-X FULL'!B:B,MATCH(CONCATENATE("/rsm:CrossIndustryInvoice",O413),'Factur-X FULL'!M:M,0))</f>
        <v>BT-56-0</v>
      </c>
      <c r="AA413" s="201" t="str">
        <f>INDEX('Factur-X FULL'!K:K,MATCH(CONCATENATE("/rsm:CrossIndustryInvoice",O413),'Factur-X FULL'!M:M,0))</f>
        <v>0..1</v>
      </c>
      <c r="AB413" s="109" t="str">
        <f>IF(OR(ISNA(Z413),Z413="EXT"),INDEX('Factur-X FULL'!T:T,MATCH(CONCATENATE("/rsm:CrossIndustryInvoice",O413),'Factur-X FULL'!M:M,0)),INDEX('Factur-X FULL'!T:T,MATCH(Z413,'Factur-X FULL'!B:B,0)))</f>
        <v>EN 16931</v>
      </c>
      <c r="AC413" s="425" t="s">
        <v>4712</v>
      </c>
      <c r="AD413" s="8"/>
    </row>
    <row r="414" spans="1:30" ht="45" customHeight="1" outlineLevel="4" x14ac:dyDescent="0.2">
      <c r="A414" s="8">
        <v>411</v>
      </c>
      <c r="B414" s="54" t="s">
        <v>4160</v>
      </c>
      <c r="C414" s="121"/>
      <c r="D414" s="445" t="str">
        <f>REPT($D$1,F414)</f>
        <v xml:space="preserve">* * * * * </v>
      </c>
      <c r="E414" s="24" t="s">
        <v>4386</v>
      </c>
      <c r="F414" s="26">
        <f>LEN(O414)-LEN(SUBSTITUTE(O414,"/",""))</f>
        <v>5</v>
      </c>
      <c r="G414" s="26" t="s">
        <v>5613</v>
      </c>
      <c r="H414" s="26" t="s">
        <v>5613</v>
      </c>
      <c r="I414" s="26" t="s">
        <v>5613</v>
      </c>
      <c r="J414" s="26" t="s">
        <v>3776</v>
      </c>
      <c r="K414" s="19" t="s">
        <v>20</v>
      </c>
      <c r="L414" s="230" t="str">
        <f>IF($K414="","",$K414)</f>
        <v>0..1</v>
      </c>
      <c r="M414" s="230" t="str">
        <f>IF($L414="","",$L414)</f>
        <v>0..1</v>
      </c>
      <c r="N414" s="475" t="s">
        <v>20</v>
      </c>
      <c r="O414" s="24" t="s">
        <v>4383</v>
      </c>
      <c r="P414" s="24" t="s">
        <v>4382</v>
      </c>
      <c r="Q414" s="24" t="s">
        <v>5619</v>
      </c>
      <c r="R414" s="24"/>
      <c r="S414" s="24"/>
      <c r="T414" s="19" t="s">
        <v>192</v>
      </c>
      <c r="U414" s="495" t="s">
        <v>81</v>
      </c>
      <c r="V414" s="89"/>
      <c r="W414" s="182"/>
      <c r="X414" s="164" t="s">
        <v>4949</v>
      </c>
      <c r="Y414" s="8"/>
      <c r="Z414" s="114" t="e">
        <f>INDEX('Factur-X FULL'!B:B,MATCH(CONCATENATE("/rsm:CrossIndustryInvoice",O414),'Factur-X FULL'!M:M,0))</f>
        <v>#N/A</v>
      </c>
      <c r="AA414" s="201" t="e">
        <f>INDEX('Factur-X FULL'!K:K,MATCH(CONCATENATE("/rsm:CrossIndustryInvoice",O414),'Factur-X FULL'!M:M,0))</f>
        <v>#N/A</v>
      </c>
      <c r="AB414" s="109" t="e">
        <f>IF(OR(ISNA(Z414),Z414="EXT"),INDEX('Factur-X FULL'!T:T,MATCH(CONCATENATE("/rsm:CrossIndustryInvoice",O414),'Factur-X FULL'!M:M,0)),INDEX('Factur-X FULL'!T:T,MATCH(Z414,'Factur-X FULL'!B:B,0)))</f>
        <v>#N/A</v>
      </c>
      <c r="AC414" s="426" t="s">
        <v>4707</v>
      </c>
      <c r="AD414" s="8"/>
    </row>
    <row r="415" spans="1:30" ht="45" customHeight="1" outlineLevel="4" x14ac:dyDescent="0.2">
      <c r="A415" s="8">
        <v>412</v>
      </c>
      <c r="B415" s="54" t="s">
        <v>4160</v>
      </c>
      <c r="C415" s="121"/>
      <c r="D415" s="445" t="str">
        <f t="shared" si="64"/>
        <v xml:space="preserve">* * * * * </v>
      </c>
      <c r="E415" s="46" t="str">
        <f>CONCATENATE("(",E416,")")</f>
        <v>(Buyer Contact - telephone number)</v>
      </c>
      <c r="F415" s="26">
        <f t="shared" si="66"/>
        <v>5</v>
      </c>
      <c r="G415" s="26" t="s">
        <v>5613</v>
      </c>
      <c r="H415" s="26" t="s">
        <v>5613</v>
      </c>
      <c r="I415" s="26" t="s">
        <v>5613</v>
      </c>
      <c r="J415" s="26" t="s">
        <v>323</v>
      </c>
      <c r="K415" s="19" t="s">
        <v>20</v>
      </c>
      <c r="L415" s="230" t="str">
        <f t="shared" si="67"/>
        <v>0..1</v>
      </c>
      <c r="M415" s="230" t="str">
        <f t="shared" si="62"/>
        <v>0..1</v>
      </c>
      <c r="N415" s="475" t="s">
        <v>20</v>
      </c>
      <c r="O415" s="24" t="s">
        <v>4047</v>
      </c>
      <c r="P415" s="24"/>
      <c r="Q415" s="24"/>
      <c r="R415" s="24"/>
      <c r="S415" s="24"/>
      <c r="T415" s="19"/>
      <c r="U415" s="494"/>
      <c r="V415" s="89"/>
      <c r="W415" s="182"/>
      <c r="X415" s="164" t="s">
        <v>4949</v>
      </c>
      <c r="Y415" s="8"/>
      <c r="Z415" s="114" t="str">
        <f>INDEX('Factur-X FULL'!B:B,MATCH(CONCATENATE("/rsm:CrossIndustryInvoice",O415),'Factur-X FULL'!M:M,0))</f>
        <v>BT-57-00</v>
      </c>
      <c r="AA415" s="201" t="str">
        <f>INDEX('Factur-X FULL'!K:K,MATCH(CONCATENATE("/rsm:CrossIndustryInvoice",O415),'Factur-X FULL'!M:M,0))</f>
        <v>0..1</v>
      </c>
      <c r="AB415" s="109" t="str">
        <f>IF(OR(ISNA(Z415),Z415="EXT"),INDEX('Factur-X FULL'!T:T,MATCH(CONCATENATE("/rsm:CrossIndustryInvoice",O415),'Factur-X FULL'!M:M,0)),INDEX('Factur-X FULL'!T:T,MATCH(Z415,'Factur-X FULL'!B:B,0)))</f>
        <v>EN 16931</v>
      </c>
      <c r="AC415" s="425" t="s">
        <v>4712</v>
      </c>
      <c r="AD415" s="8"/>
    </row>
    <row r="416" spans="1:30" ht="45" customHeight="1" outlineLevel="4" x14ac:dyDescent="0.2">
      <c r="A416" s="8">
        <v>413</v>
      </c>
      <c r="B416" s="54" t="s">
        <v>4160</v>
      </c>
      <c r="C416" s="121"/>
      <c r="D416" s="445" t="str">
        <f t="shared" si="64"/>
        <v xml:space="preserve">* * * * * * </v>
      </c>
      <c r="E416" s="24" t="s">
        <v>4053</v>
      </c>
      <c r="F416" s="26">
        <f t="shared" si="66"/>
        <v>6</v>
      </c>
      <c r="G416" s="26" t="s">
        <v>5613</v>
      </c>
      <c r="H416" s="26" t="s">
        <v>5613</v>
      </c>
      <c r="I416" s="26" t="s">
        <v>5613</v>
      </c>
      <c r="J416" s="26" t="s">
        <v>323</v>
      </c>
      <c r="K416" s="19" t="s">
        <v>16</v>
      </c>
      <c r="L416" s="230" t="str">
        <f t="shared" si="67"/>
        <v>1..1</v>
      </c>
      <c r="M416" s="230" t="str">
        <f t="shared" si="62"/>
        <v>1..1</v>
      </c>
      <c r="N416" s="475" t="s">
        <v>20</v>
      </c>
      <c r="O416" s="24" t="s">
        <v>4048</v>
      </c>
      <c r="P416" s="24" t="s">
        <v>1528</v>
      </c>
      <c r="Q416" s="24"/>
      <c r="R416" s="24"/>
      <c r="S416" s="24"/>
      <c r="T416" s="19" t="s">
        <v>125</v>
      </c>
      <c r="U416" s="495" t="s">
        <v>81</v>
      </c>
      <c r="V416" s="89"/>
      <c r="W416" s="182"/>
      <c r="X416" s="164" t="s">
        <v>4949</v>
      </c>
      <c r="Y416" s="8"/>
      <c r="Z416" s="114" t="str">
        <f>INDEX('Factur-X FULL'!B:B,MATCH(CONCATENATE("/rsm:CrossIndustryInvoice",O416),'Factur-X FULL'!M:M,0))</f>
        <v>BT-57</v>
      </c>
      <c r="AA416" s="201" t="str">
        <f>INDEX('Factur-X FULL'!K:K,MATCH(CONCATENATE("/rsm:CrossIndustryInvoice",O416),'Factur-X FULL'!M:M,0))</f>
        <v>1..1</v>
      </c>
      <c r="AB416" s="109" t="str">
        <f>IF(OR(ISNA(Z416),Z416="EXT"),INDEX('Factur-X FULL'!T:T,MATCH(CONCATENATE("/rsm:CrossIndustryInvoice",O416),'Factur-X FULL'!M:M,0)),INDEX('Factur-X FULL'!T:T,MATCH(Z416,'Factur-X FULL'!B:B,0)))</f>
        <v>EN 16931</v>
      </c>
      <c r="AC416" s="425" t="s">
        <v>4712</v>
      </c>
      <c r="AD416" s="8"/>
    </row>
    <row r="417" spans="1:30" ht="45" customHeight="1" outlineLevel="4" x14ac:dyDescent="0.2">
      <c r="A417" s="8">
        <v>414</v>
      </c>
      <c r="B417" s="54" t="s">
        <v>4160</v>
      </c>
      <c r="C417" s="121"/>
      <c r="D417" s="445" t="str">
        <f t="shared" si="64"/>
        <v xml:space="preserve">* * * * * </v>
      </c>
      <c r="E417" s="46" t="str">
        <f>CONCATENATE("(",E418,")")</f>
        <v>(Buyer Contact - fax number)</v>
      </c>
      <c r="F417" s="26">
        <f t="shared" ref="F417:F418" si="68">LEN(O417)-LEN(SUBSTITUTE(O417,"/",""))</f>
        <v>5</v>
      </c>
      <c r="G417" s="26" t="s">
        <v>5613</v>
      </c>
      <c r="H417" s="26" t="s">
        <v>5613</v>
      </c>
      <c r="I417" s="26" t="s">
        <v>5613</v>
      </c>
      <c r="J417" s="26" t="s">
        <v>99</v>
      </c>
      <c r="K417" s="19" t="s">
        <v>20</v>
      </c>
      <c r="L417" s="230" t="str">
        <f t="shared" si="67"/>
        <v>0..1</v>
      </c>
      <c r="M417" s="230" t="str">
        <f t="shared" si="62"/>
        <v>0..1</v>
      </c>
      <c r="N417" s="475" t="s">
        <v>20</v>
      </c>
      <c r="O417" s="24" t="s">
        <v>5224</v>
      </c>
      <c r="P417" s="24"/>
      <c r="Q417" s="24"/>
      <c r="R417" s="24"/>
      <c r="S417" s="24"/>
      <c r="T417" s="19"/>
      <c r="U417" s="494"/>
      <c r="V417" s="89"/>
      <c r="W417" s="182"/>
      <c r="X417" s="164" t="s">
        <v>4949</v>
      </c>
      <c r="Y417" s="8"/>
      <c r="Z417" s="114" t="str">
        <f>INDEX('Factur-X FULL'!B:B,MATCH(CONCATENATE("/rsm:CrossIndustryInvoice",O417),'Factur-X FULL'!M:M,0))</f>
        <v>EXT</v>
      </c>
      <c r="AA417" s="201" t="str">
        <f>INDEX('Factur-X FULL'!K:K,MATCH(CONCATENATE("/rsm:CrossIndustryInvoice",O417),'Factur-X FULL'!M:M,0))</f>
        <v>0..1</v>
      </c>
      <c r="AB417" s="109" t="str">
        <f>IF(OR(ISNA(Z417),Z417="EXT"),INDEX('Factur-X FULL'!T:T,MATCH(CONCATENATE("/rsm:CrossIndustryInvoice",O417),'Factur-X FULL'!M:M,0)),INDEX('Factur-X FULL'!T:T,MATCH(Z417,'Factur-X FULL'!B:B,0)))</f>
        <v>EXTENDED</v>
      </c>
      <c r="AD417" s="8"/>
    </row>
    <row r="418" spans="1:30" ht="45" customHeight="1" outlineLevel="4" x14ac:dyDescent="0.2">
      <c r="A418" s="8">
        <v>415</v>
      </c>
      <c r="B418" s="54" t="s">
        <v>4160</v>
      </c>
      <c r="C418" s="121"/>
      <c r="D418" s="445" t="str">
        <f t="shared" si="64"/>
        <v xml:space="preserve">* * * * * * </v>
      </c>
      <c r="E418" s="24" t="s">
        <v>5219</v>
      </c>
      <c r="F418" s="26">
        <f t="shared" si="68"/>
        <v>6</v>
      </c>
      <c r="G418" s="26" t="s">
        <v>5613</v>
      </c>
      <c r="H418" s="26" t="s">
        <v>5613</v>
      </c>
      <c r="I418" s="26" t="s">
        <v>5613</v>
      </c>
      <c r="J418" s="26" t="s">
        <v>99</v>
      </c>
      <c r="K418" s="19" t="s">
        <v>16</v>
      </c>
      <c r="L418" s="230" t="str">
        <f t="shared" si="67"/>
        <v>1..1</v>
      </c>
      <c r="M418" s="230" t="str">
        <f t="shared" si="62"/>
        <v>1..1</v>
      </c>
      <c r="N418" s="475" t="s">
        <v>20</v>
      </c>
      <c r="O418" s="24" t="s">
        <v>5223</v>
      </c>
      <c r="P418" s="24" t="s">
        <v>5218</v>
      </c>
      <c r="Q418" s="24"/>
      <c r="R418" s="24"/>
      <c r="S418" s="24"/>
      <c r="T418" s="19" t="s">
        <v>125</v>
      </c>
      <c r="U418" s="495" t="s">
        <v>81</v>
      </c>
      <c r="V418" s="89"/>
      <c r="W418" s="182"/>
      <c r="X418" s="164" t="s">
        <v>4949</v>
      </c>
      <c r="Y418" s="8"/>
      <c r="Z418" s="114" t="str">
        <f>INDEX('Factur-X FULL'!B:B,MATCH(CONCATENATE("/rsm:CrossIndustryInvoice",O418),'Factur-X FULL'!M:M,0))</f>
        <v>EXT</v>
      </c>
      <c r="AA418" s="201" t="str">
        <f>INDEX('Factur-X FULL'!K:K,MATCH(CONCATENATE("/rsm:CrossIndustryInvoice",O418),'Factur-X FULL'!M:M,0))</f>
        <v>1..1</v>
      </c>
      <c r="AB418" s="109" t="str">
        <f>IF(OR(ISNA(Z418),Z418="EXT"),INDEX('Factur-X FULL'!T:T,MATCH(CONCATENATE("/rsm:CrossIndustryInvoice",O418),'Factur-X FULL'!M:M,0)),INDEX('Factur-X FULL'!T:T,MATCH(Z418,'Factur-X FULL'!B:B,0)))</f>
        <v>EXTENDED</v>
      </c>
      <c r="AD418" s="8"/>
    </row>
    <row r="419" spans="1:30" ht="45" customHeight="1" outlineLevel="4" x14ac:dyDescent="0.2">
      <c r="A419" s="8">
        <v>416</v>
      </c>
      <c r="B419" s="54" t="s">
        <v>4160</v>
      </c>
      <c r="C419" s="121"/>
      <c r="D419" s="445" t="str">
        <f t="shared" si="64"/>
        <v xml:space="preserve">* * * * * </v>
      </c>
      <c r="E419" s="46" t="str">
        <f>CONCATENATE("(",E420,")")</f>
        <v>(Buyer Contact - email address)</v>
      </c>
      <c r="F419" s="26">
        <f t="shared" si="66"/>
        <v>5</v>
      </c>
      <c r="G419" s="26" t="s">
        <v>5613</v>
      </c>
      <c r="H419" s="26" t="s">
        <v>5613</v>
      </c>
      <c r="I419" s="26" t="s">
        <v>5613</v>
      </c>
      <c r="J419" s="26" t="s">
        <v>323</v>
      </c>
      <c r="K419" s="19" t="s">
        <v>20</v>
      </c>
      <c r="L419" s="230" t="str">
        <f t="shared" si="67"/>
        <v>0..1</v>
      </c>
      <c r="M419" s="230" t="str">
        <f t="shared" si="62"/>
        <v>0..1</v>
      </c>
      <c r="N419" s="475" t="s">
        <v>20</v>
      </c>
      <c r="O419" s="24" t="s">
        <v>4049</v>
      </c>
      <c r="P419" s="24"/>
      <c r="Q419" s="24"/>
      <c r="R419" s="24"/>
      <c r="S419" s="24"/>
      <c r="T419" s="19"/>
      <c r="U419" s="494"/>
      <c r="V419" s="89"/>
      <c r="W419" s="182"/>
      <c r="X419" s="164" t="s">
        <v>4949</v>
      </c>
      <c r="Y419" s="8"/>
      <c r="Z419" s="114" t="str">
        <f>INDEX('Factur-X FULL'!B:B,MATCH(CONCATENATE("/rsm:CrossIndustryInvoice",O419),'Factur-X FULL'!M:M,0))</f>
        <v>BT-58-00</v>
      </c>
      <c r="AA419" s="201" t="str">
        <f>INDEX('Factur-X FULL'!K:K,MATCH(CONCATENATE("/rsm:CrossIndustryInvoice",O419),'Factur-X FULL'!M:M,0))</f>
        <v>0..1</v>
      </c>
      <c r="AB419" s="109" t="str">
        <f>IF(OR(ISNA(Z419),Z419="EXT"),INDEX('Factur-X FULL'!T:T,MATCH(CONCATENATE("/rsm:CrossIndustryInvoice",O419),'Factur-X FULL'!M:M,0)),INDEX('Factur-X FULL'!T:T,MATCH(Z419,'Factur-X FULL'!B:B,0)))</f>
        <v>EN 16931</v>
      </c>
      <c r="AC419" s="425" t="s">
        <v>4712</v>
      </c>
      <c r="AD419" s="8"/>
    </row>
    <row r="420" spans="1:30" ht="45" customHeight="1" outlineLevel="4" x14ac:dyDescent="0.2">
      <c r="A420" s="8">
        <v>417</v>
      </c>
      <c r="B420" s="54" t="s">
        <v>4160</v>
      </c>
      <c r="C420" s="121"/>
      <c r="D420" s="445" t="str">
        <f t="shared" si="64"/>
        <v xml:space="preserve">* * * * * * </v>
      </c>
      <c r="E420" s="24" t="s">
        <v>4054</v>
      </c>
      <c r="F420" s="26">
        <f t="shared" si="66"/>
        <v>6</v>
      </c>
      <c r="G420" s="26" t="s">
        <v>5613</v>
      </c>
      <c r="H420" s="26" t="s">
        <v>5613</v>
      </c>
      <c r="I420" s="26" t="s">
        <v>5613</v>
      </c>
      <c r="J420" s="26" t="s">
        <v>323</v>
      </c>
      <c r="K420" s="19" t="s">
        <v>16</v>
      </c>
      <c r="L420" s="230" t="str">
        <f t="shared" si="67"/>
        <v>1..1</v>
      </c>
      <c r="M420" s="230" t="str">
        <f t="shared" si="62"/>
        <v>1..1</v>
      </c>
      <c r="N420" s="475" t="s">
        <v>20</v>
      </c>
      <c r="O420" s="24" t="s">
        <v>4050</v>
      </c>
      <c r="P420" s="24" t="s">
        <v>1545</v>
      </c>
      <c r="Q420" s="24"/>
      <c r="R420" s="24"/>
      <c r="S420" s="24"/>
      <c r="T420" s="19" t="s">
        <v>125</v>
      </c>
      <c r="U420" s="495" t="s">
        <v>81</v>
      </c>
      <c r="V420" s="89"/>
      <c r="W420" s="182"/>
      <c r="X420" s="164" t="s">
        <v>4949</v>
      </c>
      <c r="Y420" s="8"/>
      <c r="Z420" s="114" t="str">
        <f>INDEX('Factur-X FULL'!B:B,MATCH(CONCATENATE("/rsm:CrossIndustryInvoice",O420),'Factur-X FULL'!M:M,0))</f>
        <v>BT-58</v>
      </c>
      <c r="AA420" s="201" t="str">
        <f>INDEX('Factur-X FULL'!K:K,MATCH(CONCATENATE("/rsm:CrossIndustryInvoice",O420),'Factur-X FULL'!M:M,0))</f>
        <v>1..1</v>
      </c>
      <c r="AB420" s="109" t="str">
        <f>IF(OR(ISNA(Z420),Z420="EXT"),INDEX('Factur-X FULL'!T:T,MATCH(CONCATENATE("/rsm:CrossIndustryInvoice",O420),'Factur-X FULL'!M:M,0)),INDEX('Factur-X FULL'!T:T,MATCH(Z420,'Factur-X FULL'!B:B,0)))</f>
        <v>EN 16931</v>
      </c>
      <c r="AC420" s="425" t="s">
        <v>4712</v>
      </c>
      <c r="AD420" s="8"/>
    </row>
    <row r="421" spans="1:30" s="148" customFormat="1" ht="45" customHeight="1" outlineLevel="3" x14ac:dyDescent="0.2">
      <c r="A421" s="8">
        <v>418</v>
      </c>
      <c r="B421" s="153" t="s">
        <v>4160</v>
      </c>
      <c r="C421" s="130"/>
      <c r="D421" s="446" t="str">
        <f t="shared" si="64"/>
        <v xml:space="preserve">* * * * </v>
      </c>
      <c r="E421" s="49" t="s">
        <v>1797</v>
      </c>
      <c r="F421" s="35">
        <f t="shared" si="66"/>
        <v>4</v>
      </c>
      <c r="G421" s="35" t="s">
        <v>5613</v>
      </c>
      <c r="H421" s="35" t="s">
        <v>5613</v>
      </c>
      <c r="I421" s="35" t="s">
        <v>5613</v>
      </c>
      <c r="J421" s="35" t="s">
        <v>323</v>
      </c>
      <c r="K421" s="36" t="s">
        <v>16</v>
      </c>
      <c r="L421" s="35" t="str">
        <f t="shared" si="67"/>
        <v>1..1</v>
      </c>
      <c r="M421" s="35" t="str">
        <f t="shared" si="62"/>
        <v>1..1</v>
      </c>
      <c r="N421" s="482" t="s">
        <v>20</v>
      </c>
      <c r="O421" s="34" t="s">
        <v>4043</v>
      </c>
      <c r="P421" s="34" t="s">
        <v>1798</v>
      </c>
      <c r="Q421" s="34" t="s">
        <v>1553</v>
      </c>
      <c r="R421" s="34"/>
      <c r="S421" s="34"/>
      <c r="T421" s="36" t="s">
        <v>77</v>
      </c>
      <c r="U421" s="500"/>
      <c r="V421" s="91"/>
      <c r="W421" s="185"/>
      <c r="X421" s="166" t="s">
        <v>4949</v>
      </c>
      <c r="Y421" s="8"/>
      <c r="Z421" s="145" t="str">
        <f>INDEX('Factur-X FULL'!B:B,MATCH(CONCATENATE("/rsm:CrossIndustryInvoice",O421),'Factur-X FULL'!M:M,0))</f>
        <v>BG-8</v>
      </c>
      <c r="AA421" s="202" t="str">
        <f>INDEX('Factur-X FULL'!K:K,MATCH(CONCATENATE("/rsm:CrossIndustryInvoice",O421),'Factur-X FULL'!M:M,0))</f>
        <v>1..1</v>
      </c>
      <c r="AB421" s="146" t="str">
        <f>IF(OR(ISNA(Z421),Z421="EXT"),INDEX('Factur-X FULL'!T:T,MATCH(CONCATENATE("/rsm:CrossIndustryInvoice",O421),'Factur-X FULL'!M:M,0)),INDEX('Factur-X FULL'!T:T,MATCH(Z421,'Factur-X FULL'!B:B,0)))</f>
        <v>BASIC WL</v>
      </c>
      <c r="AC421" s="70"/>
      <c r="AD421" s="8"/>
    </row>
    <row r="422" spans="1:30" ht="45" customHeight="1" outlineLevel="4" x14ac:dyDescent="0.2">
      <c r="A422" s="8">
        <v>419</v>
      </c>
      <c r="B422" s="54" t="s">
        <v>4160</v>
      </c>
      <c r="C422" s="121"/>
      <c r="D422" s="445" t="str">
        <f t="shared" si="64"/>
        <v xml:space="preserve">* * * * * </v>
      </c>
      <c r="E422" s="24" t="s">
        <v>201</v>
      </c>
      <c r="F422" s="26">
        <f t="shared" si="66"/>
        <v>5</v>
      </c>
      <c r="G422" s="26" t="s">
        <v>5613</v>
      </c>
      <c r="H422" s="26" t="s">
        <v>5613</v>
      </c>
      <c r="I422" s="26" t="s">
        <v>5613</v>
      </c>
      <c r="J422" s="26" t="s">
        <v>323</v>
      </c>
      <c r="K422" s="18" t="s">
        <v>20</v>
      </c>
      <c r="L422" s="230" t="str">
        <f t="shared" si="67"/>
        <v>0..1</v>
      </c>
      <c r="M422" s="230" t="str">
        <f t="shared" si="62"/>
        <v>0..1</v>
      </c>
      <c r="N422" s="475" t="s">
        <v>20</v>
      </c>
      <c r="O422" s="21" t="s">
        <v>3910</v>
      </c>
      <c r="P422" s="20" t="s">
        <v>1467</v>
      </c>
      <c r="Q422" s="20" t="s">
        <v>1468</v>
      </c>
      <c r="R422" s="20"/>
      <c r="S422" s="21"/>
      <c r="T422" s="18" t="s">
        <v>125</v>
      </c>
      <c r="U422" s="495" t="s">
        <v>81</v>
      </c>
      <c r="V422" s="88">
        <v>75927</v>
      </c>
      <c r="W422" s="181"/>
      <c r="X422" s="163" t="s">
        <v>4949</v>
      </c>
      <c r="Y422" s="8"/>
      <c r="Z422" s="114" t="str">
        <f>INDEX('Factur-X FULL'!B:B,MATCH(CONCATENATE("/rsm:CrossIndustryInvoice",O422),'Factur-X FULL'!M:M,0))</f>
        <v>BT-53</v>
      </c>
      <c r="AA422" s="201" t="str">
        <f>INDEX('Factur-X FULL'!K:K,MATCH(CONCATENATE("/rsm:CrossIndustryInvoice",O422),'Factur-X FULL'!M:M,0))</f>
        <v>0..1</v>
      </c>
      <c r="AB422" s="109" t="str">
        <f>IF(OR(ISNA(Z422),Z422="EXT"),INDEX('Factur-X FULL'!T:T,MATCH(CONCATENATE("/rsm:CrossIndustryInvoice",O422),'Factur-X FULL'!M:M,0)),INDEX('Factur-X FULL'!T:T,MATCH(Z422,'Factur-X FULL'!B:B,0)))</f>
        <v>BASIC WL</v>
      </c>
      <c r="AD422" s="8"/>
    </row>
    <row r="423" spans="1:30" ht="45" customHeight="1" outlineLevel="4" x14ac:dyDescent="0.2">
      <c r="A423" s="8">
        <v>420</v>
      </c>
      <c r="B423" s="54" t="s">
        <v>4160</v>
      </c>
      <c r="C423" s="121"/>
      <c r="D423" s="445" t="str">
        <f t="shared" si="64"/>
        <v xml:space="preserve">* * * * * </v>
      </c>
      <c r="E423" s="24" t="s">
        <v>204</v>
      </c>
      <c r="F423" s="26">
        <f t="shared" si="66"/>
        <v>5</v>
      </c>
      <c r="G423" s="26" t="s">
        <v>5613</v>
      </c>
      <c r="H423" s="26" t="s">
        <v>5613</v>
      </c>
      <c r="I423" s="26" t="s">
        <v>5613</v>
      </c>
      <c r="J423" s="26" t="s">
        <v>323</v>
      </c>
      <c r="K423" s="18" t="s">
        <v>20</v>
      </c>
      <c r="L423" s="230" t="str">
        <f t="shared" si="67"/>
        <v>0..1</v>
      </c>
      <c r="M423" s="230" t="str">
        <f t="shared" si="62"/>
        <v>0..1</v>
      </c>
      <c r="N423" s="475" t="s">
        <v>20</v>
      </c>
      <c r="O423" s="21" t="s">
        <v>3911</v>
      </c>
      <c r="P423" s="20" t="s">
        <v>1472</v>
      </c>
      <c r="Q423" s="20" t="s">
        <v>1473</v>
      </c>
      <c r="R423" s="20"/>
      <c r="S423" s="21"/>
      <c r="T423" s="18" t="s">
        <v>125</v>
      </c>
      <c r="U423" s="495" t="s">
        <v>81</v>
      </c>
      <c r="V423" s="88"/>
      <c r="W423" s="181"/>
      <c r="X423" s="163" t="s">
        <v>4949</v>
      </c>
      <c r="Y423" s="8"/>
      <c r="Z423" s="114" t="str">
        <f>INDEX('Factur-X FULL'!B:B,MATCH(CONCATENATE("/rsm:CrossIndustryInvoice",O423),'Factur-X FULL'!M:M,0))</f>
        <v>BT-50</v>
      </c>
      <c r="AA423" s="201" t="str">
        <f>INDEX('Factur-X FULL'!K:K,MATCH(CONCATENATE("/rsm:CrossIndustryInvoice",O423),'Factur-X FULL'!M:M,0))</f>
        <v>0..1</v>
      </c>
      <c r="AB423" s="109" t="str">
        <f>IF(OR(ISNA(Z423),Z423="EXT"),INDEX('Factur-X FULL'!T:T,MATCH(CONCATENATE("/rsm:CrossIndustryInvoice",O423),'Factur-X FULL'!M:M,0)),INDEX('Factur-X FULL'!T:T,MATCH(Z423,'Factur-X FULL'!B:B,0)))</f>
        <v>BASIC WL</v>
      </c>
      <c r="AD423" s="8"/>
    </row>
    <row r="424" spans="1:30" ht="45" customHeight="1" outlineLevel="4" x14ac:dyDescent="0.2">
      <c r="A424" s="8">
        <v>421</v>
      </c>
      <c r="B424" s="54" t="s">
        <v>4160</v>
      </c>
      <c r="C424" s="121"/>
      <c r="D424" s="445" t="str">
        <f t="shared" si="64"/>
        <v xml:space="preserve">* * * * * </v>
      </c>
      <c r="E424" s="24" t="s">
        <v>207</v>
      </c>
      <c r="F424" s="26">
        <f t="shared" si="66"/>
        <v>5</v>
      </c>
      <c r="G424" s="26" t="s">
        <v>5613</v>
      </c>
      <c r="H424" s="26" t="s">
        <v>5613</v>
      </c>
      <c r="I424" s="26" t="s">
        <v>5613</v>
      </c>
      <c r="J424" s="26" t="s">
        <v>323</v>
      </c>
      <c r="K424" s="18" t="s">
        <v>20</v>
      </c>
      <c r="L424" s="230" t="str">
        <f t="shared" si="67"/>
        <v>0..1</v>
      </c>
      <c r="M424" s="230" t="str">
        <f t="shared" si="62"/>
        <v>0..1</v>
      </c>
      <c r="N424" s="475" t="s">
        <v>20</v>
      </c>
      <c r="O424" s="25" t="s">
        <v>3912</v>
      </c>
      <c r="P424" s="24" t="s">
        <v>1477</v>
      </c>
      <c r="Q424" s="24"/>
      <c r="R424" s="24"/>
      <c r="S424" s="25"/>
      <c r="T424" s="19" t="s">
        <v>125</v>
      </c>
      <c r="U424" s="495" t="s">
        <v>81</v>
      </c>
      <c r="V424" s="89"/>
      <c r="W424" s="182"/>
      <c r="X424" s="164" t="s">
        <v>4949</v>
      </c>
      <c r="Y424" s="8"/>
      <c r="Z424" s="114" t="str">
        <f>INDEX('Factur-X FULL'!B:B,MATCH(CONCATENATE("/rsm:CrossIndustryInvoice",O424),'Factur-X FULL'!M:M,0))</f>
        <v>BT-51</v>
      </c>
      <c r="AA424" s="201" t="str">
        <f>INDEX('Factur-X FULL'!K:K,MATCH(CONCATENATE("/rsm:CrossIndustryInvoice",O424),'Factur-X FULL'!M:M,0))</f>
        <v>0..1</v>
      </c>
      <c r="AB424" s="109" t="str">
        <f>IF(OR(ISNA(Z424),Z424="EXT"),INDEX('Factur-X FULL'!T:T,MATCH(CONCATENATE("/rsm:CrossIndustryInvoice",O424),'Factur-X FULL'!M:M,0)),INDEX('Factur-X FULL'!T:T,MATCH(Z424,'Factur-X FULL'!B:B,0)))</f>
        <v>BASIC WL</v>
      </c>
      <c r="AD424" s="8"/>
    </row>
    <row r="425" spans="1:30" ht="45" customHeight="1" outlineLevel="4" x14ac:dyDescent="0.2">
      <c r="A425" s="8">
        <v>422</v>
      </c>
      <c r="B425" s="54" t="s">
        <v>4160</v>
      </c>
      <c r="C425" s="121"/>
      <c r="D425" s="445" t="str">
        <f t="shared" si="64"/>
        <v xml:space="preserve">* * * * * </v>
      </c>
      <c r="E425" s="24" t="s">
        <v>217</v>
      </c>
      <c r="F425" s="26">
        <f t="shared" si="66"/>
        <v>5</v>
      </c>
      <c r="G425" s="26" t="s">
        <v>5613</v>
      </c>
      <c r="H425" s="26" t="s">
        <v>5613</v>
      </c>
      <c r="I425" s="26" t="s">
        <v>5613</v>
      </c>
      <c r="J425" s="26" t="s">
        <v>323</v>
      </c>
      <c r="K425" s="18" t="s">
        <v>20</v>
      </c>
      <c r="L425" s="230" t="str">
        <f t="shared" si="67"/>
        <v>0..1</v>
      </c>
      <c r="M425" s="230" t="str">
        <f t="shared" si="62"/>
        <v>0..1</v>
      </c>
      <c r="N425" s="475" t="s">
        <v>20</v>
      </c>
      <c r="O425" s="25" t="s">
        <v>3913</v>
      </c>
      <c r="P425" s="24" t="s">
        <v>1477</v>
      </c>
      <c r="Q425" s="24"/>
      <c r="R425" s="24"/>
      <c r="S425" s="25"/>
      <c r="T425" s="19" t="s">
        <v>125</v>
      </c>
      <c r="U425" s="495" t="s">
        <v>81</v>
      </c>
      <c r="V425" s="89"/>
      <c r="W425" s="182"/>
      <c r="X425" s="164" t="s">
        <v>4949</v>
      </c>
      <c r="Y425" s="8"/>
      <c r="Z425" s="114" t="str">
        <f>INDEX('Factur-X FULL'!B:B,MATCH(CONCATENATE("/rsm:CrossIndustryInvoice",O425),'Factur-X FULL'!M:M,0))</f>
        <v>BT-163</v>
      </c>
      <c r="AA425" s="201" t="str">
        <f>INDEX('Factur-X FULL'!K:K,MATCH(CONCATENATE("/rsm:CrossIndustryInvoice",O425),'Factur-X FULL'!M:M,0))</f>
        <v>0..1</v>
      </c>
      <c r="AB425" s="109" t="str">
        <f>IF(OR(ISNA(Z425),Z425="EXT"),INDEX('Factur-X FULL'!T:T,MATCH(CONCATENATE("/rsm:CrossIndustryInvoice",O425),'Factur-X FULL'!M:M,0)),INDEX('Factur-X FULL'!T:T,MATCH(Z425,'Factur-X FULL'!B:B,0)))</f>
        <v>BASIC WL</v>
      </c>
      <c r="AD425" s="8"/>
    </row>
    <row r="426" spans="1:30" ht="45" customHeight="1" outlineLevel="4" x14ac:dyDescent="0.2">
      <c r="A426" s="8">
        <v>423</v>
      </c>
      <c r="B426" s="54" t="s">
        <v>4160</v>
      </c>
      <c r="C426" s="121"/>
      <c r="D426" s="445" t="str">
        <f t="shared" si="64"/>
        <v xml:space="preserve">* * * * * </v>
      </c>
      <c r="E426" s="24" t="s">
        <v>222</v>
      </c>
      <c r="F426" s="26">
        <f t="shared" si="66"/>
        <v>5</v>
      </c>
      <c r="G426" s="26" t="s">
        <v>5613</v>
      </c>
      <c r="H426" s="26" t="s">
        <v>5613</v>
      </c>
      <c r="I426" s="26" t="s">
        <v>5613</v>
      </c>
      <c r="J426" s="26" t="s">
        <v>323</v>
      </c>
      <c r="K426" s="18" t="s">
        <v>20</v>
      </c>
      <c r="L426" s="230" t="str">
        <f t="shared" si="67"/>
        <v>0..1</v>
      </c>
      <c r="M426" s="230" t="str">
        <f t="shared" si="62"/>
        <v>0..1</v>
      </c>
      <c r="N426" s="475" t="s">
        <v>20</v>
      </c>
      <c r="O426" s="21" t="s">
        <v>3914</v>
      </c>
      <c r="P426" s="20" t="s">
        <v>1742</v>
      </c>
      <c r="Q426" s="20"/>
      <c r="R426" s="20"/>
      <c r="S426" s="21"/>
      <c r="T426" s="18" t="s">
        <v>125</v>
      </c>
      <c r="U426" s="495" t="s">
        <v>81</v>
      </c>
      <c r="V426" s="88" t="s">
        <v>224</v>
      </c>
      <c r="W426" s="181"/>
      <c r="X426" s="163" t="s">
        <v>4949</v>
      </c>
      <c r="Y426" s="8"/>
      <c r="Z426" s="114" t="str">
        <f>INDEX('Factur-X FULL'!B:B,MATCH(CONCATENATE("/rsm:CrossIndustryInvoice",O426),'Factur-X FULL'!M:M,0))</f>
        <v>BT-52</v>
      </c>
      <c r="AA426" s="201" t="str">
        <f>INDEX('Factur-X FULL'!K:K,MATCH(CONCATENATE("/rsm:CrossIndustryInvoice",O426),'Factur-X FULL'!M:M,0))</f>
        <v>0..1</v>
      </c>
      <c r="AB426" s="109" t="str">
        <f>IF(OR(ISNA(Z426),Z426="EXT"),INDEX('Factur-X FULL'!T:T,MATCH(CONCATENATE("/rsm:CrossIndustryInvoice",O426),'Factur-X FULL'!M:M,0)),INDEX('Factur-X FULL'!T:T,MATCH(Z426,'Factur-X FULL'!B:B,0)))</f>
        <v>BASIC WL</v>
      </c>
      <c r="AD426" s="8"/>
    </row>
    <row r="427" spans="1:30" ht="45" customHeight="1" outlineLevel="4" x14ac:dyDescent="0.2">
      <c r="A427" s="8">
        <v>424</v>
      </c>
      <c r="B427" s="54" t="s">
        <v>4160</v>
      </c>
      <c r="C427" s="121"/>
      <c r="D427" s="445" t="str">
        <f t="shared" si="64"/>
        <v xml:space="preserve">* * * * * </v>
      </c>
      <c r="E427" s="24" t="s">
        <v>4801</v>
      </c>
      <c r="F427" s="26">
        <f t="shared" si="66"/>
        <v>5</v>
      </c>
      <c r="G427" s="26" t="s">
        <v>5613</v>
      </c>
      <c r="H427" s="26" t="s">
        <v>5613</v>
      </c>
      <c r="I427" s="26" t="s">
        <v>5613</v>
      </c>
      <c r="J427" s="26" t="s">
        <v>323</v>
      </c>
      <c r="K427" s="18" t="s">
        <v>16</v>
      </c>
      <c r="L427" s="230" t="str">
        <f t="shared" si="67"/>
        <v>1..1</v>
      </c>
      <c r="M427" s="230" t="str">
        <f t="shared" si="62"/>
        <v>1..1</v>
      </c>
      <c r="N427" s="475" t="s">
        <v>20</v>
      </c>
      <c r="O427" s="25" t="s">
        <v>3915</v>
      </c>
      <c r="P427" s="24" t="s">
        <v>1488</v>
      </c>
      <c r="Q427" s="24" t="s">
        <v>541</v>
      </c>
      <c r="R427" s="24"/>
      <c r="S427" s="25"/>
      <c r="T427" s="19" t="s">
        <v>192</v>
      </c>
      <c r="U427" s="495" t="s">
        <v>81</v>
      </c>
      <c r="V427" s="89"/>
      <c r="W427" s="182"/>
      <c r="X427" s="164" t="s">
        <v>4949</v>
      </c>
      <c r="Y427" s="8"/>
      <c r="Z427" s="114" t="str">
        <f>INDEX('Factur-X FULL'!B:B,MATCH(CONCATENATE("/rsm:CrossIndustryInvoice",O427),'Factur-X FULL'!M:M,0))</f>
        <v>BT-55</v>
      </c>
      <c r="AA427" s="201" t="str">
        <f>INDEX('Factur-X FULL'!K:K,MATCH(CONCATENATE("/rsm:CrossIndustryInvoice",O427),'Factur-X FULL'!M:M,0))</f>
        <v>1..1</v>
      </c>
      <c r="AB427" s="109" t="str">
        <f>IF(OR(ISNA(Z427),Z427="EXT"),INDEX('Factur-X FULL'!T:T,MATCH(CONCATENATE("/rsm:CrossIndustryInvoice",O427),'Factur-X FULL'!M:M,0)),INDEX('Factur-X FULL'!T:T,MATCH(Z427,'Factur-X FULL'!B:B,0)))</f>
        <v>BASIC WL</v>
      </c>
      <c r="AD427" s="8"/>
    </row>
    <row r="428" spans="1:30" ht="45" customHeight="1" outlineLevel="4" x14ac:dyDescent="0.2">
      <c r="A428" s="8">
        <v>425</v>
      </c>
      <c r="B428" s="54" t="s">
        <v>4160</v>
      </c>
      <c r="C428" s="121"/>
      <c r="D428" s="445" t="str">
        <f t="shared" si="64"/>
        <v xml:space="preserve">* * * * * </v>
      </c>
      <c r="E428" s="24" t="s">
        <v>4802</v>
      </c>
      <c r="F428" s="26">
        <f t="shared" si="66"/>
        <v>5</v>
      </c>
      <c r="G428" s="26" t="s">
        <v>5613</v>
      </c>
      <c r="H428" s="26" t="s">
        <v>5613</v>
      </c>
      <c r="I428" s="26" t="s">
        <v>5613</v>
      </c>
      <c r="J428" s="26" t="s">
        <v>323</v>
      </c>
      <c r="K428" s="18" t="s">
        <v>20</v>
      </c>
      <c r="L428" s="230" t="str">
        <f t="shared" si="67"/>
        <v>0..1</v>
      </c>
      <c r="M428" s="230" t="str">
        <f t="shared" si="62"/>
        <v>0..1</v>
      </c>
      <c r="N428" s="475" t="s">
        <v>20</v>
      </c>
      <c r="O428" s="25" t="s">
        <v>4811</v>
      </c>
      <c r="P428" s="24" t="s">
        <v>1493</v>
      </c>
      <c r="Q428" s="24" t="s">
        <v>1494</v>
      </c>
      <c r="R428" s="24"/>
      <c r="S428" s="25"/>
      <c r="T428" s="19" t="s">
        <v>125</v>
      </c>
      <c r="U428" s="495" t="s">
        <v>81</v>
      </c>
      <c r="V428" s="89"/>
      <c r="W428" s="182"/>
      <c r="X428" s="164" t="s">
        <v>4949</v>
      </c>
      <c r="Y428" s="8"/>
      <c r="Z428" s="114" t="str">
        <f>INDEX('Factur-X FULL'!B:B,MATCH(CONCATENATE("/rsm:CrossIndustryInvoice",O428),'Factur-X FULL'!M:M,0))</f>
        <v>BT-54</v>
      </c>
      <c r="AA428" s="201" t="str">
        <f>INDEX('Factur-X FULL'!K:K,MATCH(CONCATENATE("/rsm:CrossIndustryInvoice",O428),'Factur-X FULL'!M:M,0))</f>
        <v>0..1</v>
      </c>
      <c r="AB428" s="109" t="str">
        <f>IF(OR(ISNA(Z428),Z428="EXT"),INDEX('Factur-X FULL'!T:T,MATCH(CONCATENATE("/rsm:CrossIndustryInvoice",O428),'Factur-X FULL'!M:M,0)),INDEX('Factur-X FULL'!T:T,MATCH(Z428,'Factur-X FULL'!B:B,0)))</f>
        <v>BASIC WL</v>
      </c>
      <c r="AD428" s="8"/>
    </row>
    <row r="429" spans="1:30" s="148" customFormat="1" ht="45" customHeight="1" outlineLevel="3" x14ac:dyDescent="0.2">
      <c r="A429" s="8">
        <v>426</v>
      </c>
      <c r="B429" s="153" t="s">
        <v>4160</v>
      </c>
      <c r="C429" s="128"/>
      <c r="D429" s="446" t="str">
        <f t="shared" si="64"/>
        <v xml:space="preserve">* * * * </v>
      </c>
      <c r="E429" s="49" t="s">
        <v>4136</v>
      </c>
      <c r="F429" s="35">
        <f t="shared" si="66"/>
        <v>4</v>
      </c>
      <c r="G429" s="35" t="s">
        <v>5613</v>
      </c>
      <c r="H429" s="35" t="s">
        <v>5613</v>
      </c>
      <c r="I429" s="35" t="s">
        <v>5613</v>
      </c>
      <c r="J429" s="35" t="s">
        <v>323</v>
      </c>
      <c r="K429" s="36" t="s">
        <v>20</v>
      </c>
      <c r="L429" s="35" t="str">
        <f t="shared" si="67"/>
        <v>0..1</v>
      </c>
      <c r="M429" s="35" t="str">
        <f t="shared" si="62"/>
        <v>0..1</v>
      </c>
      <c r="N429" s="482" t="s">
        <v>21</v>
      </c>
      <c r="O429" s="34" t="s">
        <v>3916</v>
      </c>
      <c r="P429" s="34"/>
      <c r="Q429" s="34"/>
      <c r="R429" s="34"/>
      <c r="S429" s="34"/>
      <c r="T429" s="36"/>
      <c r="U429" s="500"/>
      <c r="V429" s="91"/>
      <c r="W429" s="185"/>
      <c r="X429" s="166" t="s">
        <v>4949</v>
      </c>
      <c r="Y429" s="8"/>
      <c r="Z429" s="145" t="str">
        <f>INDEX('Factur-X FULL'!B:B,MATCH(CONCATENATE("/rsm:CrossIndustryInvoice",O429),'Factur-X FULL'!M:M,0))</f>
        <v>BT-49-00</v>
      </c>
      <c r="AA429" s="202" t="str">
        <f>INDEX('Factur-X FULL'!K:K,MATCH(CONCATENATE("/rsm:CrossIndustryInvoice",O429),'Factur-X FULL'!M:M,0))</f>
        <v>0..1</v>
      </c>
      <c r="AB429" s="146" t="str">
        <f>IF(OR(ISNA(Z429),Z429="EXT"),INDEX('Factur-X FULL'!T:T,MATCH(CONCATENATE("/rsm:CrossIndustryInvoice",O429),'Factur-X FULL'!M:M,0)),INDEX('Factur-X FULL'!T:T,MATCH(Z429,'Factur-X FULL'!B:B,0)))</f>
        <v>BASIC WL</v>
      </c>
      <c r="AC429" s="70"/>
      <c r="AD429" s="8"/>
    </row>
    <row r="430" spans="1:30" ht="45" customHeight="1" outlineLevel="4" x14ac:dyDescent="0.2">
      <c r="A430" s="8">
        <v>427</v>
      </c>
      <c r="B430" s="54" t="s">
        <v>4160</v>
      </c>
      <c r="C430" s="121"/>
      <c r="D430" s="445" t="str">
        <f t="shared" si="64"/>
        <v xml:space="preserve">* * * * * </v>
      </c>
      <c r="E430" s="24" t="s">
        <v>4073</v>
      </c>
      <c r="F430" s="26">
        <f t="shared" si="66"/>
        <v>5</v>
      </c>
      <c r="G430" s="26" t="s">
        <v>5613</v>
      </c>
      <c r="H430" s="26" t="s">
        <v>5613</v>
      </c>
      <c r="I430" s="26" t="s">
        <v>5613</v>
      </c>
      <c r="J430" s="26" t="s">
        <v>323</v>
      </c>
      <c r="K430" s="18" t="s">
        <v>16</v>
      </c>
      <c r="L430" s="230" t="str">
        <f t="shared" si="67"/>
        <v>1..1</v>
      </c>
      <c r="M430" s="230" t="str">
        <f t="shared" si="62"/>
        <v>1..1</v>
      </c>
      <c r="N430" s="475" t="s">
        <v>20</v>
      </c>
      <c r="O430" s="20" t="s">
        <v>3917</v>
      </c>
      <c r="P430" s="20" t="s">
        <v>4206</v>
      </c>
      <c r="Q430" s="20" t="s">
        <v>1610</v>
      </c>
      <c r="R430" s="20"/>
      <c r="S430" s="20"/>
      <c r="T430" s="18" t="s">
        <v>147</v>
      </c>
      <c r="U430" s="495" t="s">
        <v>81</v>
      </c>
      <c r="V430" s="88"/>
      <c r="W430" s="181"/>
      <c r="X430" s="163" t="s">
        <v>4949</v>
      </c>
      <c r="Y430" s="8"/>
      <c r="Z430" s="114" t="str">
        <f>INDEX('Factur-X FULL'!B:B,MATCH(CONCATENATE("/rsm:CrossIndustryInvoice",O430),'Factur-X FULL'!M:M,0))</f>
        <v>BT-49</v>
      </c>
      <c r="AA430" s="201" t="str">
        <f>INDEX('Factur-X FULL'!K:K,MATCH(CONCATENATE("/rsm:CrossIndustryInvoice",O430),'Factur-X FULL'!M:M,0))</f>
        <v>1..1</v>
      </c>
      <c r="AB430" s="109" t="str">
        <f>IF(OR(ISNA(Z430),Z430="EXT"),INDEX('Factur-X FULL'!T:T,MATCH(CONCATENATE("/rsm:CrossIndustryInvoice",O430),'Factur-X FULL'!M:M,0)),INDEX('Factur-X FULL'!T:T,MATCH(Z430,'Factur-X FULL'!B:B,0)))</f>
        <v>BASIC WL</v>
      </c>
      <c r="AD430" s="8"/>
    </row>
    <row r="431" spans="1:30" ht="45" customHeight="1" outlineLevel="4" x14ac:dyDescent="0.2">
      <c r="A431" s="8">
        <v>428</v>
      </c>
      <c r="B431" s="54" t="s">
        <v>4160</v>
      </c>
      <c r="C431" s="121"/>
      <c r="D431" s="445" t="str">
        <f t="shared" si="64"/>
        <v xml:space="preserve">* * * * * * </v>
      </c>
      <c r="E431" s="24" t="s">
        <v>4073</v>
      </c>
      <c r="F431" s="26">
        <f t="shared" si="66"/>
        <v>6</v>
      </c>
      <c r="G431" s="26" t="s">
        <v>5613</v>
      </c>
      <c r="H431" s="26" t="s">
        <v>5613</v>
      </c>
      <c r="I431" s="26" t="s">
        <v>5613</v>
      </c>
      <c r="J431" s="26" t="s">
        <v>323</v>
      </c>
      <c r="K431" s="18" t="s">
        <v>16</v>
      </c>
      <c r="L431" s="230" t="str">
        <f t="shared" si="67"/>
        <v>1..1</v>
      </c>
      <c r="M431" s="230" t="str">
        <f t="shared" si="62"/>
        <v>1..1</v>
      </c>
      <c r="N431" s="475" t="s">
        <v>20</v>
      </c>
      <c r="O431" s="47" t="s">
        <v>4055</v>
      </c>
      <c r="P431" s="47" t="s">
        <v>1853</v>
      </c>
      <c r="Q431" s="47" t="s">
        <v>1610</v>
      </c>
      <c r="R431" s="47"/>
      <c r="S431" s="47"/>
      <c r="T431" s="125" t="s">
        <v>409</v>
      </c>
      <c r="U431" s="497" t="s">
        <v>230</v>
      </c>
      <c r="V431" s="94" t="s">
        <v>4056</v>
      </c>
      <c r="W431" s="187"/>
      <c r="X431" s="169" t="s">
        <v>4949</v>
      </c>
      <c r="Y431" s="8"/>
      <c r="Z431" s="114" t="str">
        <f>INDEX('Factur-X FULL'!B:B,MATCH(CONCATENATE("/rsm:CrossIndustryInvoice",O431),'Factur-X FULL'!M:M,0))</f>
        <v>BT-49-1</v>
      </c>
      <c r="AA431" s="201" t="str">
        <f>INDEX('Factur-X FULL'!K:K,MATCH(CONCATENATE("/rsm:CrossIndustryInvoice",O431),'Factur-X FULL'!M:M,0))</f>
        <v>1..1</v>
      </c>
      <c r="AB431" s="109" t="str">
        <f>IF(OR(ISNA(Z431),Z431="EXT"),INDEX('Factur-X FULL'!T:T,MATCH(CONCATENATE("/rsm:CrossIndustryInvoice",O431),'Factur-X FULL'!M:M,0)),INDEX('Factur-X FULL'!T:T,MATCH(Z431,'Factur-X FULL'!B:B,0)))</f>
        <v>BASIC WL</v>
      </c>
      <c r="AD431" s="8"/>
    </row>
    <row r="432" spans="1:30" s="148" customFormat="1" ht="45" customHeight="1" outlineLevel="3" x14ac:dyDescent="0.2">
      <c r="A432" s="8">
        <v>429</v>
      </c>
      <c r="B432" s="153" t="s">
        <v>4160</v>
      </c>
      <c r="C432" s="128"/>
      <c r="D432" s="446" t="str">
        <f t="shared" ref="D432:D434" si="69">REPT($D$1,F432)</f>
        <v xml:space="preserve">* * * * </v>
      </c>
      <c r="E432" s="49" t="s">
        <v>5942</v>
      </c>
      <c r="F432" s="35">
        <f t="shared" ref="F432:F434" si="70">LEN(O432)-LEN(SUBSTITUTE(O432,"/",""))</f>
        <v>4</v>
      </c>
      <c r="G432" s="236" t="s">
        <v>5613</v>
      </c>
      <c r="H432" s="236" t="s">
        <v>5613</v>
      </c>
      <c r="I432" s="236" t="s">
        <v>5613</v>
      </c>
      <c r="J432" s="236" t="s">
        <v>323</v>
      </c>
      <c r="K432" s="36" t="s">
        <v>20</v>
      </c>
      <c r="L432" s="35" t="s">
        <v>4576</v>
      </c>
      <c r="M432" s="35" t="s">
        <v>21</v>
      </c>
      <c r="N432" s="482" t="s">
        <v>21</v>
      </c>
      <c r="O432" s="34" t="s">
        <v>4089</v>
      </c>
      <c r="P432" s="34"/>
      <c r="Q432" s="34"/>
      <c r="R432" s="34"/>
      <c r="S432" s="34"/>
      <c r="T432" s="36"/>
      <c r="U432" s="500"/>
      <c r="V432" s="177" t="s">
        <v>4138</v>
      </c>
      <c r="W432" s="185"/>
      <c r="X432" s="166" t="s">
        <v>4949</v>
      </c>
      <c r="Y432" s="8"/>
      <c r="Z432" s="145" t="str">
        <f>INDEX('Factur-X FULL'!B:B,MATCH(CONCATENATE("/rsm:CrossIndustryInvoice",O432),'Factur-X FULL'!M:M,0))</f>
        <v>BT-48-00</v>
      </c>
      <c r="AA432" s="202" t="str">
        <f>INDEX('Factur-X FULL'!K:K,MATCH(CONCATENATE("/rsm:CrossIndustryInvoice",O432),'Factur-X FULL'!M:M,0))</f>
        <v>0..1</v>
      </c>
      <c r="AB432" s="146" t="str">
        <f>IF(OR(ISNA(Z432),Z432="EXT"),INDEX('Factur-X FULL'!T:T,MATCH(CONCATENATE("/rsm:CrossIndustryInvoice",O432),'Factur-X FULL'!M:M,0)),INDEX('Factur-X FULL'!T:T,MATCH(Z432,'Factur-X FULL'!B:B,0)))</f>
        <v>BASIC WL</v>
      </c>
      <c r="AC432" s="70"/>
      <c r="AD432" s="8"/>
    </row>
    <row r="433" spans="1:30" ht="45" customHeight="1" outlineLevel="4" x14ac:dyDescent="0.2">
      <c r="A433" s="8">
        <v>430</v>
      </c>
      <c r="B433" s="54" t="s">
        <v>4160</v>
      </c>
      <c r="C433" s="121"/>
      <c r="D433" s="445" t="str">
        <f t="shared" si="69"/>
        <v xml:space="preserve">* * * * * </v>
      </c>
      <c r="E433" s="24" t="s">
        <v>238</v>
      </c>
      <c r="F433" s="26">
        <f t="shared" si="70"/>
        <v>5</v>
      </c>
      <c r="G433" s="26" t="s">
        <v>5613</v>
      </c>
      <c r="H433" s="26" t="s">
        <v>5613</v>
      </c>
      <c r="I433" s="26" t="s">
        <v>5613</v>
      </c>
      <c r="J433" s="26" t="s">
        <v>323</v>
      </c>
      <c r="K433" s="18" t="s">
        <v>16</v>
      </c>
      <c r="L433" s="230" t="str">
        <f t="shared" si="67"/>
        <v>1..1</v>
      </c>
      <c r="M433" s="230" t="str">
        <f t="shared" ref="M433:M434" si="71">IF($L433="","",$L433)</f>
        <v>1..1</v>
      </c>
      <c r="N433" s="475" t="s">
        <v>20</v>
      </c>
      <c r="O433" s="21" t="s">
        <v>3918</v>
      </c>
      <c r="P433" s="20" t="s">
        <v>1863</v>
      </c>
      <c r="Q433" s="20" t="s">
        <v>1864</v>
      </c>
      <c r="R433" s="20"/>
      <c r="S433" s="21" t="s">
        <v>5951</v>
      </c>
      <c r="T433" s="18" t="s">
        <v>147</v>
      </c>
      <c r="U433" s="495" t="s">
        <v>81</v>
      </c>
      <c r="V433" s="88" t="s">
        <v>240</v>
      </c>
      <c r="W433" s="181"/>
      <c r="X433" s="163" t="s">
        <v>4949</v>
      </c>
      <c r="Y433" s="8"/>
      <c r="Z433" s="114" t="str">
        <f>INDEX('Factur-X FULL'!B:B,MATCH(CONCATENATE("/rsm:CrossIndustryInvoice",O433),'Factur-X FULL'!M:M,0))</f>
        <v>BT-48</v>
      </c>
      <c r="AA433" s="201" t="str">
        <f>INDEX('Factur-X FULL'!K:K,MATCH(CONCATENATE("/rsm:CrossIndustryInvoice",O433),'Factur-X FULL'!M:M,0))</f>
        <v>1..1</v>
      </c>
      <c r="AB433" s="109" t="str">
        <f>IF(OR(ISNA(Z433),Z433="EXT"),INDEX('Factur-X FULL'!T:T,MATCH(CONCATENATE("/rsm:CrossIndustryInvoice",O433),'Factur-X FULL'!M:M,0)),INDEX('Factur-X FULL'!T:T,MATCH(Z433,'Factur-X FULL'!B:B,0)))</f>
        <v>BASIC WL</v>
      </c>
      <c r="AD433" s="8"/>
    </row>
    <row r="434" spans="1:30" ht="45" customHeight="1" outlineLevel="4" x14ac:dyDescent="0.2">
      <c r="A434" s="8">
        <v>431</v>
      </c>
      <c r="B434" s="54" t="s">
        <v>4160</v>
      </c>
      <c r="C434" s="121"/>
      <c r="D434" s="445" t="str">
        <f t="shared" si="69"/>
        <v xml:space="preserve">* * * * * * </v>
      </c>
      <c r="E434" s="24"/>
      <c r="F434" s="26">
        <f t="shared" si="70"/>
        <v>6</v>
      </c>
      <c r="G434" s="26" t="s">
        <v>5613</v>
      </c>
      <c r="H434" s="26" t="s">
        <v>5613</v>
      </c>
      <c r="I434" s="26" t="s">
        <v>5613</v>
      </c>
      <c r="J434" s="26" t="s">
        <v>323</v>
      </c>
      <c r="K434" s="19" t="s">
        <v>16</v>
      </c>
      <c r="L434" s="230" t="str">
        <f t="shared" si="67"/>
        <v>1..1</v>
      </c>
      <c r="M434" s="230" t="str">
        <f t="shared" si="71"/>
        <v>1..1</v>
      </c>
      <c r="N434" s="475" t="s">
        <v>20</v>
      </c>
      <c r="O434" s="52" t="s">
        <v>3919</v>
      </c>
      <c r="P434" s="47" t="s">
        <v>1874</v>
      </c>
      <c r="Q434" s="47" t="s">
        <v>5943</v>
      </c>
      <c r="R434" s="47"/>
      <c r="S434" s="52"/>
      <c r="T434" s="125" t="s">
        <v>409</v>
      </c>
      <c r="U434" s="497" t="s">
        <v>230</v>
      </c>
      <c r="V434" s="94" t="s">
        <v>138</v>
      </c>
      <c r="W434" s="187"/>
      <c r="X434" s="169" t="s">
        <v>4949</v>
      </c>
      <c r="Y434" s="8"/>
      <c r="Z434" s="114" t="str">
        <f>INDEX('Factur-X FULL'!B:B,MATCH(CONCATENATE("/rsm:CrossIndustryInvoice",O434),'Factur-X FULL'!M:M,0))</f>
        <v>BT-48-0</v>
      </c>
      <c r="AA434" s="201" t="str">
        <f>INDEX('Factur-X FULL'!K:K,MATCH(CONCATENATE("/rsm:CrossIndustryInvoice",O434),'Factur-X FULL'!M:M,0))</f>
        <v>1..1</v>
      </c>
      <c r="AB434" s="109" t="str">
        <f>IF(OR(ISNA(Z434),Z434="EXT"),INDEX('Factur-X FULL'!T:T,MATCH(CONCATENATE("/rsm:CrossIndustryInvoice",O434),'Factur-X FULL'!M:M,0)),INDEX('Factur-X FULL'!T:T,MATCH(Z434,'Factur-X FULL'!B:B,0)))</f>
        <v>BASIC WL</v>
      </c>
      <c r="AD434" s="8"/>
    </row>
    <row r="435" spans="1:30" s="148" customFormat="1" ht="45" customHeight="1" outlineLevel="3" x14ac:dyDescent="0.2">
      <c r="A435" s="8">
        <v>432</v>
      </c>
      <c r="B435" s="153" t="s">
        <v>4160</v>
      </c>
      <c r="C435" s="128"/>
      <c r="D435" s="446" t="str">
        <f t="shared" si="64"/>
        <v xml:space="preserve">* * * * </v>
      </c>
      <c r="E435" s="49" t="s">
        <v>4137</v>
      </c>
      <c r="F435" s="35">
        <f t="shared" si="66"/>
        <v>4</v>
      </c>
      <c r="G435" s="236" t="s">
        <v>5613</v>
      </c>
      <c r="H435" s="236" t="s">
        <v>5613</v>
      </c>
      <c r="I435" s="236" t="s">
        <v>5613</v>
      </c>
      <c r="J435" s="236" t="s">
        <v>3776</v>
      </c>
      <c r="K435" s="36" t="s">
        <v>20</v>
      </c>
      <c r="L435" s="35" t="s">
        <v>4576</v>
      </c>
      <c r="M435" s="35" t="s">
        <v>21</v>
      </c>
      <c r="N435" s="482" t="s">
        <v>21</v>
      </c>
      <c r="O435" s="34" t="s">
        <v>4089</v>
      </c>
      <c r="P435" s="34"/>
      <c r="Q435" s="34"/>
      <c r="R435" s="34"/>
      <c r="S435" s="34"/>
      <c r="T435" s="36"/>
      <c r="U435" s="500"/>
      <c r="V435" s="91"/>
      <c r="W435" s="185"/>
      <c r="X435" s="166"/>
      <c r="Y435" s="8"/>
      <c r="Z435" s="145" t="e">
        <v>#N/A</v>
      </c>
      <c r="AA435" s="202" t="e">
        <v>#N/A</v>
      </c>
      <c r="AB435" s="146" t="e">
        <v>#N/A</v>
      </c>
      <c r="AC435" s="426" t="s">
        <v>4707</v>
      </c>
      <c r="AD435" s="8"/>
    </row>
    <row r="436" spans="1:30" ht="45" customHeight="1" outlineLevel="4" x14ac:dyDescent="0.2">
      <c r="A436" s="8">
        <v>433</v>
      </c>
      <c r="B436" s="54" t="s">
        <v>4160</v>
      </c>
      <c r="C436" s="121"/>
      <c r="D436" s="445" t="str">
        <f t="shared" si="64"/>
        <v xml:space="preserve">* * * * * </v>
      </c>
      <c r="E436" s="24" t="s">
        <v>5945</v>
      </c>
      <c r="F436" s="26">
        <f t="shared" si="66"/>
        <v>5</v>
      </c>
      <c r="G436" s="26" t="s">
        <v>5613</v>
      </c>
      <c r="H436" s="26" t="s">
        <v>5613</v>
      </c>
      <c r="I436" s="26" t="s">
        <v>5613</v>
      </c>
      <c r="J436" s="26" t="s">
        <v>3776</v>
      </c>
      <c r="K436" s="18" t="s">
        <v>16</v>
      </c>
      <c r="L436" s="230" t="str">
        <f t="shared" si="67"/>
        <v>1..1</v>
      </c>
      <c r="M436" s="230" t="str">
        <f t="shared" ref="M436:M475" si="72">IF($L436="","",$L436)</f>
        <v>1..1</v>
      </c>
      <c r="N436" s="475" t="s">
        <v>20</v>
      </c>
      <c r="O436" s="21" t="s">
        <v>3918</v>
      </c>
      <c r="P436" s="24" t="s">
        <v>5946</v>
      </c>
      <c r="Q436" s="20"/>
      <c r="R436" s="20"/>
      <c r="S436" s="21"/>
      <c r="T436" s="18" t="s">
        <v>147</v>
      </c>
      <c r="U436" s="495" t="s">
        <v>81</v>
      </c>
      <c r="V436" s="88"/>
      <c r="W436" s="181"/>
      <c r="X436" s="163"/>
      <c r="Y436" s="8"/>
      <c r="Z436" s="114" t="e">
        <v>#N/A</v>
      </c>
      <c r="AA436" s="201" t="e">
        <v>#N/A</v>
      </c>
      <c r="AB436" s="109" t="e">
        <v>#N/A</v>
      </c>
      <c r="AC436" s="426" t="s">
        <v>4707</v>
      </c>
      <c r="AD436" s="8"/>
    </row>
    <row r="437" spans="1:30" ht="45" customHeight="1" outlineLevel="4" x14ac:dyDescent="0.2">
      <c r="A437" s="8">
        <v>434</v>
      </c>
      <c r="B437" s="54" t="s">
        <v>4160</v>
      </c>
      <c r="C437" s="121"/>
      <c r="D437" s="445" t="str">
        <f t="shared" si="64"/>
        <v xml:space="preserve">* * * * * * </v>
      </c>
      <c r="E437" s="24"/>
      <c r="F437" s="26">
        <f t="shared" si="66"/>
        <v>6</v>
      </c>
      <c r="G437" s="26" t="s">
        <v>5613</v>
      </c>
      <c r="H437" s="26" t="s">
        <v>5613</v>
      </c>
      <c r="I437" s="26" t="s">
        <v>5613</v>
      </c>
      <c r="J437" s="26" t="s">
        <v>3776</v>
      </c>
      <c r="K437" s="19" t="s">
        <v>16</v>
      </c>
      <c r="L437" s="230" t="str">
        <f t="shared" si="67"/>
        <v>1..1</v>
      </c>
      <c r="M437" s="230" t="str">
        <f t="shared" si="72"/>
        <v>1..1</v>
      </c>
      <c r="N437" s="475" t="s">
        <v>20</v>
      </c>
      <c r="O437" s="52" t="s">
        <v>3919</v>
      </c>
      <c r="P437" s="47" t="s">
        <v>1874</v>
      </c>
      <c r="Q437" s="47" t="s">
        <v>5944</v>
      </c>
      <c r="R437" s="47"/>
      <c r="S437" s="52"/>
      <c r="T437" s="125" t="s">
        <v>409</v>
      </c>
      <c r="U437" s="497" t="s">
        <v>230</v>
      </c>
      <c r="V437" s="94"/>
      <c r="W437" s="187"/>
      <c r="X437" s="169"/>
      <c r="Y437" s="8"/>
      <c r="Z437" s="114" t="e">
        <v>#N/A</v>
      </c>
      <c r="AA437" s="201" t="e">
        <v>#N/A</v>
      </c>
      <c r="AB437" s="109" t="e">
        <v>#N/A</v>
      </c>
      <c r="AC437" s="426" t="s">
        <v>4707</v>
      </c>
      <c r="AD437" s="8"/>
    </row>
    <row r="438" spans="1:30" s="148" customFormat="1" ht="45" customHeight="1" outlineLevel="2" x14ac:dyDescent="0.2">
      <c r="A438" s="8">
        <v>435</v>
      </c>
      <c r="B438" s="153" t="s">
        <v>4160</v>
      </c>
      <c r="C438" s="131"/>
      <c r="D438" s="449" t="str">
        <f t="shared" si="64"/>
        <v xml:space="preserve">* * * </v>
      </c>
      <c r="E438" s="60" t="s">
        <v>4148</v>
      </c>
      <c r="F438" s="42">
        <f t="shared" si="66"/>
        <v>3</v>
      </c>
      <c r="G438" s="234" t="s">
        <v>5613</v>
      </c>
      <c r="H438" s="234" t="s">
        <v>5613</v>
      </c>
      <c r="I438" s="234" t="s">
        <v>5613</v>
      </c>
      <c r="J438" s="234" t="s">
        <v>3776</v>
      </c>
      <c r="K438" s="42" t="s">
        <v>20</v>
      </c>
      <c r="L438" s="41" t="str">
        <f t="shared" ref="L438:L526" si="73">IF($K438="","",$K438)</f>
        <v>0..1</v>
      </c>
      <c r="M438" s="41" t="str">
        <f t="shared" si="72"/>
        <v>0..1</v>
      </c>
      <c r="N438" s="481" t="s">
        <v>20</v>
      </c>
      <c r="O438" s="40" t="s">
        <v>3929</v>
      </c>
      <c r="P438" s="40" t="s">
        <v>5868</v>
      </c>
      <c r="Q438" s="40"/>
      <c r="R438" s="40"/>
      <c r="S438" s="42"/>
      <c r="T438" s="42"/>
      <c r="U438" s="499"/>
      <c r="V438" s="92"/>
      <c r="W438" s="193" t="s">
        <v>3774</v>
      </c>
      <c r="X438" s="194" t="s">
        <v>4949</v>
      </c>
      <c r="Y438" s="8"/>
      <c r="Z438" s="141" t="e">
        <f>INDEX('Factur-X FULL'!B:B,MATCH(CONCATENATE("/rsm:CrossIndustryInvoice",O438),'Factur-X FULL'!M:M,0))</f>
        <v>#N/A</v>
      </c>
      <c r="AA438" s="203" t="e">
        <f>INDEX('Factur-X FULL'!K:K,MATCH(CONCATENATE("/rsm:CrossIndustryInvoice",O438),'Factur-X FULL'!M:M,0))</f>
        <v>#N/A</v>
      </c>
      <c r="AB438" s="143" t="e">
        <f>IF(OR(ISNA(Z438),Z438="EXT"),INDEX('Factur-X FULL'!T:T,MATCH(CONCATENATE("/rsm:CrossIndustryInvoice",O438),'Factur-X FULL'!M:M,0)),INDEX('Factur-X FULL'!T:T,MATCH(Z438,'Factur-X FULL'!B:B,0)))</f>
        <v>#N/A</v>
      </c>
      <c r="AC438" s="426" t="s">
        <v>4707</v>
      </c>
      <c r="AD438" s="8"/>
    </row>
    <row r="439" spans="1:30" ht="45" customHeight="1" outlineLevel="3" x14ac:dyDescent="0.2">
      <c r="A439" s="8">
        <v>436</v>
      </c>
      <c r="B439" s="54" t="s">
        <v>4160</v>
      </c>
      <c r="C439" s="121"/>
      <c r="D439" s="445" t="str">
        <f t="shared" si="64"/>
        <v xml:space="preserve">* * * * </v>
      </c>
      <c r="E439" s="24" t="s">
        <v>5232</v>
      </c>
      <c r="F439" s="26">
        <f t="shared" si="66"/>
        <v>4</v>
      </c>
      <c r="G439" s="26" t="s">
        <v>5613</v>
      </c>
      <c r="H439" s="26" t="s">
        <v>5613</v>
      </c>
      <c r="I439" s="26" t="s">
        <v>5613</v>
      </c>
      <c r="J439" s="26" t="s">
        <v>3776</v>
      </c>
      <c r="K439" s="19" t="s">
        <v>20</v>
      </c>
      <c r="L439" s="230" t="str">
        <f t="shared" si="73"/>
        <v>0..1</v>
      </c>
      <c r="M439" s="230" t="str">
        <f t="shared" si="72"/>
        <v>0..1</v>
      </c>
      <c r="N439" s="475" t="s">
        <v>21</v>
      </c>
      <c r="O439" s="25" t="s">
        <v>4914</v>
      </c>
      <c r="P439" s="24" t="s">
        <v>4911</v>
      </c>
      <c r="Q439" s="20"/>
      <c r="R439" s="20"/>
      <c r="S439" s="25"/>
      <c r="T439" s="19" t="s">
        <v>147</v>
      </c>
      <c r="U439" s="495" t="s">
        <v>81</v>
      </c>
      <c r="V439" s="178"/>
      <c r="W439" s="182"/>
      <c r="X439" s="164" t="s">
        <v>4949</v>
      </c>
      <c r="Y439" s="8"/>
      <c r="Z439" s="114" t="e">
        <f>INDEX('Factur-X FULL'!B:B,MATCH(CONCATENATE("/rsm:CrossIndustryInvoice",O439),'Factur-X FULL'!M:M,0))</f>
        <v>#N/A</v>
      </c>
      <c r="AA439" s="201" t="e">
        <f>INDEX('Factur-X FULL'!K:K,MATCH(CONCATENATE("/rsm:CrossIndustryInvoice",O439),'Factur-X FULL'!M:M,0))</f>
        <v>#N/A</v>
      </c>
      <c r="AB439" s="109" t="e">
        <f>IF(OR(ISNA(Z439),Z439="EXT"),INDEX('Factur-X FULL'!T:T,MATCH(CONCATENATE("/rsm:CrossIndustryInvoice",O439),'Factur-X FULL'!M:M,0)),INDEX('Factur-X FULL'!T:T,MATCH(Z439,'Factur-X FULL'!B:B,0)))</f>
        <v>#N/A</v>
      </c>
      <c r="AC439" s="426" t="s">
        <v>4707</v>
      </c>
      <c r="AD439" s="8"/>
    </row>
    <row r="440" spans="1:30" ht="45" customHeight="1" outlineLevel="3" x14ac:dyDescent="0.2">
      <c r="A440" s="8">
        <v>437</v>
      </c>
      <c r="B440" s="54" t="s">
        <v>4160</v>
      </c>
      <c r="C440" s="121"/>
      <c r="D440" s="445" t="str">
        <f t="shared" si="64"/>
        <v xml:space="preserve">* * * * </v>
      </c>
      <c r="E440" s="24" t="s">
        <v>5233</v>
      </c>
      <c r="F440" s="26">
        <f t="shared" si="66"/>
        <v>4</v>
      </c>
      <c r="G440" s="26" t="s">
        <v>5613</v>
      </c>
      <c r="H440" s="26" t="s">
        <v>5613</v>
      </c>
      <c r="I440" s="26" t="s">
        <v>5613</v>
      </c>
      <c r="J440" s="26" t="s">
        <v>3776</v>
      </c>
      <c r="K440" s="19" t="s">
        <v>21</v>
      </c>
      <c r="L440" s="230" t="str">
        <f t="shared" si="73"/>
        <v>0..n</v>
      </c>
      <c r="M440" s="230" t="str">
        <f t="shared" si="72"/>
        <v>0..n</v>
      </c>
      <c r="N440" s="475" t="s">
        <v>21</v>
      </c>
      <c r="O440" s="25" t="s">
        <v>4915</v>
      </c>
      <c r="P440" s="24" t="s">
        <v>5677</v>
      </c>
      <c r="Q440" s="20" t="s">
        <v>1395</v>
      </c>
      <c r="R440" s="20"/>
      <c r="S440" s="25"/>
      <c r="T440" s="19" t="s">
        <v>147</v>
      </c>
      <c r="U440" s="495" t="s">
        <v>81</v>
      </c>
      <c r="V440" s="178"/>
      <c r="W440" s="182"/>
      <c r="X440" s="164" t="s">
        <v>4949</v>
      </c>
      <c r="Y440" s="8"/>
      <c r="Z440" s="114" t="e">
        <f>INDEX('Factur-X FULL'!B:B,MATCH(CONCATENATE("/rsm:CrossIndustryInvoice",O440),'Factur-X FULL'!M:M,0))</f>
        <v>#N/A</v>
      </c>
      <c r="AA440" s="201" t="e">
        <f>INDEX('Factur-X FULL'!K:K,MATCH(CONCATENATE("/rsm:CrossIndustryInvoice",O440),'Factur-X FULL'!M:M,0))</f>
        <v>#N/A</v>
      </c>
      <c r="AB440" s="109" t="e">
        <f>IF(OR(ISNA(Z440),Z440="EXT"),INDEX('Factur-X FULL'!T:T,MATCH(CONCATENATE("/rsm:CrossIndustryInvoice",O440),'Factur-X FULL'!M:M,0)),INDEX('Factur-X FULL'!T:T,MATCH(Z440,'Factur-X FULL'!B:B,0)))</f>
        <v>#N/A</v>
      </c>
      <c r="AC440" s="426" t="s">
        <v>4707</v>
      </c>
      <c r="AD440" s="8"/>
    </row>
    <row r="441" spans="1:30" ht="45" customHeight="1" outlineLevel="3" x14ac:dyDescent="0.2">
      <c r="A441" s="8">
        <v>438</v>
      </c>
      <c r="B441" s="54" t="s">
        <v>4160</v>
      </c>
      <c r="C441" s="121"/>
      <c r="D441" s="445" t="str">
        <f t="shared" si="64"/>
        <v xml:space="preserve">* * * * * </v>
      </c>
      <c r="E441" s="24" t="s">
        <v>5234</v>
      </c>
      <c r="F441" s="26">
        <f t="shared" si="66"/>
        <v>5</v>
      </c>
      <c r="G441" s="26" t="s">
        <v>5613</v>
      </c>
      <c r="H441" s="26" t="s">
        <v>5613</v>
      </c>
      <c r="I441" s="26" t="s">
        <v>5613</v>
      </c>
      <c r="J441" s="26" t="s">
        <v>3776</v>
      </c>
      <c r="K441" s="19" t="s">
        <v>16</v>
      </c>
      <c r="L441" s="230" t="str">
        <f t="shared" si="73"/>
        <v>1..1</v>
      </c>
      <c r="M441" s="230" t="str">
        <f t="shared" si="72"/>
        <v>1..1</v>
      </c>
      <c r="N441" s="476" t="s">
        <v>20</v>
      </c>
      <c r="O441" s="52" t="s">
        <v>4916</v>
      </c>
      <c r="P441" s="47" t="s">
        <v>4912</v>
      </c>
      <c r="Q441" s="159" t="s">
        <v>406</v>
      </c>
      <c r="R441" s="159"/>
      <c r="S441" s="52"/>
      <c r="T441" s="125" t="s">
        <v>409</v>
      </c>
      <c r="U441" s="497" t="s">
        <v>230</v>
      </c>
      <c r="V441" s="94"/>
      <c r="W441" s="187"/>
      <c r="X441" s="169" t="s">
        <v>4949</v>
      </c>
      <c r="Y441" s="8"/>
      <c r="Z441" s="114" t="e">
        <f>INDEX('Factur-X FULL'!B:B,MATCH(CONCATENATE("/rsm:CrossIndustryInvoice",O441),'Factur-X FULL'!M:M,0))</f>
        <v>#N/A</v>
      </c>
      <c r="AA441" s="201" t="e">
        <f>INDEX('Factur-X FULL'!K:K,MATCH(CONCATENATE("/rsm:CrossIndustryInvoice",O441),'Factur-X FULL'!M:M,0))</f>
        <v>#N/A</v>
      </c>
      <c r="AB441" s="109" t="e">
        <f>IF(OR(ISNA(Z441),Z441="EXT"),INDEX('Factur-X FULL'!T:T,MATCH(CONCATENATE("/rsm:CrossIndustryInvoice",O441),'Factur-X FULL'!M:M,0)),INDEX('Factur-X FULL'!T:T,MATCH(Z441,'Factur-X FULL'!B:B,0)))</f>
        <v>#N/A</v>
      </c>
      <c r="AC441" s="426" t="s">
        <v>4707</v>
      </c>
      <c r="AD441" s="8"/>
    </row>
    <row r="442" spans="1:30" ht="45" customHeight="1" outlineLevel="3" x14ac:dyDescent="0.2">
      <c r="A442" s="8">
        <v>439</v>
      </c>
      <c r="B442" s="54" t="s">
        <v>4160</v>
      </c>
      <c r="C442" s="121"/>
      <c r="D442" s="445" t="str">
        <f t="shared" si="64"/>
        <v xml:space="preserve">* * * * </v>
      </c>
      <c r="E442" s="24" t="s">
        <v>5235</v>
      </c>
      <c r="F442" s="26">
        <f t="shared" si="66"/>
        <v>4</v>
      </c>
      <c r="G442" s="26" t="s">
        <v>5613</v>
      </c>
      <c r="H442" s="26" t="s">
        <v>5613</v>
      </c>
      <c r="I442" s="26" t="s">
        <v>5613</v>
      </c>
      <c r="J442" s="26" t="s">
        <v>3776</v>
      </c>
      <c r="K442" s="19" t="s">
        <v>20</v>
      </c>
      <c r="L442" s="230" t="str">
        <f t="shared" si="73"/>
        <v>0..1</v>
      </c>
      <c r="M442" s="230" t="str">
        <f t="shared" si="72"/>
        <v>0..1</v>
      </c>
      <c r="N442" s="475" t="s">
        <v>20</v>
      </c>
      <c r="O442" s="25" t="s">
        <v>4917</v>
      </c>
      <c r="P442" s="24" t="s">
        <v>4913</v>
      </c>
      <c r="Q442" s="24"/>
      <c r="R442" s="24"/>
      <c r="S442" s="25"/>
      <c r="T442" s="19" t="s">
        <v>125</v>
      </c>
      <c r="U442" s="495" t="s">
        <v>81</v>
      </c>
      <c r="V442" s="89"/>
      <c r="W442" s="182"/>
      <c r="X442" s="164" t="s">
        <v>4949</v>
      </c>
      <c r="Y442" s="8"/>
      <c r="Z442" s="114" t="e">
        <f>INDEX('Factur-X FULL'!B:B,MATCH(CONCATENATE("/rsm:CrossIndustryInvoice",O442),'Factur-X FULL'!M:M,0))</f>
        <v>#N/A</v>
      </c>
      <c r="AA442" s="201" t="e">
        <f>INDEX('Factur-X FULL'!K:K,MATCH(CONCATENATE("/rsm:CrossIndustryInvoice",O442),'Factur-X FULL'!M:M,0))</f>
        <v>#N/A</v>
      </c>
      <c r="AB442" s="109" t="e">
        <f>IF(OR(ISNA(Z442),Z442="EXT"),INDEX('Factur-X FULL'!T:T,MATCH(CONCATENATE("/rsm:CrossIndustryInvoice",O442),'Factur-X FULL'!M:M,0)),INDEX('Factur-X FULL'!T:T,MATCH(Z442,'Factur-X FULL'!B:B,0)))</f>
        <v>#N/A</v>
      </c>
      <c r="AC442" s="426" t="s">
        <v>4707</v>
      </c>
      <c r="AD442" s="8"/>
    </row>
    <row r="443" spans="1:30" s="148" customFormat="1" ht="45" customHeight="1" outlineLevel="3" x14ac:dyDescent="0.2">
      <c r="A443" s="8">
        <v>440</v>
      </c>
      <c r="B443" s="153" t="s">
        <v>4160</v>
      </c>
      <c r="C443" s="128"/>
      <c r="D443" s="446" t="str">
        <f t="shared" si="64"/>
        <v xml:space="preserve">* * * * </v>
      </c>
      <c r="E443" s="49" t="s">
        <v>5358</v>
      </c>
      <c r="F443" s="35">
        <f t="shared" si="66"/>
        <v>4</v>
      </c>
      <c r="G443" s="35" t="s">
        <v>5613</v>
      </c>
      <c r="H443" s="35" t="s">
        <v>5613</v>
      </c>
      <c r="I443" s="35" t="s">
        <v>5613</v>
      </c>
      <c r="J443" s="35" t="s">
        <v>3776</v>
      </c>
      <c r="K443" s="36" t="s">
        <v>20</v>
      </c>
      <c r="L443" s="35" t="str">
        <f t="shared" si="73"/>
        <v>0..1</v>
      </c>
      <c r="M443" s="35" t="str">
        <f t="shared" si="72"/>
        <v>0..1</v>
      </c>
      <c r="N443" s="482" t="s">
        <v>20</v>
      </c>
      <c r="O443" s="34" t="s">
        <v>5006</v>
      </c>
      <c r="P443" s="34"/>
      <c r="Q443" s="34"/>
      <c r="R443" s="34"/>
      <c r="S443" s="34"/>
      <c r="T443" s="36"/>
      <c r="U443" s="500"/>
      <c r="V443" s="91"/>
      <c r="W443" s="185"/>
      <c r="X443" s="166" t="s">
        <v>4949</v>
      </c>
      <c r="Y443" s="8"/>
      <c r="Z443" s="145" t="e">
        <f>INDEX('Factur-X FULL'!B:B,MATCH(CONCATENATE("/rsm:CrossIndustryInvoice",O443),'Factur-X FULL'!M:M,0))</f>
        <v>#N/A</v>
      </c>
      <c r="AA443" s="202" t="e">
        <f>INDEX('Factur-X FULL'!K:K,MATCH(CONCATENATE("/rsm:CrossIndustryInvoice",O443),'Factur-X FULL'!M:M,0))</f>
        <v>#N/A</v>
      </c>
      <c r="AB443" s="146" t="e">
        <f>IF(OR(ISNA(Z443),Z443="EXT"),INDEX('Factur-X FULL'!T:T,MATCH(CONCATENATE("/rsm:CrossIndustryInvoice",O443),'Factur-X FULL'!M:M,0)),INDEX('Factur-X FULL'!T:T,MATCH(Z443,'Factur-X FULL'!B:B,0)))</f>
        <v>#N/A</v>
      </c>
      <c r="AC443" s="426" t="s">
        <v>4707</v>
      </c>
      <c r="AD443" s="8"/>
    </row>
    <row r="444" spans="1:30" ht="45" customHeight="1" outlineLevel="4" x14ac:dyDescent="0.2">
      <c r="A444" s="8">
        <v>441</v>
      </c>
      <c r="B444" s="54" t="s">
        <v>4160</v>
      </c>
      <c r="C444" s="121"/>
      <c r="D444" s="445" t="str">
        <f t="shared" si="64"/>
        <v xml:space="preserve">* * * * * </v>
      </c>
      <c r="E444" s="24" t="s">
        <v>4982</v>
      </c>
      <c r="F444" s="26">
        <f t="shared" si="66"/>
        <v>5</v>
      </c>
      <c r="G444" s="26" t="s">
        <v>5613</v>
      </c>
      <c r="H444" s="26" t="s">
        <v>5613</v>
      </c>
      <c r="I444" s="26" t="s">
        <v>5613</v>
      </c>
      <c r="J444" s="26" t="s">
        <v>3776</v>
      </c>
      <c r="K444" s="18" t="s">
        <v>20</v>
      </c>
      <c r="L444" s="230" t="str">
        <f t="shared" si="73"/>
        <v>0..1</v>
      </c>
      <c r="M444" s="230" t="str">
        <f t="shared" si="72"/>
        <v>0..1</v>
      </c>
      <c r="N444" s="475" t="s">
        <v>20</v>
      </c>
      <c r="O444" s="24" t="s">
        <v>5007</v>
      </c>
      <c r="P444" s="24" t="s">
        <v>5694</v>
      </c>
      <c r="Q444" s="24" t="s">
        <v>1705</v>
      </c>
      <c r="R444" s="24"/>
      <c r="S444" s="24"/>
      <c r="T444" s="19" t="s">
        <v>147</v>
      </c>
      <c r="U444" s="495" t="s">
        <v>81</v>
      </c>
      <c r="V444" s="89"/>
      <c r="W444" s="182"/>
      <c r="X444" s="164" t="s">
        <v>4949</v>
      </c>
      <c r="Y444" s="8"/>
      <c r="Z444" s="114" t="e">
        <f>INDEX('Factur-X FULL'!B:B,MATCH(CONCATENATE("/rsm:CrossIndustryInvoice",O444),'Factur-X FULL'!M:M,0))</f>
        <v>#N/A</v>
      </c>
      <c r="AA444" s="201" t="e">
        <f>INDEX('Factur-X FULL'!K:K,MATCH(CONCATENATE("/rsm:CrossIndustryInvoice",O444),'Factur-X FULL'!M:M,0))</f>
        <v>#N/A</v>
      </c>
      <c r="AB444" s="109" t="e">
        <f>IF(OR(ISNA(Z444),Z444="EXT"),INDEX('Factur-X FULL'!T:T,MATCH(CONCATENATE("/rsm:CrossIndustryInvoice",O444),'Factur-X FULL'!M:M,0)),INDEX('Factur-X FULL'!T:T,MATCH(Z444,'Factur-X FULL'!B:B,0)))</f>
        <v>#N/A</v>
      </c>
      <c r="AC444" s="426" t="s">
        <v>4707</v>
      </c>
      <c r="AD444" s="8"/>
    </row>
    <row r="445" spans="1:30" ht="45" customHeight="1" outlineLevel="4" x14ac:dyDescent="0.2">
      <c r="A445" s="8">
        <v>442</v>
      </c>
      <c r="B445" s="54" t="s">
        <v>4160</v>
      </c>
      <c r="C445" s="121"/>
      <c r="D445" s="445" t="str">
        <f t="shared" si="64"/>
        <v xml:space="preserve">* * * * * * </v>
      </c>
      <c r="E445" s="24" t="s">
        <v>4983</v>
      </c>
      <c r="F445" s="26">
        <f t="shared" si="66"/>
        <v>6</v>
      </c>
      <c r="G445" s="26" t="s">
        <v>5613</v>
      </c>
      <c r="H445" s="26" t="s">
        <v>5613</v>
      </c>
      <c r="I445" s="26" t="s">
        <v>5613</v>
      </c>
      <c r="J445" s="26" t="s">
        <v>3776</v>
      </c>
      <c r="K445" s="18" t="s">
        <v>20</v>
      </c>
      <c r="L445" s="230" t="str">
        <f t="shared" si="73"/>
        <v>0..1</v>
      </c>
      <c r="M445" s="230" t="str">
        <f t="shared" si="72"/>
        <v>0..1</v>
      </c>
      <c r="N445" s="475" t="s">
        <v>20</v>
      </c>
      <c r="O445" s="159" t="s">
        <v>5008</v>
      </c>
      <c r="P445" s="159" t="s">
        <v>5695</v>
      </c>
      <c r="Q445" s="159" t="s">
        <v>406</v>
      </c>
      <c r="R445" s="159"/>
      <c r="S445" s="159"/>
      <c r="T445" s="487" t="s">
        <v>409</v>
      </c>
      <c r="U445" s="497" t="s">
        <v>230</v>
      </c>
      <c r="V445" s="488"/>
      <c r="W445" s="489"/>
      <c r="X445" s="490" t="s">
        <v>4949</v>
      </c>
      <c r="Y445" s="8"/>
      <c r="Z445" s="114" t="e">
        <f>INDEX('Factur-X FULL'!B:B,MATCH(CONCATENATE("/rsm:CrossIndustryInvoice",O445),'Factur-X FULL'!M:M,0))</f>
        <v>#N/A</v>
      </c>
      <c r="AA445" s="201" t="e">
        <f>INDEX('Factur-X FULL'!K:K,MATCH(CONCATENATE("/rsm:CrossIndustryInvoice",O445),'Factur-X FULL'!M:M,0))</f>
        <v>#N/A</v>
      </c>
      <c r="AB445" s="109" t="e">
        <f>IF(OR(ISNA(Z445),Z445="EXT"),INDEX('Factur-X FULL'!T:T,MATCH(CONCATENATE("/rsm:CrossIndustryInvoice",O445),'Factur-X FULL'!M:M,0)),INDEX('Factur-X FULL'!T:T,MATCH(Z445,'Factur-X FULL'!B:B,0)))</f>
        <v>#N/A</v>
      </c>
      <c r="AC445" s="426" t="s">
        <v>4707</v>
      </c>
      <c r="AD445" s="8"/>
    </row>
    <row r="446" spans="1:30" ht="45" customHeight="1" outlineLevel="4" x14ac:dyDescent="0.2">
      <c r="A446" s="8">
        <v>443</v>
      </c>
      <c r="B446" s="54" t="s">
        <v>4160</v>
      </c>
      <c r="C446" s="121"/>
      <c r="D446" s="445" t="str">
        <f t="shared" si="64"/>
        <v xml:space="preserve">* * * * * </v>
      </c>
      <c r="E446" s="24" t="s">
        <v>4984</v>
      </c>
      <c r="F446" s="26">
        <f t="shared" si="66"/>
        <v>5</v>
      </c>
      <c r="G446" s="26" t="s">
        <v>5613</v>
      </c>
      <c r="H446" s="26" t="s">
        <v>5613</v>
      </c>
      <c r="I446" s="26" t="s">
        <v>5613</v>
      </c>
      <c r="J446" s="26" t="s">
        <v>3776</v>
      </c>
      <c r="K446" s="18" t="s">
        <v>20</v>
      </c>
      <c r="L446" s="230" t="str">
        <f t="shared" si="73"/>
        <v>0..1</v>
      </c>
      <c r="M446" s="230" t="str">
        <f t="shared" si="72"/>
        <v>0..1</v>
      </c>
      <c r="N446" s="475" t="s">
        <v>20</v>
      </c>
      <c r="O446" s="24" t="s">
        <v>5009</v>
      </c>
      <c r="P446" s="24" t="s">
        <v>5659</v>
      </c>
      <c r="Q446" s="24"/>
      <c r="R446" s="24"/>
      <c r="S446" s="24"/>
      <c r="T446" s="19" t="s">
        <v>125</v>
      </c>
      <c r="U446" s="495" t="s">
        <v>81</v>
      </c>
      <c r="V446" s="89"/>
      <c r="W446" s="182"/>
      <c r="X446" s="164" t="s">
        <v>4949</v>
      </c>
      <c r="Y446" s="8"/>
      <c r="Z446" s="114" t="e">
        <f>INDEX('Factur-X FULL'!B:B,MATCH(CONCATENATE("/rsm:CrossIndustryInvoice",O446),'Factur-X FULL'!M:M,0))</f>
        <v>#N/A</v>
      </c>
      <c r="AA446" s="201" t="e">
        <f>INDEX('Factur-X FULL'!K:K,MATCH(CONCATENATE("/rsm:CrossIndustryInvoice",O446),'Factur-X FULL'!M:M,0))</f>
        <v>#N/A</v>
      </c>
      <c r="AB446" s="109" t="e">
        <f>IF(OR(ISNA(Z446),Z446="EXT"),INDEX('Factur-X FULL'!T:T,MATCH(CONCATENATE("/rsm:CrossIndustryInvoice",O446),'Factur-X FULL'!M:M,0)),INDEX('Factur-X FULL'!T:T,MATCH(Z446,'Factur-X FULL'!B:B,0)))</f>
        <v>#N/A</v>
      </c>
      <c r="AC446" s="426" t="s">
        <v>4707</v>
      </c>
      <c r="AD446" s="8"/>
    </row>
    <row r="447" spans="1:30" s="148" customFormat="1" ht="45" customHeight="1" outlineLevel="4" x14ac:dyDescent="0.2">
      <c r="A447" s="8">
        <v>444</v>
      </c>
      <c r="B447" s="153" t="s">
        <v>4160</v>
      </c>
      <c r="C447" s="405"/>
      <c r="D447" s="451" t="str">
        <f t="shared" si="64"/>
        <v xml:space="preserve">* * * * * </v>
      </c>
      <c r="E447" s="406" t="s">
        <v>5001</v>
      </c>
      <c r="F447" s="407">
        <f t="shared" si="66"/>
        <v>5</v>
      </c>
      <c r="G447" s="407" t="s">
        <v>5613</v>
      </c>
      <c r="H447" s="407" t="s">
        <v>5613</v>
      </c>
      <c r="I447" s="407" t="s">
        <v>5613</v>
      </c>
      <c r="J447" s="407" t="s">
        <v>99</v>
      </c>
      <c r="K447" s="408" t="s">
        <v>20</v>
      </c>
      <c r="L447" s="407" t="str">
        <f t="shared" si="73"/>
        <v>0..1</v>
      </c>
      <c r="M447" s="407" t="str">
        <f t="shared" si="72"/>
        <v>0..1</v>
      </c>
      <c r="N447" s="409" t="s">
        <v>20</v>
      </c>
      <c r="O447" s="410" t="s">
        <v>5010</v>
      </c>
      <c r="P447" s="410" t="s">
        <v>1798</v>
      </c>
      <c r="Q447" s="410" t="s">
        <v>1553</v>
      </c>
      <c r="R447" s="410"/>
      <c r="S447" s="410" t="s">
        <v>5265</v>
      </c>
      <c r="T447" s="408"/>
      <c r="U447" s="504"/>
      <c r="V447" s="411"/>
      <c r="W447" s="412"/>
      <c r="X447" s="413" t="s">
        <v>4949</v>
      </c>
      <c r="Y447" s="8"/>
      <c r="Z447" s="145" t="e">
        <f>INDEX('Factur-X FULL'!B:B,MATCH(CONCATENATE("/rsm:CrossIndustryInvoice",O447),'Factur-X FULL'!M:M,0))</f>
        <v>#N/A</v>
      </c>
      <c r="AA447" s="202" t="e">
        <f>INDEX('Factur-X FULL'!K:K,MATCH(CONCATENATE("/rsm:CrossIndustryInvoice",O447),'Factur-X FULL'!M:M,0))</f>
        <v>#N/A</v>
      </c>
      <c r="AB447" s="146" t="e">
        <f>IF(OR(ISNA(Z447),Z447="EXT"),INDEX('Factur-X FULL'!T:T,MATCH(CONCATENATE("/rsm:CrossIndustryInvoice",O447),'Factur-X FULL'!M:M,0)),INDEX('Factur-X FULL'!T:T,MATCH(Z447,'Factur-X FULL'!B:B,0)))</f>
        <v>#N/A</v>
      </c>
      <c r="AC447" s="426" t="s">
        <v>4707</v>
      </c>
      <c r="AD447" s="8"/>
    </row>
    <row r="448" spans="1:30" ht="45" customHeight="1" outlineLevel="4" x14ac:dyDescent="0.2">
      <c r="A448" s="8">
        <v>445</v>
      </c>
      <c r="B448" s="54" t="s">
        <v>4160</v>
      </c>
      <c r="C448" s="121"/>
      <c r="D448" s="445" t="str">
        <f t="shared" si="64"/>
        <v xml:space="preserve">* * * * * * </v>
      </c>
      <c r="E448" s="24" t="s">
        <v>4985</v>
      </c>
      <c r="F448" s="26">
        <f t="shared" si="66"/>
        <v>6</v>
      </c>
      <c r="G448" s="26" t="s">
        <v>5613</v>
      </c>
      <c r="H448" s="26" t="s">
        <v>5613</v>
      </c>
      <c r="I448" s="26" t="s">
        <v>5613</v>
      </c>
      <c r="J448" s="26" t="s">
        <v>99</v>
      </c>
      <c r="K448" s="18" t="s">
        <v>20</v>
      </c>
      <c r="L448" s="230" t="str">
        <f t="shared" si="73"/>
        <v>0..1</v>
      </c>
      <c r="M448" s="230" t="str">
        <f t="shared" si="72"/>
        <v>0..1</v>
      </c>
      <c r="N448" s="475" t="s">
        <v>20</v>
      </c>
      <c r="O448" s="21" t="s">
        <v>5011</v>
      </c>
      <c r="P448" s="20" t="s">
        <v>1467</v>
      </c>
      <c r="Q448" s="20" t="s">
        <v>1468</v>
      </c>
      <c r="R448" s="20"/>
      <c r="S448" s="21"/>
      <c r="T448" s="19" t="s">
        <v>125</v>
      </c>
      <c r="U448" s="495" t="s">
        <v>81</v>
      </c>
      <c r="V448" s="88"/>
      <c r="W448" s="181"/>
      <c r="X448" s="163" t="s">
        <v>4949</v>
      </c>
      <c r="Y448" s="8"/>
      <c r="Z448" s="114" t="e">
        <f>INDEX('Factur-X FULL'!B:B,MATCH(CONCATENATE("/rsm:CrossIndustryInvoice",O448),'Factur-X FULL'!M:M,0))</f>
        <v>#N/A</v>
      </c>
      <c r="AA448" s="201" t="e">
        <f>INDEX('Factur-X FULL'!K:K,MATCH(CONCATENATE("/rsm:CrossIndustryInvoice",O448),'Factur-X FULL'!M:M,0))</f>
        <v>#N/A</v>
      </c>
      <c r="AB448" s="109" t="e">
        <f>IF(OR(ISNA(Z448),Z448="EXT"),INDEX('Factur-X FULL'!T:T,MATCH(CONCATENATE("/rsm:CrossIndustryInvoice",O448),'Factur-X FULL'!M:M,0)),INDEX('Factur-X FULL'!T:T,MATCH(Z448,'Factur-X FULL'!B:B,0)))</f>
        <v>#N/A</v>
      </c>
      <c r="AC448" s="426" t="s">
        <v>4707</v>
      </c>
      <c r="AD448" s="8"/>
    </row>
    <row r="449" spans="1:30" ht="45" customHeight="1" outlineLevel="4" x14ac:dyDescent="0.2">
      <c r="A449" s="8">
        <v>446</v>
      </c>
      <c r="B449" s="54" t="s">
        <v>4160</v>
      </c>
      <c r="C449" s="121"/>
      <c r="D449" s="445" t="str">
        <f t="shared" si="64"/>
        <v xml:space="preserve">* * * * * * </v>
      </c>
      <c r="E449" s="24" t="s">
        <v>4986</v>
      </c>
      <c r="F449" s="26">
        <f t="shared" si="66"/>
        <v>6</v>
      </c>
      <c r="G449" s="26" t="s">
        <v>5613</v>
      </c>
      <c r="H449" s="26" t="s">
        <v>5613</v>
      </c>
      <c r="I449" s="26" t="s">
        <v>5613</v>
      </c>
      <c r="J449" s="26" t="s">
        <v>99</v>
      </c>
      <c r="K449" s="18" t="s">
        <v>20</v>
      </c>
      <c r="L449" s="230" t="str">
        <f t="shared" si="73"/>
        <v>0..1</v>
      </c>
      <c r="M449" s="230" t="str">
        <f t="shared" si="72"/>
        <v>0..1</v>
      </c>
      <c r="N449" s="475" t="s">
        <v>20</v>
      </c>
      <c r="O449" s="21" t="s">
        <v>5012</v>
      </c>
      <c r="P449" s="20" t="s">
        <v>1472</v>
      </c>
      <c r="Q449" s="20" t="s">
        <v>1473</v>
      </c>
      <c r="R449" s="20"/>
      <c r="S449" s="21"/>
      <c r="T449" s="19" t="s">
        <v>125</v>
      </c>
      <c r="U449" s="495" t="s">
        <v>81</v>
      </c>
      <c r="V449" s="88"/>
      <c r="W449" s="181"/>
      <c r="X449" s="163" t="s">
        <v>4949</v>
      </c>
      <c r="Y449" s="8"/>
      <c r="Z449" s="114" t="e">
        <f>INDEX('Factur-X FULL'!B:B,MATCH(CONCATENATE("/rsm:CrossIndustryInvoice",O449),'Factur-X FULL'!M:M,0))</f>
        <v>#N/A</v>
      </c>
      <c r="AA449" s="201" t="e">
        <f>INDEX('Factur-X FULL'!K:K,MATCH(CONCATENATE("/rsm:CrossIndustryInvoice",O449),'Factur-X FULL'!M:M,0))</f>
        <v>#N/A</v>
      </c>
      <c r="AB449" s="109" t="e">
        <f>IF(OR(ISNA(Z449),Z449="EXT"),INDEX('Factur-X FULL'!T:T,MATCH(CONCATENATE("/rsm:CrossIndustryInvoice",O449),'Factur-X FULL'!M:M,0)),INDEX('Factur-X FULL'!T:T,MATCH(Z449,'Factur-X FULL'!B:B,0)))</f>
        <v>#N/A</v>
      </c>
      <c r="AC449" s="426" t="s">
        <v>4707</v>
      </c>
      <c r="AD449" s="8"/>
    </row>
    <row r="450" spans="1:30" ht="45" customHeight="1" outlineLevel="4" x14ac:dyDescent="0.2">
      <c r="A450" s="8">
        <v>447</v>
      </c>
      <c r="B450" s="54" t="s">
        <v>4160</v>
      </c>
      <c r="C450" s="121"/>
      <c r="D450" s="445" t="str">
        <f t="shared" si="64"/>
        <v xml:space="preserve">* * * * * * </v>
      </c>
      <c r="E450" s="24" t="s">
        <v>4987</v>
      </c>
      <c r="F450" s="26">
        <f t="shared" si="66"/>
        <v>6</v>
      </c>
      <c r="G450" s="26" t="s">
        <v>5613</v>
      </c>
      <c r="H450" s="26" t="s">
        <v>5613</v>
      </c>
      <c r="I450" s="26" t="s">
        <v>5613</v>
      </c>
      <c r="J450" s="26" t="s">
        <v>99</v>
      </c>
      <c r="K450" s="18" t="s">
        <v>20</v>
      </c>
      <c r="L450" s="230" t="str">
        <f t="shared" si="73"/>
        <v>0..1</v>
      </c>
      <c r="M450" s="230" t="str">
        <f t="shared" si="72"/>
        <v>0..1</v>
      </c>
      <c r="N450" s="475" t="s">
        <v>20</v>
      </c>
      <c r="O450" s="25" t="s">
        <v>5013</v>
      </c>
      <c r="P450" s="24" t="s">
        <v>1477</v>
      </c>
      <c r="Q450" s="24"/>
      <c r="R450" s="24"/>
      <c r="S450" s="25"/>
      <c r="T450" s="19" t="s">
        <v>125</v>
      </c>
      <c r="U450" s="495" t="s">
        <v>81</v>
      </c>
      <c r="V450" s="89"/>
      <c r="W450" s="182"/>
      <c r="X450" s="164" t="s">
        <v>4949</v>
      </c>
      <c r="Y450" s="8"/>
      <c r="Z450" s="114" t="e">
        <f>INDEX('Factur-X FULL'!B:B,MATCH(CONCATENATE("/rsm:CrossIndustryInvoice",O450),'Factur-X FULL'!M:M,0))</f>
        <v>#N/A</v>
      </c>
      <c r="AA450" s="201" t="e">
        <f>INDEX('Factur-X FULL'!K:K,MATCH(CONCATENATE("/rsm:CrossIndustryInvoice",O450),'Factur-X FULL'!M:M,0))</f>
        <v>#N/A</v>
      </c>
      <c r="AB450" s="109" t="e">
        <f>IF(OR(ISNA(Z450),Z450="EXT"),INDEX('Factur-X FULL'!T:T,MATCH(CONCATENATE("/rsm:CrossIndustryInvoice",O450),'Factur-X FULL'!M:M,0)),INDEX('Factur-X FULL'!T:T,MATCH(Z450,'Factur-X FULL'!B:B,0)))</f>
        <v>#N/A</v>
      </c>
      <c r="AC450" s="426" t="s">
        <v>4707</v>
      </c>
      <c r="AD450" s="8"/>
    </row>
    <row r="451" spans="1:30" ht="45" customHeight="1" outlineLevel="4" x14ac:dyDescent="0.2">
      <c r="A451" s="8">
        <v>448</v>
      </c>
      <c r="B451" s="54" t="s">
        <v>4160</v>
      </c>
      <c r="C451" s="121"/>
      <c r="D451" s="445" t="str">
        <f t="shared" si="64"/>
        <v xml:space="preserve">* * * * * * </v>
      </c>
      <c r="E451" s="24" t="s">
        <v>4988</v>
      </c>
      <c r="F451" s="26">
        <f t="shared" si="66"/>
        <v>6</v>
      </c>
      <c r="G451" s="26" t="s">
        <v>5613</v>
      </c>
      <c r="H451" s="26" t="s">
        <v>5613</v>
      </c>
      <c r="I451" s="26" t="s">
        <v>5613</v>
      </c>
      <c r="J451" s="26" t="s">
        <v>99</v>
      </c>
      <c r="K451" s="18" t="s">
        <v>20</v>
      </c>
      <c r="L451" s="230" t="str">
        <f t="shared" si="73"/>
        <v>0..1</v>
      </c>
      <c r="M451" s="230" t="str">
        <f t="shared" si="72"/>
        <v>0..1</v>
      </c>
      <c r="N451" s="475" t="s">
        <v>20</v>
      </c>
      <c r="O451" s="25" t="s">
        <v>5014</v>
      </c>
      <c r="P451" s="24" t="s">
        <v>1477</v>
      </c>
      <c r="Q451" s="24"/>
      <c r="R451" s="24"/>
      <c r="S451" s="25"/>
      <c r="T451" s="19" t="s">
        <v>125</v>
      </c>
      <c r="U451" s="495" t="s">
        <v>81</v>
      </c>
      <c r="V451" s="89"/>
      <c r="W451" s="182"/>
      <c r="X451" s="164" t="s">
        <v>4949</v>
      </c>
      <c r="Y451" s="8"/>
      <c r="Z451" s="114" t="e">
        <f>INDEX('Factur-X FULL'!B:B,MATCH(CONCATENATE("/rsm:CrossIndustryInvoice",O451),'Factur-X FULL'!M:M,0))</f>
        <v>#N/A</v>
      </c>
      <c r="AA451" s="201" t="e">
        <f>INDEX('Factur-X FULL'!K:K,MATCH(CONCATENATE("/rsm:CrossIndustryInvoice",O451),'Factur-X FULL'!M:M,0))</f>
        <v>#N/A</v>
      </c>
      <c r="AB451" s="109" t="e">
        <f>IF(OR(ISNA(Z451),Z451="EXT"),INDEX('Factur-X FULL'!T:T,MATCH(CONCATENATE("/rsm:CrossIndustryInvoice",O451),'Factur-X FULL'!M:M,0)),INDEX('Factur-X FULL'!T:T,MATCH(Z451,'Factur-X FULL'!B:B,0)))</f>
        <v>#N/A</v>
      </c>
      <c r="AC451" s="426" t="s">
        <v>4707</v>
      </c>
      <c r="AD451" s="8"/>
    </row>
    <row r="452" spans="1:30" ht="45" customHeight="1" outlineLevel="4" x14ac:dyDescent="0.2">
      <c r="A452" s="8">
        <v>449</v>
      </c>
      <c r="B452" s="54" t="s">
        <v>4160</v>
      </c>
      <c r="C452" s="121"/>
      <c r="D452" s="445" t="str">
        <f t="shared" si="64"/>
        <v xml:space="preserve">* * * * * * </v>
      </c>
      <c r="E452" s="24" t="s">
        <v>4989</v>
      </c>
      <c r="F452" s="26">
        <f t="shared" si="66"/>
        <v>6</v>
      </c>
      <c r="G452" s="26" t="s">
        <v>5613</v>
      </c>
      <c r="H452" s="26" t="s">
        <v>5613</v>
      </c>
      <c r="I452" s="26" t="s">
        <v>5613</v>
      </c>
      <c r="J452" s="26" t="s">
        <v>99</v>
      </c>
      <c r="K452" s="18" t="s">
        <v>20</v>
      </c>
      <c r="L452" s="230" t="str">
        <f t="shared" si="73"/>
        <v>0..1</v>
      </c>
      <c r="M452" s="230" t="str">
        <f t="shared" si="72"/>
        <v>0..1</v>
      </c>
      <c r="N452" s="475" t="s">
        <v>20</v>
      </c>
      <c r="O452" s="21" t="s">
        <v>5015</v>
      </c>
      <c r="P452" s="20" t="s">
        <v>5724</v>
      </c>
      <c r="Q452" s="20"/>
      <c r="R452" s="20"/>
      <c r="S452" s="21"/>
      <c r="T452" s="19" t="s">
        <v>125</v>
      </c>
      <c r="U452" s="495" t="s">
        <v>81</v>
      </c>
      <c r="V452" s="88"/>
      <c r="W452" s="181"/>
      <c r="X452" s="163" t="s">
        <v>4949</v>
      </c>
      <c r="Y452" s="8"/>
      <c r="Z452" s="114" t="e">
        <f>INDEX('Factur-X FULL'!B:B,MATCH(CONCATENATE("/rsm:CrossIndustryInvoice",O452),'Factur-X FULL'!M:M,0))</f>
        <v>#N/A</v>
      </c>
      <c r="AA452" s="201" t="e">
        <f>INDEX('Factur-X FULL'!K:K,MATCH(CONCATENATE("/rsm:CrossIndustryInvoice",O452),'Factur-X FULL'!M:M,0))</f>
        <v>#N/A</v>
      </c>
      <c r="AB452" s="109" t="e">
        <f>IF(OR(ISNA(Z452),Z452="EXT"),INDEX('Factur-X FULL'!T:T,MATCH(CONCATENATE("/rsm:CrossIndustryInvoice",O452),'Factur-X FULL'!M:M,0)),INDEX('Factur-X FULL'!T:T,MATCH(Z452,'Factur-X FULL'!B:B,0)))</f>
        <v>#N/A</v>
      </c>
      <c r="AC452" s="426" t="s">
        <v>4707</v>
      </c>
      <c r="AD452" s="8"/>
    </row>
    <row r="453" spans="1:30" ht="45" customHeight="1" outlineLevel="4" x14ac:dyDescent="0.2">
      <c r="A453" s="8">
        <v>450</v>
      </c>
      <c r="B453" s="54" t="s">
        <v>4160</v>
      </c>
      <c r="C453" s="121"/>
      <c r="D453" s="445" t="str">
        <f t="shared" si="64"/>
        <v xml:space="preserve">* * * * * * </v>
      </c>
      <c r="E453" s="24" t="s">
        <v>4990</v>
      </c>
      <c r="F453" s="26">
        <f t="shared" si="66"/>
        <v>6</v>
      </c>
      <c r="G453" s="26" t="s">
        <v>5613</v>
      </c>
      <c r="H453" s="26" t="s">
        <v>5613</v>
      </c>
      <c r="I453" s="26" t="s">
        <v>5613</v>
      </c>
      <c r="J453" s="26" t="s">
        <v>99</v>
      </c>
      <c r="K453" s="18" t="s">
        <v>16</v>
      </c>
      <c r="L453" s="230" t="str">
        <f t="shared" si="73"/>
        <v>1..1</v>
      </c>
      <c r="M453" s="230" t="str">
        <f t="shared" si="72"/>
        <v>1..1</v>
      </c>
      <c r="N453" s="475" t="s">
        <v>20</v>
      </c>
      <c r="O453" s="25" t="s">
        <v>5016</v>
      </c>
      <c r="P453" s="24" t="s">
        <v>1488</v>
      </c>
      <c r="Q453" s="24" t="s">
        <v>541</v>
      </c>
      <c r="R453" s="24"/>
      <c r="S453" s="25"/>
      <c r="T453" s="19" t="s">
        <v>192</v>
      </c>
      <c r="U453" s="495" t="s">
        <v>81</v>
      </c>
      <c r="V453" s="89"/>
      <c r="W453" s="182"/>
      <c r="X453" s="164" t="s">
        <v>4949</v>
      </c>
      <c r="Y453" s="8"/>
      <c r="Z453" s="114" t="e">
        <f>INDEX('Factur-X FULL'!B:B,MATCH(CONCATENATE("/rsm:CrossIndustryInvoice",O453),'Factur-X FULL'!M:M,0))</f>
        <v>#N/A</v>
      </c>
      <c r="AA453" s="201" t="e">
        <f>INDEX('Factur-X FULL'!K:K,MATCH(CONCATENATE("/rsm:CrossIndustryInvoice",O453),'Factur-X FULL'!M:M,0))</f>
        <v>#N/A</v>
      </c>
      <c r="AB453" s="109" t="e">
        <f>IF(OR(ISNA(Z453),Z453="EXT"),INDEX('Factur-X FULL'!T:T,MATCH(CONCATENATE("/rsm:CrossIndustryInvoice",O453),'Factur-X FULL'!M:M,0)),INDEX('Factur-X FULL'!T:T,MATCH(Z453,'Factur-X FULL'!B:B,0)))</f>
        <v>#N/A</v>
      </c>
      <c r="AC453" s="426" t="s">
        <v>4707</v>
      </c>
      <c r="AD453" s="8"/>
    </row>
    <row r="454" spans="1:30" ht="45" customHeight="1" outlineLevel="4" x14ac:dyDescent="0.2">
      <c r="A454" s="8">
        <v>451</v>
      </c>
      <c r="B454" s="54" t="s">
        <v>4160</v>
      </c>
      <c r="C454" s="121"/>
      <c r="D454" s="445" t="str">
        <f t="shared" si="64"/>
        <v xml:space="preserve">* * * * * * </v>
      </c>
      <c r="E454" s="24" t="s">
        <v>4991</v>
      </c>
      <c r="F454" s="26">
        <f t="shared" si="66"/>
        <v>6</v>
      </c>
      <c r="G454" s="26" t="s">
        <v>5613</v>
      </c>
      <c r="H454" s="26" t="s">
        <v>5613</v>
      </c>
      <c r="I454" s="26" t="s">
        <v>5613</v>
      </c>
      <c r="J454" s="26" t="s">
        <v>99</v>
      </c>
      <c r="K454" s="18" t="s">
        <v>20</v>
      </c>
      <c r="L454" s="230" t="str">
        <f t="shared" si="73"/>
        <v>0..1</v>
      </c>
      <c r="M454" s="230" t="str">
        <f t="shared" si="72"/>
        <v>0..1</v>
      </c>
      <c r="N454" s="475" t="s">
        <v>20</v>
      </c>
      <c r="O454" s="25" t="s">
        <v>5017</v>
      </c>
      <c r="P454" s="24" t="s">
        <v>1493</v>
      </c>
      <c r="Q454" s="24" t="s">
        <v>1494</v>
      </c>
      <c r="R454" s="20"/>
      <c r="S454" s="21"/>
      <c r="T454" s="19" t="s">
        <v>125</v>
      </c>
      <c r="U454" s="495" t="s">
        <v>81</v>
      </c>
      <c r="V454" s="88"/>
      <c r="W454" s="181"/>
      <c r="X454" s="163" t="s">
        <v>4949</v>
      </c>
      <c r="Y454" s="8"/>
      <c r="Z454" s="114" t="e">
        <f>INDEX('Factur-X FULL'!B:B,MATCH(CONCATENATE("/rsm:CrossIndustryInvoice",O454),'Factur-X FULL'!M:M,0))</f>
        <v>#N/A</v>
      </c>
      <c r="AA454" s="201" t="e">
        <f>INDEX('Factur-X FULL'!K:K,MATCH(CONCATENATE("/rsm:CrossIndustryInvoice",O454),'Factur-X FULL'!M:M,0))</f>
        <v>#N/A</v>
      </c>
      <c r="AB454" s="109" t="e">
        <f>IF(OR(ISNA(Z454),Z454="EXT"),INDEX('Factur-X FULL'!T:T,MATCH(CONCATENATE("/rsm:CrossIndustryInvoice",O454),'Factur-X FULL'!M:M,0)),INDEX('Factur-X FULL'!T:T,MATCH(Z454,'Factur-X FULL'!B:B,0)))</f>
        <v>#N/A</v>
      </c>
      <c r="AC454" s="426" t="s">
        <v>4707</v>
      </c>
      <c r="AD454" s="8"/>
    </row>
    <row r="455" spans="1:30" s="148" customFormat="1" ht="45" customHeight="1" outlineLevel="3" x14ac:dyDescent="0.2">
      <c r="A455" s="8">
        <v>452</v>
      </c>
      <c r="B455" s="153" t="s">
        <v>4160</v>
      </c>
      <c r="C455" s="130"/>
      <c r="D455" s="446" t="str">
        <f t="shared" si="64"/>
        <v xml:space="preserve">* * * * </v>
      </c>
      <c r="E455" s="34" t="s">
        <v>5002</v>
      </c>
      <c r="F455" s="35">
        <f t="shared" si="66"/>
        <v>4</v>
      </c>
      <c r="G455" s="35" t="s">
        <v>5613</v>
      </c>
      <c r="H455" s="35" t="s">
        <v>5613</v>
      </c>
      <c r="I455" s="35" t="s">
        <v>5613</v>
      </c>
      <c r="J455" s="35" t="s">
        <v>3776</v>
      </c>
      <c r="K455" s="36" t="s">
        <v>20</v>
      </c>
      <c r="L455" s="35" t="s">
        <v>21</v>
      </c>
      <c r="M455" s="35" t="str">
        <f t="shared" si="72"/>
        <v>0..n</v>
      </c>
      <c r="N455" s="482" t="s">
        <v>21</v>
      </c>
      <c r="O455" s="34" t="s">
        <v>4005</v>
      </c>
      <c r="P455" s="34"/>
      <c r="Q455" s="34"/>
      <c r="R455" s="34"/>
      <c r="S455" s="34"/>
      <c r="T455" s="36"/>
      <c r="U455" s="500"/>
      <c r="V455" s="91"/>
      <c r="W455" s="185"/>
      <c r="X455" s="166" t="s">
        <v>4949</v>
      </c>
      <c r="Y455" s="8"/>
      <c r="Z455" s="145" t="e">
        <f>INDEX('Factur-X FULL'!B:B,MATCH(CONCATENATE("/rsm:CrossIndustryInvoice",O455),'Factur-X FULL'!M:M,0))</f>
        <v>#N/A</v>
      </c>
      <c r="AA455" s="202" t="e">
        <f>INDEX('Factur-X FULL'!K:K,MATCH(CONCATENATE("/rsm:CrossIndustryInvoice",O455),'Factur-X FULL'!M:M,0))</f>
        <v>#N/A</v>
      </c>
      <c r="AB455" s="146" t="e">
        <f>IF(OR(ISNA(Z455),Z455="EXT"),INDEX('Factur-X FULL'!T:T,MATCH(CONCATENATE("/rsm:CrossIndustryInvoice",O455),'Factur-X FULL'!M:M,0)),INDEX('Factur-X FULL'!T:T,MATCH(Z455,'Factur-X FULL'!B:B,0)))</f>
        <v>#N/A</v>
      </c>
      <c r="AC455" s="426" t="s">
        <v>4707</v>
      </c>
      <c r="AD455" s="8"/>
    </row>
    <row r="456" spans="1:30" ht="45" customHeight="1" outlineLevel="4" x14ac:dyDescent="0.2">
      <c r="A456" s="8">
        <v>453</v>
      </c>
      <c r="B456" s="54" t="s">
        <v>4160</v>
      </c>
      <c r="C456" s="121"/>
      <c r="D456" s="445" t="str">
        <f t="shared" si="64"/>
        <v xml:space="preserve">* * * * * </v>
      </c>
      <c r="E456" s="24" t="s">
        <v>4010</v>
      </c>
      <c r="F456" s="26">
        <f t="shared" si="66"/>
        <v>5</v>
      </c>
      <c r="G456" s="26" t="s">
        <v>5613</v>
      </c>
      <c r="H456" s="26" t="s">
        <v>5613</v>
      </c>
      <c r="I456" s="26" t="s">
        <v>5613</v>
      </c>
      <c r="J456" s="26" t="s">
        <v>3776</v>
      </c>
      <c r="K456" s="19" t="s">
        <v>20</v>
      </c>
      <c r="L456" s="230" t="str">
        <f t="shared" si="73"/>
        <v>0..1</v>
      </c>
      <c r="M456" s="230" t="str">
        <f t="shared" si="72"/>
        <v>0..1</v>
      </c>
      <c r="N456" s="475" t="s">
        <v>20</v>
      </c>
      <c r="O456" s="24" t="s">
        <v>4717</v>
      </c>
      <c r="P456" s="24" t="s">
        <v>1508</v>
      </c>
      <c r="Q456" s="24" t="s">
        <v>1509</v>
      </c>
      <c r="R456" s="24"/>
      <c r="S456" s="24"/>
      <c r="T456" s="19" t="s">
        <v>125</v>
      </c>
      <c r="U456" s="495" t="s">
        <v>81</v>
      </c>
      <c r="V456" s="89"/>
      <c r="W456" s="182"/>
      <c r="X456" s="164" t="s">
        <v>4949</v>
      </c>
      <c r="Y456" s="8"/>
      <c r="Z456" s="114" t="e">
        <f>INDEX('Factur-X FULL'!B:B,MATCH(CONCATENATE("/rsm:CrossIndustryInvoice",O456),'Factur-X FULL'!M:M,0))</f>
        <v>#N/A</v>
      </c>
      <c r="AA456" s="201" t="e">
        <f>INDEX('Factur-X FULL'!K:K,MATCH(CONCATENATE("/rsm:CrossIndustryInvoice",O456),'Factur-X FULL'!M:M,0))</f>
        <v>#N/A</v>
      </c>
      <c r="AB456" s="109" t="e">
        <f>IF(OR(ISNA(Z456),Z456="EXT"),INDEX('Factur-X FULL'!T:T,MATCH(CONCATENATE("/rsm:CrossIndustryInvoice",O456),'Factur-X FULL'!M:M,0)),INDEX('Factur-X FULL'!T:T,MATCH(Z456,'Factur-X FULL'!B:B,0)))</f>
        <v>#N/A</v>
      </c>
      <c r="AC456" s="426" t="s">
        <v>4707</v>
      </c>
      <c r="AD456" s="8"/>
    </row>
    <row r="457" spans="1:30" ht="45" customHeight="1" outlineLevel="4" x14ac:dyDescent="0.2">
      <c r="A457" s="8">
        <v>454</v>
      </c>
      <c r="B457" s="54" t="s">
        <v>4160</v>
      </c>
      <c r="C457" s="121"/>
      <c r="D457" s="445" t="str">
        <f t="shared" si="64"/>
        <v xml:space="preserve">* * * * * </v>
      </c>
      <c r="E457" s="24" t="s">
        <v>4011</v>
      </c>
      <c r="F457" s="26">
        <f t="shared" si="66"/>
        <v>5</v>
      </c>
      <c r="G457" s="26" t="s">
        <v>5613</v>
      </c>
      <c r="H457" s="26" t="s">
        <v>5613</v>
      </c>
      <c r="I457" s="26" t="s">
        <v>5613</v>
      </c>
      <c r="J457" s="26" t="s">
        <v>3776</v>
      </c>
      <c r="K457" s="19" t="s">
        <v>20</v>
      </c>
      <c r="L457" s="230" t="str">
        <f t="shared" si="73"/>
        <v>0..1</v>
      </c>
      <c r="M457" s="230" t="str">
        <f t="shared" si="72"/>
        <v>0..1</v>
      </c>
      <c r="N457" s="475" t="s">
        <v>20</v>
      </c>
      <c r="O457" s="24" t="s">
        <v>4006</v>
      </c>
      <c r="P457" s="24" t="s">
        <v>1508</v>
      </c>
      <c r="Q457" s="24" t="s">
        <v>1517</v>
      </c>
      <c r="R457" s="24"/>
      <c r="S457" s="24"/>
      <c r="T457" s="19" t="s">
        <v>125</v>
      </c>
      <c r="U457" s="495" t="s">
        <v>81</v>
      </c>
      <c r="V457" s="89"/>
      <c r="W457" s="182"/>
      <c r="X457" s="164" t="s">
        <v>4949</v>
      </c>
      <c r="Y457" s="8"/>
      <c r="Z457" s="114" t="e">
        <f>INDEX('Factur-X FULL'!B:B,MATCH(CONCATENATE("/rsm:CrossIndustryInvoice",O457),'Factur-X FULL'!M:M,0))</f>
        <v>#N/A</v>
      </c>
      <c r="AA457" s="201" t="e">
        <f>INDEX('Factur-X FULL'!K:K,MATCH(CONCATENATE("/rsm:CrossIndustryInvoice",O457),'Factur-X FULL'!M:M,0))</f>
        <v>#N/A</v>
      </c>
      <c r="AB457" s="109" t="e">
        <f>IF(OR(ISNA(Z457),Z457="EXT"),INDEX('Factur-X FULL'!T:T,MATCH(CONCATENATE("/rsm:CrossIndustryInvoice",O457),'Factur-X FULL'!M:M,0)),INDEX('Factur-X FULL'!T:T,MATCH(Z457,'Factur-X FULL'!B:B,0)))</f>
        <v>#N/A</v>
      </c>
      <c r="AC457" s="426" t="s">
        <v>4707</v>
      </c>
      <c r="AD457" s="8"/>
    </row>
    <row r="458" spans="1:30" ht="45" customHeight="1" outlineLevel="4" x14ac:dyDescent="0.2">
      <c r="A458" s="8">
        <v>455</v>
      </c>
      <c r="B458" s="54" t="s">
        <v>4160</v>
      </c>
      <c r="C458" s="121"/>
      <c r="D458" s="445" t="str">
        <f>REPT($D$1,F458)</f>
        <v xml:space="preserve">* * * * * </v>
      </c>
      <c r="E458" s="24" t="s">
        <v>5225</v>
      </c>
      <c r="F458" s="26">
        <f t="shared" ref="F458" si="74">LEN(O458)-LEN(SUBSTITUTE(O458,"/",""))</f>
        <v>5</v>
      </c>
      <c r="G458" s="26" t="s">
        <v>5613</v>
      </c>
      <c r="H458" s="26" t="s">
        <v>5613</v>
      </c>
      <c r="I458" s="26" t="s">
        <v>5613</v>
      </c>
      <c r="J458" s="26" t="s">
        <v>3776</v>
      </c>
      <c r="K458" s="19" t="s">
        <v>20</v>
      </c>
      <c r="L458" s="230" t="str">
        <f>IF($K458="","",$K458)</f>
        <v>0..1</v>
      </c>
      <c r="M458" s="230" t="str">
        <f>IF($L458="","",$L458)</f>
        <v>0..1</v>
      </c>
      <c r="N458" s="475" t="s">
        <v>20</v>
      </c>
      <c r="O458" s="24" t="s">
        <v>5226</v>
      </c>
      <c r="P458" s="24" t="s">
        <v>4382</v>
      </c>
      <c r="Q458" s="24" t="s">
        <v>5619</v>
      </c>
      <c r="R458" s="24"/>
      <c r="S458" s="24"/>
      <c r="T458" s="19" t="s">
        <v>192</v>
      </c>
      <c r="U458" s="495" t="s">
        <v>81</v>
      </c>
      <c r="V458" s="89"/>
      <c r="W458" s="182"/>
      <c r="X458" s="164" t="s">
        <v>4949</v>
      </c>
      <c r="Y458" s="8"/>
      <c r="Z458" s="114" t="e">
        <f>INDEX('Factur-X FULL'!B:B,MATCH(CONCATENATE("/rsm:CrossIndustryInvoice",O458),'Factur-X FULL'!M:M,0))</f>
        <v>#N/A</v>
      </c>
      <c r="AA458" s="201" t="e">
        <f>INDEX('Factur-X FULL'!K:K,MATCH(CONCATENATE("/rsm:CrossIndustryInvoice",O458),'Factur-X FULL'!M:M,0))</f>
        <v>#N/A</v>
      </c>
      <c r="AB458" s="109" t="e">
        <f>IF(OR(ISNA(Z458),Z458="EXT"),INDEX('Factur-X FULL'!T:T,MATCH(CONCATENATE("/rsm:CrossIndustryInvoice",O458),'Factur-X FULL'!M:M,0)),INDEX('Factur-X FULL'!T:T,MATCH(Z458,'Factur-X FULL'!B:B,0)))</f>
        <v>#N/A</v>
      </c>
      <c r="AC458" s="426" t="s">
        <v>4707</v>
      </c>
      <c r="AD458" s="8"/>
    </row>
    <row r="459" spans="1:30" ht="45" customHeight="1" outlineLevel="4" x14ac:dyDescent="0.2">
      <c r="A459" s="8">
        <v>456</v>
      </c>
      <c r="B459" s="54" t="s">
        <v>4160</v>
      </c>
      <c r="C459" s="121"/>
      <c r="D459" s="445" t="str">
        <f t="shared" si="64"/>
        <v xml:space="preserve">* * * * * </v>
      </c>
      <c r="E459" s="46" t="str">
        <f>CONCATENATE("(",E460,")")</f>
        <v>(Header Buyer Requisitioner (originator) - telephone number)</v>
      </c>
      <c r="F459" s="26">
        <f t="shared" si="66"/>
        <v>5</v>
      </c>
      <c r="G459" s="26" t="s">
        <v>5613</v>
      </c>
      <c r="H459" s="26" t="s">
        <v>5613</v>
      </c>
      <c r="I459" s="26" t="s">
        <v>5613</v>
      </c>
      <c r="J459" s="26" t="s">
        <v>3776</v>
      </c>
      <c r="K459" s="19" t="s">
        <v>20</v>
      </c>
      <c r="L459" s="230" t="str">
        <f t="shared" si="73"/>
        <v>0..1</v>
      </c>
      <c r="M459" s="230" t="str">
        <f t="shared" si="72"/>
        <v>0..1</v>
      </c>
      <c r="N459" s="475" t="s">
        <v>20</v>
      </c>
      <c r="O459" s="24" t="s">
        <v>4007</v>
      </c>
      <c r="P459" s="24"/>
      <c r="Q459" s="24"/>
      <c r="R459" s="24"/>
      <c r="S459" s="24"/>
      <c r="T459" s="19"/>
      <c r="U459" s="494"/>
      <c r="V459" s="89"/>
      <c r="W459" s="182"/>
      <c r="X459" s="164" t="s">
        <v>4949</v>
      </c>
      <c r="Y459" s="8"/>
      <c r="Z459" s="114" t="e">
        <f>INDEX('Factur-X FULL'!B:B,MATCH(CONCATENATE("/rsm:CrossIndustryInvoice",O459),'Factur-X FULL'!M:M,0))</f>
        <v>#N/A</v>
      </c>
      <c r="AA459" s="201" t="e">
        <f>INDEX('Factur-X FULL'!K:K,MATCH(CONCATENATE("/rsm:CrossIndustryInvoice",O459),'Factur-X FULL'!M:M,0))</f>
        <v>#N/A</v>
      </c>
      <c r="AB459" s="109" t="e">
        <f>IF(OR(ISNA(Z459),Z459="EXT"),INDEX('Factur-X FULL'!T:T,MATCH(CONCATENATE("/rsm:CrossIndustryInvoice",O459),'Factur-X FULL'!M:M,0)),INDEX('Factur-X FULL'!T:T,MATCH(Z459,'Factur-X FULL'!B:B,0)))</f>
        <v>#N/A</v>
      </c>
      <c r="AC459" s="426" t="s">
        <v>4707</v>
      </c>
      <c r="AD459" s="8"/>
    </row>
    <row r="460" spans="1:30" ht="45" customHeight="1" outlineLevel="4" x14ac:dyDescent="0.2">
      <c r="A460" s="8">
        <v>457</v>
      </c>
      <c r="B460" s="54" t="s">
        <v>4160</v>
      </c>
      <c r="C460" s="121"/>
      <c r="D460" s="445" t="str">
        <f t="shared" si="64"/>
        <v xml:space="preserve">* * * * * * </v>
      </c>
      <c r="E460" s="24" t="s">
        <v>4012</v>
      </c>
      <c r="F460" s="26">
        <f t="shared" si="66"/>
        <v>6</v>
      </c>
      <c r="G460" s="26" t="s">
        <v>5613</v>
      </c>
      <c r="H460" s="26" t="s">
        <v>5613</v>
      </c>
      <c r="I460" s="26" t="s">
        <v>5613</v>
      </c>
      <c r="J460" s="26" t="s">
        <v>3776</v>
      </c>
      <c r="K460" s="19" t="s">
        <v>16</v>
      </c>
      <c r="L460" s="230" t="str">
        <f t="shared" si="73"/>
        <v>1..1</v>
      </c>
      <c r="M460" s="230" t="str">
        <f t="shared" si="72"/>
        <v>1..1</v>
      </c>
      <c r="N460" s="475" t="s">
        <v>20</v>
      </c>
      <c r="O460" s="24" t="s">
        <v>4149</v>
      </c>
      <c r="P460" s="24" t="s">
        <v>1528</v>
      </c>
      <c r="Q460" s="24"/>
      <c r="R460" s="24"/>
      <c r="S460" s="24"/>
      <c r="T460" s="19" t="s">
        <v>125</v>
      </c>
      <c r="U460" s="495" t="s">
        <v>81</v>
      </c>
      <c r="V460" s="89"/>
      <c r="W460" s="182"/>
      <c r="X460" s="164" t="s">
        <v>4949</v>
      </c>
      <c r="Y460" s="8"/>
      <c r="Z460" s="114" t="e">
        <f>INDEX('Factur-X FULL'!B:B,MATCH(CONCATENATE("/rsm:CrossIndustryInvoice",O460),'Factur-X FULL'!M:M,0))</f>
        <v>#N/A</v>
      </c>
      <c r="AA460" s="201" t="e">
        <f>INDEX('Factur-X FULL'!K:K,MATCH(CONCATENATE("/rsm:CrossIndustryInvoice",O460),'Factur-X FULL'!M:M,0))</f>
        <v>#N/A</v>
      </c>
      <c r="AB460" s="109" t="e">
        <f>IF(OR(ISNA(Z460),Z460="EXT"),INDEX('Factur-X FULL'!T:T,MATCH(CONCATENATE("/rsm:CrossIndustryInvoice",O460),'Factur-X FULL'!M:M,0)),INDEX('Factur-X FULL'!T:T,MATCH(Z460,'Factur-X FULL'!B:B,0)))</f>
        <v>#N/A</v>
      </c>
      <c r="AC460" s="426" t="s">
        <v>4707</v>
      </c>
      <c r="AD460" s="8"/>
    </row>
    <row r="461" spans="1:30" ht="45" customHeight="1" outlineLevel="4" x14ac:dyDescent="0.2">
      <c r="A461" s="8">
        <v>458</v>
      </c>
      <c r="B461" s="54" t="s">
        <v>4160</v>
      </c>
      <c r="C461" s="121"/>
      <c r="D461" s="445" t="str">
        <f t="shared" si="64"/>
        <v xml:space="preserve">* * * * * </v>
      </c>
      <c r="E461" s="46" t="str">
        <f>CONCATENATE("(",E462,")")</f>
        <v>(Header Buyer Requisitioner (originator) - fax number)</v>
      </c>
      <c r="F461" s="26">
        <f t="shared" ref="F461:F462" si="75">LEN(O461)-LEN(SUBSTITUTE(O461,"/",""))</f>
        <v>5</v>
      </c>
      <c r="G461" s="26" t="s">
        <v>5613</v>
      </c>
      <c r="H461" s="26" t="s">
        <v>5613</v>
      </c>
      <c r="I461" s="26" t="s">
        <v>5613</v>
      </c>
      <c r="J461" s="26" t="s">
        <v>99</v>
      </c>
      <c r="K461" s="19" t="s">
        <v>20</v>
      </c>
      <c r="L461" s="230" t="str">
        <f t="shared" si="73"/>
        <v>0..1</v>
      </c>
      <c r="M461" s="230" t="str">
        <f t="shared" si="72"/>
        <v>0..1</v>
      </c>
      <c r="N461" s="475" t="s">
        <v>20</v>
      </c>
      <c r="O461" s="24" t="s">
        <v>5221</v>
      </c>
      <c r="P461" s="24"/>
      <c r="Q461" s="24"/>
      <c r="R461" s="24"/>
      <c r="S461" s="24"/>
      <c r="T461" s="19"/>
      <c r="U461" s="494"/>
      <c r="V461" s="89"/>
      <c r="W461" s="182"/>
      <c r="X461" s="164" t="s">
        <v>4949</v>
      </c>
      <c r="Y461" s="8"/>
      <c r="Z461" s="114" t="e">
        <f>INDEX('Factur-X FULL'!B:B,MATCH(CONCATENATE("/rsm:CrossIndustryInvoice",O461),'Factur-X FULL'!M:M,0))</f>
        <v>#N/A</v>
      </c>
      <c r="AA461" s="201" t="e">
        <f>INDEX('Factur-X FULL'!K:K,MATCH(CONCATENATE("/rsm:CrossIndustryInvoice",O461),'Factur-X FULL'!M:M,0))</f>
        <v>#N/A</v>
      </c>
      <c r="AB461" s="109" t="e">
        <f>IF(OR(ISNA(Z461),Z461="EXT"),INDEX('Factur-X FULL'!T:T,MATCH(CONCATENATE("/rsm:CrossIndustryInvoice",O461),'Factur-X FULL'!M:M,0)),INDEX('Factur-X FULL'!T:T,MATCH(Z461,'Factur-X FULL'!B:B,0)))</f>
        <v>#N/A</v>
      </c>
      <c r="AC461" s="426" t="s">
        <v>4707</v>
      </c>
      <c r="AD461" s="8"/>
    </row>
    <row r="462" spans="1:30" ht="45" customHeight="1" outlineLevel="4" x14ac:dyDescent="0.2">
      <c r="A462" s="8">
        <v>459</v>
      </c>
      <c r="B462" s="54" t="s">
        <v>4160</v>
      </c>
      <c r="C462" s="121"/>
      <c r="D462" s="445" t="str">
        <f t="shared" si="64"/>
        <v xml:space="preserve">* * * * * * </v>
      </c>
      <c r="E462" s="24" t="s">
        <v>5220</v>
      </c>
      <c r="F462" s="26">
        <f t="shared" si="75"/>
        <v>6</v>
      </c>
      <c r="G462" s="26" t="s">
        <v>5613</v>
      </c>
      <c r="H462" s="26" t="s">
        <v>5613</v>
      </c>
      <c r="I462" s="26" t="s">
        <v>5613</v>
      </c>
      <c r="J462" s="26" t="s">
        <v>99</v>
      </c>
      <c r="K462" s="19" t="s">
        <v>16</v>
      </c>
      <c r="L462" s="230" t="str">
        <f t="shared" si="73"/>
        <v>1..1</v>
      </c>
      <c r="M462" s="230" t="str">
        <f t="shared" si="72"/>
        <v>1..1</v>
      </c>
      <c r="N462" s="475" t="s">
        <v>20</v>
      </c>
      <c r="O462" s="24" t="s">
        <v>5222</v>
      </c>
      <c r="P462" s="24" t="s">
        <v>5218</v>
      </c>
      <c r="Q462" s="24"/>
      <c r="R462" s="24"/>
      <c r="S462" s="24"/>
      <c r="T462" s="19" t="s">
        <v>125</v>
      </c>
      <c r="U462" s="495" t="s">
        <v>81</v>
      </c>
      <c r="V462" s="89"/>
      <c r="W462" s="182"/>
      <c r="X462" s="164" t="s">
        <v>4949</v>
      </c>
      <c r="Y462" s="8"/>
      <c r="Z462" s="114" t="e">
        <f>INDEX('Factur-X FULL'!B:B,MATCH(CONCATENATE("/rsm:CrossIndustryInvoice",O462),'Factur-X FULL'!M:M,0))</f>
        <v>#N/A</v>
      </c>
      <c r="AA462" s="201" t="e">
        <f>INDEX('Factur-X FULL'!K:K,MATCH(CONCATENATE("/rsm:CrossIndustryInvoice",O462),'Factur-X FULL'!M:M,0))</f>
        <v>#N/A</v>
      </c>
      <c r="AB462" s="109" t="e">
        <f>IF(OR(ISNA(Z462),Z462="EXT"),INDEX('Factur-X FULL'!T:T,MATCH(CONCATENATE("/rsm:CrossIndustryInvoice",O462),'Factur-X FULL'!M:M,0)),INDEX('Factur-X FULL'!T:T,MATCH(Z462,'Factur-X FULL'!B:B,0)))</f>
        <v>#N/A</v>
      </c>
      <c r="AC462" s="426" t="s">
        <v>4707</v>
      </c>
      <c r="AD462" s="8"/>
    </row>
    <row r="463" spans="1:30" ht="45" customHeight="1" outlineLevel="4" x14ac:dyDescent="0.2">
      <c r="A463" s="8">
        <v>460</v>
      </c>
      <c r="B463" s="54" t="s">
        <v>4160</v>
      </c>
      <c r="C463" s="121"/>
      <c r="D463" s="445" t="str">
        <f t="shared" si="64"/>
        <v xml:space="preserve">* * * * * </v>
      </c>
      <c r="E463" s="46" t="str">
        <f>CONCATENATE("(",E464,")")</f>
        <v>(Header Buyer Requisitioner (originator) - email address)</v>
      </c>
      <c r="F463" s="26">
        <f t="shared" si="66"/>
        <v>5</v>
      </c>
      <c r="G463" s="26" t="s">
        <v>5613</v>
      </c>
      <c r="H463" s="26" t="s">
        <v>5613</v>
      </c>
      <c r="I463" s="26" t="s">
        <v>5613</v>
      </c>
      <c r="J463" s="26" t="s">
        <v>3776</v>
      </c>
      <c r="K463" s="19" t="s">
        <v>20</v>
      </c>
      <c r="L463" s="230" t="str">
        <f t="shared" si="73"/>
        <v>0..1</v>
      </c>
      <c r="M463" s="230" t="str">
        <f t="shared" si="72"/>
        <v>0..1</v>
      </c>
      <c r="N463" s="475" t="s">
        <v>20</v>
      </c>
      <c r="O463" s="24" t="s">
        <v>4008</v>
      </c>
      <c r="P463" s="24"/>
      <c r="Q463" s="24"/>
      <c r="R463" s="24"/>
      <c r="S463" s="24"/>
      <c r="T463" s="19"/>
      <c r="U463" s="494"/>
      <c r="V463" s="89"/>
      <c r="W463" s="182"/>
      <c r="X463" s="164" t="s">
        <v>4949</v>
      </c>
      <c r="Y463" s="8"/>
      <c r="Z463" s="114" t="e">
        <f>INDEX('Factur-X FULL'!B:B,MATCH(CONCATENATE("/rsm:CrossIndustryInvoice",O463),'Factur-X FULL'!M:M,0))</f>
        <v>#N/A</v>
      </c>
      <c r="AA463" s="201" t="e">
        <f>INDEX('Factur-X FULL'!K:K,MATCH(CONCATENATE("/rsm:CrossIndustryInvoice",O463),'Factur-X FULL'!M:M,0))</f>
        <v>#N/A</v>
      </c>
      <c r="AB463" s="109" t="e">
        <f>IF(OR(ISNA(Z463),Z463="EXT"),INDEX('Factur-X FULL'!T:T,MATCH(CONCATENATE("/rsm:CrossIndustryInvoice",O463),'Factur-X FULL'!M:M,0)),INDEX('Factur-X FULL'!T:T,MATCH(Z463,'Factur-X FULL'!B:B,0)))</f>
        <v>#N/A</v>
      </c>
      <c r="AC463" s="426" t="s">
        <v>4707</v>
      </c>
      <c r="AD463" s="8"/>
    </row>
    <row r="464" spans="1:30" ht="45" customHeight="1" outlineLevel="4" x14ac:dyDescent="0.2">
      <c r="A464" s="8">
        <v>461</v>
      </c>
      <c r="B464" s="54" t="s">
        <v>4160</v>
      </c>
      <c r="C464" s="121"/>
      <c r="D464" s="445" t="str">
        <f t="shared" si="64"/>
        <v xml:space="preserve">* * * * * * </v>
      </c>
      <c r="E464" s="24" t="s">
        <v>4013</v>
      </c>
      <c r="F464" s="26">
        <f t="shared" si="66"/>
        <v>6</v>
      </c>
      <c r="G464" s="26" t="s">
        <v>5613</v>
      </c>
      <c r="H464" s="26" t="s">
        <v>5613</v>
      </c>
      <c r="I464" s="26" t="s">
        <v>5613</v>
      </c>
      <c r="J464" s="26" t="s">
        <v>3776</v>
      </c>
      <c r="K464" s="19" t="s">
        <v>16</v>
      </c>
      <c r="L464" s="230" t="str">
        <f t="shared" si="73"/>
        <v>1..1</v>
      </c>
      <c r="M464" s="230" t="str">
        <f t="shared" si="72"/>
        <v>1..1</v>
      </c>
      <c r="N464" s="475" t="s">
        <v>20</v>
      </c>
      <c r="O464" s="24" t="s">
        <v>4009</v>
      </c>
      <c r="P464" s="24" t="s">
        <v>1545</v>
      </c>
      <c r="Q464" s="24"/>
      <c r="R464" s="24"/>
      <c r="S464" s="24"/>
      <c r="T464" s="19" t="s">
        <v>125</v>
      </c>
      <c r="U464" s="495" t="s">
        <v>81</v>
      </c>
      <c r="V464" s="89"/>
      <c r="W464" s="182"/>
      <c r="X464" s="164" t="s">
        <v>4949</v>
      </c>
      <c r="Y464" s="8"/>
      <c r="Z464" s="114" t="e">
        <f>INDEX('Factur-X FULL'!B:B,MATCH(CONCATENATE("/rsm:CrossIndustryInvoice",O464),'Factur-X FULL'!M:M,0))</f>
        <v>#N/A</v>
      </c>
      <c r="AA464" s="201" t="e">
        <f>INDEX('Factur-X FULL'!K:K,MATCH(CONCATENATE("/rsm:CrossIndustryInvoice",O464),'Factur-X FULL'!M:M,0))</f>
        <v>#N/A</v>
      </c>
      <c r="AB464" s="109" t="e">
        <f>IF(OR(ISNA(Z464),Z464="EXT"),INDEX('Factur-X FULL'!T:T,MATCH(CONCATENATE("/rsm:CrossIndustryInvoice",O464),'Factur-X FULL'!M:M,0)),INDEX('Factur-X FULL'!T:T,MATCH(Z464,'Factur-X FULL'!B:B,0)))</f>
        <v>#N/A</v>
      </c>
      <c r="AC464" s="426" t="s">
        <v>4707</v>
      </c>
      <c r="AD464" s="8"/>
    </row>
    <row r="465" spans="1:30" s="148" customFormat="1" ht="45" customHeight="1" outlineLevel="3" x14ac:dyDescent="0.2">
      <c r="A465" s="8">
        <v>462</v>
      </c>
      <c r="B465" s="153" t="s">
        <v>4160</v>
      </c>
      <c r="C465" s="130"/>
      <c r="D465" s="446" t="str">
        <f t="shared" si="64"/>
        <v xml:space="preserve">* * * * </v>
      </c>
      <c r="E465" s="49" t="s">
        <v>5003</v>
      </c>
      <c r="F465" s="35">
        <f t="shared" ref="F465:F505" si="76">LEN(O465)-LEN(SUBSTITUTE(O465,"/",""))</f>
        <v>4</v>
      </c>
      <c r="G465" s="35" t="s">
        <v>5613</v>
      </c>
      <c r="H465" s="35" t="s">
        <v>5613</v>
      </c>
      <c r="I465" s="35" t="s">
        <v>5613</v>
      </c>
      <c r="J465" s="35" t="s">
        <v>3776</v>
      </c>
      <c r="K465" s="36" t="s">
        <v>20</v>
      </c>
      <c r="L465" s="35" t="str">
        <f t="shared" si="73"/>
        <v>0..1</v>
      </c>
      <c r="M465" s="35" t="str">
        <f t="shared" si="72"/>
        <v>0..1</v>
      </c>
      <c r="N465" s="482" t="s">
        <v>20</v>
      </c>
      <c r="O465" s="34" t="s">
        <v>5018</v>
      </c>
      <c r="P465" s="34" t="s">
        <v>1798</v>
      </c>
      <c r="Q465" s="34" t="s">
        <v>1553</v>
      </c>
      <c r="R465" s="34"/>
      <c r="S465" s="34"/>
      <c r="T465" s="36"/>
      <c r="U465" s="500"/>
      <c r="V465" s="91"/>
      <c r="W465" s="185"/>
      <c r="X465" s="166" t="s">
        <v>4949</v>
      </c>
      <c r="Y465" s="8"/>
      <c r="Z465" s="145" t="e">
        <f>INDEX('Factur-X FULL'!B:B,MATCH(CONCATENATE("/rsm:CrossIndustryInvoice",O465),'Factur-X FULL'!M:M,0))</f>
        <v>#N/A</v>
      </c>
      <c r="AA465" s="202" t="e">
        <f>INDEX('Factur-X FULL'!K:K,MATCH(CONCATENATE("/rsm:CrossIndustryInvoice",O465),'Factur-X FULL'!M:M,0))</f>
        <v>#N/A</v>
      </c>
      <c r="AB465" s="146" t="e">
        <f>IF(OR(ISNA(Z465),Z465="EXT"),INDEX('Factur-X FULL'!T:T,MATCH(CONCATENATE("/rsm:CrossIndustryInvoice",O465),'Factur-X FULL'!M:M,0)),INDEX('Factur-X FULL'!T:T,MATCH(Z465,'Factur-X FULL'!B:B,0)))</f>
        <v>#N/A</v>
      </c>
      <c r="AC465" s="426" t="s">
        <v>4707</v>
      </c>
      <c r="AD465" s="8"/>
    </row>
    <row r="466" spans="1:30" ht="45" customHeight="1" outlineLevel="4" x14ac:dyDescent="0.2">
      <c r="A466" s="8">
        <v>463</v>
      </c>
      <c r="B466" s="54" t="s">
        <v>4160</v>
      </c>
      <c r="C466" s="121"/>
      <c r="D466" s="445" t="str">
        <f t="shared" si="64"/>
        <v xml:space="preserve">* * * * * </v>
      </c>
      <c r="E466" s="24" t="s">
        <v>4992</v>
      </c>
      <c r="F466" s="26">
        <f t="shared" si="76"/>
        <v>5</v>
      </c>
      <c r="G466" s="26" t="s">
        <v>5613</v>
      </c>
      <c r="H466" s="26" t="s">
        <v>5613</v>
      </c>
      <c r="I466" s="26" t="s">
        <v>5613</v>
      </c>
      <c r="J466" s="26" t="s">
        <v>3776</v>
      </c>
      <c r="K466" s="18" t="s">
        <v>20</v>
      </c>
      <c r="L466" s="230" t="str">
        <f t="shared" si="73"/>
        <v>0..1</v>
      </c>
      <c r="M466" s="230" t="str">
        <f t="shared" si="72"/>
        <v>0..1</v>
      </c>
      <c r="N466" s="475" t="s">
        <v>20</v>
      </c>
      <c r="O466" s="21" t="s">
        <v>5019</v>
      </c>
      <c r="P466" s="20" t="s">
        <v>1467</v>
      </c>
      <c r="Q466" s="20" t="s">
        <v>1468</v>
      </c>
      <c r="R466" s="20"/>
      <c r="S466" s="21"/>
      <c r="T466" s="19" t="s">
        <v>125</v>
      </c>
      <c r="U466" s="495" t="s">
        <v>81</v>
      </c>
      <c r="V466" s="88"/>
      <c r="W466" s="181"/>
      <c r="X466" s="163" t="s">
        <v>4949</v>
      </c>
      <c r="Y466" s="8"/>
      <c r="Z466" s="114" t="e">
        <f>INDEX('Factur-X FULL'!B:B,MATCH(CONCATENATE("/rsm:CrossIndustryInvoice",O466),'Factur-X FULL'!M:M,0))</f>
        <v>#N/A</v>
      </c>
      <c r="AA466" s="201" t="e">
        <f>INDEX('Factur-X FULL'!K:K,MATCH(CONCATENATE("/rsm:CrossIndustryInvoice",O466),'Factur-X FULL'!M:M,0))</f>
        <v>#N/A</v>
      </c>
      <c r="AB466" s="109" t="e">
        <f>IF(OR(ISNA(Z466),Z466="EXT"),INDEX('Factur-X FULL'!T:T,MATCH(CONCATENATE("/rsm:CrossIndustryInvoice",O466),'Factur-X FULL'!M:M,0)),INDEX('Factur-X FULL'!T:T,MATCH(Z466,'Factur-X FULL'!B:B,0)))</f>
        <v>#N/A</v>
      </c>
      <c r="AC466" s="426" t="s">
        <v>4707</v>
      </c>
      <c r="AD466" s="8"/>
    </row>
    <row r="467" spans="1:30" ht="45" customHeight="1" outlineLevel="4" x14ac:dyDescent="0.2">
      <c r="A467" s="8">
        <v>464</v>
      </c>
      <c r="B467" s="54" t="s">
        <v>4160</v>
      </c>
      <c r="C467" s="121"/>
      <c r="D467" s="445" t="str">
        <f t="shared" si="64"/>
        <v xml:space="preserve">* * * * * </v>
      </c>
      <c r="E467" s="24" t="s">
        <v>4993</v>
      </c>
      <c r="F467" s="26">
        <f t="shared" si="76"/>
        <v>5</v>
      </c>
      <c r="G467" s="26" t="s">
        <v>5613</v>
      </c>
      <c r="H467" s="26" t="s">
        <v>5613</v>
      </c>
      <c r="I467" s="26" t="s">
        <v>5613</v>
      </c>
      <c r="J467" s="26" t="s">
        <v>3776</v>
      </c>
      <c r="K467" s="18" t="s">
        <v>20</v>
      </c>
      <c r="L467" s="230" t="str">
        <f t="shared" si="73"/>
        <v>0..1</v>
      </c>
      <c r="M467" s="230" t="str">
        <f t="shared" si="72"/>
        <v>0..1</v>
      </c>
      <c r="N467" s="475" t="s">
        <v>20</v>
      </c>
      <c r="O467" s="21" t="s">
        <v>5020</v>
      </c>
      <c r="P467" s="20" t="s">
        <v>1472</v>
      </c>
      <c r="Q467" s="20" t="s">
        <v>1473</v>
      </c>
      <c r="R467" s="20"/>
      <c r="S467" s="21"/>
      <c r="T467" s="19" t="s">
        <v>125</v>
      </c>
      <c r="U467" s="495" t="s">
        <v>81</v>
      </c>
      <c r="V467" s="88"/>
      <c r="W467" s="181"/>
      <c r="X467" s="163" t="s">
        <v>4949</v>
      </c>
      <c r="Y467" s="8"/>
      <c r="Z467" s="114" t="e">
        <f>INDEX('Factur-X FULL'!B:B,MATCH(CONCATENATE("/rsm:CrossIndustryInvoice",O467),'Factur-X FULL'!M:M,0))</f>
        <v>#N/A</v>
      </c>
      <c r="AA467" s="201" t="e">
        <f>INDEX('Factur-X FULL'!K:K,MATCH(CONCATENATE("/rsm:CrossIndustryInvoice",O467),'Factur-X FULL'!M:M,0))</f>
        <v>#N/A</v>
      </c>
      <c r="AB467" s="109" t="e">
        <f>IF(OR(ISNA(Z467),Z467="EXT"),INDEX('Factur-X FULL'!T:T,MATCH(CONCATENATE("/rsm:CrossIndustryInvoice",O467),'Factur-X FULL'!M:M,0)),INDEX('Factur-X FULL'!T:T,MATCH(Z467,'Factur-X FULL'!B:B,0)))</f>
        <v>#N/A</v>
      </c>
      <c r="AC467" s="426" t="s">
        <v>4707</v>
      </c>
      <c r="AD467" s="8"/>
    </row>
    <row r="468" spans="1:30" ht="45" customHeight="1" outlineLevel="4" x14ac:dyDescent="0.2">
      <c r="A468" s="8">
        <v>465</v>
      </c>
      <c r="B468" s="54" t="s">
        <v>4160</v>
      </c>
      <c r="C468" s="121"/>
      <c r="D468" s="445" t="str">
        <f t="shared" si="64"/>
        <v xml:space="preserve">* * * * * </v>
      </c>
      <c r="E468" s="24" t="s">
        <v>4994</v>
      </c>
      <c r="F468" s="26">
        <f t="shared" si="76"/>
        <v>5</v>
      </c>
      <c r="G468" s="26" t="s">
        <v>5613</v>
      </c>
      <c r="H468" s="26" t="s">
        <v>5613</v>
      </c>
      <c r="I468" s="26" t="s">
        <v>5613</v>
      </c>
      <c r="J468" s="26" t="s">
        <v>3776</v>
      </c>
      <c r="K468" s="18" t="s">
        <v>20</v>
      </c>
      <c r="L468" s="230" t="str">
        <f t="shared" si="73"/>
        <v>0..1</v>
      </c>
      <c r="M468" s="230" t="str">
        <f t="shared" si="72"/>
        <v>0..1</v>
      </c>
      <c r="N468" s="475" t="s">
        <v>20</v>
      </c>
      <c r="O468" s="25" t="s">
        <v>5021</v>
      </c>
      <c r="P468" s="24" t="s">
        <v>1477</v>
      </c>
      <c r="Q468" s="24"/>
      <c r="R468" s="24"/>
      <c r="S468" s="25"/>
      <c r="T468" s="19" t="s">
        <v>125</v>
      </c>
      <c r="U468" s="495" t="s">
        <v>81</v>
      </c>
      <c r="V468" s="89"/>
      <c r="W468" s="182"/>
      <c r="X468" s="164" t="s">
        <v>4949</v>
      </c>
      <c r="Y468" s="8"/>
      <c r="Z468" s="114" t="e">
        <f>INDEX('Factur-X FULL'!B:B,MATCH(CONCATENATE("/rsm:CrossIndustryInvoice",O468),'Factur-X FULL'!M:M,0))</f>
        <v>#N/A</v>
      </c>
      <c r="AA468" s="201" t="e">
        <f>INDEX('Factur-X FULL'!K:K,MATCH(CONCATENATE("/rsm:CrossIndustryInvoice",O468),'Factur-X FULL'!M:M,0))</f>
        <v>#N/A</v>
      </c>
      <c r="AB468" s="109" t="e">
        <f>IF(OR(ISNA(Z468),Z468="EXT"),INDEX('Factur-X FULL'!T:T,MATCH(CONCATENATE("/rsm:CrossIndustryInvoice",O468),'Factur-X FULL'!M:M,0)),INDEX('Factur-X FULL'!T:T,MATCH(Z468,'Factur-X FULL'!B:B,0)))</f>
        <v>#N/A</v>
      </c>
      <c r="AC468" s="426" t="s">
        <v>4707</v>
      </c>
      <c r="AD468" s="8"/>
    </row>
    <row r="469" spans="1:30" ht="45" customHeight="1" outlineLevel="4" x14ac:dyDescent="0.2">
      <c r="A469" s="8">
        <v>466</v>
      </c>
      <c r="B469" s="54" t="s">
        <v>4160</v>
      </c>
      <c r="C469" s="121"/>
      <c r="D469" s="445" t="str">
        <f t="shared" ref="D469:D538" si="77">REPT($D$1,F469)</f>
        <v xml:space="preserve">* * * * * </v>
      </c>
      <c r="E469" s="24" t="s">
        <v>4995</v>
      </c>
      <c r="F469" s="26">
        <f t="shared" si="76"/>
        <v>5</v>
      </c>
      <c r="G469" s="26" t="s">
        <v>5613</v>
      </c>
      <c r="H469" s="26" t="s">
        <v>5613</v>
      </c>
      <c r="I469" s="26" t="s">
        <v>5613</v>
      </c>
      <c r="J469" s="26" t="s">
        <v>3776</v>
      </c>
      <c r="K469" s="18" t="s">
        <v>20</v>
      </c>
      <c r="L469" s="230" t="str">
        <f t="shared" si="73"/>
        <v>0..1</v>
      </c>
      <c r="M469" s="230" t="str">
        <f t="shared" si="72"/>
        <v>0..1</v>
      </c>
      <c r="N469" s="475" t="s">
        <v>20</v>
      </c>
      <c r="O469" s="25" t="s">
        <v>5022</v>
      </c>
      <c r="P469" s="24" t="s">
        <v>1477</v>
      </c>
      <c r="Q469" s="24"/>
      <c r="R469" s="24"/>
      <c r="S469" s="25"/>
      <c r="T469" s="19" t="s">
        <v>125</v>
      </c>
      <c r="U469" s="495" t="s">
        <v>81</v>
      </c>
      <c r="V469" s="89"/>
      <c r="W469" s="182"/>
      <c r="X469" s="164" t="s">
        <v>4949</v>
      </c>
      <c r="Y469" s="8"/>
      <c r="Z469" s="114" t="e">
        <f>INDEX('Factur-X FULL'!B:B,MATCH(CONCATENATE("/rsm:CrossIndustryInvoice",O469),'Factur-X FULL'!M:M,0))</f>
        <v>#N/A</v>
      </c>
      <c r="AA469" s="201" t="e">
        <f>INDEX('Factur-X FULL'!K:K,MATCH(CONCATENATE("/rsm:CrossIndustryInvoice",O469),'Factur-X FULL'!M:M,0))</f>
        <v>#N/A</v>
      </c>
      <c r="AB469" s="109" t="e">
        <f>IF(OR(ISNA(Z469),Z469="EXT"),INDEX('Factur-X FULL'!T:T,MATCH(CONCATENATE("/rsm:CrossIndustryInvoice",O469),'Factur-X FULL'!M:M,0)),INDEX('Factur-X FULL'!T:T,MATCH(Z469,'Factur-X FULL'!B:B,0)))</f>
        <v>#N/A</v>
      </c>
      <c r="AC469" s="426" t="s">
        <v>4707</v>
      </c>
      <c r="AD469" s="8"/>
    </row>
    <row r="470" spans="1:30" ht="45" customHeight="1" outlineLevel="4" x14ac:dyDescent="0.2">
      <c r="A470" s="8">
        <v>467</v>
      </c>
      <c r="B470" s="54" t="s">
        <v>4160</v>
      </c>
      <c r="C470" s="121"/>
      <c r="D470" s="445" t="str">
        <f t="shared" si="77"/>
        <v xml:space="preserve">* * * * * </v>
      </c>
      <c r="E470" s="24" t="s">
        <v>4996</v>
      </c>
      <c r="F470" s="26">
        <f t="shared" si="76"/>
        <v>5</v>
      </c>
      <c r="G470" s="26" t="s">
        <v>5613</v>
      </c>
      <c r="H470" s="26" t="s">
        <v>5613</v>
      </c>
      <c r="I470" s="26" t="s">
        <v>5613</v>
      </c>
      <c r="J470" s="26" t="s">
        <v>3776</v>
      </c>
      <c r="K470" s="18" t="s">
        <v>20</v>
      </c>
      <c r="L470" s="230" t="str">
        <f t="shared" si="73"/>
        <v>0..1</v>
      </c>
      <c r="M470" s="230" t="str">
        <f t="shared" si="72"/>
        <v>0..1</v>
      </c>
      <c r="N470" s="475" t="s">
        <v>20</v>
      </c>
      <c r="O470" s="21" t="s">
        <v>5023</v>
      </c>
      <c r="P470" s="20" t="s">
        <v>5724</v>
      </c>
      <c r="Q470" s="20"/>
      <c r="R470" s="20"/>
      <c r="S470" s="21"/>
      <c r="T470" s="19" t="s">
        <v>125</v>
      </c>
      <c r="U470" s="495" t="s">
        <v>81</v>
      </c>
      <c r="V470" s="88"/>
      <c r="W470" s="181"/>
      <c r="X470" s="163" t="s">
        <v>4949</v>
      </c>
      <c r="Y470" s="8"/>
      <c r="Z470" s="114" t="e">
        <f>INDEX('Factur-X FULL'!B:B,MATCH(CONCATENATE("/rsm:CrossIndustryInvoice",O470),'Factur-X FULL'!M:M,0))</f>
        <v>#N/A</v>
      </c>
      <c r="AA470" s="201" t="e">
        <f>INDEX('Factur-X FULL'!K:K,MATCH(CONCATENATE("/rsm:CrossIndustryInvoice",O470),'Factur-X FULL'!M:M,0))</f>
        <v>#N/A</v>
      </c>
      <c r="AB470" s="109" t="e">
        <f>IF(OR(ISNA(Z470),Z470="EXT"),INDEX('Factur-X FULL'!T:T,MATCH(CONCATENATE("/rsm:CrossIndustryInvoice",O470),'Factur-X FULL'!M:M,0)),INDEX('Factur-X FULL'!T:T,MATCH(Z470,'Factur-X FULL'!B:B,0)))</f>
        <v>#N/A</v>
      </c>
      <c r="AC470" s="426" t="s">
        <v>4707</v>
      </c>
      <c r="AD470" s="8"/>
    </row>
    <row r="471" spans="1:30" ht="45" customHeight="1" outlineLevel="4" x14ac:dyDescent="0.2">
      <c r="A471" s="8">
        <v>468</v>
      </c>
      <c r="B471" s="54" t="s">
        <v>4160</v>
      </c>
      <c r="C471" s="121"/>
      <c r="D471" s="445" t="str">
        <f t="shared" si="77"/>
        <v xml:space="preserve">* * * * * </v>
      </c>
      <c r="E471" s="24" t="s">
        <v>4997</v>
      </c>
      <c r="F471" s="26">
        <f t="shared" si="76"/>
        <v>5</v>
      </c>
      <c r="G471" s="26" t="s">
        <v>5613</v>
      </c>
      <c r="H471" s="26" t="s">
        <v>5613</v>
      </c>
      <c r="I471" s="26" t="s">
        <v>5613</v>
      </c>
      <c r="J471" s="26" t="s">
        <v>3776</v>
      </c>
      <c r="K471" s="18" t="s">
        <v>16</v>
      </c>
      <c r="L471" s="230" t="str">
        <f t="shared" si="73"/>
        <v>1..1</v>
      </c>
      <c r="M471" s="230" t="str">
        <f t="shared" si="72"/>
        <v>1..1</v>
      </c>
      <c r="N471" s="475" t="s">
        <v>20</v>
      </c>
      <c r="O471" s="25" t="s">
        <v>5024</v>
      </c>
      <c r="P471" s="24" t="s">
        <v>1488</v>
      </c>
      <c r="Q471" s="24" t="s">
        <v>541</v>
      </c>
      <c r="R471" s="24"/>
      <c r="S471" s="25"/>
      <c r="T471" s="19" t="s">
        <v>192</v>
      </c>
      <c r="U471" s="495" t="s">
        <v>81</v>
      </c>
      <c r="V471" s="89"/>
      <c r="W471" s="182"/>
      <c r="X471" s="164" t="s">
        <v>4949</v>
      </c>
      <c r="Y471" s="8"/>
      <c r="Z471" s="114" t="e">
        <f>INDEX('Factur-X FULL'!B:B,MATCH(CONCATENATE("/rsm:CrossIndustryInvoice",O471),'Factur-X FULL'!M:M,0))</f>
        <v>#N/A</v>
      </c>
      <c r="AA471" s="201" t="e">
        <f>INDEX('Factur-X FULL'!K:K,MATCH(CONCATENATE("/rsm:CrossIndustryInvoice",O471),'Factur-X FULL'!M:M,0))</f>
        <v>#N/A</v>
      </c>
      <c r="AB471" s="109" t="e">
        <f>IF(OR(ISNA(Z471),Z471="EXT"),INDEX('Factur-X FULL'!T:T,MATCH(CONCATENATE("/rsm:CrossIndustryInvoice",O471),'Factur-X FULL'!M:M,0)),INDEX('Factur-X FULL'!T:T,MATCH(Z471,'Factur-X FULL'!B:B,0)))</f>
        <v>#N/A</v>
      </c>
      <c r="AC471" s="426" t="s">
        <v>4707</v>
      </c>
      <c r="AD471" s="8"/>
    </row>
    <row r="472" spans="1:30" ht="45" customHeight="1" outlineLevel="4" x14ac:dyDescent="0.2">
      <c r="A472" s="8">
        <v>469</v>
      </c>
      <c r="B472" s="54" t="s">
        <v>4160</v>
      </c>
      <c r="C472" s="121"/>
      <c r="D472" s="445" t="str">
        <f t="shared" si="77"/>
        <v xml:space="preserve">* * * * * </v>
      </c>
      <c r="E472" s="24" t="s">
        <v>4998</v>
      </c>
      <c r="F472" s="26">
        <f t="shared" si="76"/>
        <v>5</v>
      </c>
      <c r="G472" s="26" t="s">
        <v>5613</v>
      </c>
      <c r="H472" s="26" t="s">
        <v>5613</v>
      </c>
      <c r="I472" s="26" t="s">
        <v>5613</v>
      </c>
      <c r="J472" s="26" t="s">
        <v>3776</v>
      </c>
      <c r="K472" s="18" t="s">
        <v>20</v>
      </c>
      <c r="L472" s="230" t="str">
        <f t="shared" si="73"/>
        <v>0..1</v>
      </c>
      <c r="M472" s="230" t="str">
        <f t="shared" si="72"/>
        <v>0..1</v>
      </c>
      <c r="N472" s="475" t="s">
        <v>20</v>
      </c>
      <c r="O472" s="25" t="s">
        <v>5025</v>
      </c>
      <c r="P472" s="24" t="s">
        <v>1493</v>
      </c>
      <c r="Q472" s="24" t="s">
        <v>1494</v>
      </c>
      <c r="R472" s="24"/>
      <c r="S472" s="25"/>
      <c r="T472" s="19" t="s">
        <v>125</v>
      </c>
      <c r="U472" s="495" t="s">
        <v>81</v>
      </c>
      <c r="V472" s="89"/>
      <c r="W472" s="182"/>
      <c r="X472" s="164" t="s">
        <v>4949</v>
      </c>
      <c r="Y472" s="8"/>
      <c r="Z472" s="114" t="e">
        <f>INDEX('Factur-X FULL'!B:B,MATCH(CONCATENATE("/rsm:CrossIndustryInvoice",O472),'Factur-X FULL'!M:M,0))</f>
        <v>#N/A</v>
      </c>
      <c r="AA472" s="201" t="e">
        <f>INDEX('Factur-X FULL'!K:K,MATCH(CONCATENATE("/rsm:CrossIndustryInvoice",O472),'Factur-X FULL'!M:M,0))</f>
        <v>#N/A</v>
      </c>
      <c r="AB472" s="109" t="e">
        <f>IF(OR(ISNA(Z472),Z472="EXT"),INDEX('Factur-X FULL'!T:T,MATCH(CONCATENATE("/rsm:CrossIndustryInvoice",O472),'Factur-X FULL'!M:M,0)),INDEX('Factur-X FULL'!T:T,MATCH(Z472,'Factur-X FULL'!B:B,0)))</f>
        <v>#N/A</v>
      </c>
      <c r="AC472" s="426" t="s">
        <v>4707</v>
      </c>
      <c r="AD472" s="8"/>
    </row>
    <row r="473" spans="1:30" s="148" customFormat="1" ht="45" customHeight="1" outlineLevel="3" x14ac:dyDescent="0.2">
      <c r="A473" s="8">
        <v>470</v>
      </c>
      <c r="B473" s="153" t="s">
        <v>4160</v>
      </c>
      <c r="C473" s="128"/>
      <c r="D473" s="446" t="str">
        <f t="shared" si="77"/>
        <v xml:space="preserve">* * * * </v>
      </c>
      <c r="E473" s="49" t="s">
        <v>5004</v>
      </c>
      <c r="F473" s="35">
        <f t="shared" si="76"/>
        <v>4</v>
      </c>
      <c r="G473" s="35" t="s">
        <v>5613</v>
      </c>
      <c r="H473" s="35" t="s">
        <v>5613</v>
      </c>
      <c r="I473" s="35" t="s">
        <v>5613</v>
      </c>
      <c r="J473" s="35" t="s">
        <v>3776</v>
      </c>
      <c r="K473" s="36" t="s">
        <v>20</v>
      </c>
      <c r="L473" s="35" t="str">
        <f t="shared" si="73"/>
        <v>0..1</v>
      </c>
      <c r="M473" s="35" t="str">
        <f t="shared" si="72"/>
        <v>0..1</v>
      </c>
      <c r="N473" s="482" t="s">
        <v>21</v>
      </c>
      <c r="O473" s="34" t="s">
        <v>5026</v>
      </c>
      <c r="P473" s="34"/>
      <c r="Q473" s="34"/>
      <c r="R473" s="34"/>
      <c r="S473" s="34"/>
      <c r="T473" s="36"/>
      <c r="U473" s="500"/>
      <c r="V473" s="91"/>
      <c r="W473" s="185"/>
      <c r="X473" s="166" t="s">
        <v>4949</v>
      </c>
      <c r="Y473" s="8"/>
      <c r="Z473" s="145" t="e">
        <f>INDEX('Factur-X FULL'!B:B,MATCH(CONCATENATE("/rsm:CrossIndustryInvoice",O473),'Factur-X FULL'!M:M,0))</f>
        <v>#N/A</v>
      </c>
      <c r="AA473" s="202" t="e">
        <f>INDEX('Factur-X FULL'!K:K,MATCH(CONCATENATE("/rsm:CrossIndustryInvoice",O473),'Factur-X FULL'!M:M,0))</f>
        <v>#N/A</v>
      </c>
      <c r="AB473" s="146" t="e">
        <f>IF(OR(ISNA(Z473),Z473="EXT"),INDEX('Factur-X FULL'!T:T,MATCH(CONCATENATE("/rsm:CrossIndustryInvoice",O473),'Factur-X FULL'!M:M,0)),INDEX('Factur-X FULL'!T:T,MATCH(Z473,'Factur-X FULL'!B:B,0)))</f>
        <v>#N/A</v>
      </c>
      <c r="AC473" s="426" t="s">
        <v>4707</v>
      </c>
      <c r="AD473" s="8"/>
    </row>
    <row r="474" spans="1:30" ht="45" customHeight="1" outlineLevel="4" x14ac:dyDescent="0.2">
      <c r="A474" s="8">
        <v>471</v>
      </c>
      <c r="B474" s="54" t="s">
        <v>4160</v>
      </c>
      <c r="C474" s="121"/>
      <c r="D474" s="445" t="str">
        <f t="shared" si="77"/>
        <v xml:space="preserve">* * * * * </v>
      </c>
      <c r="E474" s="24" t="s">
        <v>4999</v>
      </c>
      <c r="F474" s="26">
        <f t="shared" si="76"/>
        <v>5</v>
      </c>
      <c r="G474" s="26" t="s">
        <v>5613</v>
      </c>
      <c r="H474" s="26" t="s">
        <v>5613</v>
      </c>
      <c r="I474" s="26" t="s">
        <v>5613</v>
      </c>
      <c r="J474" s="26" t="s">
        <v>3776</v>
      </c>
      <c r="K474" s="18" t="s">
        <v>16</v>
      </c>
      <c r="L474" s="230" t="str">
        <f t="shared" si="73"/>
        <v>1..1</v>
      </c>
      <c r="M474" s="230" t="str">
        <f t="shared" si="72"/>
        <v>1..1</v>
      </c>
      <c r="N474" s="475" t="s">
        <v>20</v>
      </c>
      <c r="O474" s="20" t="s">
        <v>5027</v>
      </c>
      <c r="P474" s="20" t="s">
        <v>4206</v>
      </c>
      <c r="Q474" s="20" t="s">
        <v>1610</v>
      </c>
      <c r="R474" s="20"/>
      <c r="S474" s="20"/>
      <c r="T474" s="18" t="s">
        <v>147</v>
      </c>
      <c r="U474" s="495" t="s">
        <v>81</v>
      </c>
      <c r="V474" s="88"/>
      <c r="W474" s="181"/>
      <c r="X474" s="163" t="s">
        <v>4949</v>
      </c>
      <c r="Y474" s="8"/>
      <c r="Z474" s="114" t="e">
        <f>INDEX('Factur-X FULL'!B:B,MATCH(CONCATENATE("/rsm:CrossIndustryInvoice",O474),'Factur-X FULL'!M:M,0))</f>
        <v>#N/A</v>
      </c>
      <c r="AA474" s="201" t="e">
        <f>INDEX('Factur-X FULL'!K:K,MATCH(CONCATENATE("/rsm:CrossIndustryInvoice",O474),'Factur-X FULL'!M:M,0))</f>
        <v>#N/A</v>
      </c>
      <c r="AB474" s="109" t="e">
        <f>IF(OR(ISNA(Z474),Z474="EXT"),INDEX('Factur-X FULL'!T:T,MATCH(CONCATENATE("/rsm:CrossIndustryInvoice",O474),'Factur-X FULL'!M:M,0)),INDEX('Factur-X FULL'!T:T,MATCH(Z474,'Factur-X FULL'!B:B,0)))</f>
        <v>#N/A</v>
      </c>
      <c r="AC474" s="426" t="s">
        <v>4707</v>
      </c>
      <c r="AD474" s="8"/>
    </row>
    <row r="475" spans="1:30" ht="45" customHeight="1" outlineLevel="4" x14ac:dyDescent="0.2">
      <c r="A475" s="8">
        <v>472</v>
      </c>
      <c r="B475" s="54" t="s">
        <v>4160</v>
      </c>
      <c r="C475" s="121"/>
      <c r="D475" s="445" t="str">
        <f t="shared" si="77"/>
        <v xml:space="preserve">* * * * * * </v>
      </c>
      <c r="E475" s="24" t="s">
        <v>4999</v>
      </c>
      <c r="F475" s="26">
        <f t="shared" si="76"/>
        <v>6</v>
      </c>
      <c r="G475" s="26" t="s">
        <v>5613</v>
      </c>
      <c r="H475" s="26" t="s">
        <v>5613</v>
      </c>
      <c r="I475" s="26" t="s">
        <v>5613</v>
      </c>
      <c r="J475" s="26" t="s">
        <v>3776</v>
      </c>
      <c r="K475" s="18" t="s">
        <v>16</v>
      </c>
      <c r="L475" s="230" t="str">
        <f t="shared" si="73"/>
        <v>1..1</v>
      </c>
      <c r="M475" s="230" t="str">
        <f t="shared" si="72"/>
        <v>1..1</v>
      </c>
      <c r="N475" s="475" t="s">
        <v>20</v>
      </c>
      <c r="O475" s="47" t="s">
        <v>5028</v>
      </c>
      <c r="P475" s="47" t="s">
        <v>1853</v>
      </c>
      <c r="Q475" s="47" t="s">
        <v>1610</v>
      </c>
      <c r="R475" s="47"/>
      <c r="S475" s="47"/>
      <c r="T475" s="125" t="s">
        <v>192</v>
      </c>
      <c r="U475" s="497" t="s">
        <v>230</v>
      </c>
      <c r="V475" s="94" t="s">
        <v>4056</v>
      </c>
      <c r="W475" s="187"/>
      <c r="X475" s="169" t="s">
        <v>4949</v>
      </c>
      <c r="Y475" s="8"/>
      <c r="Z475" s="114" t="e">
        <f>INDEX('Factur-X FULL'!B:B,MATCH(CONCATENATE("/rsm:CrossIndustryInvoice",O475),'Factur-X FULL'!M:M,0))</f>
        <v>#N/A</v>
      </c>
      <c r="AA475" s="201" t="e">
        <f>INDEX('Factur-X FULL'!K:K,MATCH(CONCATENATE("/rsm:CrossIndustryInvoice",O475),'Factur-X FULL'!M:M,0))</f>
        <v>#N/A</v>
      </c>
      <c r="AB475" s="109" t="e">
        <f>IF(OR(ISNA(Z475),Z475="EXT"),INDEX('Factur-X FULL'!T:T,MATCH(CONCATENATE("/rsm:CrossIndustryInvoice",O475),'Factur-X FULL'!M:M,0)),INDEX('Factur-X FULL'!T:T,MATCH(Z475,'Factur-X FULL'!B:B,0)))</f>
        <v>#N/A</v>
      </c>
      <c r="AC475" s="426" t="s">
        <v>4707</v>
      </c>
      <c r="AD475" s="8"/>
    </row>
    <row r="476" spans="1:30" s="148" customFormat="1" ht="45" customHeight="1" outlineLevel="3" x14ac:dyDescent="0.2">
      <c r="A476" s="8">
        <v>473</v>
      </c>
      <c r="B476" s="153" t="s">
        <v>4160</v>
      </c>
      <c r="C476" s="128"/>
      <c r="D476" s="446" t="str">
        <f t="shared" si="77"/>
        <v xml:space="preserve">* * * * </v>
      </c>
      <c r="E476" s="49" t="s">
        <v>5005</v>
      </c>
      <c r="F476" s="35">
        <f t="shared" si="76"/>
        <v>4</v>
      </c>
      <c r="G476" s="236" t="s">
        <v>5613</v>
      </c>
      <c r="H476" s="236" t="s">
        <v>5613</v>
      </c>
      <c r="I476" s="236" t="s">
        <v>5613</v>
      </c>
      <c r="J476" s="236" t="s">
        <v>3776</v>
      </c>
      <c r="K476" s="36" t="s">
        <v>20</v>
      </c>
      <c r="L476" s="35" t="s">
        <v>4576</v>
      </c>
      <c r="M476" s="35" t="s">
        <v>21</v>
      </c>
      <c r="N476" s="482" t="s">
        <v>21</v>
      </c>
      <c r="O476" s="34" t="s">
        <v>5029</v>
      </c>
      <c r="P476" s="34"/>
      <c r="Q476" s="34"/>
      <c r="R476" s="34"/>
      <c r="S476" s="34"/>
      <c r="T476" s="36"/>
      <c r="U476" s="500"/>
      <c r="V476" s="465"/>
      <c r="W476" s="185"/>
      <c r="X476" s="166" t="s">
        <v>4949</v>
      </c>
      <c r="Y476" s="8"/>
      <c r="Z476" s="145" t="e">
        <f>INDEX('Factur-X FULL'!B:B,MATCH(CONCATENATE("/rsm:CrossIndustryInvoice",O476),'Factur-X FULL'!M:M,0))</f>
        <v>#N/A</v>
      </c>
      <c r="AA476" s="202" t="e">
        <f>INDEX('Factur-X FULL'!K:K,MATCH(CONCATENATE("/rsm:CrossIndustryInvoice",O476),'Factur-X FULL'!M:M,0))</f>
        <v>#N/A</v>
      </c>
      <c r="AB476" s="146" t="e">
        <f>IF(OR(ISNA(Z476),Z476="EXT"),INDEX('Factur-X FULL'!T:T,MATCH(CONCATENATE("/rsm:CrossIndustryInvoice",O476),'Factur-X FULL'!M:M,0)),INDEX('Factur-X FULL'!T:T,MATCH(Z476,'Factur-X FULL'!B:B,0)))</f>
        <v>#N/A</v>
      </c>
      <c r="AC476" s="426" t="s">
        <v>4707</v>
      </c>
      <c r="AD476" s="8"/>
    </row>
    <row r="477" spans="1:30" ht="45" customHeight="1" outlineLevel="4" x14ac:dyDescent="0.2">
      <c r="A477" s="8">
        <v>474</v>
      </c>
      <c r="B477" s="54" t="s">
        <v>4160</v>
      </c>
      <c r="C477" s="121"/>
      <c r="D477" s="445" t="str">
        <f t="shared" si="77"/>
        <v xml:space="preserve">* * * * * </v>
      </c>
      <c r="E477" s="24" t="s">
        <v>5000</v>
      </c>
      <c r="F477" s="26">
        <f t="shared" si="76"/>
        <v>5</v>
      </c>
      <c r="G477" s="26" t="s">
        <v>5613</v>
      </c>
      <c r="H477" s="26" t="s">
        <v>5613</v>
      </c>
      <c r="I477" s="26" t="s">
        <v>5613</v>
      </c>
      <c r="J477" s="26" t="s">
        <v>3776</v>
      </c>
      <c r="K477" s="18" t="s">
        <v>16</v>
      </c>
      <c r="L477" s="230" t="str">
        <f t="shared" si="73"/>
        <v>1..1</v>
      </c>
      <c r="M477" s="230" t="str">
        <f t="shared" ref="M477:M669" si="78">IF($L477="","",$L477)</f>
        <v>1..1</v>
      </c>
      <c r="N477" s="475" t="s">
        <v>20</v>
      </c>
      <c r="O477" s="21" t="s">
        <v>5030</v>
      </c>
      <c r="P477" s="20" t="s">
        <v>1863</v>
      </c>
      <c r="Q477" s="20" t="s">
        <v>1864</v>
      </c>
      <c r="R477" s="20"/>
      <c r="S477" s="21"/>
      <c r="T477" s="18" t="s">
        <v>147</v>
      </c>
      <c r="U477" s="495" t="s">
        <v>81</v>
      </c>
      <c r="V477" s="88"/>
      <c r="W477" s="181"/>
      <c r="X477" s="163" t="s">
        <v>4949</v>
      </c>
      <c r="Y477" s="8"/>
      <c r="Z477" s="114" t="e">
        <f>INDEX('Factur-X FULL'!B:B,MATCH(CONCATENATE("/rsm:CrossIndustryInvoice",O477),'Factur-X FULL'!M:M,0))</f>
        <v>#N/A</v>
      </c>
      <c r="AA477" s="201" t="e">
        <f>INDEX('Factur-X FULL'!K:K,MATCH(CONCATENATE("/rsm:CrossIndustryInvoice",O477),'Factur-X FULL'!M:M,0))</f>
        <v>#N/A</v>
      </c>
      <c r="AB477" s="109" t="e">
        <f>IF(OR(ISNA(Z477),Z477="EXT"),INDEX('Factur-X FULL'!T:T,MATCH(CONCATENATE("/rsm:CrossIndustryInvoice",O477),'Factur-X FULL'!M:M,0)),INDEX('Factur-X FULL'!T:T,MATCH(Z477,'Factur-X FULL'!B:B,0)))</f>
        <v>#N/A</v>
      </c>
      <c r="AC477" s="426" t="s">
        <v>4707</v>
      </c>
      <c r="AD477" s="8"/>
    </row>
    <row r="478" spans="1:30" ht="45" customHeight="1" outlineLevel="4" x14ac:dyDescent="0.2">
      <c r="A478" s="8">
        <v>475</v>
      </c>
      <c r="B478" s="54" t="s">
        <v>4160</v>
      </c>
      <c r="C478" s="121"/>
      <c r="D478" s="445" t="str">
        <f t="shared" si="77"/>
        <v xml:space="preserve">* * * * * * </v>
      </c>
      <c r="E478" s="24"/>
      <c r="F478" s="26">
        <f t="shared" si="76"/>
        <v>6</v>
      </c>
      <c r="G478" s="26" t="s">
        <v>5613</v>
      </c>
      <c r="H478" s="26" t="s">
        <v>5613</v>
      </c>
      <c r="I478" s="26" t="s">
        <v>5613</v>
      </c>
      <c r="J478" s="26" t="s">
        <v>3776</v>
      </c>
      <c r="K478" s="19" t="s">
        <v>16</v>
      </c>
      <c r="L478" s="230" t="str">
        <f t="shared" si="73"/>
        <v>1..1</v>
      </c>
      <c r="M478" s="230" t="str">
        <f t="shared" si="78"/>
        <v>1..1</v>
      </c>
      <c r="N478" s="475" t="s">
        <v>20</v>
      </c>
      <c r="O478" s="52" t="s">
        <v>5031</v>
      </c>
      <c r="P478" s="47" t="s">
        <v>1874</v>
      </c>
      <c r="Q478" s="47" t="s">
        <v>4976</v>
      </c>
      <c r="R478" s="47"/>
      <c r="S478" s="52"/>
      <c r="T478" s="125" t="s">
        <v>409</v>
      </c>
      <c r="U478" s="497" t="s">
        <v>230</v>
      </c>
      <c r="V478" s="94" t="s">
        <v>138</v>
      </c>
      <c r="W478" s="187"/>
      <c r="X478" s="169" t="s">
        <v>4949</v>
      </c>
      <c r="Y478" s="8"/>
      <c r="Z478" s="114" t="e">
        <f>INDEX('Factur-X FULL'!B:B,MATCH(CONCATENATE("/rsm:CrossIndustryInvoice",O478),'Factur-X FULL'!M:M,0))</f>
        <v>#N/A</v>
      </c>
      <c r="AA478" s="201" t="e">
        <f>INDEX('Factur-X FULL'!K:K,MATCH(CONCATENATE("/rsm:CrossIndustryInvoice",O478),'Factur-X FULL'!M:M,0))</f>
        <v>#N/A</v>
      </c>
      <c r="AB478" s="109" t="e">
        <f>IF(OR(ISNA(Z478),Z478="EXT"),INDEX('Factur-X FULL'!T:T,MATCH(CONCATENATE("/rsm:CrossIndustryInvoice",O478),'Factur-X FULL'!M:M,0)),INDEX('Factur-X FULL'!T:T,MATCH(Z478,'Factur-X FULL'!B:B,0)))</f>
        <v>#N/A</v>
      </c>
      <c r="AC478" s="426" t="s">
        <v>4707</v>
      </c>
      <c r="AD478" s="8"/>
    </row>
    <row r="479" spans="1:30" s="148" customFormat="1" ht="45" customHeight="1" outlineLevel="2" x14ac:dyDescent="0.2">
      <c r="A479" s="8">
        <v>476</v>
      </c>
      <c r="B479" s="153" t="s">
        <v>4160</v>
      </c>
      <c r="C479" s="131"/>
      <c r="D479" s="449" t="str">
        <f t="shared" si="77"/>
        <v xml:space="preserve">* * * </v>
      </c>
      <c r="E479" s="60" t="s">
        <v>5227</v>
      </c>
      <c r="F479" s="42">
        <f t="shared" si="76"/>
        <v>3</v>
      </c>
      <c r="G479" s="234" t="s">
        <v>5613</v>
      </c>
      <c r="H479" s="234" t="s">
        <v>5613</v>
      </c>
      <c r="I479" s="234" t="s">
        <v>5613</v>
      </c>
      <c r="J479" s="234" t="s">
        <v>99</v>
      </c>
      <c r="K479" s="42" t="s">
        <v>20</v>
      </c>
      <c r="L479" s="41" t="str">
        <f t="shared" si="73"/>
        <v>0..1</v>
      </c>
      <c r="M479" s="41" t="str">
        <f t="shared" si="78"/>
        <v>0..1</v>
      </c>
      <c r="N479" s="481" t="s">
        <v>20</v>
      </c>
      <c r="O479" s="40" t="s">
        <v>5266</v>
      </c>
      <c r="P479" s="40" t="s">
        <v>4979</v>
      </c>
      <c r="Q479" s="40"/>
      <c r="R479" s="40"/>
      <c r="S479" s="42"/>
      <c r="T479" s="42"/>
      <c r="U479" s="499"/>
      <c r="V479" s="92"/>
      <c r="W479" s="193" t="s">
        <v>3774</v>
      </c>
      <c r="X479" s="194"/>
      <c r="Y479" s="8"/>
      <c r="Z479" s="141" t="str">
        <f>INDEX('Factur-X FULL'!B:B,MATCH(CONCATENATE("/rsm:CrossIndustryInvoice",O479),'Factur-X FULL'!M:M,0))</f>
        <v>EXT</v>
      </c>
      <c r="AA479" s="203" t="str">
        <f>INDEX('Factur-X FULL'!K:K,MATCH(CONCATENATE("/rsm:CrossIndustryInvoice",O479),'Factur-X FULL'!M:M,0))</f>
        <v>0..1</v>
      </c>
      <c r="AB479" s="143" t="str">
        <f>IF(OR(ISNA(Z479),Z479="EXT"),INDEX('Factur-X FULL'!T:T,MATCH(CONCATENATE("/rsm:CrossIndustryInvoice",O479),'Factur-X FULL'!M:M,0)),INDEX('Factur-X FULL'!T:T,MATCH(Z479,'Factur-X FULL'!B:B,0)))</f>
        <v>EXTENDED</v>
      </c>
      <c r="AC479" s="70"/>
      <c r="AD479" s="8"/>
    </row>
    <row r="480" spans="1:30" ht="45" customHeight="1" outlineLevel="3" x14ac:dyDescent="0.2">
      <c r="A480" s="8">
        <v>477</v>
      </c>
      <c r="B480" s="54" t="s">
        <v>4160</v>
      </c>
      <c r="C480" s="121"/>
      <c r="D480" s="445" t="str">
        <f t="shared" si="77"/>
        <v xml:space="preserve">* * * * </v>
      </c>
      <c r="E480" s="24" t="s">
        <v>5236</v>
      </c>
      <c r="F480" s="26">
        <f t="shared" si="76"/>
        <v>4</v>
      </c>
      <c r="G480" s="26" t="s">
        <v>5613</v>
      </c>
      <c r="H480" s="26" t="s">
        <v>5613</v>
      </c>
      <c r="I480" s="26" t="s">
        <v>5613</v>
      </c>
      <c r="J480" s="26" t="s">
        <v>99</v>
      </c>
      <c r="K480" s="19" t="s">
        <v>20</v>
      </c>
      <c r="L480" s="230" t="str">
        <f t="shared" si="73"/>
        <v>0..1</v>
      </c>
      <c r="M480" s="230" t="str">
        <f t="shared" si="78"/>
        <v>0..1</v>
      </c>
      <c r="N480" s="475" t="s">
        <v>21</v>
      </c>
      <c r="O480" s="25" t="s">
        <v>5267</v>
      </c>
      <c r="P480" s="24" t="s">
        <v>5307</v>
      </c>
      <c r="Q480" s="20"/>
      <c r="R480" s="20"/>
      <c r="S480" s="25"/>
      <c r="T480" s="19" t="s">
        <v>147</v>
      </c>
      <c r="U480" s="495" t="s">
        <v>81</v>
      </c>
      <c r="V480" s="178"/>
      <c r="W480" s="182"/>
      <c r="X480" s="164"/>
      <c r="Y480" s="8"/>
      <c r="Z480" s="114" t="str">
        <f>INDEX('Factur-X FULL'!B:B,MATCH(CONCATENATE("/rsm:CrossIndustryInvoice",O480),'Factur-X FULL'!M:M,0))</f>
        <v>EXT</v>
      </c>
      <c r="AA480" s="201" t="str">
        <f>INDEX('Factur-X FULL'!K:K,MATCH(CONCATENATE("/rsm:CrossIndustryInvoice",O480),'Factur-X FULL'!M:M,0))</f>
        <v>0..1</v>
      </c>
      <c r="AB480" s="109" t="str">
        <f>IF(OR(ISNA(Z480),Z480="EXT"),INDEX('Factur-X FULL'!T:T,MATCH(CONCATENATE("/rsm:CrossIndustryInvoice",O480),'Factur-X FULL'!M:M,0)),INDEX('Factur-X FULL'!T:T,MATCH(Z480,'Factur-X FULL'!B:B,0)))</f>
        <v>EXTENDED</v>
      </c>
      <c r="AD480" s="8"/>
    </row>
    <row r="481" spans="1:30" ht="45" customHeight="1" outlineLevel="3" x14ac:dyDescent="0.2">
      <c r="A481" s="8">
        <v>478</v>
      </c>
      <c r="B481" s="54" t="s">
        <v>4160</v>
      </c>
      <c r="C481" s="121"/>
      <c r="D481" s="445" t="str">
        <f t="shared" si="77"/>
        <v xml:space="preserve">* * * * </v>
      </c>
      <c r="E481" s="24" t="s">
        <v>5237</v>
      </c>
      <c r="F481" s="26">
        <f t="shared" si="76"/>
        <v>4</v>
      </c>
      <c r="G481" s="26" t="s">
        <v>5613</v>
      </c>
      <c r="H481" s="26" t="s">
        <v>5613</v>
      </c>
      <c r="I481" s="26" t="s">
        <v>5613</v>
      </c>
      <c r="J481" s="26" t="s">
        <v>99</v>
      </c>
      <c r="K481" s="19" t="s">
        <v>21</v>
      </c>
      <c r="L481" s="230" t="str">
        <f t="shared" si="73"/>
        <v>0..n</v>
      </c>
      <c r="M481" s="230" t="str">
        <f t="shared" si="78"/>
        <v>0..n</v>
      </c>
      <c r="N481" s="475" t="s">
        <v>21</v>
      </c>
      <c r="O481" s="25" t="s">
        <v>5268</v>
      </c>
      <c r="P481" s="24" t="s">
        <v>77</v>
      </c>
      <c r="Q481" s="20" t="s">
        <v>1395</v>
      </c>
      <c r="R481" s="20"/>
      <c r="S481" s="25"/>
      <c r="T481" s="19" t="s">
        <v>147</v>
      </c>
      <c r="U481" s="495" t="s">
        <v>81</v>
      </c>
      <c r="V481" s="178"/>
      <c r="W481" s="182"/>
      <c r="X481" s="164"/>
      <c r="Y481" s="8"/>
      <c r="Z481" s="114" t="str">
        <f>INDEX('Factur-X FULL'!B:B,MATCH(CONCATENATE("/rsm:CrossIndustryInvoice",O481),'Factur-X FULL'!M:M,0))</f>
        <v>EXT</v>
      </c>
      <c r="AA481" s="201" t="str">
        <f>INDEX('Factur-X FULL'!K:K,MATCH(CONCATENATE("/rsm:CrossIndustryInvoice",O481),'Factur-X FULL'!M:M,0))</f>
        <v>0..n</v>
      </c>
      <c r="AB481" s="109" t="str">
        <f>IF(OR(ISNA(Z481),Z481="EXT"),INDEX('Factur-X FULL'!T:T,MATCH(CONCATENATE("/rsm:CrossIndustryInvoice",O481),'Factur-X FULL'!M:M,0)),INDEX('Factur-X FULL'!T:T,MATCH(Z481,'Factur-X FULL'!B:B,0)))</f>
        <v>EXTENDED</v>
      </c>
      <c r="AD481" s="8"/>
    </row>
    <row r="482" spans="1:30" ht="45" customHeight="1" outlineLevel="3" x14ac:dyDescent="0.2">
      <c r="A482" s="8">
        <v>479</v>
      </c>
      <c r="B482" s="54" t="s">
        <v>4160</v>
      </c>
      <c r="C482" s="121"/>
      <c r="D482" s="445" t="str">
        <f t="shared" si="77"/>
        <v xml:space="preserve">* * * * * </v>
      </c>
      <c r="E482" s="24" t="s">
        <v>5238</v>
      </c>
      <c r="F482" s="26">
        <f t="shared" si="76"/>
        <v>5</v>
      </c>
      <c r="G482" s="26" t="s">
        <v>5613</v>
      </c>
      <c r="H482" s="26" t="s">
        <v>5613</v>
      </c>
      <c r="I482" s="26" t="s">
        <v>5613</v>
      </c>
      <c r="J482" s="26" t="s">
        <v>99</v>
      </c>
      <c r="K482" s="19" t="s">
        <v>16</v>
      </c>
      <c r="L482" s="230" t="str">
        <f t="shared" si="73"/>
        <v>1..1</v>
      </c>
      <c r="M482" s="230" t="str">
        <f t="shared" si="78"/>
        <v>1..1</v>
      </c>
      <c r="N482" s="476" t="s">
        <v>20</v>
      </c>
      <c r="O482" s="52" t="s">
        <v>5269</v>
      </c>
      <c r="P482" s="47" t="s">
        <v>5308</v>
      </c>
      <c r="Q482" s="159" t="s">
        <v>406</v>
      </c>
      <c r="R482" s="159"/>
      <c r="S482" s="52"/>
      <c r="T482" s="125" t="s">
        <v>409</v>
      </c>
      <c r="U482" s="497" t="s">
        <v>230</v>
      </c>
      <c r="V482" s="94"/>
      <c r="W482" s="187"/>
      <c r="X482" s="169"/>
      <c r="Y482" s="8"/>
      <c r="Z482" s="114" t="str">
        <f>INDEX('Factur-X FULL'!B:B,MATCH(CONCATENATE("/rsm:CrossIndustryInvoice",O482),'Factur-X FULL'!M:M,0))</f>
        <v>EXT</v>
      </c>
      <c r="AA482" s="201" t="str">
        <f>INDEX('Factur-X FULL'!K:K,MATCH(CONCATENATE("/rsm:CrossIndustryInvoice",O482),'Factur-X FULL'!M:M,0))</f>
        <v>1..1</v>
      </c>
      <c r="AB482" s="109" t="str">
        <f>IF(OR(ISNA(Z482),Z482="EXT"),INDEX('Factur-X FULL'!T:T,MATCH(CONCATENATE("/rsm:CrossIndustryInvoice",O482),'Factur-X FULL'!M:M,0)),INDEX('Factur-X FULL'!T:T,MATCH(Z482,'Factur-X FULL'!B:B,0)))</f>
        <v>EXTENDED</v>
      </c>
      <c r="AD482" s="8"/>
    </row>
    <row r="483" spans="1:30" ht="45" customHeight="1" outlineLevel="3" x14ac:dyDescent="0.2">
      <c r="A483" s="8">
        <v>480</v>
      </c>
      <c r="B483" s="54" t="s">
        <v>4160</v>
      </c>
      <c r="C483" s="121"/>
      <c r="D483" s="445" t="str">
        <f t="shared" si="77"/>
        <v xml:space="preserve">* * * * </v>
      </c>
      <c r="E483" s="24" t="s">
        <v>5239</v>
      </c>
      <c r="F483" s="26">
        <f t="shared" si="76"/>
        <v>4</v>
      </c>
      <c r="G483" s="26" t="s">
        <v>5613</v>
      </c>
      <c r="H483" s="26" t="s">
        <v>5613</v>
      </c>
      <c r="I483" s="26" t="s">
        <v>5613</v>
      </c>
      <c r="J483" s="26" t="s">
        <v>99</v>
      </c>
      <c r="K483" s="19" t="s">
        <v>20</v>
      </c>
      <c r="L483" s="230" t="str">
        <f t="shared" si="73"/>
        <v>0..1</v>
      </c>
      <c r="M483" s="230" t="str">
        <f t="shared" si="78"/>
        <v>0..1</v>
      </c>
      <c r="N483" s="475" t="s">
        <v>20</v>
      </c>
      <c r="O483" s="25" t="s">
        <v>5270</v>
      </c>
      <c r="P483" s="24" t="s">
        <v>5309</v>
      </c>
      <c r="Q483" s="24"/>
      <c r="R483" s="24"/>
      <c r="S483" s="25"/>
      <c r="T483" s="19" t="s">
        <v>125</v>
      </c>
      <c r="U483" s="495" t="s">
        <v>81</v>
      </c>
      <c r="V483" s="89"/>
      <c r="W483" s="182"/>
      <c r="X483" s="164"/>
      <c r="Y483" s="8"/>
      <c r="Z483" s="114" t="str">
        <f>INDEX('Factur-X FULL'!B:B,MATCH(CONCATENATE("/rsm:CrossIndustryInvoice",O483),'Factur-X FULL'!M:M,0))</f>
        <v>EXT</v>
      </c>
      <c r="AA483" s="201" t="str">
        <f>INDEX('Factur-X FULL'!K:K,MATCH(CONCATENATE("/rsm:CrossIndustryInvoice",O483),'Factur-X FULL'!M:M,0))</f>
        <v>1..1</v>
      </c>
      <c r="AB483" s="109" t="str">
        <f>IF(OR(ISNA(Z483),Z483="EXT"),INDEX('Factur-X FULL'!T:T,MATCH(CONCATENATE("/rsm:CrossIndustryInvoice",O483),'Factur-X FULL'!M:M,0)),INDEX('Factur-X FULL'!T:T,MATCH(Z483,'Factur-X FULL'!B:B,0)))</f>
        <v>EXTENDED</v>
      </c>
      <c r="AC483" s="425" t="s">
        <v>5605</v>
      </c>
      <c r="AD483" s="8"/>
    </row>
    <row r="484" spans="1:30" s="148" customFormat="1" ht="45" customHeight="1" outlineLevel="3" x14ac:dyDescent="0.2">
      <c r="A484" s="8">
        <v>481</v>
      </c>
      <c r="B484" s="153" t="s">
        <v>4160</v>
      </c>
      <c r="C484" s="128"/>
      <c r="D484" s="446" t="str">
        <f t="shared" si="77"/>
        <v xml:space="preserve">* * * * </v>
      </c>
      <c r="E484" s="49" t="s">
        <v>5228</v>
      </c>
      <c r="F484" s="35">
        <f t="shared" si="76"/>
        <v>4</v>
      </c>
      <c r="G484" s="35" t="s">
        <v>5613</v>
      </c>
      <c r="H484" s="35" t="s">
        <v>5613</v>
      </c>
      <c r="I484" s="35" t="s">
        <v>5613</v>
      </c>
      <c r="J484" s="35" t="s">
        <v>99</v>
      </c>
      <c r="K484" s="36" t="s">
        <v>20</v>
      </c>
      <c r="L484" s="35" t="str">
        <f t="shared" si="73"/>
        <v>0..1</v>
      </c>
      <c r="M484" s="35" t="str">
        <f t="shared" si="78"/>
        <v>0..1</v>
      </c>
      <c r="N484" s="482" t="s">
        <v>20</v>
      </c>
      <c r="O484" s="34" t="s">
        <v>5271</v>
      </c>
      <c r="P484" s="34"/>
      <c r="Q484" s="34"/>
      <c r="R484" s="34"/>
      <c r="S484" s="34"/>
      <c r="T484" s="36"/>
      <c r="U484" s="500"/>
      <c r="V484" s="91"/>
      <c r="W484" s="185"/>
      <c r="X484" s="166"/>
      <c r="Y484" s="8"/>
      <c r="Z484" s="145" t="str">
        <f>INDEX('Factur-X FULL'!B:B,MATCH(CONCATENATE("/rsm:CrossIndustryInvoice",O484),'Factur-X FULL'!M:M,0))</f>
        <v>EXT</v>
      </c>
      <c r="AA484" s="202" t="str">
        <f>INDEX('Factur-X FULL'!K:K,MATCH(CONCATENATE("/rsm:CrossIndustryInvoice",O484),'Factur-X FULL'!M:M,0))</f>
        <v>0..1</v>
      </c>
      <c r="AB484" s="146" t="str">
        <f>IF(OR(ISNA(Z484),Z484="EXT"),INDEX('Factur-X FULL'!T:T,MATCH(CONCATENATE("/rsm:CrossIndustryInvoice",O484),'Factur-X FULL'!M:M,0)),INDEX('Factur-X FULL'!T:T,MATCH(Z484,'Factur-X FULL'!B:B,0)))</f>
        <v>EXTENDED</v>
      </c>
      <c r="AC484" s="70"/>
      <c r="AD484" s="8"/>
    </row>
    <row r="485" spans="1:30" ht="45" customHeight="1" outlineLevel="4" x14ac:dyDescent="0.2">
      <c r="A485" s="8">
        <v>482</v>
      </c>
      <c r="B485" s="54" t="s">
        <v>4160</v>
      </c>
      <c r="C485" s="121"/>
      <c r="D485" s="445" t="str">
        <f t="shared" si="77"/>
        <v xml:space="preserve">* * * * * </v>
      </c>
      <c r="E485" s="24" t="s">
        <v>5240</v>
      </c>
      <c r="F485" s="26">
        <f t="shared" si="76"/>
        <v>5</v>
      </c>
      <c r="G485" s="26" t="s">
        <v>5613</v>
      </c>
      <c r="H485" s="26" t="s">
        <v>5613</v>
      </c>
      <c r="I485" s="26" t="s">
        <v>5613</v>
      </c>
      <c r="J485" s="26" t="s">
        <v>99</v>
      </c>
      <c r="K485" s="18" t="s">
        <v>16</v>
      </c>
      <c r="L485" s="230" t="str">
        <f t="shared" si="73"/>
        <v>1..1</v>
      </c>
      <c r="M485" s="230" t="str">
        <f t="shared" si="78"/>
        <v>1..1</v>
      </c>
      <c r="N485" s="475" t="s">
        <v>20</v>
      </c>
      <c r="O485" s="24" t="s">
        <v>5272</v>
      </c>
      <c r="P485" s="24" t="s">
        <v>1704</v>
      </c>
      <c r="Q485" s="24" t="s">
        <v>1705</v>
      </c>
      <c r="R485" s="24"/>
      <c r="S485" s="24"/>
      <c r="T485" s="19" t="s">
        <v>147</v>
      </c>
      <c r="U485" s="495" t="s">
        <v>81</v>
      </c>
      <c r="V485" s="89"/>
      <c r="W485" s="182"/>
      <c r="X485" s="164"/>
      <c r="Y485" s="8"/>
      <c r="Z485" s="114" t="str">
        <f>INDEX('Factur-X FULL'!B:B,MATCH(CONCATENATE("/rsm:CrossIndustryInvoice",O485),'Factur-X FULL'!M:M,0))</f>
        <v>EXT</v>
      </c>
      <c r="AA485" s="201" t="str">
        <f>INDEX('Factur-X FULL'!K:K,MATCH(CONCATENATE("/rsm:CrossIndustryInvoice",O485),'Factur-X FULL'!M:M,0))</f>
        <v>0..1</v>
      </c>
      <c r="AB485" s="109" t="str">
        <f>IF(OR(ISNA(Z485),Z485="EXT"),INDEX('Factur-X FULL'!T:T,MATCH(CONCATENATE("/rsm:CrossIndustryInvoice",O485),'Factur-X FULL'!M:M,0)),INDEX('Factur-X FULL'!T:T,MATCH(Z485,'Factur-X FULL'!B:B,0)))</f>
        <v>EXTENDED</v>
      </c>
      <c r="AC485" s="425" t="s">
        <v>5605</v>
      </c>
      <c r="AD485" s="8"/>
    </row>
    <row r="486" spans="1:30" ht="45" customHeight="1" outlineLevel="4" x14ac:dyDescent="0.2">
      <c r="A486" s="8">
        <v>483</v>
      </c>
      <c r="B486" s="54" t="s">
        <v>4160</v>
      </c>
      <c r="C486" s="121"/>
      <c r="D486" s="445" t="str">
        <f t="shared" si="77"/>
        <v xml:space="preserve">* * * * * * </v>
      </c>
      <c r="E486" s="24" t="s">
        <v>5241</v>
      </c>
      <c r="F486" s="26">
        <f t="shared" si="76"/>
        <v>6</v>
      </c>
      <c r="G486" s="26" t="s">
        <v>5613</v>
      </c>
      <c r="H486" s="26" t="s">
        <v>5613</v>
      </c>
      <c r="I486" s="26" t="s">
        <v>5613</v>
      </c>
      <c r="J486" s="26" t="s">
        <v>99</v>
      </c>
      <c r="K486" s="18" t="s">
        <v>20</v>
      </c>
      <c r="L486" s="230" t="str">
        <f t="shared" si="73"/>
        <v>0..1</v>
      </c>
      <c r="M486" s="230" t="str">
        <f t="shared" si="78"/>
        <v>0..1</v>
      </c>
      <c r="N486" s="475" t="s">
        <v>20</v>
      </c>
      <c r="O486" s="159" t="s">
        <v>5273</v>
      </c>
      <c r="P486" s="159" t="s">
        <v>1714</v>
      </c>
      <c r="Q486" s="159" t="s">
        <v>406</v>
      </c>
      <c r="R486" s="159"/>
      <c r="S486" s="159"/>
      <c r="T486" s="487" t="s">
        <v>409</v>
      </c>
      <c r="U486" s="497" t="s">
        <v>230</v>
      </c>
      <c r="V486" s="488"/>
      <c r="W486" s="489"/>
      <c r="X486" s="490"/>
      <c r="Y486" s="8"/>
      <c r="Z486" s="114" t="str">
        <f>INDEX('Factur-X FULL'!B:B,MATCH(CONCATENATE("/rsm:CrossIndustryInvoice",O486),'Factur-X FULL'!M:M,0))</f>
        <v>EXT</v>
      </c>
      <c r="AA486" s="201" t="str">
        <f>INDEX('Factur-X FULL'!K:K,MATCH(CONCATENATE("/rsm:CrossIndustryInvoice",O486),'Factur-X FULL'!M:M,0))</f>
        <v>0..1</v>
      </c>
      <c r="AB486" s="109" t="str">
        <f>IF(OR(ISNA(Z486),Z486="EXT"),INDEX('Factur-X FULL'!T:T,MATCH(CONCATENATE("/rsm:CrossIndustryInvoice",O486),'Factur-X FULL'!M:M,0)),INDEX('Factur-X FULL'!T:T,MATCH(Z486,'Factur-X FULL'!B:B,0)))</f>
        <v>EXTENDED</v>
      </c>
      <c r="AD486" s="8"/>
    </row>
    <row r="487" spans="1:30" ht="45" customHeight="1" outlineLevel="4" x14ac:dyDescent="0.2">
      <c r="A487" s="8">
        <v>484</v>
      </c>
      <c r="B487" s="54" t="s">
        <v>4160</v>
      </c>
      <c r="C487" s="121"/>
      <c r="D487" s="445" t="str">
        <f t="shared" si="77"/>
        <v xml:space="preserve">* * * * * </v>
      </c>
      <c r="E487" s="24" t="s">
        <v>5242</v>
      </c>
      <c r="F487" s="26">
        <f t="shared" si="76"/>
        <v>5</v>
      </c>
      <c r="G487" s="26" t="s">
        <v>5613</v>
      </c>
      <c r="H487" s="26" t="s">
        <v>5613</v>
      </c>
      <c r="I487" s="26" t="s">
        <v>5613</v>
      </c>
      <c r="J487" s="26" t="s">
        <v>99</v>
      </c>
      <c r="K487" s="18" t="s">
        <v>20</v>
      </c>
      <c r="L487" s="230" t="str">
        <f t="shared" si="73"/>
        <v>0..1</v>
      </c>
      <c r="M487" s="230" t="str">
        <f t="shared" si="78"/>
        <v>0..1</v>
      </c>
      <c r="N487" s="475" t="s">
        <v>20</v>
      </c>
      <c r="O487" s="24" t="s">
        <v>5274</v>
      </c>
      <c r="P487" s="24" t="s">
        <v>5659</v>
      </c>
      <c r="Q487" s="24"/>
      <c r="R487" s="24"/>
      <c r="S487" s="24"/>
      <c r="T487" s="19" t="s">
        <v>125</v>
      </c>
      <c r="U487" s="495" t="s">
        <v>81</v>
      </c>
      <c r="V487" s="89"/>
      <c r="W487" s="182"/>
      <c r="X487" s="164"/>
      <c r="Y487" s="8"/>
      <c r="Z487" s="114" t="str">
        <f>INDEX('Factur-X FULL'!B:B,MATCH(CONCATENATE("/rsm:CrossIndustryInvoice",O487),'Factur-X FULL'!M:M,0))</f>
        <v>EXT</v>
      </c>
      <c r="AA487" s="201" t="str">
        <f>INDEX('Factur-X FULL'!K:K,MATCH(CONCATENATE("/rsm:CrossIndustryInvoice",O487),'Factur-X FULL'!M:M,0))</f>
        <v>0..1</v>
      </c>
      <c r="AB487" s="109" t="str">
        <f>IF(OR(ISNA(Z487),Z487="EXT"),INDEX('Factur-X FULL'!T:T,MATCH(CONCATENATE("/rsm:CrossIndustryInvoice",O487),'Factur-X FULL'!M:M,0)),INDEX('Factur-X FULL'!T:T,MATCH(Z487,'Factur-X FULL'!B:B,0)))</f>
        <v>EXTENDED</v>
      </c>
      <c r="AD487" s="8"/>
    </row>
    <row r="488" spans="1:30" s="148" customFormat="1" ht="45" customHeight="1" outlineLevel="4" x14ac:dyDescent="0.2">
      <c r="A488" s="8">
        <v>485</v>
      </c>
      <c r="B488" s="153" t="s">
        <v>4160</v>
      </c>
      <c r="C488" s="405"/>
      <c r="D488" s="451" t="str">
        <f t="shared" si="77"/>
        <v xml:space="preserve">* * * * * </v>
      </c>
      <c r="E488" s="406" t="s">
        <v>5229</v>
      </c>
      <c r="F488" s="407">
        <f t="shared" si="76"/>
        <v>5</v>
      </c>
      <c r="G488" s="407" t="s">
        <v>5613</v>
      </c>
      <c r="H488" s="407" t="s">
        <v>5613</v>
      </c>
      <c r="I488" s="407" t="s">
        <v>5613</v>
      </c>
      <c r="J488" s="407" t="s">
        <v>99</v>
      </c>
      <c r="K488" s="408" t="s">
        <v>20</v>
      </c>
      <c r="L488" s="407" t="str">
        <f t="shared" si="73"/>
        <v>0..1</v>
      </c>
      <c r="M488" s="407" t="str">
        <f t="shared" si="78"/>
        <v>0..1</v>
      </c>
      <c r="N488" s="409" t="s">
        <v>20</v>
      </c>
      <c r="O488" s="410" t="s">
        <v>5275</v>
      </c>
      <c r="P488" s="410" t="s">
        <v>5314</v>
      </c>
      <c r="Q488" s="410" t="s">
        <v>1553</v>
      </c>
      <c r="R488" s="410"/>
      <c r="S488" s="410" t="s">
        <v>5265</v>
      </c>
      <c r="T488" s="408"/>
      <c r="U488" s="504"/>
      <c r="V488" s="411"/>
      <c r="W488" s="412"/>
      <c r="X488" s="413"/>
      <c r="Y488" s="8"/>
      <c r="Z488" s="145" t="e">
        <f>INDEX('Factur-X FULL'!B:B,MATCH(CONCATENATE("/rsm:CrossIndustryInvoice",O488),'Factur-X FULL'!M:M,0))</f>
        <v>#N/A</v>
      </c>
      <c r="AA488" s="202" t="e">
        <f>INDEX('Factur-X FULL'!K:K,MATCH(CONCATENATE("/rsm:CrossIndustryInvoice",O488),'Factur-X FULL'!M:M,0))</f>
        <v>#N/A</v>
      </c>
      <c r="AB488" s="146" t="e">
        <f>IF(OR(ISNA(Z488),Z488="EXT"),INDEX('Factur-X FULL'!T:T,MATCH(CONCATENATE("/rsm:CrossIndustryInvoice",O488),'Factur-X FULL'!M:M,0)),INDEX('Factur-X FULL'!T:T,MATCH(Z488,'Factur-X FULL'!B:B,0)))</f>
        <v>#N/A</v>
      </c>
      <c r="AC488" s="426" t="s">
        <v>4707</v>
      </c>
      <c r="AD488" s="8"/>
    </row>
    <row r="489" spans="1:30" ht="45" customHeight="1" outlineLevel="4" x14ac:dyDescent="0.2">
      <c r="A489" s="8">
        <v>486</v>
      </c>
      <c r="B489" s="54" t="s">
        <v>4160</v>
      </c>
      <c r="C489" s="121"/>
      <c r="D489" s="445" t="str">
        <f t="shared" si="77"/>
        <v xml:space="preserve">* * * * * * </v>
      </c>
      <c r="E489" s="24" t="s">
        <v>5243</v>
      </c>
      <c r="F489" s="26">
        <f t="shared" si="76"/>
        <v>6</v>
      </c>
      <c r="G489" s="26" t="s">
        <v>5613</v>
      </c>
      <c r="H489" s="26" t="s">
        <v>5613</v>
      </c>
      <c r="I489" s="26" t="s">
        <v>5613</v>
      </c>
      <c r="J489" s="26" t="s">
        <v>99</v>
      </c>
      <c r="K489" s="18" t="s">
        <v>20</v>
      </c>
      <c r="L489" s="230" t="str">
        <f t="shared" si="73"/>
        <v>0..1</v>
      </c>
      <c r="M489" s="230" t="str">
        <f t="shared" si="78"/>
        <v>0..1</v>
      </c>
      <c r="N489" s="475" t="s">
        <v>20</v>
      </c>
      <c r="O489" s="21" t="s">
        <v>5276</v>
      </c>
      <c r="P489" s="20" t="s">
        <v>1467</v>
      </c>
      <c r="Q489" s="20" t="s">
        <v>1468</v>
      </c>
      <c r="R489" s="20"/>
      <c r="S489" s="21"/>
      <c r="T489" s="19" t="s">
        <v>125</v>
      </c>
      <c r="U489" s="495" t="s">
        <v>81</v>
      </c>
      <c r="V489" s="88"/>
      <c r="W489" s="181"/>
      <c r="X489" s="163"/>
      <c r="Y489" s="8"/>
      <c r="Z489" s="114" t="e">
        <f>INDEX('Factur-X FULL'!B:B,MATCH(CONCATENATE("/rsm:CrossIndustryInvoice",O489),'Factur-X FULL'!M:M,0))</f>
        <v>#N/A</v>
      </c>
      <c r="AA489" s="201" t="e">
        <f>INDEX('Factur-X FULL'!K:K,MATCH(CONCATENATE("/rsm:CrossIndustryInvoice",O489),'Factur-X FULL'!M:M,0))</f>
        <v>#N/A</v>
      </c>
      <c r="AB489" s="109" t="e">
        <f>IF(OR(ISNA(Z489),Z489="EXT"),INDEX('Factur-X FULL'!T:T,MATCH(CONCATENATE("/rsm:CrossIndustryInvoice",O489),'Factur-X FULL'!M:M,0)),INDEX('Factur-X FULL'!T:T,MATCH(Z489,'Factur-X FULL'!B:B,0)))</f>
        <v>#N/A</v>
      </c>
      <c r="AC489" s="426" t="s">
        <v>4707</v>
      </c>
      <c r="AD489" s="8"/>
    </row>
    <row r="490" spans="1:30" ht="45" customHeight="1" outlineLevel="4" x14ac:dyDescent="0.2">
      <c r="A490" s="8">
        <v>487</v>
      </c>
      <c r="B490" s="54" t="s">
        <v>4160</v>
      </c>
      <c r="C490" s="121"/>
      <c r="D490" s="445" t="str">
        <f t="shared" si="77"/>
        <v xml:space="preserve">* * * * * * </v>
      </c>
      <c r="E490" s="24" t="s">
        <v>5244</v>
      </c>
      <c r="F490" s="26">
        <f t="shared" si="76"/>
        <v>6</v>
      </c>
      <c r="G490" s="26" t="s">
        <v>5613</v>
      </c>
      <c r="H490" s="26" t="s">
        <v>5613</v>
      </c>
      <c r="I490" s="26" t="s">
        <v>5613</v>
      </c>
      <c r="J490" s="26" t="s">
        <v>99</v>
      </c>
      <c r="K490" s="18" t="s">
        <v>20</v>
      </c>
      <c r="L490" s="230" t="str">
        <f t="shared" si="73"/>
        <v>0..1</v>
      </c>
      <c r="M490" s="230" t="str">
        <f t="shared" si="78"/>
        <v>0..1</v>
      </c>
      <c r="N490" s="475" t="s">
        <v>20</v>
      </c>
      <c r="O490" s="21" t="s">
        <v>5277</v>
      </c>
      <c r="P490" s="20" t="s">
        <v>1472</v>
      </c>
      <c r="Q490" s="20" t="s">
        <v>1473</v>
      </c>
      <c r="R490" s="20"/>
      <c r="S490" s="21"/>
      <c r="T490" s="19" t="s">
        <v>125</v>
      </c>
      <c r="U490" s="495" t="s">
        <v>81</v>
      </c>
      <c r="V490" s="88"/>
      <c r="W490" s="181"/>
      <c r="X490" s="163"/>
      <c r="Y490" s="8"/>
      <c r="Z490" s="114" t="e">
        <f>INDEX('Factur-X FULL'!B:B,MATCH(CONCATENATE("/rsm:CrossIndustryInvoice",O490),'Factur-X FULL'!M:M,0))</f>
        <v>#N/A</v>
      </c>
      <c r="AA490" s="201" t="e">
        <f>INDEX('Factur-X FULL'!K:K,MATCH(CONCATENATE("/rsm:CrossIndustryInvoice",O490),'Factur-X FULL'!M:M,0))</f>
        <v>#N/A</v>
      </c>
      <c r="AB490" s="109" t="e">
        <f>IF(OR(ISNA(Z490),Z490="EXT"),INDEX('Factur-X FULL'!T:T,MATCH(CONCATENATE("/rsm:CrossIndustryInvoice",O490),'Factur-X FULL'!M:M,0)),INDEX('Factur-X FULL'!T:T,MATCH(Z490,'Factur-X FULL'!B:B,0)))</f>
        <v>#N/A</v>
      </c>
      <c r="AC490" s="426" t="s">
        <v>4707</v>
      </c>
      <c r="AD490" s="8"/>
    </row>
    <row r="491" spans="1:30" ht="45" customHeight="1" outlineLevel="4" x14ac:dyDescent="0.2">
      <c r="A491" s="8">
        <v>488</v>
      </c>
      <c r="B491" s="54" t="s">
        <v>4160</v>
      </c>
      <c r="C491" s="121"/>
      <c r="D491" s="445" t="str">
        <f t="shared" si="77"/>
        <v xml:space="preserve">* * * * * * </v>
      </c>
      <c r="E491" s="24" t="s">
        <v>5245</v>
      </c>
      <c r="F491" s="26">
        <f t="shared" si="76"/>
        <v>6</v>
      </c>
      <c r="G491" s="26" t="s">
        <v>5613</v>
      </c>
      <c r="H491" s="26" t="s">
        <v>5613</v>
      </c>
      <c r="I491" s="26" t="s">
        <v>5613</v>
      </c>
      <c r="J491" s="26" t="s">
        <v>99</v>
      </c>
      <c r="K491" s="18" t="s">
        <v>20</v>
      </c>
      <c r="L491" s="230" t="str">
        <f t="shared" si="73"/>
        <v>0..1</v>
      </c>
      <c r="M491" s="230" t="str">
        <f t="shared" si="78"/>
        <v>0..1</v>
      </c>
      <c r="N491" s="475" t="s">
        <v>20</v>
      </c>
      <c r="O491" s="25" t="s">
        <v>5278</v>
      </c>
      <c r="P491" s="24" t="s">
        <v>1477</v>
      </c>
      <c r="Q491" s="24"/>
      <c r="R491" s="24"/>
      <c r="S491" s="25"/>
      <c r="T491" s="19" t="s">
        <v>125</v>
      </c>
      <c r="U491" s="495" t="s">
        <v>81</v>
      </c>
      <c r="V491" s="89"/>
      <c r="W491" s="182"/>
      <c r="X491" s="164"/>
      <c r="Y491" s="8"/>
      <c r="Z491" s="114" t="e">
        <f>INDEX('Factur-X FULL'!B:B,MATCH(CONCATENATE("/rsm:CrossIndustryInvoice",O491),'Factur-X FULL'!M:M,0))</f>
        <v>#N/A</v>
      </c>
      <c r="AA491" s="201" t="e">
        <f>INDEX('Factur-X FULL'!K:K,MATCH(CONCATENATE("/rsm:CrossIndustryInvoice",O491),'Factur-X FULL'!M:M,0))</f>
        <v>#N/A</v>
      </c>
      <c r="AB491" s="109" t="e">
        <f>IF(OR(ISNA(Z491),Z491="EXT"),INDEX('Factur-X FULL'!T:T,MATCH(CONCATENATE("/rsm:CrossIndustryInvoice",O491),'Factur-X FULL'!M:M,0)),INDEX('Factur-X FULL'!T:T,MATCH(Z491,'Factur-X FULL'!B:B,0)))</f>
        <v>#N/A</v>
      </c>
      <c r="AC491" s="426" t="s">
        <v>4707</v>
      </c>
      <c r="AD491" s="8"/>
    </row>
    <row r="492" spans="1:30" ht="45" customHeight="1" outlineLevel="4" x14ac:dyDescent="0.2">
      <c r="A492" s="8">
        <v>489</v>
      </c>
      <c r="B492" s="54" t="s">
        <v>4160</v>
      </c>
      <c r="C492" s="121"/>
      <c r="D492" s="445" t="str">
        <f t="shared" si="77"/>
        <v xml:space="preserve">* * * * * * </v>
      </c>
      <c r="E492" s="24" t="s">
        <v>5246</v>
      </c>
      <c r="F492" s="26">
        <f t="shared" si="76"/>
        <v>6</v>
      </c>
      <c r="G492" s="26" t="s">
        <v>5613</v>
      </c>
      <c r="H492" s="26" t="s">
        <v>5613</v>
      </c>
      <c r="I492" s="26" t="s">
        <v>5613</v>
      </c>
      <c r="J492" s="26" t="s">
        <v>99</v>
      </c>
      <c r="K492" s="18" t="s">
        <v>20</v>
      </c>
      <c r="L492" s="230" t="str">
        <f t="shared" si="73"/>
        <v>0..1</v>
      </c>
      <c r="M492" s="230" t="str">
        <f t="shared" si="78"/>
        <v>0..1</v>
      </c>
      <c r="N492" s="475" t="s">
        <v>20</v>
      </c>
      <c r="O492" s="25" t="s">
        <v>5279</v>
      </c>
      <c r="P492" s="24" t="s">
        <v>1477</v>
      </c>
      <c r="Q492" s="24"/>
      <c r="R492" s="24"/>
      <c r="S492" s="25"/>
      <c r="T492" s="19" t="s">
        <v>125</v>
      </c>
      <c r="U492" s="495" t="s">
        <v>81</v>
      </c>
      <c r="V492" s="89"/>
      <c r="W492" s="182"/>
      <c r="X492" s="164"/>
      <c r="Y492" s="8"/>
      <c r="Z492" s="114" t="e">
        <f>INDEX('Factur-X FULL'!B:B,MATCH(CONCATENATE("/rsm:CrossIndustryInvoice",O492),'Factur-X FULL'!M:M,0))</f>
        <v>#N/A</v>
      </c>
      <c r="AA492" s="201" t="e">
        <f>INDEX('Factur-X FULL'!K:K,MATCH(CONCATENATE("/rsm:CrossIndustryInvoice",O492),'Factur-X FULL'!M:M,0))</f>
        <v>#N/A</v>
      </c>
      <c r="AB492" s="109" t="e">
        <f>IF(OR(ISNA(Z492),Z492="EXT"),INDEX('Factur-X FULL'!T:T,MATCH(CONCATENATE("/rsm:CrossIndustryInvoice",O492),'Factur-X FULL'!M:M,0)),INDEX('Factur-X FULL'!T:T,MATCH(Z492,'Factur-X FULL'!B:B,0)))</f>
        <v>#N/A</v>
      </c>
      <c r="AC492" s="426" t="s">
        <v>4707</v>
      </c>
      <c r="AD492" s="8"/>
    </row>
    <row r="493" spans="1:30" ht="45" customHeight="1" outlineLevel="4" x14ac:dyDescent="0.2">
      <c r="A493" s="8">
        <v>490</v>
      </c>
      <c r="B493" s="54" t="s">
        <v>4160</v>
      </c>
      <c r="C493" s="121"/>
      <c r="D493" s="445" t="str">
        <f t="shared" si="77"/>
        <v xml:space="preserve">* * * * * * </v>
      </c>
      <c r="E493" s="24" t="s">
        <v>5247</v>
      </c>
      <c r="F493" s="26">
        <f t="shared" si="76"/>
        <v>6</v>
      </c>
      <c r="G493" s="26" t="s">
        <v>5613</v>
      </c>
      <c r="H493" s="26" t="s">
        <v>5613</v>
      </c>
      <c r="I493" s="26" t="s">
        <v>5613</v>
      </c>
      <c r="J493" s="26" t="s">
        <v>99</v>
      </c>
      <c r="K493" s="18" t="s">
        <v>20</v>
      </c>
      <c r="L493" s="230" t="str">
        <f t="shared" si="73"/>
        <v>0..1</v>
      </c>
      <c r="M493" s="230" t="str">
        <f t="shared" si="78"/>
        <v>0..1</v>
      </c>
      <c r="N493" s="475" t="s">
        <v>20</v>
      </c>
      <c r="O493" s="21" t="s">
        <v>5280</v>
      </c>
      <c r="P493" s="20" t="s">
        <v>5313</v>
      </c>
      <c r="Q493" s="20"/>
      <c r="R493" s="20"/>
      <c r="S493" s="21"/>
      <c r="T493" s="19" t="s">
        <v>125</v>
      </c>
      <c r="U493" s="495" t="s">
        <v>81</v>
      </c>
      <c r="V493" s="88"/>
      <c r="W493" s="181"/>
      <c r="X493" s="163"/>
      <c r="Y493" s="8"/>
      <c r="Z493" s="114" t="e">
        <f>INDEX('Factur-X FULL'!B:B,MATCH(CONCATENATE("/rsm:CrossIndustryInvoice",O493),'Factur-X FULL'!M:M,0))</f>
        <v>#N/A</v>
      </c>
      <c r="AA493" s="201" t="e">
        <f>INDEX('Factur-X FULL'!K:K,MATCH(CONCATENATE("/rsm:CrossIndustryInvoice",O493),'Factur-X FULL'!M:M,0))</f>
        <v>#N/A</v>
      </c>
      <c r="AB493" s="109" t="e">
        <f>IF(OR(ISNA(Z493),Z493="EXT"),INDEX('Factur-X FULL'!T:T,MATCH(CONCATENATE("/rsm:CrossIndustryInvoice",O493),'Factur-X FULL'!M:M,0)),INDEX('Factur-X FULL'!T:T,MATCH(Z493,'Factur-X FULL'!B:B,0)))</f>
        <v>#N/A</v>
      </c>
      <c r="AC493" s="426" t="s">
        <v>4707</v>
      </c>
      <c r="AD493" s="8"/>
    </row>
    <row r="494" spans="1:30" ht="45" customHeight="1" outlineLevel="4" x14ac:dyDescent="0.2">
      <c r="A494" s="8">
        <v>491</v>
      </c>
      <c r="B494" s="54" t="s">
        <v>4160</v>
      </c>
      <c r="C494" s="121"/>
      <c r="D494" s="445" t="str">
        <f t="shared" si="77"/>
        <v xml:space="preserve">* * * * * * </v>
      </c>
      <c r="E494" s="24" t="s">
        <v>5248</v>
      </c>
      <c r="F494" s="26">
        <f t="shared" si="76"/>
        <v>6</v>
      </c>
      <c r="G494" s="26" t="s">
        <v>5613</v>
      </c>
      <c r="H494" s="26" t="s">
        <v>5613</v>
      </c>
      <c r="I494" s="26" t="s">
        <v>5613</v>
      </c>
      <c r="J494" s="26" t="s">
        <v>99</v>
      </c>
      <c r="K494" s="18" t="s">
        <v>16</v>
      </c>
      <c r="L494" s="230" t="str">
        <f t="shared" si="73"/>
        <v>1..1</v>
      </c>
      <c r="M494" s="230" t="str">
        <f t="shared" si="78"/>
        <v>1..1</v>
      </c>
      <c r="N494" s="475" t="s">
        <v>20</v>
      </c>
      <c r="O494" s="25" t="s">
        <v>5281</v>
      </c>
      <c r="P494" s="24" t="s">
        <v>1488</v>
      </c>
      <c r="Q494" s="24" t="s">
        <v>541</v>
      </c>
      <c r="R494" s="24"/>
      <c r="S494" s="25"/>
      <c r="T494" s="19" t="s">
        <v>192</v>
      </c>
      <c r="U494" s="495" t="s">
        <v>81</v>
      </c>
      <c r="V494" s="89"/>
      <c r="W494" s="182"/>
      <c r="X494" s="164"/>
      <c r="Y494" s="8"/>
      <c r="Z494" s="114" t="e">
        <f>INDEX('Factur-X FULL'!B:B,MATCH(CONCATENATE("/rsm:CrossIndustryInvoice",O494),'Factur-X FULL'!M:M,0))</f>
        <v>#N/A</v>
      </c>
      <c r="AA494" s="201" t="e">
        <f>INDEX('Factur-X FULL'!K:K,MATCH(CONCATENATE("/rsm:CrossIndustryInvoice",O494),'Factur-X FULL'!M:M,0))</f>
        <v>#N/A</v>
      </c>
      <c r="AB494" s="109" t="e">
        <f>IF(OR(ISNA(Z494),Z494="EXT"),INDEX('Factur-X FULL'!T:T,MATCH(CONCATENATE("/rsm:CrossIndustryInvoice",O494),'Factur-X FULL'!M:M,0)),INDEX('Factur-X FULL'!T:T,MATCH(Z494,'Factur-X FULL'!B:B,0)))</f>
        <v>#N/A</v>
      </c>
      <c r="AC494" s="426" t="s">
        <v>4707</v>
      </c>
      <c r="AD494" s="8"/>
    </row>
    <row r="495" spans="1:30" ht="45" customHeight="1" outlineLevel="4" x14ac:dyDescent="0.2">
      <c r="A495" s="8">
        <v>492</v>
      </c>
      <c r="B495" s="54" t="s">
        <v>4160</v>
      </c>
      <c r="C495" s="121"/>
      <c r="D495" s="445" t="str">
        <f t="shared" si="77"/>
        <v xml:space="preserve">* * * * * * </v>
      </c>
      <c r="E495" s="24" t="s">
        <v>5249</v>
      </c>
      <c r="F495" s="26">
        <f t="shared" si="76"/>
        <v>6</v>
      </c>
      <c r="G495" s="26" t="s">
        <v>5613</v>
      </c>
      <c r="H495" s="26" t="s">
        <v>5613</v>
      </c>
      <c r="I495" s="26" t="s">
        <v>5613</v>
      </c>
      <c r="J495" s="26" t="s">
        <v>99</v>
      </c>
      <c r="K495" s="18" t="s">
        <v>20</v>
      </c>
      <c r="L495" s="230" t="str">
        <f t="shared" si="73"/>
        <v>0..1</v>
      </c>
      <c r="M495" s="230" t="str">
        <f t="shared" si="78"/>
        <v>0..1</v>
      </c>
      <c r="N495" s="475" t="s">
        <v>20</v>
      </c>
      <c r="O495" s="25" t="s">
        <v>5282</v>
      </c>
      <c r="P495" s="24" t="s">
        <v>1493</v>
      </c>
      <c r="Q495" s="24" t="s">
        <v>1494</v>
      </c>
      <c r="R495" s="20"/>
      <c r="S495" s="21"/>
      <c r="T495" s="19" t="s">
        <v>125</v>
      </c>
      <c r="U495" s="495" t="s">
        <v>81</v>
      </c>
      <c r="V495" s="88"/>
      <c r="W495" s="181"/>
      <c r="X495" s="163"/>
      <c r="Y495" s="8"/>
      <c r="Z495" s="114" t="e">
        <f>INDEX('Factur-X FULL'!B:B,MATCH(CONCATENATE("/rsm:CrossIndustryInvoice",O495),'Factur-X FULL'!M:M,0))</f>
        <v>#N/A</v>
      </c>
      <c r="AA495" s="201" t="e">
        <f>INDEX('Factur-X FULL'!K:K,MATCH(CONCATENATE("/rsm:CrossIndustryInvoice",O495),'Factur-X FULL'!M:M,0))</f>
        <v>#N/A</v>
      </c>
      <c r="AB495" s="109" t="e">
        <f>IF(OR(ISNA(Z495),Z495="EXT"),INDEX('Factur-X FULL'!T:T,MATCH(CONCATENATE("/rsm:CrossIndustryInvoice",O495),'Factur-X FULL'!M:M,0)),INDEX('Factur-X FULL'!T:T,MATCH(Z495,'Factur-X FULL'!B:B,0)))</f>
        <v>#N/A</v>
      </c>
      <c r="AC495" s="426" t="s">
        <v>4707</v>
      </c>
      <c r="AD495" s="8"/>
    </row>
    <row r="496" spans="1:30" s="148" customFormat="1" ht="45" customHeight="1" outlineLevel="3" x14ac:dyDescent="0.2">
      <c r="A496" s="8">
        <v>493</v>
      </c>
      <c r="B496" s="153" t="s">
        <v>4160</v>
      </c>
      <c r="C496" s="130"/>
      <c r="D496" s="446" t="str">
        <f t="shared" si="77"/>
        <v xml:space="preserve">* * * * </v>
      </c>
      <c r="E496" s="34" t="s">
        <v>5230</v>
      </c>
      <c r="F496" s="35">
        <f t="shared" si="76"/>
        <v>4</v>
      </c>
      <c r="G496" s="35" t="s">
        <v>5613</v>
      </c>
      <c r="H496" s="35" t="s">
        <v>5613</v>
      </c>
      <c r="I496" s="35" t="s">
        <v>5613</v>
      </c>
      <c r="J496" s="35" t="s">
        <v>99</v>
      </c>
      <c r="K496" s="36" t="s">
        <v>20</v>
      </c>
      <c r="L496" s="35" t="s">
        <v>21</v>
      </c>
      <c r="M496" s="35" t="str">
        <f t="shared" si="78"/>
        <v>0..n</v>
      </c>
      <c r="N496" s="482" t="s">
        <v>21</v>
      </c>
      <c r="O496" s="34" t="s">
        <v>5283</v>
      </c>
      <c r="P496" s="34"/>
      <c r="Q496" s="34"/>
      <c r="R496" s="34"/>
      <c r="S496" s="34"/>
      <c r="T496" s="36"/>
      <c r="U496" s="500"/>
      <c r="V496" s="91"/>
      <c r="W496" s="185"/>
      <c r="X496" s="166"/>
      <c r="Y496" s="8"/>
      <c r="Z496" s="145" t="str">
        <f>INDEX('Factur-X FULL'!B:B,MATCH(CONCATENATE("/rsm:CrossIndustryInvoice",O496),'Factur-X FULL'!M:M,0))</f>
        <v>EXT</v>
      </c>
      <c r="AA496" s="202" t="str">
        <f>INDEX('Factur-X FULL'!K:K,MATCH(CONCATENATE("/rsm:CrossIndustryInvoice",O496),'Factur-X FULL'!M:M,0))</f>
        <v>0..1</v>
      </c>
      <c r="AB496" s="146" t="str">
        <f>IF(OR(ISNA(Z496),Z496="EXT"),INDEX('Factur-X FULL'!T:T,MATCH(CONCATENATE("/rsm:CrossIndustryInvoice",O496),'Factur-X FULL'!M:M,0)),INDEX('Factur-X FULL'!T:T,MATCH(Z496,'Factur-X FULL'!B:B,0)))</f>
        <v>EXTENDED</v>
      </c>
      <c r="AC496" s="70"/>
      <c r="AD496" s="8"/>
    </row>
    <row r="497" spans="1:30" ht="45" customHeight="1" outlineLevel="4" x14ac:dyDescent="0.2">
      <c r="A497" s="8">
        <v>494</v>
      </c>
      <c r="B497" s="54" t="s">
        <v>4160</v>
      </c>
      <c r="C497" s="121"/>
      <c r="D497" s="445" t="str">
        <f t="shared" si="77"/>
        <v xml:space="preserve">* * * * * </v>
      </c>
      <c r="E497" s="24" t="s">
        <v>5251</v>
      </c>
      <c r="F497" s="26">
        <f t="shared" si="76"/>
        <v>5</v>
      </c>
      <c r="G497" s="26" t="s">
        <v>5613</v>
      </c>
      <c r="H497" s="26" t="s">
        <v>5613</v>
      </c>
      <c r="I497" s="26" t="s">
        <v>5613</v>
      </c>
      <c r="J497" s="26" t="s">
        <v>99</v>
      </c>
      <c r="K497" s="19" t="s">
        <v>20</v>
      </c>
      <c r="L497" s="230" t="str">
        <f t="shared" si="73"/>
        <v>0..1</v>
      </c>
      <c r="M497" s="230" t="str">
        <f t="shared" si="78"/>
        <v>0..1</v>
      </c>
      <c r="N497" s="475" t="s">
        <v>20</v>
      </c>
      <c r="O497" s="24" t="s">
        <v>5285</v>
      </c>
      <c r="P497" s="24" t="s">
        <v>1508</v>
      </c>
      <c r="Q497" s="24" t="s">
        <v>1509</v>
      </c>
      <c r="R497" s="24"/>
      <c r="S497" s="24"/>
      <c r="T497" s="19" t="s">
        <v>125</v>
      </c>
      <c r="U497" s="495" t="s">
        <v>81</v>
      </c>
      <c r="V497" s="89"/>
      <c r="W497" s="182"/>
      <c r="X497" s="164"/>
      <c r="Y497" s="8"/>
      <c r="Z497" s="114" t="str">
        <f>INDEX('Factur-X FULL'!B:B,MATCH(CONCATENATE("/rsm:CrossIndustryInvoice",O497),'Factur-X FULL'!M:M,0))</f>
        <v>EXT</v>
      </c>
      <c r="AA497" s="201" t="str">
        <f>INDEX('Factur-X FULL'!K:K,MATCH(CONCATENATE("/rsm:CrossIndustryInvoice",O497),'Factur-X FULL'!M:M,0))</f>
        <v>0..1</v>
      </c>
      <c r="AB497" s="109" t="str">
        <f>IF(OR(ISNA(Z497),Z497="EXT"),INDEX('Factur-X FULL'!T:T,MATCH(CONCATENATE("/rsm:CrossIndustryInvoice",O497),'Factur-X FULL'!M:M,0)),INDEX('Factur-X FULL'!T:T,MATCH(Z497,'Factur-X FULL'!B:B,0)))</f>
        <v>EXTENDED</v>
      </c>
      <c r="AD497" s="8"/>
    </row>
    <row r="498" spans="1:30" ht="45" customHeight="1" outlineLevel="4" x14ac:dyDescent="0.2">
      <c r="A498" s="8">
        <v>495</v>
      </c>
      <c r="B498" s="54" t="s">
        <v>4160</v>
      </c>
      <c r="C498" s="121"/>
      <c r="D498" s="445" t="str">
        <f t="shared" si="77"/>
        <v xml:space="preserve">* * * * * </v>
      </c>
      <c r="E498" s="24" t="s">
        <v>5252</v>
      </c>
      <c r="F498" s="26">
        <f t="shared" si="76"/>
        <v>5</v>
      </c>
      <c r="G498" s="26" t="s">
        <v>5613</v>
      </c>
      <c r="H498" s="26" t="s">
        <v>5613</v>
      </c>
      <c r="I498" s="26" t="s">
        <v>5613</v>
      </c>
      <c r="J498" s="26" t="s">
        <v>99</v>
      </c>
      <c r="K498" s="19" t="s">
        <v>20</v>
      </c>
      <c r="L498" s="230" t="str">
        <f t="shared" si="73"/>
        <v>0..1</v>
      </c>
      <c r="M498" s="230" t="str">
        <f t="shared" si="78"/>
        <v>0..1</v>
      </c>
      <c r="N498" s="475" t="s">
        <v>20</v>
      </c>
      <c r="O498" s="24" t="s">
        <v>5286</v>
      </c>
      <c r="P498" s="24" t="s">
        <v>1508</v>
      </c>
      <c r="Q498" s="24" t="s">
        <v>1517</v>
      </c>
      <c r="R498" s="24"/>
      <c r="S498" s="24"/>
      <c r="T498" s="19" t="s">
        <v>125</v>
      </c>
      <c r="U498" s="495" t="s">
        <v>81</v>
      </c>
      <c r="V498" s="89"/>
      <c r="W498" s="182"/>
      <c r="X498" s="164"/>
      <c r="Y498" s="8"/>
      <c r="Z498" s="114" t="str">
        <f>INDEX('Factur-X FULL'!B:B,MATCH(CONCATENATE("/rsm:CrossIndustryInvoice",O498),'Factur-X FULL'!M:M,0))</f>
        <v>EXT</v>
      </c>
      <c r="AA498" s="201" t="str">
        <f>INDEX('Factur-X FULL'!K:K,MATCH(CONCATENATE("/rsm:CrossIndustryInvoice",O498),'Factur-X FULL'!M:M,0))</f>
        <v>0..1</v>
      </c>
      <c r="AB498" s="109" t="str">
        <f>IF(OR(ISNA(Z498),Z498="EXT"),INDEX('Factur-X FULL'!T:T,MATCH(CONCATENATE("/rsm:CrossIndustryInvoice",O498),'Factur-X FULL'!M:M,0)),INDEX('Factur-X FULL'!T:T,MATCH(Z498,'Factur-X FULL'!B:B,0)))</f>
        <v>EXTENDED</v>
      </c>
      <c r="AD498" s="8"/>
    </row>
    <row r="499" spans="1:30" ht="45" customHeight="1" outlineLevel="4" x14ac:dyDescent="0.2">
      <c r="A499" s="8">
        <v>496</v>
      </c>
      <c r="B499" s="54" t="s">
        <v>4160</v>
      </c>
      <c r="C499" s="121"/>
      <c r="D499" s="445" t="str">
        <f>REPT($D$1,F499)</f>
        <v xml:space="preserve">* * * * * </v>
      </c>
      <c r="E499" s="24" t="s">
        <v>5250</v>
      </c>
      <c r="F499" s="26">
        <f>LEN(O499)-LEN(SUBSTITUTE(O499,"/",""))</f>
        <v>5</v>
      </c>
      <c r="G499" s="26" t="s">
        <v>5613</v>
      </c>
      <c r="H499" s="26" t="s">
        <v>5613</v>
      </c>
      <c r="I499" s="26" t="s">
        <v>5613</v>
      </c>
      <c r="J499" s="26" t="s">
        <v>99</v>
      </c>
      <c r="K499" s="19" t="s">
        <v>20</v>
      </c>
      <c r="L499" s="230" t="str">
        <f>IF($K499="","",$K499)</f>
        <v>0..1</v>
      </c>
      <c r="M499" s="230" t="str">
        <f>IF($L499="","",$L499)</f>
        <v>0..1</v>
      </c>
      <c r="N499" s="475" t="s">
        <v>20</v>
      </c>
      <c r="O499" s="24" t="s">
        <v>5284</v>
      </c>
      <c r="P499" s="24" t="s">
        <v>4382</v>
      </c>
      <c r="Q499" s="24" t="s">
        <v>5619</v>
      </c>
      <c r="R499" s="24"/>
      <c r="S499" s="24"/>
      <c r="T499" s="19" t="s">
        <v>192</v>
      </c>
      <c r="U499" s="495" t="s">
        <v>81</v>
      </c>
      <c r="V499" s="89"/>
      <c r="W499" s="182"/>
      <c r="X499" s="164"/>
      <c r="Y499" s="8"/>
      <c r="Z499" s="114" t="e">
        <f>INDEX('Factur-X FULL'!B:B,MATCH(CONCATENATE("/rsm:CrossIndustryInvoice",O499),'Factur-X FULL'!M:M,0))</f>
        <v>#N/A</v>
      </c>
      <c r="AA499" s="201" t="e">
        <f>INDEX('Factur-X FULL'!K:K,MATCH(CONCATENATE("/rsm:CrossIndustryInvoice",O499),'Factur-X FULL'!M:M,0))</f>
        <v>#N/A</v>
      </c>
      <c r="AB499" s="109" t="e">
        <f>IF(OR(ISNA(Z499),Z499="EXT"),INDEX('Factur-X FULL'!T:T,MATCH(CONCATENATE("/rsm:CrossIndustryInvoice",O499),'Factur-X FULL'!M:M,0)),INDEX('Factur-X FULL'!T:T,MATCH(Z499,'Factur-X FULL'!B:B,0)))</f>
        <v>#N/A</v>
      </c>
      <c r="AC499" s="426" t="s">
        <v>4707</v>
      </c>
      <c r="AD499" s="8"/>
    </row>
    <row r="500" spans="1:30" ht="45" customHeight="1" outlineLevel="4" x14ac:dyDescent="0.2">
      <c r="A500" s="8">
        <v>497</v>
      </c>
      <c r="B500" s="54" t="s">
        <v>4160</v>
      </c>
      <c r="C500" s="121"/>
      <c r="D500" s="445" t="str">
        <f t="shared" si="77"/>
        <v xml:space="preserve">* * * * * </v>
      </c>
      <c r="E500" s="46" t="str">
        <f>CONCATENATE("(",E501,")")</f>
        <v>(Product End User (originator) - telephone number)</v>
      </c>
      <c r="F500" s="26">
        <f t="shared" si="76"/>
        <v>5</v>
      </c>
      <c r="G500" s="26" t="s">
        <v>5613</v>
      </c>
      <c r="H500" s="26" t="s">
        <v>5613</v>
      </c>
      <c r="I500" s="26" t="s">
        <v>5613</v>
      </c>
      <c r="J500" s="26" t="s">
        <v>99</v>
      </c>
      <c r="K500" s="19" t="s">
        <v>20</v>
      </c>
      <c r="L500" s="230" t="str">
        <f t="shared" si="73"/>
        <v>0..1</v>
      </c>
      <c r="M500" s="230" t="str">
        <f t="shared" si="78"/>
        <v>0..1</v>
      </c>
      <c r="N500" s="475" t="s">
        <v>20</v>
      </c>
      <c r="O500" s="24" t="s">
        <v>5287</v>
      </c>
      <c r="P500" s="24"/>
      <c r="Q500" s="24"/>
      <c r="R500" s="24"/>
      <c r="S500" s="24"/>
      <c r="T500" s="19"/>
      <c r="U500" s="494"/>
      <c r="V500" s="89"/>
      <c r="W500" s="182"/>
      <c r="X500" s="164"/>
      <c r="Y500" s="8"/>
      <c r="Z500" s="114" t="str">
        <f>INDEX('Factur-X FULL'!B:B,MATCH(CONCATENATE("/rsm:CrossIndustryInvoice",O500),'Factur-X FULL'!M:M,0))</f>
        <v>EXT</v>
      </c>
      <c r="AA500" s="201" t="str">
        <f>INDEX('Factur-X FULL'!K:K,MATCH(CONCATENATE("/rsm:CrossIndustryInvoice",O500),'Factur-X FULL'!M:M,0))</f>
        <v>0..1</v>
      </c>
      <c r="AB500" s="109" t="str">
        <f>IF(OR(ISNA(Z500),Z500="EXT"),INDEX('Factur-X FULL'!T:T,MATCH(CONCATENATE("/rsm:CrossIndustryInvoice",O500),'Factur-X FULL'!M:M,0)),INDEX('Factur-X FULL'!T:T,MATCH(Z500,'Factur-X FULL'!B:B,0)))</f>
        <v>EXTENDED</v>
      </c>
      <c r="AD500" s="8"/>
    </row>
    <row r="501" spans="1:30" ht="45" customHeight="1" outlineLevel="4" x14ac:dyDescent="0.2">
      <c r="A501" s="8">
        <v>498</v>
      </c>
      <c r="B501" s="54" t="s">
        <v>4160</v>
      </c>
      <c r="C501" s="121"/>
      <c r="D501" s="445" t="str">
        <f t="shared" si="77"/>
        <v xml:space="preserve">* * * * * * </v>
      </c>
      <c r="E501" s="24" t="s">
        <v>5253</v>
      </c>
      <c r="F501" s="26">
        <f t="shared" si="76"/>
        <v>6</v>
      </c>
      <c r="G501" s="26" t="s">
        <v>5613</v>
      </c>
      <c r="H501" s="26" t="s">
        <v>5613</v>
      </c>
      <c r="I501" s="26" t="s">
        <v>5613</v>
      </c>
      <c r="J501" s="26" t="s">
        <v>99</v>
      </c>
      <c r="K501" s="19" t="s">
        <v>16</v>
      </c>
      <c r="L501" s="230" t="str">
        <f t="shared" si="73"/>
        <v>1..1</v>
      </c>
      <c r="M501" s="230" t="str">
        <f t="shared" si="78"/>
        <v>1..1</v>
      </c>
      <c r="N501" s="475" t="s">
        <v>20</v>
      </c>
      <c r="O501" s="24" t="s">
        <v>5288</v>
      </c>
      <c r="P501" s="24" t="s">
        <v>1528</v>
      </c>
      <c r="Q501" s="24"/>
      <c r="R501" s="24"/>
      <c r="S501" s="24"/>
      <c r="T501" s="19" t="s">
        <v>125</v>
      </c>
      <c r="U501" s="495" t="s">
        <v>81</v>
      </c>
      <c r="V501" s="89"/>
      <c r="W501" s="182"/>
      <c r="X501" s="164"/>
      <c r="Y501" s="8"/>
      <c r="Z501" s="114" t="str">
        <f>INDEX('Factur-X FULL'!B:B,MATCH(CONCATENATE("/rsm:CrossIndustryInvoice",O501),'Factur-X FULL'!M:M,0))</f>
        <v>EXT</v>
      </c>
      <c r="AA501" s="201" t="str">
        <f>INDEX('Factur-X FULL'!K:K,MATCH(CONCATENATE("/rsm:CrossIndustryInvoice",O501),'Factur-X FULL'!M:M,0))</f>
        <v>1..1</v>
      </c>
      <c r="AB501" s="109" t="str">
        <f>IF(OR(ISNA(Z501),Z501="EXT"),INDEX('Factur-X FULL'!T:T,MATCH(CONCATENATE("/rsm:CrossIndustryInvoice",O501),'Factur-X FULL'!M:M,0)),INDEX('Factur-X FULL'!T:T,MATCH(Z501,'Factur-X FULL'!B:B,0)))</f>
        <v>EXTENDED</v>
      </c>
      <c r="AD501" s="8"/>
    </row>
    <row r="502" spans="1:30" ht="45" customHeight="1" outlineLevel="4" x14ac:dyDescent="0.2">
      <c r="A502" s="8">
        <v>499</v>
      </c>
      <c r="B502" s="54" t="s">
        <v>4160</v>
      </c>
      <c r="C502" s="121"/>
      <c r="D502" s="445" t="str">
        <f t="shared" si="77"/>
        <v xml:space="preserve">* * * * * </v>
      </c>
      <c r="E502" s="46" t="str">
        <f>CONCATENATE("(",E503,")")</f>
        <v>(Product End User (originator) - fax number)</v>
      </c>
      <c r="F502" s="26">
        <f t="shared" si="76"/>
        <v>5</v>
      </c>
      <c r="G502" s="26" t="s">
        <v>5613</v>
      </c>
      <c r="H502" s="26" t="s">
        <v>5613</v>
      </c>
      <c r="I502" s="26" t="s">
        <v>5613</v>
      </c>
      <c r="J502" s="26" t="s">
        <v>99</v>
      </c>
      <c r="K502" s="19" t="s">
        <v>20</v>
      </c>
      <c r="L502" s="230" t="str">
        <f t="shared" si="73"/>
        <v>0..1</v>
      </c>
      <c r="M502" s="230" t="str">
        <f t="shared" si="78"/>
        <v>0..1</v>
      </c>
      <c r="N502" s="475" t="s">
        <v>20</v>
      </c>
      <c r="O502" s="24" t="s">
        <v>5289</v>
      </c>
      <c r="P502" s="24"/>
      <c r="Q502" s="24"/>
      <c r="R502" s="24"/>
      <c r="S502" s="24"/>
      <c r="T502" s="19"/>
      <c r="U502" s="494"/>
      <c r="V502" s="89"/>
      <c r="W502" s="182"/>
      <c r="X502" s="164"/>
      <c r="Y502" s="8"/>
      <c r="Z502" s="114" t="str">
        <f>INDEX('Factur-X FULL'!B:B,MATCH(CONCATENATE("/rsm:CrossIndustryInvoice",O502),'Factur-X FULL'!M:M,0))</f>
        <v>EXT</v>
      </c>
      <c r="AA502" s="201" t="str">
        <f>INDEX('Factur-X FULL'!K:K,MATCH(CONCATENATE("/rsm:CrossIndustryInvoice",O502),'Factur-X FULL'!M:M,0))</f>
        <v>0..1</v>
      </c>
      <c r="AB502" s="109" t="str">
        <f>IF(OR(ISNA(Z502),Z502="EXT"),INDEX('Factur-X FULL'!T:T,MATCH(CONCATENATE("/rsm:CrossIndustryInvoice",O502),'Factur-X FULL'!M:M,0)),INDEX('Factur-X FULL'!T:T,MATCH(Z502,'Factur-X FULL'!B:B,0)))</f>
        <v>EXTENDED</v>
      </c>
      <c r="AD502" s="8"/>
    </row>
    <row r="503" spans="1:30" ht="45" customHeight="1" outlineLevel="4" x14ac:dyDescent="0.2">
      <c r="A503" s="8">
        <v>500</v>
      </c>
      <c r="B503" s="54" t="s">
        <v>4160</v>
      </c>
      <c r="C503" s="121"/>
      <c r="D503" s="445" t="str">
        <f t="shared" si="77"/>
        <v xml:space="preserve">* * * * * * </v>
      </c>
      <c r="E503" s="24" t="s">
        <v>5254</v>
      </c>
      <c r="F503" s="26">
        <f t="shared" si="76"/>
        <v>6</v>
      </c>
      <c r="G503" s="26" t="s">
        <v>5613</v>
      </c>
      <c r="H503" s="26" t="s">
        <v>5613</v>
      </c>
      <c r="I503" s="26" t="s">
        <v>5613</v>
      </c>
      <c r="J503" s="26" t="s">
        <v>99</v>
      </c>
      <c r="K503" s="19" t="s">
        <v>16</v>
      </c>
      <c r="L503" s="230" t="str">
        <f t="shared" si="73"/>
        <v>1..1</v>
      </c>
      <c r="M503" s="230" t="str">
        <f t="shared" si="78"/>
        <v>1..1</v>
      </c>
      <c r="N503" s="475" t="s">
        <v>20</v>
      </c>
      <c r="O503" s="24" t="s">
        <v>5290</v>
      </c>
      <c r="P503" s="24" t="s">
        <v>5218</v>
      </c>
      <c r="Q503" s="24"/>
      <c r="R503" s="24"/>
      <c r="S503" s="24"/>
      <c r="T503" s="19" t="s">
        <v>125</v>
      </c>
      <c r="U503" s="495" t="s">
        <v>81</v>
      </c>
      <c r="V503" s="89"/>
      <c r="W503" s="182"/>
      <c r="X503" s="164"/>
      <c r="Y503" s="8"/>
      <c r="Z503" s="114" t="str">
        <f>INDEX('Factur-X FULL'!B:B,MATCH(CONCATENATE("/rsm:CrossIndustryInvoice",O503),'Factur-X FULL'!M:M,0))</f>
        <v>EXT</v>
      </c>
      <c r="AA503" s="201" t="str">
        <f>INDEX('Factur-X FULL'!K:K,MATCH(CONCATENATE("/rsm:CrossIndustryInvoice",O503),'Factur-X FULL'!M:M,0))</f>
        <v>1..1</v>
      </c>
      <c r="AB503" s="109" t="str">
        <f>IF(OR(ISNA(Z503),Z503="EXT"),INDEX('Factur-X FULL'!T:T,MATCH(CONCATENATE("/rsm:CrossIndustryInvoice",O503),'Factur-X FULL'!M:M,0)),INDEX('Factur-X FULL'!T:T,MATCH(Z503,'Factur-X FULL'!B:B,0)))</f>
        <v>EXTENDED</v>
      </c>
      <c r="AD503" s="8"/>
    </row>
    <row r="504" spans="1:30" ht="45" customHeight="1" outlineLevel="4" x14ac:dyDescent="0.2">
      <c r="A504" s="8">
        <v>501</v>
      </c>
      <c r="B504" s="54" t="s">
        <v>4160</v>
      </c>
      <c r="C504" s="121"/>
      <c r="D504" s="445" t="str">
        <f t="shared" si="77"/>
        <v xml:space="preserve">* * * * * </v>
      </c>
      <c r="E504" s="46" t="str">
        <f>CONCATENATE("(",E505,")")</f>
        <v>(Product End User (originator) - email address)</v>
      </c>
      <c r="F504" s="26">
        <f t="shared" si="76"/>
        <v>5</v>
      </c>
      <c r="G504" s="26" t="s">
        <v>5613</v>
      </c>
      <c r="H504" s="26" t="s">
        <v>5613</v>
      </c>
      <c r="I504" s="26" t="s">
        <v>5613</v>
      </c>
      <c r="J504" s="26" t="s">
        <v>99</v>
      </c>
      <c r="K504" s="19" t="s">
        <v>20</v>
      </c>
      <c r="L504" s="230" t="str">
        <f t="shared" si="73"/>
        <v>0..1</v>
      </c>
      <c r="M504" s="230" t="str">
        <f t="shared" si="78"/>
        <v>0..1</v>
      </c>
      <c r="N504" s="475" t="s">
        <v>20</v>
      </c>
      <c r="O504" s="24" t="s">
        <v>5291</v>
      </c>
      <c r="P504" s="24"/>
      <c r="Q504" s="24"/>
      <c r="R504" s="24"/>
      <c r="S504" s="24"/>
      <c r="T504" s="19"/>
      <c r="U504" s="494"/>
      <c r="V504" s="89"/>
      <c r="W504" s="182"/>
      <c r="X504" s="164"/>
      <c r="Y504" s="8"/>
      <c r="Z504" s="114" t="str">
        <f>INDEX('Factur-X FULL'!B:B,MATCH(CONCATENATE("/rsm:CrossIndustryInvoice",O504),'Factur-X FULL'!M:M,0))</f>
        <v>EXT</v>
      </c>
      <c r="AA504" s="201" t="str">
        <f>INDEX('Factur-X FULL'!K:K,MATCH(CONCATENATE("/rsm:CrossIndustryInvoice",O504),'Factur-X FULL'!M:M,0))</f>
        <v>0..1</v>
      </c>
      <c r="AB504" s="109" t="str">
        <f>IF(OR(ISNA(Z504),Z504="EXT"),INDEX('Factur-X FULL'!T:T,MATCH(CONCATENATE("/rsm:CrossIndustryInvoice",O504),'Factur-X FULL'!M:M,0)),INDEX('Factur-X FULL'!T:T,MATCH(Z504,'Factur-X FULL'!B:B,0)))</f>
        <v>EXTENDED</v>
      </c>
      <c r="AD504" s="8"/>
    </row>
    <row r="505" spans="1:30" ht="45" customHeight="1" outlineLevel="4" x14ac:dyDescent="0.2">
      <c r="A505" s="8">
        <v>502</v>
      </c>
      <c r="B505" s="54" t="s">
        <v>4160</v>
      </c>
      <c r="C505" s="121"/>
      <c r="D505" s="445" t="str">
        <f t="shared" si="77"/>
        <v xml:space="preserve">* * * * * * </v>
      </c>
      <c r="E505" s="24" t="s">
        <v>5255</v>
      </c>
      <c r="F505" s="26">
        <f t="shared" si="76"/>
        <v>6</v>
      </c>
      <c r="G505" s="26" t="s">
        <v>5613</v>
      </c>
      <c r="H505" s="26" t="s">
        <v>5613</v>
      </c>
      <c r="I505" s="26" t="s">
        <v>5613</v>
      </c>
      <c r="J505" s="26" t="s">
        <v>99</v>
      </c>
      <c r="K505" s="19" t="s">
        <v>16</v>
      </c>
      <c r="L505" s="230" t="str">
        <f t="shared" si="73"/>
        <v>1..1</v>
      </c>
      <c r="M505" s="230" t="str">
        <f t="shared" si="78"/>
        <v>1..1</v>
      </c>
      <c r="N505" s="475" t="s">
        <v>20</v>
      </c>
      <c r="O505" s="24" t="s">
        <v>5292</v>
      </c>
      <c r="P505" s="24" t="s">
        <v>1545</v>
      </c>
      <c r="Q505" s="24"/>
      <c r="R505" s="24"/>
      <c r="S505" s="24"/>
      <c r="T505" s="19" t="s">
        <v>125</v>
      </c>
      <c r="U505" s="495" t="s">
        <v>81</v>
      </c>
      <c r="V505" s="89"/>
      <c r="W505" s="182"/>
      <c r="X505" s="164"/>
      <c r="Y505" s="8"/>
      <c r="Z505" s="114" t="str">
        <f>INDEX('Factur-X FULL'!B:B,MATCH(CONCATENATE("/rsm:CrossIndustryInvoice",O505),'Factur-X FULL'!M:M,0))</f>
        <v>EXT</v>
      </c>
      <c r="AA505" s="201" t="str">
        <f>INDEX('Factur-X FULL'!K:K,MATCH(CONCATENATE("/rsm:CrossIndustryInvoice",O505),'Factur-X FULL'!M:M,0))</f>
        <v>1..1</v>
      </c>
      <c r="AB505" s="109" t="str">
        <f>IF(OR(ISNA(Z505),Z505="EXT"),INDEX('Factur-X FULL'!T:T,MATCH(CONCATENATE("/rsm:CrossIndustryInvoice",O505),'Factur-X FULL'!M:M,0)),INDEX('Factur-X FULL'!T:T,MATCH(Z505,'Factur-X FULL'!B:B,0)))</f>
        <v>EXTENDED</v>
      </c>
      <c r="AD505" s="8"/>
    </row>
    <row r="506" spans="1:30" s="148" customFormat="1" ht="45" customHeight="1" outlineLevel="3" x14ac:dyDescent="0.2">
      <c r="A506" s="8">
        <v>503</v>
      </c>
      <c r="B506" s="153" t="s">
        <v>4160</v>
      </c>
      <c r="C506" s="130"/>
      <c r="D506" s="446" t="str">
        <f t="shared" si="77"/>
        <v xml:space="preserve">* * * * </v>
      </c>
      <c r="E506" s="49" t="s">
        <v>4606</v>
      </c>
      <c r="F506" s="35">
        <f t="shared" ref="F506:F519" si="79">LEN(O506)-LEN(SUBSTITUTE(O506,"/",""))</f>
        <v>4</v>
      </c>
      <c r="G506" s="35" t="s">
        <v>5613</v>
      </c>
      <c r="H506" s="35" t="s">
        <v>5613</v>
      </c>
      <c r="I506" s="35" t="s">
        <v>5613</v>
      </c>
      <c r="J506" s="35" t="s">
        <v>99</v>
      </c>
      <c r="K506" s="36" t="s">
        <v>16</v>
      </c>
      <c r="L506" s="35" t="str">
        <f t="shared" si="73"/>
        <v>1..1</v>
      </c>
      <c r="M506" s="35" t="str">
        <f t="shared" si="78"/>
        <v>1..1</v>
      </c>
      <c r="N506" s="482" t="s">
        <v>20</v>
      </c>
      <c r="O506" s="34" t="s">
        <v>5293</v>
      </c>
      <c r="P506" s="34" t="s">
        <v>5314</v>
      </c>
      <c r="Q506" s="34" t="s">
        <v>1553</v>
      </c>
      <c r="R506" s="34"/>
      <c r="S506" s="34"/>
      <c r="T506" s="36"/>
      <c r="U506" s="500"/>
      <c r="V506" s="91"/>
      <c r="W506" s="185"/>
      <c r="X506" s="166"/>
      <c r="Y506" s="8"/>
      <c r="Z506" s="145" t="str">
        <f>INDEX('Factur-X FULL'!B:B,MATCH(CONCATENATE("/rsm:CrossIndustryInvoice",O506),'Factur-X FULL'!M:M,0))</f>
        <v>EXT</v>
      </c>
      <c r="AA506" s="202" t="str">
        <f>INDEX('Factur-X FULL'!K:K,MATCH(CONCATENATE("/rsm:CrossIndustryInvoice",O506),'Factur-X FULL'!M:M,0))</f>
        <v>1..1</v>
      </c>
      <c r="AB506" s="146" t="str">
        <f>IF(OR(ISNA(Z506),Z506="EXT"),INDEX('Factur-X FULL'!T:T,MATCH(CONCATENATE("/rsm:CrossIndustryInvoice",O506),'Factur-X FULL'!M:M,0)),INDEX('Factur-X FULL'!T:T,MATCH(Z506,'Factur-X FULL'!B:B,0)))</f>
        <v>EXTENDED</v>
      </c>
      <c r="AC506" s="70"/>
      <c r="AD506" s="8"/>
    </row>
    <row r="507" spans="1:30" ht="45" customHeight="1" outlineLevel="4" x14ac:dyDescent="0.2">
      <c r="A507" s="8">
        <v>504</v>
      </c>
      <c r="B507" s="54" t="s">
        <v>4160</v>
      </c>
      <c r="C507" s="121"/>
      <c r="D507" s="445" t="str">
        <f t="shared" si="77"/>
        <v xml:space="preserve">* * * * * </v>
      </c>
      <c r="E507" s="24" t="s">
        <v>5256</v>
      </c>
      <c r="F507" s="26">
        <f t="shared" si="79"/>
        <v>5</v>
      </c>
      <c r="G507" s="26" t="s">
        <v>5613</v>
      </c>
      <c r="H507" s="26" t="s">
        <v>5613</v>
      </c>
      <c r="I507" s="26" t="s">
        <v>5613</v>
      </c>
      <c r="J507" s="26" t="s">
        <v>99</v>
      </c>
      <c r="K507" s="18" t="s">
        <v>20</v>
      </c>
      <c r="L507" s="230" t="str">
        <f t="shared" si="73"/>
        <v>0..1</v>
      </c>
      <c r="M507" s="230" t="str">
        <f t="shared" si="78"/>
        <v>0..1</v>
      </c>
      <c r="N507" s="475" t="s">
        <v>20</v>
      </c>
      <c r="O507" s="21" t="s">
        <v>5294</v>
      </c>
      <c r="P507" s="20" t="s">
        <v>1467</v>
      </c>
      <c r="Q507" s="20" t="s">
        <v>1468</v>
      </c>
      <c r="R507" s="20"/>
      <c r="S507" s="21"/>
      <c r="T507" s="19" t="s">
        <v>125</v>
      </c>
      <c r="U507" s="495" t="s">
        <v>81</v>
      </c>
      <c r="V507" s="88"/>
      <c r="W507" s="181"/>
      <c r="X507" s="163"/>
      <c r="Y507" s="8"/>
      <c r="Z507" s="114" t="str">
        <f>INDEX('Factur-X FULL'!B:B,MATCH(CONCATENATE("/rsm:CrossIndustryInvoice",O507),'Factur-X FULL'!M:M,0))</f>
        <v>EXT</v>
      </c>
      <c r="AA507" s="201" t="str">
        <f>INDEX('Factur-X FULL'!K:K,MATCH(CONCATENATE("/rsm:CrossIndustryInvoice",O507),'Factur-X FULL'!M:M,0))</f>
        <v>0..1</v>
      </c>
      <c r="AB507" s="109" t="str">
        <f>IF(OR(ISNA(Z507),Z507="EXT"),INDEX('Factur-X FULL'!T:T,MATCH(CONCATENATE("/rsm:CrossIndustryInvoice",O507),'Factur-X FULL'!M:M,0)),INDEX('Factur-X FULL'!T:T,MATCH(Z507,'Factur-X FULL'!B:B,0)))</f>
        <v>EXTENDED</v>
      </c>
      <c r="AD507" s="8"/>
    </row>
    <row r="508" spans="1:30" ht="45" customHeight="1" outlineLevel="4" x14ac:dyDescent="0.2">
      <c r="A508" s="8">
        <v>505</v>
      </c>
      <c r="B508" s="54" t="s">
        <v>4160</v>
      </c>
      <c r="C508" s="121"/>
      <c r="D508" s="445" t="str">
        <f t="shared" si="77"/>
        <v xml:space="preserve">* * * * * </v>
      </c>
      <c r="E508" s="24" t="s">
        <v>5257</v>
      </c>
      <c r="F508" s="26">
        <f t="shared" si="79"/>
        <v>5</v>
      </c>
      <c r="G508" s="26" t="s">
        <v>5613</v>
      </c>
      <c r="H508" s="26" t="s">
        <v>5613</v>
      </c>
      <c r="I508" s="26" t="s">
        <v>5613</v>
      </c>
      <c r="J508" s="26" t="s">
        <v>99</v>
      </c>
      <c r="K508" s="18" t="s">
        <v>20</v>
      </c>
      <c r="L508" s="230" t="str">
        <f t="shared" si="73"/>
        <v>0..1</v>
      </c>
      <c r="M508" s="230" t="str">
        <f t="shared" si="78"/>
        <v>0..1</v>
      </c>
      <c r="N508" s="475" t="s">
        <v>20</v>
      </c>
      <c r="O508" s="21" t="s">
        <v>5295</v>
      </c>
      <c r="P508" s="20" t="s">
        <v>1472</v>
      </c>
      <c r="Q508" s="20" t="s">
        <v>1473</v>
      </c>
      <c r="R508" s="20"/>
      <c r="S508" s="21"/>
      <c r="T508" s="19" t="s">
        <v>125</v>
      </c>
      <c r="U508" s="495" t="s">
        <v>81</v>
      </c>
      <c r="V508" s="88"/>
      <c r="W508" s="181"/>
      <c r="X508" s="163"/>
      <c r="Y508" s="8"/>
      <c r="Z508" s="114" t="str">
        <f>INDEX('Factur-X FULL'!B:B,MATCH(CONCATENATE("/rsm:CrossIndustryInvoice",O508),'Factur-X FULL'!M:M,0))</f>
        <v>EXT</v>
      </c>
      <c r="AA508" s="201" t="str">
        <f>INDEX('Factur-X FULL'!K:K,MATCH(CONCATENATE("/rsm:CrossIndustryInvoice",O508),'Factur-X FULL'!M:M,0))</f>
        <v>0..1</v>
      </c>
      <c r="AB508" s="109" t="str">
        <f>IF(OR(ISNA(Z508),Z508="EXT"),INDEX('Factur-X FULL'!T:T,MATCH(CONCATENATE("/rsm:CrossIndustryInvoice",O508),'Factur-X FULL'!M:M,0)),INDEX('Factur-X FULL'!T:T,MATCH(Z508,'Factur-X FULL'!B:B,0)))</f>
        <v>EXTENDED</v>
      </c>
      <c r="AD508" s="8"/>
    </row>
    <row r="509" spans="1:30" ht="45" customHeight="1" outlineLevel="4" x14ac:dyDescent="0.2">
      <c r="A509" s="8">
        <v>506</v>
      </c>
      <c r="B509" s="54" t="s">
        <v>4160</v>
      </c>
      <c r="C509" s="121"/>
      <c r="D509" s="445" t="str">
        <f t="shared" si="77"/>
        <v xml:space="preserve">* * * * * </v>
      </c>
      <c r="E509" s="24" t="s">
        <v>5258</v>
      </c>
      <c r="F509" s="26">
        <f t="shared" si="79"/>
        <v>5</v>
      </c>
      <c r="G509" s="26" t="s">
        <v>5613</v>
      </c>
      <c r="H509" s="26" t="s">
        <v>5613</v>
      </c>
      <c r="I509" s="26" t="s">
        <v>5613</v>
      </c>
      <c r="J509" s="26" t="s">
        <v>99</v>
      </c>
      <c r="K509" s="18" t="s">
        <v>20</v>
      </c>
      <c r="L509" s="230" t="str">
        <f t="shared" si="73"/>
        <v>0..1</v>
      </c>
      <c r="M509" s="230" t="str">
        <f t="shared" si="78"/>
        <v>0..1</v>
      </c>
      <c r="N509" s="475" t="s">
        <v>20</v>
      </c>
      <c r="O509" s="25" t="s">
        <v>5296</v>
      </c>
      <c r="P509" s="24" t="s">
        <v>1477</v>
      </c>
      <c r="Q509" s="24"/>
      <c r="R509" s="24"/>
      <c r="S509" s="25"/>
      <c r="T509" s="19" t="s">
        <v>125</v>
      </c>
      <c r="U509" s="495" t="s">
        <v>81</v>
      </c>
      <c r="V509" s="89"/>
      <c r="W509" s="182"/>
      <c r="X509" s="164"/>
      <c r="Y509" s="8"/>
      <c r="Z509" s="114" t="str">
        <f>INDEX('Factur-X FULL'!B:B,MATCH(CONCATENATE("/rsm:CrossIndustryInvoice",O509),'Factur-X FULL'!M:M,0))</f>
        <v>EXT</v>
      </c>
      <c r="AA509" s="201" t="str">
        <f>INDEX('Factur-X FULL'!K:K,MATCH(CONCATENATE("/rsm:CrossIndustryInvoice",O509),'Factur-X FULL'!M:M,0))</f>
        <v>0..1</v>
      </c>
      <c r="AB509" s="109" t="str">
        <f>IF(OR(ISNA(Z509),Z509="EXT"),INDEX('Factur-X FULL'!T:T,MATCH(CONCATENATE("/rsm:CrossIndustryInvoice",O509),'Factur-X FULL'!M:M,0)),INDEX('Factur-X FULL'!T:T,MATCH(Z509,'Factur-X FULL'!B:B,0)))</f>
        <v>EXTENDED</v>
      </c>
      <c r="AD509" s="8"/>
    </row>
    <row r="510" spans="1:30" ht="45" customHeight="1" outlineLevel="4" x14ac:dyDescent="0.2">
      <c r="A510" s="8">
        <v>507</v>
      </c>
      <c r="B510" s="54" t="s">
        <v>4160</v>
      </c>
      <c r="C510" s="121"/>
      <c r="D510" s="445" t="str">
        <f t="shared" si="77"/>
        <v xml:space="preserve">* * * * * </v>
      </c>
      <c r="E510" s="24" t="s">
        <v>5259</v>
      </c>
      <c r="F510" s="26">
        <f t="shared" si="79"/>
        <v>5</v>
      </c>
      <c r="G510" s="26" t="s">
        <v>5613</v>
      </c>
      <c r="H510" s="26" t="s">
        <v>5613</v>
      </c>
      <c r="I510" s="26" t="s">
        <v>5613</v>
      </c>
      <c r="J510" s="26" t="s">
        <v>99</v>
      </c>
      <c r="K510" s="18" t="s">
        <v>20</v>
      </c>
      <c r="L510" s="230" t="str">
        <f t="shared" si="73"/>
        <v>0..1</v>
      </c>
      <c r="M510" s="230" t="str">
        <f t="shared" si="78"/>
        <v>0..1</v>
      </c>
      <c r="N510" s="475" t="s">
        <v>20</v>
      </c>
      <c r="O510" s="25" t="s">
        <v>5297</v>
      </c>
      <c r="P510" s="24" t="s">
        <v>1477</v>
      </c>
      <c r="Q510" s="24"/>
      <c r="R510" s="24"/>
      <c r="S510" s="25"/>
      <c r="T510" s="19" t="s">
        <v>125</v>
      </c>
      <c r="U510" s="495" t="s">
        <v>81</v>
      </c>
      <c r="V510" s="89"/>
      <c r="W510" s="182"/>
      <c r="X510" s="164"/>
      <c r="Y510" s="8"/>
      <c r="Z510" s="114" t="str">
        <f>INDEX('Factur-X FULL'!B:B,MATCH(CONCATENATE("/rsm:CrossIndustryInvoice",O510),'Factur-X FULL'!M:M,0))</f>
        <v>EXT</v>
      </c>
      <c r="AA510" s="201" t="str">
        <f>INDEX('Factur-X FULL'!K:K,MATCH(CONCATENATE("/rsm:CrossIndustryInvoice",O510),'Factur-X FULL'!M:M,0))</f>
        <v>0..1</v>
      </c>
      <c r="AB510" s="109" t="str">
        <f>IF(OR(ISNA(Z510),Z510="EXT"),INDEX('Factur-X FULL'!T:T,MATCH(CONCATENATE("/rsm:CrossIndustryInvoice",O510),'Factur-X FULL'!M:M,0)),INDEX('Factur-X FULL'!T:T,MATCH(Z510,'Factur-X FULL'!B:B,0)))</f>
        <v>EXTENDED</v>
      </c>
      <c r="AD510" s="8"/>
    </row>
    <row r="511" spans="1:30" ht="45" customHeight="1" outlineLevel="4" x14ac:dyDescent="0.2">
      <c r="A511" s="8">
        <v>508</v>
      </c>
      <c r="B511" s="54" t="s">
        <v>4160</v>
      </c>
      <c r="C511" s="121"/>
      <c r="D511" s="445" t="str">
        <f t="shared" si="77"/>
        <v xml:space="preserve">* * * * * </v>
      </c>
      <c r="E511" s="24" t="s">
        <v>5260</v>
      </c>
      <c r="F511" s="26">
        <f t="shared" si="79"/>
        <v>5</v>
      </c>
      <c r="G511" s="26" t="s">
        <v>5613</v>
      </c>
      <c r="H511" s="26" t="s">
        <v>5613</v>
      </c>
      <c r="I511" s="26" t="s">
        <v>5613</v>
      </c>
      <c r="J511" s="26" t="s">
        <v>99</v>
      </c>
      <c r="K511" s="18" t="s">
        <v>20</v>
      </c>
      <c r="L511" s="230" t="str">
        <f t="shared" si="73"/>
        <v>0..1</v>
      </c>
      <c r="M511" s="230" t="str">
        <f t="shared" si="78"/>
        <v>0..1</v>
      </c>
      <c r="N511" s="475" t="s">
        <v>20</v>
      </c>
      <c r="O511" s="21" t="s">
        <v>5298</v>
      </c>
      <c r="P511" s="20" t="s">
        <v>5313</v>
      </c>
      <c r="Q511" s="20"/>
      <c r="R511" s="20"/>
      <c r="S511" s="21"/>
      <c r="T511" s="19" t="s">
        <v>125</v>
      </c>
      <c r="U511" s="495" t="s">
        <v>81</v>
      </c>
      <c r="V511" s="88"/>
      <c r="W511" s="181"/>
      <c r="X511" s="163"/>
      <c r="Y511" s="8"/>
      <c r="Z511" s="114" t="str">
        <f>INDEX('Factur-X FULL'!B:B,MATCH(CONCATENATE("/rsm:CrossIndustryInvoice",O511),'Factur-X FULL'!M:M,0))</f>
        <v>EXT</v>
      </c>
      <c r="AA511" s="201" t="str">
        <f>INDEX('Factur-X FULL'!K:K,MATCH(CONCATENATE("/rsm:CrossIndustryInvoice",O511),'Factur-X FULL'!M:M,0))</f>
        <v>0..1</v>
      </c>
      <c r="AB511" s="109" t="str">
        <f>IF(OR(ISNA(Z511),Z511="EXT"),INDEX('Factur-X FULL'!T:T,MATCH(CONCATENATE("/rsm:CrossIndustryInvoice",O511),'Factur-X FULL'!M:M,0)),INDEX('Factur-X FULL'!T:T,MATCH(Z511,'Factur-X FULL'!B:B,0)))</f>
        <v>EXTENDED</v>
      </c>
      <c r="AD511" s="8"/>
    </row>
    <row r="512" spans="1:30" ht="45" customHeight="1" outlineLevel="4" x14ac:dyDescent="0.2">
      <c r="A512" s="8">
        <v>509</v>
      </c>
      <c r="B512" s="54" t="s">
        <v>4160</v>
      </c>
      <c r="C512" s="121"/>
      <c r="D512" s="445" t="str">
        <f t="shared" si="77"/>
        <v xml:space="preserve">* * * * * </v>
      </c>
      <c r="E512" s="24" t="s">
        <v>5261</v>
      </c>
      <c r="F512" s="26">
        <f t="shared" si="79"/>
        <v>5</v>
      </c>
      <c r="G512" s="26" t="s">
        <v>5613</v>
      </c>
      <c r="H512" s="26" t="s">
        <v>5613</v>
      </c>
      <c r="I512" s="26" t="s">
        <v>5613</v>
      </c>
      <c r="J512" s="26" t="s">
        <v>99</v>
      </c>
      <c r="K512" s="18" t="s">
        <v>16</v>
      </c>
      <c r="L512" s="230" t="str">
        <f t="shared" si="73"/>
        <v>1..1</v>
      </c>
      <c r="M512" s="230" t="str">
        <f t="shared" si="78"/>
        <v>1..1</v>
      </c>
      <c r="N512" s="475" t="s">
        <v>20</v>
      </c>
      <c r="O512" s="25" t="s">
        <v>5299</v>
      </c>
      <c r="P512" s="24" t="s">
        <v>1488</v>
      </c>
      <c r="Q512" s="24" t="s">
        <v>541</v>
      </c>
      <c r="R512" s="24"/>
      <c r="S512" s="25"/>
      <c r="T512" s="19" t="s">
        <v>192</v>
      </c>
      <c r="U512" s="495" t="s">
        <v>81</v>
      </c>
      <c r="V512" s="89"/>
      <c r="W512" s="182"/>
      <c r="X512" s="164"/>
      <c r="Y512" s="8"/>
      <c r="Z512" s="114" t="str">
        <f>INDEX('Factur-X FULL'!B:B,MATCH(CONCATENATE("/rsm:CrossIndustryInvoice",O512),'Factur-X FULL'!M:M,0))</f>
        <v>EXT</v>
      </c>
      <c r="AA512" s="201" t="str">
        <f>INDEX('Factur-X FULL'!K:K,MATCH(CONCATENATE("/rsm:CrossIndustryInvoice",O512),'Factur-X FULL'!M:M,0))</f>
        <v>1..1</v>
      </c>
      <c r="AB512" s="109" t="str">
        <f>IF(OR(ISNA(Z512),Z512="EXT"),INDEX('Factur-X FULL'!T:T,MATCH(CONCATENATE("/rsm:CrossIndustryInvoice",O512),'Factur-X FULL'!M:M,0)),INDEX('Factur-X FULL'!T:T,MATCH(Z512,'Factur-X FULL'!B:B,0)))</f>
        <v>EXTENDED</v>
      </c>
      <c r="AD512" s="8"/>
    </row>
    <row r="513" spans="1:30" ht="45" customHeight="1" outlineLevel="4" x14ac:dyDescent="0.2">
      <c r="A513" s="8">
        <v>510</v>
      </c>
      <c r="B513" s="54" t="s">
        <v>4160</v>
      </c>
      <c r="C513" s="121"/>
      <c r="D513" s="445" t="str">
        <f t="shared" si="77"/>
        <v xml:space="preserve">* * * * * </v>
      </c>
      <c r="E513" s="24" t="s">
        <v>5262</v>
      </c>
      <c r="F513" s="26">
        <f t="shared" si="79"/>
        <v>5</v>
      </c>
      <c r="G513" s="26" t="s">
        <v>5613</v>
      </c>
      <c r="H513" s="26" t="s">
        <v>5613</v>
      </c>
      <c r="I513" s="26" t="s">
        <v>5613</v>
      </c>
      <c r="J513" s="26" t="s">
        <v>99</v>
      </c>
      <c r="K513" s="18" t="s">
        <v>20</v>
      </c>
      <c r="L513" s="230" t="str">
        <f t="shared" si="73"/>
        <v>0..1</v>
      </c>
      <c r="M513" s="230" t="str">
        <f t="shared" si="78"/>
        <v>0..1</v>
      </c>
      <c r="N513" s="475" t="s">
        <v>20</v>
      </c>
      <c r="O513" s="25" t="s">
        <v>5300</v>
      </c>
      <c r="P513" s="24" t="s">
        <v>1493</v>
      </c>
      <c r="Q513" s="24" t="s">
        <v>1494</v>
      </c>
      <c r="R513" s="24"/>
      <c r="S513" s="25"/>
      <c r="T513" s="19" t="s">
        <v>125</v>
      </c>
      <c r="U513" s="495" t="s">
        <v>81</v>
      </c>
      <c r="V513" s="89"/>
      <c r="W513" s="182"/>
      <c r="X513" s="164"/>
      <c r="Y513" s="8"/>
      <c r="Z513" s="114" t="str">
        <f>INDEX('Factur-X FULL'!B:B,MATCH(CONCATENATE("/rsm:CrossIndustryInvoice",O513),'Factur-X FULL'!M:M,0))</f>
        <v>EXT</v>
      </c>
      <c r="AA513" s="201" t="str">
        <f>INDEX('Factur-X FULL'!K:K,MATCH(CONCATENATE("/rsm:CrossIndustryInvoice",O513),'Factur-X FULL'!M:M,0))</f>
        <v>0..1</v>
      </c>
      <c r="AB513" s="109" t="str">
        <f>IF(OR(ISNA(Z513),Z513="EXT"),INDEX('Factur-X FULL'!T:T,MATCH(CONCATENATE("/rsm:CrossIndustryInvoice",O513),'Factur-X FULL'!M:M,0)),INDEX('Factur-X FULL'!T:T,MATCH(Z513,'Factur-X FULL'!B:B,0)))</f>
        <v>EXTENDED</v>
      </c>
      <c r="AD513" s="8"/>
    </row>
    <row r="514" spans="1:30" s="148" customFormat="1" ht="45" customHeight="1" outlineLevel="3" x14ac:dyDescent="0.2">
      <c r="A514" s="8">
        <v>511</v>
      </c>
      <c r="B514" s="153" t="s">
        <v>4160</v>
      </c>
      <c r="C514" s="128"/>
      <c r="D514" s="446" t="str">
        <f t="shared" si="77"/>
        <v xml:space="preserve">* * * * </v>
      </c>
      <c r="E514" s="49" t="s">
        <v>4607</v>
      </c>
      <c r="F514" s="35">
        <f t="shared" si="79"/>
        <v>4</v>
      </c>
      <c r="G514" s="35" t="s">
        <v>5613</v>
      </c>
      <c r="H514" s="35" t="s">
        <v>5613</v>
      </c>
      <c r="I514" s="35" t="s">
        <v>5613</v>
      </c>
      <c r="J514" s="35" t="s">
        <v>99</v>
      </c>
      <c r="K514" s="36" t="s">
        <v>20</v>
      </c>
      <c r="L514" s="35" t="str">
        <f t="shared" si="73"/>
        <v>0..1</v>
      </c>
      <c r="M514" s="35" t="str">
        <f t="shared" si="78"/>
        <v>0..1</v>
      </c>
      <c r="N514" s="482" t="s">
        <v>21</v>
      </c>
      <c r="O514" s="34" t="s">
        <v>5301</v>
      </c>
      <c r="P514" s="34"/>
      <c r="Q514" s="34"/>
      <c r="R514" s="34"/>
      <c r="S514" s="34"/>
      <c r="T514" s="36"/>
      <c r="U514" s="500"/>
      <c r="V514" s="91"/>
      <c r="W514" s="185"/>
      <c r="X514" s="166"/>
      <c r="Y514" s="8"/>
      <c r="Z514" s="145" t="str">
        <f>INDEX('Factur-X FULL'!B:B,MATCH(CONCATENATE("/rsm:CrossIndustryInvoice",O514),'Factur-X FULL'!M:M,0))</f>
        <v>EXT</v>
      </c>
      <c r="AA514" s="202" t="str">
        <f>INDEX('Factur-X FULL'!K:K,MATCH(CONCATENATE("/rsm:CrossIndustryInvoice",O514),'Factur-X FULL'!M:M,0))</f>
        <v>0..1</v>
      </c>
      <c r="AB514" s="146" t="str">
        <f>IF(OR(ISNA(Z514),Z514="EXT"),INDEX('Factur-X FULL'!T:T,MATCH(CONCATENATE("/rsm:CrossIndustryInvoice",O514),'Factur-X FULL'!M:M,0)),INDEX('Factur-X FULL'!T:T,MATCH(Z514,'Factur-X FULL'!B:B,0)))</f>
        <v>EXTENDED</v>
      </c>
      <c r="AC514" s="70"/>
      <c r="AD514" s="8"/>
    </row>
    <row r="515" spans="1:30" ht="45" customHeight="1" outlineLevel="4" x14ac:dyDescent="0.2">
      <c r="A515" s="8">
        <v>512</v>
      </c>
      <c r="B515" s="54" t="s">
        <v>4160</v>
      </c>
      <c r="C515" s="121"/>
      <c r="D515" s="445" t="str">
        <f t="shared" si="77"/>
        <v xml:space="preserve">* * * * * </v>
      </c>
      <c r="E515" s="24" t="s">
        <v>5263</v>
      </c>
      <c r="F515" s="26">
        <f t="shared" si="79"/>
        <v>5</v>
      </c>
      <c r="G515" s="26" t="s">
        <v>5613</v>
      </c>
      <c r="H515" s="26" t="s">
        <v>5613</v>
      </c>
      <c r="I515" s="26" t="s">
        <v>5613</v>
      </c>
      <c r="J515" s="26" t="s">
        <v>99</v>
      </c>
      <c r="K515" s="18" t="s">
        <v>16</v>
      </c>
      <c r="L515" s="230" t="str">
        <f t="shared" si="73"/>
        <v>1..1</v>
      </c>
      <c r="M515" s="230" t="str">
        <f t="shared" si="78"/>
        <v>1..1</v>
      </c>
      <c r="N515" s="475" t="s">
        <v>20</v>
      </c>
      <c r="O515" s="20" t="s">
        <v>5302</v>
      </c>
      <c r="P515" s="20" t="s">
        <v>5312</v>
      </c>
      <c r="Q515" s="20" t="s">
        <v>1610</v>
      </c>
      <c r="R515" s="20"/>
      <c r="S515" s="20"/>
      <c r="T515" s="18" t="s">
        <v>147</v>
      </c>
      <c r="U515" s="495" t="s">
        <v>81</v>
      </c>
      <c r="V515" s="88"/>
      <c r="W515" s="181"/>
      <c r="X515" s="163"/>
      <c r="Y515" s="8"/>
      <c r="Z515" s="114" t="str">
        <f>INDEX('Factur-X FULL'!B:B,MATCH(CONCATENATE("/rsm:CrossIndustryInvoice",O515),'Factur-X FULL'!M:M,0))</f>
        <v>EXT</v>
      </c>
      <c r="AA515" s="201" t="str">
        <f>INDEX('Factur-X FULL'!K:K,MATCH(CONCATENATE("/rsm:CrossIndustryInvoice",O515),'Factur-X FULL'!M:M,0))</f>
        <v>1..1</v>
      </c>
      <c r="AB515" s="109" t="str">
        <f>IF(OR(ISNA(Z515),Z515="EXT"),INDEX('Factur-X FULL'!T:T,MATCH(CONCATENATE("/rsm:CrossIndustryInvoice",O515),'Factur-X FULL'!M:M,0)),INDEX('Factur-X FULL'!T:T,MATCH(Z515,'Factur-X FULL'!B:B,0)))</f>
        <v>EXTENDED</v>
      </c>
      <c r="AD515" s="8"/>
    </row>
    <row r="516" spans="1:30" ht="45" customHeight="1" outlineLevel="4" x14ac:dyDescent="0.2">
      <c r="A516" s="8">
        <v>513</v>
      </c>
      <c r="B516" s="54" t="s">
        <v>4160</v>
      </c>
      <c r="C516" s="121"/>
      <c r="D516" s="445" t="str">
        <f t="shared" si="77"/>
        <v xml:space="preserve">* * * * * * </v>
      </c>
      <c r="E516" s="24" t="s">
        <v>5263</v>
      </c>
      <c r="F516" s="26">
        <f t="shared" si="79"/>
        <v>6</v>
      </c>
      <c r="G516" s="26" t="s">
        <v>5613</v>
      </c>
      <c r="H516" s="26" t="s">
        <v>5613</v>
      </c>
      <c r="I516" s="26" t="s">
        <v>5613</v>
      </c>
      <c r="J516" s="26" t="s">
        <v>99</v>
      </c>
      <c r="K516" s="18" t="s">
        <v>16</v>
      </c>
      <c r="L516" s="230" t="str">
        <f t="shared" si="73"/>
        <v>1..1</v>
      </c>
      <c r="M516" s="230" t="str">
        <f t="shared" si="78"/>
        <v>1..1</v>
      </c>
      <c r="N516" s="475" t="s">
        <v>20</v>
      </c>
      <c r="O516" s="47" t="s">
        <v>5303</v>
      </c>
      <c r="P516" s="47" t="s">
        <v>5310</v>
      </c>
      <c r="Q516" s="47" t="s">
        <v>1610</v>
      </c>
      <c r="R516" s="47"/>
      <c r="S516" s="47"/>
      <c r="T516" s="125" t="s">
        <v>192</v>
      </c>
      <c r="U516" s="497" t="s">
        <v>230</v>
      </c>
      <c r="V516" s="94" t="s">
        <v>4056</v>
      </c>
      <c r="W516" s="187"/>
      <c r="X516" s="169"/>
      <c r="Y516" s="8"/>
      <c r="Z516" s="114" t="str">
        <f>INDEX('Factur-X FULL'!B:B,MATCH(CONCATENATE("/rsm:CrossIndustryInvoice",O516),'Factur-X FULL'!M:M,0))</f>
        <v>EXT</v>
      </c>
      <c r="AA516" s="201" t="str">
        <f>INDEX('Factur-X FULL'!K:K,MATCH(CONCATENATE("/rsm:CrossIndustryInvoice",O516),'Factur-X FULL'!M:M,0))</f>
        <v>1..1</v>
      </c>
      <c r="AB516" s="109" t="str">
        <f>IF(OR(ISNA(Z516),Z516="EXT"),INDEX('Factur-X FULL'!T:T,MATCH(CONCATENATE("/rsm:CrossIndustryInvoice",O516),'Factur-X FULL'!M:M,0)),INDEX('Factur-X FULL'!T:T,MATCH(Z516,'Factur-X FULL'!B:B,0)))</f>
        <v>EXTENDED</v>
      </c>
      <c r="AD516" s="8"/>
    </row>
    <row r="517" spans="1:30" s="148" customFormat="1" ht="45" customHeight="1" outlineLevel="3" x14ac:dyDescent="0.2">
      <c r="A517" s="8">
        <v>514</v>
      </c>
      <c r="B517" s="153" t="s">
        <v>4160</v>
      </c>
      <c r="C517" s="128"/>
      <c r="D517" s="446" t="str">
        <f t="shared" si="77"/>
        <v xml:space="preserve">* * * * </v>
      </c>
      <c r="E517" s="49" t="s">
        <v>5231</v>
      </c>
      <c r="F517" s="35">
        <f t="shared" si="79"/>
        <v>4</v>
      </c>
      <c r="G517" s="236" t="s">
        <v>5613</v>
      </c>
      <c r="H517" s="236" t="s">
        <v>5613</v>
      </c>
      <c r="I517" s="236" t="s">
        <v>5613</v>
      </c>
      <c r="J517" s="236" t="s">
        <v>99</v>
      </c>
      <c r="K517" s="36" t="s">
        <v>20</v>
      </c>
      <c r="L517" s="35" t="s">
        <v>4576</v>
      </c>
      <c r="M517" s="35" t="s">
        <v>21</v>
      </c>
      <c r="N517" s="482" t="s">
        <v>21</v>
      </c>
      <c r="O517" s="34" t="s">
        <v>5304</v>
      </c>
      <c r="P517" s="34"/>
      <c r="Q517" s="34"/>
      <c r="R517" s="34"/>
      <c r="S517" s="34"/>
      <c r="T517" s="36"/>
      <c r="U517" s="500"/>
      <c r="V517" s="465"/>
      <c r="W517" s="185"/>
      <c r="X517" s="166"/>
      <c r="Y517" s="8"/>
      <c r="Z517" s="145" t="str">
        <f>INDEX('Factur-X FULL'!B:B,MATCH(CONCATENATE("/rsm:CrossIndustryInvoice",O517),'Factur-X FULL'!M:M,0))</f>
        <v>EXT</v>
      </c>
      <c r="AA517" s="202" t="str">
        <f>INDEX('Factur-X FULL'!K:K,MATCH(CONCATENATE("/rsm:CrossIndustryInvoice",O517),'Factur-X FULL'!M:M,0))</f>
        <v>0..n</v>
      </c>
      <c r="AB517" s="146" t="str">
        <f>IF(OR(ISNA(Z517),Z517="EXT"),INDEX('Factur-X FULL'!T:T,MATCH(CONCATENATE("/rsm:CrossIndustryInvoice",O517),'Factur-X FULL'!M:M,0)),INDEX('Factur-X FULL'!T:T,MATCH(Z517,'Factur-X FULL'!B:B,0)))</f>
        <v>EXTENDED</v>
      </c>
      <c r="AC517" s="70" t="s">
        <v>4706</v>
      </c>
      <c r="AD517" s="8"/>
    </row>
    <row r="518" spans="1:30" ht="45" customHeight="1" outlineLevel="4" x14ac:dyDescent="0.2">
      <c r="A518" s="8">
        <v>515</v>
      </c>
      <c r="B518" s="54" t="s">
        <v>4160</v>
      </c>
      <c r="C518" s="121"/>
      <c r="D518" s="445" t="str">
        <f t="shared" si="77"/>
        <v xml:space="preserve">* * * * * </v>
      </c>
      <c r="E518" s="24" t="s">
        <v>5264</v>
      </c>
      <c r="F518" s="26">
        <f t="shared" si="79"/>
        <v>5</v>
      </c>
      <c r="G518" s="26" t="s">
        <v>5613</v>
      </c>
      <c r="H518" s="26" t="s">
        <v>5613</v>
      </c>
      <c r="I518" s="26" t="s">
        <v>5613</v>
      </c>
      <c r="J518" s="26" t="s">
        <v>99</v>
      </c>
      <c r="K518" s="18" t="s">
        <v>16</v>
      </c>
      <c r="L518" s="230" t="str">
        <f t="shared" si="73"/>
        <v>1..1</v>
      </c>
      <c r="M518" s="230" t="str">
        <f t="shared" si="78"/>
        <v>1..1</v>
      </c>
      <c r="N518" s="475" t="s">
        <v>20</v>
      </c>
      <c r="O518" s="21" t="s">
        <v>5305</v>
      </c>
      <c r="P518" s="20" t="s">
        <v>5311</v>
      </c>
      <c r="Q518" s="20" t="s">
        <v>1864</v>
      </c>
      <c r="R518" s="20"/>
      <c r="S518" s="21"/>
      <c r="T518" s="18" t="s">
        <v>147</v>
      </c>
      <c r="U518" s="495" t="s">
        <v>81</v>
      </c>
      <c r="V518" s="88"/>
      <c r="W518" s="181"/>
      <c r="X518" s="163"/>
      <c r="Y518" s="8"/>
      <c r="Z518" s="114" t="str">
        <f>INDEX('Factur-X FULL'!B:B,MATCH(CONCATENATE("/rsm:CrossIndustryInvoice",O518),'Factur-X FULL'!M:M,0))</f>
        <v>EXT</v>
      </c>
      <c r="AA518" s="201" t="str">
        <f>INDEX('Factur-X FULL'!K:K,MATCH(CONCATENATE("/rsm:CrossIndustryInvoice",O518),'Factur-X FULL'!M:M,0))</f>
        <v>1..1</v>
      </c>
      <c r="AB518" s="109" t="str">
        <f>IF(OR(ISNA(Z518),Z518="EXT"),INDEX('Factur-X FULL'!T:T,MATCH(CONCATENATE("/rsm:CrossIndustryInvoice",O518),'Factur-X FULL'!M:M,0)),INDEX('Factur-X FULL'!T:T,MATCH(Z518,'Factur-X FULL'!B:B,0)))</f>
        <v>EXTENDED</v>
      </c>
      <c r="AD518" s="8"/>
    </row>
    <row r="519" spans="1:30" ht="45" customHeight="1" outlineLevel="4" x14ac:dyDescent="0.2">
      <c r="A519" s="8">
        <v>516</v>
      </c>
      <c r="B519" s="54" t="s">
        <v>4160</v>
      </c>
      <c r="C519" s="121"/>
      <c r="D519" s="445" t="str">
        <f t="shared" si="77"/>
        <v xml:space="preserve">* * * * * * </v>
      </c>
      <c r="E519" s="24"/>
      <c r="F519" s="26">
        <f t="shared" si="79"/>
        <v>6</v>
      </c>
      <c r="G519" s="26" t="s">
        <v>5613</v>
      </c>
      <c r="H519" s="26" t="s">
        <v>5613</v>
      </c>
      <c r="I519" s="26" t="s">
        <v>5613</v>
      </c>
      <c r="J519" s="26" t="s">
        <v>99</v>
      </c>
      <c r="K519" s="19" t="s">
        <v>16</v>
      </c>
      <c r="L519" s="230" t="str">
        <f t="shared" si="73"/>
        <v>1..1</v>
      </c>
      <c r="M519" s="230" t="str">
        <f t="shared" si="78"/>
        <v>1..1</v>
      </c>
      <c r="N519" s="475" t="s">
        <v>20</v>
      </c>
      <c r="O519" s="52" t="s">
        <v>5306</v>
      </c>
      <c r="P519" s="47" t="s">
        <v>1874</v>
      </c>
      <c r="Q519" s="47" t="s">
        <v>4976</v>
      </c>
      <c r="R519" s="47"/>
      <c r="S519" s="52"/>
      <c r="T519" s="125" t="s">
        <v>409</v>
      </c>
      <c r="U519" s="497" t="s">
        <v>230</v>
      </c>
      <c r="V519" s="94" t="s">
        <v>138</v>
      </c>
      <c r="W519" s="187"/>
      <c r="X519" s="169"/>
      <c r="Y519" s="8"/>
      <c r="Z519" s="114" t="str">
        <f>INDEX('Factur-X FULL'!B:B,MATCH(CONCATENATE("/rsm:CrossIndustryInvoice",O519),'Factur-X FULL'!M:M,0))</f>
        <v>EXT</v>
      </c>
      <c r="AA519" s="201" t="str">
        <f>INDEX('Factur-X FULL'!K:K,MATCH(CONCATENATE("/rsm:CrossIndustryInvoice",O519),'Factur-X FULL'!M:M,0))</f>
        <v>1..1</v>
      </c>
      <c r="AB519" s="109" t="str">
        <f>IF(OR(ISNA(Z519),Z519="EXT"),INDEX('Factur-X FULL'!T:T,MATCH(CONCATENATE("/rsm:CrossIndustryInvoice",O519),'Factur-X FULL'!M:M,0)),INDEX('Factur-X FULL'!T:T,MATCH(Z519,'Factur-X FULL'!B:B,0)))</f>
        <v>EXTENDED</v>
      </c>
      <c r="AD519" s="8"/>
    </row>
    <row r="520" spans="1:30" s="148" customFormat="1" ht="41" customHeight="1" outlineLevel="2" x14ac:dyDescent="0.2">
      <c r="A520" s="8">
        <v>517</v>
      </c>
      <c r="B520" s="54" t="s">
        <v>4160</v>
      </c>
      <c r="C520" s="127"/>
      <c r="D520" s="449" t="str">
        <f t="shared" si="77"/>
        <v xml:space="preserve">* * * </v>
      </c>
      <c r="E520" s="40" t="s">
        <v>4171</v>
      </c>
      <c r="F520" s="42">
        <f t="shared" si="66"/>
        <v>3</v>
      </c>
      <c r="G520" s="234" t="s">
        <v>5613</v>
      </c>
      <c r="H520" s="234" t="s">
        <v>5613</v>
      </c>
      <c r="I520" s="234" t="s">
        <v>5613</v>
      </c>
      <c r="J520" s="234" t="s">
        <v>323</v>
      </c>
      <c r="K520" s="42" t="s">
        <v>20</v>
      </c>
      <c r="L520" s="41" t="str">
        <f t="shared" si="73"/>
        <v>0..1</v>
      </c>
      <c r="M520" s="41" t="str">
        <f t="shared" si="78"/>
        <v>0..1</v>
      </c>
      <c r="N520" s="481" t="s">
        <v>20</v>
      </c>
      <c r="O520" s="40" t="s">
        <v>4141</v>
      </c>
      <c r="P520" s="40"/>
      <c r="Q520" s="40"/>
      <c r="R520" s="40"/>
      <c r="S520" s="42"/>
      <c r="T520" s="42"/>
      <c r="U520" s="499"/>
      <c r="V520" s="195"/>
      <c r="W520" s="193" t="s">
        <v>5751</v>
      </c>
      <c r="X520" s="194" t="s">
        <v>4949</v>
      </c>
      <c r="Y520" s="8"/>
      <c r="Z520" s="141" t="str">
        <f>INDEX('Factur-X FULL'!B:B,MATCH(CONCATENATE("/rsm:CrossIndustryInvoice",O520),'Factur-X FULL'!M:M,0))</f>
        <v>EXT</v>
      </c>
      <c r="AA520" s="203" t="str">
        <f>INDEX('Factur-X FULL'!K:K,MATCH(CONCATENATE("/rsm:CrossIndustryInvoice",O520),'Factur-X FULL'!M:M,0))</f>
        <v>0..1</v>
      </c>
      <c r="AB520" s="143" t="str">
        <f>IF(OR(ISNA(Z520),Z520="EXT"),INDEX('Factur-X FULL'!T:T,MATCH(CONCATENATE("/rsm:CrossIndustryInvoice",O520),'Factur-X FULL'!M:M,0)),INDEX('Factur-X FULL'!T:T,MATCH(Z520,'Factur-X FULL'!B:B,0)))</f>
        <v>EXTENDED</v>
      </c>
      <c r="AC520" s="70"/>
      <c r="AD520" s="8"/>
    </row>
    <row r="521" spans="1:30" ht="45" customHeight="1" outlineLevel="3" x14ac:dyDescent="0.2">
      <c r="A521" s="8">
        <v>518</v>
      </c>
      <c r="B521" s="54" t="s">
        <v>4160</v>
      </c>
      <c r="C521" s="121"/>
      <c r="D521" s="445" t="str">
        <f t="shared" si="77"/>
        <v xml:space="preserve">* * * * </v>
      </c>
      <c r="E521" s="24" t="s">
        <v>4275</v>
      </c>
      <c r="F521" s="26">
        <f t="shared" si="66"/>
        <v>4</v>
      </c>
      <c r="G521" s="26" t="s">
        <v>5613</v>
      </c>
      <c r="H521" s="26" t="s">
        <v>5613</v>
      </c>
      <c r="I521" s="26" t="s">
        <v>5613</v>
      </c>
      <c r="J521" s="26" t="s">
        <v>323</v>
      </c>
      <c r="K521" s="19" t="s">
        <v>20</v>
      </c>
      <c r="L521" s="230" t="str">
        <f t="shared" si="73"/>
        <v>0..1</v>
      </c>
      <c r="M521" s="230" t="str">
        <f t="shared" si="78"/>
        <v>0..1</v>
      </c>
      <c r="N521" s="475" t="s">
        <v>20</v>
      </c>
      <c r="O521" s="24" t="s">
        <v>4345</v>
      </c>
      <c r="P521" s="24" t="s">
        <v>4344</v>
      </c>
      <c r="Q521" s="24" t="s">
        <v>4719</v>
      </c>
      <c r="R521" s="24"/>
      <c r="S521" s="24"/>
      <c r="T521" s="19" t="s">
        <v>192</v>
      </c>
      <c r="U521" s="495" t="s">
        <v>81</v>
      </c>
      <c r="V521" s="89"/>
      <c r="W521" s="182" t="s">
        <v>5749</v>
      </c>
      <c r="X521" s="163" t="s">
        <v>4949</v>
      </c>
      <c r="Y521" s="8"/>
      <c r="Z521" s="114" t="str">
        <f>INDEX('Factur-X FULL'!B:B,MATCH(CONCATENATE("/rsm:CrossIndustryInvoice",O521),'Factur-X FULL'!M:M,0))</f>
        <v>EXT</v>
      </c>
      <c r="AA521" s="201" t="str">
        <f>INDEX('Factur-X FULL'!K:K,MATCH(CONCATENATE("/rsm:CrossIndustryInvoice",O521),'Factur-X FULL'!M:M,0))</f>
        <v>1..1</v>
      </c>
      <c r="AB521" s="109" t="str">
        <f>IF(OR(ISNA(Z521),Z521="EXT"),INDEX('Factur-X FULL'!T:T,MATCH(CONCATENATE("/rsm:CrossIndustryInvoice",O521),'Factur-X FULL'!M:M,0)),INDEX('Factur-X FULL'!T:T,MATCH(Z521,'Factur-X FULL'!B:B,0)))</f>
        <v>EXTENDED</v>
      </c>
      <c r="AC521" s="425" t="s">
        <v>4713</v>
      </c>
      <c r="AD521" s="8"/>
    </row>
    <row r="522" spans="1:30" ht="45" customHeight="1" outlineLevel="3" x14ac:dyDescent="0.2">
      <c r="A522" s="8">
        <v>519</v>
      </c>
      <c r="B522" s="54" t="s">
        <v>4160</v>
      </c>
      <c r="C522" s="511"/>
      <c r="D522" s="445" t="str">
        <f t="shared" si="77"/>
        <v xml:space="preserve">* * * * </v>
      </c>
      <c r="E522" s="24" t="s">
        <v>4955</v>
      </c>
      <c r="F522" s="26">
        <f t="shared" ref="F522" si="80">LEN(O522)-LEN(SUBSTITUTE(O522,"/",""))</f>
        <v>4</v>
      </c>
      <c r="G522" s="26" t="s">
        <v>5613</v>
      </c>
      <c r="H522" s="26" t="s">
        <v>5613</v>
      </c>
      <c r="I522" s="26" t="s">
        <v>5613</v>
      </c>
      <c r="J522" s="26" t="s">
        <v>3776</v>
      </c>
      <c r="K522" s="19" t="s">
        <v>20</v>
      </c>
      <c r="L522" s="230" t="str">
        <f t="shared" si="73"/>
        <v>0..1</v>
      </c>
      <c r="M522" s="230" t="str">
        <f t="shared" si="78"/>
        <v>0..1</v>
      </c>
      <c r="N522" s="475" t="s">
        <v>21</v>
      </c>
      <c r="O522" s="24" t="s">
        <v>4956</v>
      </c>
      <c r="P522" s="24" t="s">
        <v>4957</v>
      </c>
      <c r="Q522" s="24"/>
      <c r="R522" s="24"/>
      <c r="S522" s="24"/>
      <c r="T522" s="19" t="s">
        <v>125</v>
      </c>
      <c r="U522" s="495" t="s">
        <v>81</v>
      </c>
      <c r="V522" s="89"/>
      <c r="W522" s="182"/>
      <c r="X522" s="163" t="s">
        <v>4949</v>
      </c>
      <c r="Y522" s="8"/>
      <c r="Z522" s="114" t="e">
        <f>INDEX('Factur-X FULL'!B:B,MATCH(CONCATENATE("/rsm:CrossIndustryInvoice",O522),'Factur-X FULL'!M:M,0))</f>
        <v>#N/A</v>
      </c>
      <c r="AA522" s="201" t="e">
        <f>INDEX('Factur-X FULL'!K:K,MATCH(CONCATENATE("/rsm:CrossIndustryInvoice",O522),'Factur-X FULL'!M:M,0))</f>
        <v>#N/A</v>
      </c>
      <c r="AB522" s="109" t="e">
        <f>IF(OR(ISNA(Z522),Z522="EXT"),INDEX('Factur-X FULL'!T:T,MATCH(CONCATENATE("/rsm:CrossIndustryInvoice",O522),'Factur-X FULL'!M:M,0)),INDEX('Factur-X FULL'!T:T,MATCH(Z522,'Factur-X FULL'!B:B,0)))</f>
        <v>#N/A</v>
      </c>
      <c r="AC522" s="70" t="s">
        <v>4706</v>
      </c>
      <c r="AD522" s="8"/>
    </row>
    <row r="523" spans="1:30" ht="45" customHeight="1" outlineLevel="3" x14ac:dyDescent="0.2">
      <c r="A523" s="8">
        <v>520</v>
      </c>
      <c r="B523" s="54" t="s">
        <v>4160</v>
      </c>
      <c r="C523" s="511"/>
      <c r="D523" s="445" t="str">
        <f t="shared" si="77"/>
        <v xml:space="preserve">* * * * </v>
      </c>
      <c r="E523" s="24" t="s">
        <v>4139</v>
      </c>
      <c r="F523" s="26">
        <f t="shared" si="66"/>
        <v>4</v>
      </c>
      <c r="G523" s="26" t="s">
        <v>5613</v>
      </c>
      <c r="H523" s="26" t="s">
        <v>5613</v>
      </c>
      <c r="I523" s="26" t="s">
        <v>5613</v>
      </c>
      <c r="J523" s="26" t="s">
        <v>323</v>
      </c>
      <c r="K523" s="19" t="s">
        <v>20</v>
      </c>
      <c r="L523" s="230" t="str">
        <f t="shared" si="73"/>
        <v>0..1</v>
      </c>
      <c r="M523" s="230" t="str">
        <f t="shared" si="78"/>
        <v>0..1</v>
      </c>
      <c r="N523" s="475" t="s">
        <v>20</v>
      </c>
      <c r="O523" s="24" t="s">
        <v>3924</v>
      </c>
      <c r="P523" s="24" t="s">
        <v>4720</v>
      </c>
      <c r="Q523" s="24" t="s">
        <v>5620</v>
      </c>
      <c r="R523" s="24"/>
      <c r="S523" s="24"/>
      <c r="T523" s="19" t="s">
        <v>192</v>
      </c>
      <c r="U523" s="495" t="s">
        <v>81</v>
      </c>
      <c r="V523" s="89" t="s">
        <v>4718</v>
      </c>
      <c r="W523" s="182"/>
      <c r="X523" s="164"/>
      <c r="Y523" s="8"/>
      <c r="Z523" s="114" t="e">
        <f>INDEX('Factur-X FULL'!B:B,MATCH(CONCATENATE("/rsm:CrossIndustryInvoice",O523),'Factur-X FULL'!M:M,0))</f>
        <v>#N/A</v>
      </c>
      <c r="AA523" s="201" t="e">
        <f>INDEX('Factur-X FULL'!K:K,MATCH(CONCATENATE("/rsm:CrossIndustryInvoice",O523),'Factur-X FULL'!M:M,0))</f>
        <v>#N/A</v>
      </c>
      <c r="AB523" s="109" t="e">
        <f>IF(OR(ISNA(Z523),Z523="EXT"),INDEX('Factur-X FULL'!T:T,MATCH(CONCATENATE("/rsm:CrossIndustryInvoice",O523),'Factur-X FULL'!M:M,0)),INDEX('Factur-X FULL'!T:T,MATCH(Z523,'Factur-X FULL'!B:B,0)))</f>
        <v>#N/A</v>
      </c>
      <c r="AC523" s="70" t="s">
        <v>4706</v>
      </c>
      <c r="AD523" s="8"/>
    </row>
    <row r="524" spans="1:30" s="148" customFormat="1" ht="41" customHeight="1" outlineLevel="3" x14ac:dyDescent="0.2">
      <c r="A524" s="8">
        <v>521</v>
      </c>
      <c r="B524" s="54" t="s">
        <v>4160</v>
      </c>
      <c r="C524" s="225"/>
      <c r="D524" s="446" t="str">
        <f t="shared" si="77"/>
        <v xml:space="preserve">* * * * </v>
      </c>
      <c r="E524" s="34" t="s">
        <v>4170</v>
      </c>
      <c r="F524" s="35">
        <f t="shared" si="66"/>
        <v>4</v>
      </c>
      <c r="G524" s="35" t="s">
        <v>5613</v>
      </c>
      <c r="H524" s="35" t="s">
        <v>5613</v>
      </c>
      <c r="I524" s="35" t="s">
        <v>5613</v>
      </c>
      <c r="J524" s="35" t="s">
        <v>3776</v>
      </c>
      <c r="K524" s="36" t="s">
        <v>20</v>
      </c>
      <c r="L524" s="35" t="str">
        <f t="shared" si="73"/>
        <v>0..1</v>
      </c>
      <c r="M524" s="35" t="str">
        <f t="shared" si="78"/>
        <v>0..1</v>
      </c>
      <c r="N524" s="482" t="s">
        <v>20</v>
      </c>
      <c r="O524" s="34" t="s">
        <v>4276</v>
      </c>
      <c r="P524" s="34" t="s">
        <v>4708</v>
      </c>
      <c r="Q524" s="34"/>
      <c r="R524" s="34"/>
      <c r="S524" s="34"/>
      <c r="T524" s="36"/>
      <c r="U524" s="500"/>
      <c r="V524" s="91"/>
      <c r="W524" s="185" t="s">
        <v>5751</v>
      </c>
      <c r="X524" s="166" t="s">
        <v>4949</v>
      </c>
      <c r="Y524" s="8"/>
      <c r="Z524" s="145" t="e">
        <f>INDEX('Factur-X FULL'!B:B,MATCH(CONCATENATE("/rsm:CrossIndustryInvoice",O524),'Factur-X FULL'!M:M,0))</f>
        <v>#N/A</v>
      </c>
      <c r="AA524" s="202" t="e">
        <f>INDEX('Factur-X FULL'!K:K,MATCH(CONCATENATE("/rsm:CrossIndustryInvoice",O524),'Factur-X FULL'!M:M,0))</f>
        <v>#N/A</v>
      </c>
      <c r="AB524" s="146" t="e">
        <f>IF(OR(ISNA(Z524),Z524="EXT"),INDEX('Factur-X FULL'!T:T,MATCH(CONCATENATE("/rsm:CrossIndustryInvoice",O524),'Factur-X FULL'!M:M,0)),INDEX('Factur-X FULL'!T:T,MATCH(Z524,'Factur-X FULL'!B:B,0)))</f>
        <v>#N/A</v>
      </c>
      <c r="AC524" s="70"/>
      <c r="AD524" s="8"/>
    </row>
    <row r="525" spans="1:30" ht="45" customHeight="1" outlineLevel="3" x14ac:dyDescent="0.2">
      <c r="A525" s="8">
        <v>522</v>
      </c>
      <c r="B525" s="54" t="s">
        <v>4160</v>
      </c>
      <c r="C525" s="121"/>
      <c r="D525" s="445" t="str">
        <f t="shared" si="77"/>
        <v xml:space="preserve">* * * * * </v>
      </c>
      <c r="E525" s="24" t="s">
        <v>4023</v>
      </c>
      <c r="F525" s="26">
        <f t="shared" si="66"/>
        <v>5</v>
      </c>
      <c r="G525" s="26" t="s">
        <v>5613</v>
      </c>
      <c r="H525" s="26" t="s">
        <v>5613</v>
      </c>
      <c r="I525" s="26" t="s">
        <v>5613</v>
      </c>
      <c r="J525" s="26" t="s">
        <v>3776</v>
      </c>
      <c r="K525" s="18" t="s">
        <v>20</v>
      </c>
      <c r="L525" s="230" t="str">
        <f t="shared" si="73"/>
        <v>0..1</v>
      </c>
      <c r="M525" s="230" t="str">
        <f t="shared" si="78"/>
        <v>0..1</v>
      </c>
      <c r="N525" s="475" t="s">
        <v>20</v>
      </c>
      <c r="O525" s="20" t="s">
        <v>4277</v>
      </c>
      <c r="P525" s="20" t="s">
        <v>4709</v>
      </c>
      <c r="Q525" s="20"/>
      <c r="R525" s="20"/>
      <c r="S525" s="20"/>
      <c r="T525" s="18" t="s">
        <v>147</v>
      </c>
      <c r="U525" s="495" t="s">
        <v>81</v>
      </c>
      <c r="V525" s="88"/>
      <c r="W525" s="181" t="s">
        <v>5751</v>
      </c>
      <c r="X525" s="163" t="s">
        <v>4949</v>
      </c>
      <c r="Y525" s="8"/>
      <c r="Z525" s="114" t="e">
        <f>INDEX('Factur-X FULL'!B:B,MATCH(CONCATENATE("/rsm:CrossIndustryInvoice",O525),'Factur-X FULL'!M:M,0))</f>
        <v>#N/A</v>
      </c>
      <c r="AA525" s="201" t="e">
        <f>INDEX('Factur-X FULL'!K:K,MATCH(CONCATENATE("/rsm:CrossIndustryInvoice",O525),'Factur-X FULL'!M:M,0))</f>
        <v>#N/A</v>
      </c>
      <c r="AB525" s="109" t="e">
        <f>IF(OR(ISNA(Z525),Z525="EXT"),INDEX('Factur-X FULL'!T:T,MATCH(CONCATENATE("/rsm:CrossIndustryInvoice",O525),'Factur-X FULL'!M:M,0)),INDEX('Factur-X FULL'!T:T,MATCH(Z525,'Factur-X FULL'!B:B,0)))</f>
        <v>#N/A</v>
      </c>
      <c r="AD525" s="8"/>
    </row>
    <row r="526" spans="1:30" ht="41" customHeight="1" outlineLevel="3" x14ac:dyDescent="0.2">
      <c r="A526" s="8">
        <v>523</v>
      </c>
      <c r="B526" s="54" t="s">
        <v>4160</v>
      </c>
      <c r="C526" s="121"/>
      <c r="D526" s="445" t="str">
        <f t="shared" si="77"/>
        <v xml:space="preserve">* * * * * </v>
      </c>
      <c r="E526" s="24" t="s">
        <v>4024</v>
      </c>
      <c r="F526" s="26">
        <f t="shared" si="66"/>
        <v>5</v>
      </c>
      <c r="G526" s="26" t="s">
        <v>5613</v>
      </c>
      <c r="H526" s="26" t="s">
        <v>5613</v>
      </c>
      <c r="I526" s="26" t="s">
        <v>5613</v>
      </c>
      <c r="J526" s="26" t="s">
        <v>3776</v>
      </c>
      <c r="K526" s="18" t="s">
        <v>20</v>
      </c>
      <c r="L526" s="230" t="str">
        <f t="shared" si="73"/>
        <v>0..1</v>
      </c>
      <c r="M526" s="230" t="str">
        <f t="shared" si="78"/>
        <v>0..1</v>
      </c>
      <c r="N526" s="475" t="s">
        <v>20</v>
      </c>
      <c r="O526" s="20" t="s">
        <v>4278</v>
      </c>
      <c r="P526" s="20" t="s">
        <v>4710</v>
      </c>
      <c r="Q526" s="20"/>
      <c r="R526" s="20"/>
      <c r="S526" s="20"/>
      <c r="T526" s="18" t="s">
        <v>125</v>
      </c>
      <c r="U526" s="495" t="s">
        <v>81</v>
      </c>
      <c r="V526" s="88" t="s">
        <v>4025</v>
      </c>
      <c r="W526" s="181" t="s">
        <v>5751</v>
      </c>
      <c r="X526" s="163" t="s">
        <v>4949</v>
      </c>
      <c r="Y526" s="8"/>
      <c r="Z526" s="114" t="e">
        <f>INDEX('Factur-X FULL'!B:B,MATCH(CONCATENATE("/rsm:CrossIndustryInvoice",O526),'Factur-X FULL'!M:M,0))</f>
        <v>#N/A</v>
      </c>
      <c r="AA526" s="201" t="e">
        <f>INDEX('Factur-X FULL'!K:K,MATCH(CONCATENATE("/rsm:CrossIndustryInvoice",O526),'Factur-X FULL'!M:M,0))</f>
        <v>#N/A</v>
      </c>
      <c r="AB526" s="109" t="e">
        <f>IF(OR(ISNA(Z526),Z526="EXT"),INDEX('Factur-X FULL'!T:T,MATCH(CONCATENATE("/rsm:CrossIndustryInvoice",O526),'Factur-X FULL'!M:M,0)),INDEX('Factur-X FULL'!T:T,MATCH(Z526,'Factur-X FULL'!B:B,0)))</f>
        <v>#N/A</v>
      </c>
      <c r="AD526" s="8"/>
    </row>
    <row r="527" spans="1:30" s="148" customFormat="1" ht="45" customHeight="1" outlineLevel="2" x14ac:dyDescent="0.2">
      <c r="A527" s="8">
        <v>524</v>
      </c>
      <c r="B527" s="153" t="s">
        <v>4160</v>
      </c>
      <c r="C527" s="131"/>
      <c r="D527" s="449" t="str">
        <f t="shared" si="77"/>
        <v xml:space="preserve">* * * </v>
      </c>
      <c r="E527" s="40" t="s">
        <v>4822</v>
      </c>
      <c r="F527" s="42">
        <f t="shared" si="66"/>
        <v>3</v>
      </c>
      <c r="G527" s="234" t="s">
        <v>5613</v>
      </c>
      <c r="H527" s="234" t="s">
        <v>5613</v>
      </c>
      <c r="I527" s="234" t="s">
        <v>5613</v>
      </c>
      <c r="J527" s="234" t="s">
        <v>3776</v>
      </c>
      <c r="K527" s="42" t="s">
        <v>20</v>
      </c>
      <c r="L527" s="41" t="str">
        <f t="shared" ref="L527:L637" si="81">IF($K527="","",$K527)</f>
        <v>0..1</v>
      </c>
      <c r="M527" s="41" t="str">
        <f t="shared" si="78"/>
        <v>0..1</v>
      </c>
      <c r="N527" s="481" t="s">
        <v>20</v>
      </c>
      <c r="O527" s="40" t="s">
        <v>4824</v>
      </c>
      <c r="P527" s="40"/>
      <c r="Q527" s="40"/>
      <c r="R527" s="40"/>
      <c r="S527" s="42"/>
      <c r="T527" s="42"/>
      <c r="U527" s="499"/>
      <c r="V527" s="92"/>
      <c r="W527" s="193" t="s">
        <v>3774</v>
      </c>
      <c r="X527" s="194"/>
      <c r="Y527" s="8"/>
      <c r="Z527" s="141" t="str">
        <f>INDEX('Factur-X FULL'!B:B,MATCH(CONCATENATE("/rsm:CrossIndustryInvoice",O527),'Factur-X FULL'!M:M,0))</f>
        <v>BT-14-00</v>
      </c>
      <c r="AA527" s="203" t="str">
        <f>INDEX('Factur-X FULL'!K:K,MATCH(CONCATENATE("/rsm:CrossIndustryInvoice",O527),'Factur-X FULL'!M:M,0))</f>
        <v>0..1</v>
      </c>
      <c r="AB527" s="143" t="str">
        <f>IF(OR(ISNA(Z527),Z527="EXT"),INDEX('Factur-X FULL'!T:T,MATCH(CONCATENATE("/rsm:CrossIndustryInvoice",O527),'Factur-X FULL'!M:M,0)),INDEX('Factur-X FULL'!T:T,MATCH(Z527,'Factur-X FULL'!B:B,0)))</f>
        <v>EN 16931</v>
      </c>
      <c r="AC527" s="70"/>
      <c r="AD527" s="8"/>
    </row>
    <row r="528" spans="1:30" ht="45" customHeight="1" outlineLevel="3" x14ac:dyDescent="0.2">
      <c r="A528" s="8">
        <v>525</v>
      </c>
      <c r="B528" s="54" t="s">
        <v>4160</v>
      </c>
      <c r="C528" s="121"/>
      <c r="D528" s="445" t="str">
        <f t="shared" si="77"/>
        <v xml:space="preserve">* * * * </v>
      </c>
      <c r="E528" s="24" t="s">
        <v>4823</v>
      </c>
      <c r="F528" s="26">
        <f t="shared" si="66"/>
        <v>4</v>
      </c>
      <c r="G528" s="26" t="s">
        <v>5613</v>
      </c>
      <c r="H528" s="26" t="s">
        <v>5613</v>
      </c>
      <c r="I528" s="26" t="s">
        <v>5613</v>
      </c>
      <c r="J528" s="26" t="s">
        <v>3776</v>
      </c>
      <c r="K528" s="18" t="s">
        <v>16</v>
      </c>
      <c r="L528" s="230" t="str">
        <f t="shared" si="81"/>
        <v>1..1</v>
      </c>
      <c r="M528" s="230" t="str">
        <f t="shared" si="78"/>
        <v>1..1</v>
      </c>
      <c r="N528" s="475" t="s">
        <v>20</v>
      </c>
      <c r="O528" s="24" t="s">
        <v>4825</v>
      </c>
      <c r="P528" s="20" t="s">
        <v>5680</v>
      </c>
      <c r="Q528" s="20"/>
      <c r="R528" s="20"/>
      <c r="S528" s="20"/>
      <c r="T528" s="18" t="s">
        <v>531</v>
      </c>
      <c r="U528" s="495" t="s">
        <v>81</v>
      </c>
      <c r="V528" s="88"/>
      <c r="W528" s="181" t="s">
        <v>3774</v>
      </c>
      <c r="X528" s="163" t="s">
        <v>4949</v>
      </c>
      <c r="Y528" s="8"/>
      <c r="Z528" s="114" t="str">
        <f>INDEX('Factur-X FULL'!B:B,MATCH(CONCATENATE("/rsm:CrossIndustryInvoice",O528),'Factur-X FULL'!M:M,0))</f>
        <v>BT-14</v>
      </c>
      <c r="AA528" s="201" t="str">
        <f>INDEX('Factur-X FULL'!K:K,MATCH(CONCATENATE("/rsm:CrossIndustryInvoice",O528),'Factur-X FULL'!M:M,0))</f>
        <v>1..1</v>
      </c>
      <c r="AB528" s="109" t="str">
        <f>IF(OR(ISNA(Z528),Z528="EXT"),INDEX('Factur-X FULL'!T:T,MATCH(CONCATENATE("/rsm:CrossIndustryInvoice",O528),'Factur-X FULL'!M:M,0)),INDEX('Factur-X FULL'!T:T,MATCH(Z528,'Factur-X FULL'!B:B,0)))</f>
        <v>EN 16931</v>
      </c>
      <c r="AD528" s="8"/>
    </row>
    <row r="529" spans="1:30" ht="45" customHeight="1" outlineLevel="3" x14ac:dyDescent="0.2">
      <c r="A529" s="8">
        <v>526</v>
      </c>
      <c r="B529" s="54" t="s">
        <v>4160</v>
      </c>
      <c r="C529" s="121"/>
      <c r="D529" s="445" t="str">
        <f t="shared" si="77"/>
        <v xml:space="preserve">* * * * </v>
      </c>
      <c r="E529" s="46" t="str">
        <f>CONCATENATE("(",E530,")")</f>
        <v>(Sales Order Reference Date)</v>
      </c>
      <c r="F529" s="26">
        <f t="shared" si="66"/>
        <v>4</v>
      </c>
      <c r="G529" s="26" t="s">
        <v>5613</v>
      </c>
      <c r="H529" s="26" t="s">
        <v>5613</v>
      </c>
      <c r="I529" s="26" t="s">
        <v>5613</v>
      </c>
      <c r="J529" s="26" t="s">
        <v>99</v>
      </c>
      <c r="K529" s="18" t="s">
        <v>20</v>
      </c>
      <c r="L529" s="230" t="str">
        <f t="shared" si="81"/>
        <v>0..1</v>
      </c>
      <c r="M529" s="230" t="str">
        <f t="shared" si="78"/>
        <v>0..1</v>
      </c>
      <c r="N529" s="475" t="s">
        <v>20</v>
      </c>
      <c r="O529" s="25" t="s">
        <v>5549</v>
      </c>
      <c r="P529" s="24"/>
      <c r="Q529" s="24"/>
      <c r="R529" s="24"/>
      <c r="S529" s="25"/>
      <c r="T529" s="19"/>
      <c r="U529" s="494"/>
      <c r="V529" s="89"/>
      <c r="W529" s="182"/>
      <c r="X529" s="164"/>
      <c r="Y529" s="8"/>
      <c r="Z529" s="114" t="str">
        <f>INDEX('Factur-X FULL'!B:B,MATCH(CONCATENATE("/rsm:CrossIndustryInvoice",O529),'Factur-X FULL'!M:M,0))</f>
        <v>EXT</v>
      </c>
      <c r="AA529" s="201" t="str">
        <f>INDEX('Factur-X FULL'!K:K,MATCH(CONCATENATE("/rsm:CrossIndustryInvoice",O529),'Factur-X FULL'!M:M,0))</f>
        <v>0..1</v>
      </c>
      <c r="AB529" s="109" t="str">
        <f>IF(OR(ISNA(Z529),Z529="EXT"),INDEX('Factur-X FULL'!T:T,MATCH(CONCATENATE("/rsm:CrossIndustryInvoice",O529),'Factur-X FULL'!M:M,0)),INDEX('Factur-X FULL'!T:T,MATCH(Z529,'Factur-X FULL'!B:B,0)))</f>
        <v>EXTENDED</v>
      </c>
      <c r="AD529" s="8"/>
    </row>
    <row r="530" spans="1:30" ht="45" customHeight="1" outlineLevel="3" x14ac:dyDescent="0.2">
      <c r="A530" s="8">
        <v>527</v>
      </c>
      <c r="B530" s="54" t="s">
        <v>4160</v>
      </c>
      <c r="C530" s="121"/>
      <c r="D530" s="442" t="str">
        <f t="shared" si="77"/>
        <v xml:space="preserve">* * * * * </v>
      </c>
      <c r="E530" s="20" t="s">
        <v>5506</v>
      </c>
      <c r="F530" s="17">
        <f t="shared" si="66"/>
        <v>5</v>
      </c>
      <c r="G530" s="26" t="s">
        <v>5613</v>
      </c>
      <c r="H530" s="26" t="s">
        <v>5613</v>
      </c>
      <c r="I530" s="26" t="s">
        <v>5613</v>
      </c>
      <c r="J530" s="26" t="s">
        <v>99</v>
      </c>
      <c r="K530" s="18" t="s">
        <v>16</v>
      </c>
      <c r="L530" s="230" t="str">
        <f t="shared" si="81"/>
        <v>1..1</v>
      </c>
      <c r="M530" s="230" t="str">
        <f t="shared" si="78"/>
        <v>1..1</v>
      </c>
      <c r="N530" s="475" t="s">
        <v>16</v>
      </c>
      <c r="O530" s="25" t="s">
        <v>5550</v>
      </c>
      <c r="P530" s="24" t="s">
        <v>5679</v>
      </c>
      <c r="Q530" s="59"/>
      <c r="R530" s="59"/>
      <c r="S530" s="25"/>
      <c r="T530" s="19" t="s">
        <v>215</v>
      </c>
      <c r="U530" s="495" t="s">
        <v>81</v>
      </c>
      <c r="V530" s="89"/>
      <c r="W530" s="182"/>
      <c r="X530" s="164"/>
      <c r="Y530" s="8"/>
      <c r="Z530" s="111" t="str">
        <f>INDEX('Factur-X FULL'!B:B,MATCH(CONCATENATE("/rsm:CrossIndustryInvoice",O530),'Factur-X FULL'!M:M,0))</f>
        <v>EXT</v>
      </c>
      <c r="AA530" s="199" t="str">
        <f>INDEX('Factur-X FULL'!K:K,MATCH(CONCATENATE("/rsm:CrossIndustryInvoice",O530),'Factur-X FULL'!M:M,0))</f>
        <v>1..1</v>
      </c>
      <c r="AB530" s="109" t="str">
        <f>IF(OR(ISNA(Z530),Z530="EXT"),INDEX('Factur-X FULL'!T:T,MATCH(CONCATENATE("/rsm:CrossIndustryInvoice",O530),'Factur-X FULL'!M:M,0)),INDEX('Factur-X FULL'!T:T,MATCH(Z530,'Factur-X FULL'!B:B,0)))</f>
        <v>EXTENDED</v>
      </c>
      <c r="AD530" s="8"/>
    </row>
    <row r="531" spans="1:30" ht="45" customHeight="1" outlineLevel="3" x14ac:dyDescent="0.2">
      <c r="A531" s="8">
        <v>528</v>
      </c>
      <c r="B531" s="54" t="s">
        <v>4160</v>
      </c>
      <c r="C531" s="121"/>
      <c r="D531" s="442" t="str">
        <f t="shared" si="77"/>
        <v xml:space="preserve">* * * * * * </v>
      </c>
      <c r="E531" s="24" t="s">
        <v>1164</v>
      </c>
      <c r="F531" s="17">
        <f t="shared" si="66"/>
        <v>6</v>
      </c>
      <c r="G531" s="26" t="s">
        <v>5613</v>
      </c>
      <c r="H531" s="26" t="s">
        <v>5613</v>
      </c>
      <c r="I531" s="26" t="s">
        <v>5613</v>
      </c>
      <c r="J531" s="26" t="s">
        <v>99</v>
      </c>
      <c r="K531" s="18" t="s">
        <v>16</v>
      </c>
      <c r="L531" s="230" t="str">
        <f t="shared" si="81"/>
        <v>1..1</v>
      </c>
      <c r="M531" s="230" t="str">
        <f t="shared" si="78"/>
        <v>1..1</v>
      </c>
      <c r="N531" s="475" t="s">
        <v>20</v>
      </c>
      <c r="O531" s="31" t="s">
        <v>5551</v>
      </c>
      <c r="P531" s="32"/>
      <c r="Q531" s="32" t="s">
        <v>5755</v>
      </c>
      <c r="R531" s="32"/>
      <c r="S531" s="31"/>
      <c r="T531" s="122" t="s">
        <v>192</v>
      </c>
      <c r="U531" s="497" t="s">
        <v>230</v>
      </c>
      <c r="V531" s="90"/>
      <c r="W531" s="184"/>
      <c r="X531" s="165"/>
      <c r="Y531" s="8"/>
      <c r="Z531" s="111" t="str">
        <f>INDEX('Factur-X FULL'!B:B,MATCH(CONCATENATE("/rsm:CrossIndustryInvoice",O531),'Factur-X FULL'!M:M,0))</f>
        <v>EXT</v>
      </c>
      <c r="AA531" s="199" t="str">
        <f>INDEX('Factur-X FULL'!K:K,MATCH(CONCATENATE("/rsm:CrossIndustryInvoice",O531),'Factur-X FULL'!M:M,0))</f>
        <v>1..1</v>
      </c>
      <c r="AB531" s="109" t="str">
        <f>IF(OR(ISNA(Z531),Z531="EXT"),INDEX('Factur-X FULL'!T:T,MATCH(CONCATENATE("/rsm:CrossIndustryInvoice",O531),'Factur-X FULL'!M:M,0)),INDEX('Factur-X FULL'!T:T,MATCH(Z531,'Factur-X FULL'!B:B,0)))</f>
        <v>EXTENDED</v>
      </c>
      <c r="AD531" s="8"/>
    </row>
    <row r="532" spans="1:30" s="148" customFormat="1" ht="45" customHeight="1" outlineLevel="2" x14ac:dyDescent="0.2">
      <c r="A532" s="8">
        <v>529</v>
      </c>
      <c r="B532" s="153" t="s">
        <v>4160</v>
      </c>
      <c r="C532" s="131"/>
      <c r="D532" s="449" t="str">
        <f t="shared" si="77"/>
        <v xml:space="preserve">* * * </v>
      </c>
      <c r="E532" s="40" t="s">
        <v>4433</v>
      </c>
      <c r="F532" s="42">
        <f t="shared" si="66"/>
        <v>3</v>
      </c>
      <c r="G532" s="234" t="s">
        <v>5613</v>
      </c>
      <c r="H532" s="234" t="s">
        <v>5613</v>
      </c>
      <c r="I532" s="234" t="s">
        <v>5613</v>
      </c>
      <c r="J532" s="234" t="s">
        <v>323</v>
      </c>
      <c r="K532" s="42" t="s">
        <v>20</v>
      </c>
      <c r="L532" s="41" t="str">
        <f t="shared" si="81"/>
        <v>0..1</v>
      </c>
      <c r="M532" s="41" t="str">
        <f t="shared" si="78"/>
        <v>0..1</v>
      </c>
      <c r="N532" s="481" t="s">
        <v>20</v>
      </c>
      <c r="O532" s="40" t="s">
        <v>4436</v>
      </c>
      <c r="P532" s="40"/>
      <c r="Q532" s="40"/>
      <c r="R532" s="40"/>
      <c r="S532" s="42"/>
      <c r="T532" s="42"/>
      <c r="U532" s="499"/>
      <c r="V532" s="92"/>
      <c r="W532" s="193" t="s">
        <v>3774</v>
      </c>
      <c r="X532" s="194"/>
      <c r="Y532" s="8"/>
      <c r="Z532" s="141" t="str">
        <f>INDEX('Factur-X FULL'!B:B,MATCH(CONCATENATE("/rsm:CrossIndustryInvoice",O532),'Factur-X FULL'!M:M,0))</f>
        <v>BT-13-00</v>
      </c>
      <c r="AA532" s="203" t="str">
        <f>INDEX('Factur-X FULL'!K:K,MATCH(CONCATENATE("/rsm:CrossIndustryInvoice",O532),'Factur-X FULL'!M:M,0))</f>
        <v>0..1</v>
      </c>
      <c r="AB532" s="143" t="str">
        <f>IF(OR(ISNA(Z532),Z532="EXT"),INDEX('Factur-X FULL'!T:T,MATCH(CONCATENATE("/rsm:CrossIndustryInvoice",O532),'Factur-X FULL'!M:M,0)),INDEX('Factur-X FULL'!T:T,MATCH(Z532,'Factur-X FULL'!B:B,0)))</f>
        <v>MINIMUM</v>
      </c>
      <c r="AC532" s="70"/>
      <c r="AD532" s="8"/>
    </row>
    <row r="533" spans="1:30" ht="45" customHeight="1" outlineLevel="3" x14ac:dyDescent="0.2">
      <c r="A533" s="8">
        <v>530</v>
      </c>
      <c r="B533" s="54" t="s">
        <v>4160</v>
      </c>
      <c r="C533" s="518" t="s">
        <v>5937</v>
      </c>
      <c r="D533" s="445" t="str">
        <f t="shared" si="77"/>
        <v xml:space="preserve">* * * * </v>
      </c>
      <c r="E533" s="24" t="s">
        <v>4434</v>
      </c>
      <c r="F533" s="26">
        <f t="shared" si="66"/>
        <v>4</v>
      </c>
      <c r="G533" s="26" t="s">
        <v>5613</v>
      </c>
      <c r="H533" s="26" t="s">
        <v>5613</v>
      </c>
      <c r="I533" s="26" t="s">
        <v>5613</v>
      </c>
      <c r="J533" s="26" t="s">
        <v>323</v>
      </c>
      <c r="K533" s="18" t="s">
        <v>16</v>
      </c>
      <c r="L533" s="230" t="str">
        <f t="shared" si="81"/>
        <v>1..1</v>
      </c>
      <c r="M533" s="230" t="str">
        <f t="shared" si="78"/>
        <v>1..1</v>
      </c>
      <c r="N533" s="475" t="s">
        <v>20</v>
      </c>
      <c r="O533" s="24" t="s">
        <v>4435</v>
      </c>
      <c r="P533" s="20" t="s">
        <v>2131</v>
      </c>
      <c r="Q533" s="20"/>
      <c r="R533" s="20"/>
      <c r="S533" s="20" t="s">
        <v>5952</v>
      </c>
      <c r="T533" s="18" t="s">
        <v>531</v>
      </c>
      <c r="U533" s="495" t="s">
        <v>81</v>
      </c>
      <c r="V533" s="88"/>
      <c r="W533" s="181" t="s">
        <v>3774</v>
      </c>
      <c r="X533" s="163" t="s">
        <v>4949</v>
      </c>
      <c r="Y533" s="8"/>
      <c r="Z533" s="114" t="str">
        <f>INDEX('Factur-X FULL'!B:B,MATCH(CONCATENATE("/rsm:CrossIndustryInvoice",O533),'Factur-X FULL'!M:M,0))</f>
        <v>BT-13</v>
      </c>
      <c r="AA533" s="201" t="str">
        <f>INDEX('Factur-X FULL'!K:K,MATCH(CONCATENATE("/rsm:CrossIndustryInvoice",O533),'Factur-X FULL'!M:M,0))</f>
        <v>1..1</v>
      </c>
      <c r="AB533" s="109" t="str">
        <f>IF(OR(ISNA(Z533),Z533="EXT"),INDEX('Factur-X FULL'!T:T,MATCH(CONCATENATE("/rsm:CrossIndustryInvoice",O533),'Factur-X FULL'!M:M,0)),INDEX('Factur-X FULL'!T:T,MATCH(Z533,'Factur-X FULL'!B:B,0)))</f>
        <v>MINIMUM</v>
      </c>
      <c r="AD533" s="8"/>
    </row>
    <row r="534" spans="1:30" ht="45" customHeight="1" outlineLevel="3" x14ac:dyDescent="0.2">
      <c r="A534" s="8">
        <v>531</v>
      </c>
      <c r="B534" s="54" t="s">
        <v>4160</v>
      </c>
      <c r="C534" s="121"/>
      <c r="D534" s="445" t="str">
        <f t="shared" ref="D534:D536" si="82">REPT($D$1,F534)</f>
        <v xml:space="preserve">* * * * </v>
      </c>
      <c r="E534" s="46" t="str">
        <f>CONCATENATE("(",E535,")")</f>
        <v>(Buyer Order Reference Date)</v>
      </c>
      <c r="F534" s="26">
        <f t="shared" ref="F534:F536" si="83">LEN(O534)-LEN(SUBSTITUTE(O534,"/",""))</f>
        <v>4</v>
      </c>
      <c r="G534" s="26" t="s">
        <v>5613</v>
      </c>
      <c r="H534" s="26" t="s">
        <v>5613</v>
      </c>
      <c r="I534" s="26" t="s">
        <v>5613</v>
      </c>
      <c r="J534" s="26" t="s">
        <v>99</v>
      </c>
      <c r="K534" s="18" t="s">
        <v>20</v>
      </c>
      <c r="L534" s="230" t="str">
        <f t="shared" si="81"/>
        <v>0..1</v>
      </c>
      <c r="M534" s="230" t="str">
        <f t="shared" si="78"/>
        <v>0..1</v>
      </c>
      <c r="N534" s="475" t="s">
        <v>20</v>
      </c>
      <c r="O534" s="25" t="s">
        <v>5552</v>
      </c>
      <c r="P534" s="24"/>
      <c r="Q534" s="24"/>
      <c r="R534" s="24"/>
      <c r="S534" s="25"/>
      <c r="T534" s="19"/>
      <c r="U534" s="494"/>
      <c r="V534" s="89"/>
      <c r="W534" s="182"/>
      <c r="X534" s="164"/>
      <c r="Y534" s="8"/>
      <c r="Z534" s="114" t="str">
        <f>INDEX('Factur-X FULL'!B:B,MATCH(CONCATENATE("/rsm:CrossIndustryInvoice",O534),'Factur-X FULL'!M:M,0))</f>
        <v>EXT</v>
      </c>
      <c r="AA534" s="201" t="str">
        <f>INDEX('Factur-X FULL'!K:K,MATCH(CONCATENATE("/rsm:CrossIndustryInvoice",O534),'Factur-X FULL'!M:M,0))</f>
        <v>0..1</v>
      </c>
      <c r="AB534" s="109" t="str">
        <f>IF(OR(ISNA(Z534),Z534="EXT"),INDEX('Factur-X FULL'!T:T,MATCH(CONCATENATE("/rsm:CrossIndustryInvoice",O534),'Factur-X FULL'!M:M,0)),INDEX('Factur-X FULL'!T:T,MATCH(Z534,'Factur-X FULL'!B:B,0)))</f>
        <v>EXTENDED</v>
      </c>
      <c r="AD534" s="8"/>
    </row>
    <row r="535" spans="1:30" ht="45" customHeight="1" outlineLevel="3" x14ac:dyDescent="0.2">
      <c r="A535" s="8">
        <v>532</v>
      </c>
      <c r="B535" s="54" t="s">
        <v>4160</v>
      </c>
      <c r="C535" s="121"/>
      <c r="D535" s="442" t="str">
        <f t="shared" si="82"/>
        <v xml:space="preserve">* * * * * </v>
      </c>
      <c r="E535" s="20" t="s">
        <v>5507</v>
      </c>
      <c r="F535" s="17">
        <f t="shared" si="83"/>
        <v>5</v>
      </c>
      <c r="G535" s="26" t="s">
        <v>5613</v>
      </c>
      <c r="H535" s="26" t="s">
        <v>5613</v>
      </c>
      <c r="I535" s="26" t="s">
        <v>5613</v>
      </c>
      <c r="J535" s="26" t="s">
        <v>99</v>
      </c>
      <c r="K535" s="18" t="s">
        <v>16</v>
      </c>
      <c r="L535" s="230" t="str">
        <f t="shared" si="81"/>
        <v>1..1</v>
      </c>
      <c r="M535" s="230" t="str">
        <f t="shared" si="78"/>
        <v>1..1</v>
      </c>
      <c r="N535" s="475" t="s">
        <v>16</v>
      </c>
      <c r="O535" s="25" t="s">
        <v>5553</v>
      </c>
      <c r="P535" s="24" t="s">
        <v>5681</v>
      </c>
      <c r="Q535" s="59"/>
      <c r="R535" s="59"/>
      <c r="S535" s="25"/>
      <c r="T535" s="19" t="s">
        <v>215</v>
      </c>
      <c r="U535" s="494" t="s">
        <v>81</v>
      </c>
      <c r="V535" s="89"/>
      <c r="W535" s="182"/>
      <c r="X535" s="164"/>
      <c r="Y535" s="8"/>
      <c r="Z535" s="111" t="str">
        <f>INDEX('Factur-X FULL'!B:B,MATCH(CONCATENATE("/rsm:CrossIndustryInvoice",O535),'Factur-X FULL'!M:M,0))</f>
        <v>EXT</v>
      </c>
      <c r="AA535" s="199" t="str">
        <f>INDEX('Factur-X FULL'!K:K,MATCH(CONCATENATE("/rsm:CrossIndustryInvoice",O535),'Factur-X FULL'!M:M,0))</f>
        <v>1..1</v>
      </c>
      <c r="AB535" s="109" t="str">
        <f>IF(OR(ISNA(Z535),Z535="EXT"),INDEX('Factur-X FULL'!T:T,MATCH(CONCATENATE("/rsm:CrossIndustryInvoice",O535),'Factur-X FULL'!M:M,0)),INDEX('Factur-X FULL'!T:T,MATCH(Z535,'Factur-X FULL'!B:B,0)))</f>
        <v>EXTENDED</v>
      </c>
      <c r="AD535" s="8"/>
    </row>
    <row r="536" spans="1:30" ht="45" customHeight="1" outlineLevel="3" x14ac:dyDescent="0.2">
      <c r="A536" s="8">
        <v>533</v>
      </c>
      <c r="B536" s="54" t="s">
        <v>4160</v>
      </c>
      <c r="C536" s="121"/>
      <c r="D536" s="442" t="str">
        <f t="shared" si="82"/>
        <v xml:space="preserve">* * * * * * </v>
      </c>
      <c r="E536" s="24" t="s">
        <v>1164</v>
      </c>
      <c r="F536" s="17">
        <f t="shared" si="83"/>
        <v>6</v>
      </c>
      <c r="G536" s="26" t="s">
        <v>5613</v>
      </c>
      <c r="H536" s="26" t="s">
        <v>5613</v>
      </c>
      <c r="I536" s="26" t="s">
        <v>5613</v>
      </c>
      <c r="J536" s="26" t="s">
        <v>99</v>
      </c>
      <c r="K536" s="18" t="s">
        <v>16</v>
      </c>
      <c r="L536" s="230" t="str">
        <f t="shared" si="81"/>
        <v>1..1</v>
      </c>
      <c r="M536" s="230" t="str">
        <f t="shared" si="78"/>
        <v>1..1</v>
      </c>
      <c r="N536" s="475" t="s">
        <v>20</v>
      </c>
      <c r="O536" s="31" t="s">
        <v>5554</v>
      </c>
      <c r="P536" s="32"/>
      <c r="Q536" s="32" t="s">
        <v>5755</v>
      </c>
      <c r="R536" s="32"/>
      <c r="S536" s="31"/>
      <c r="T536" s="122" t="s">
        <v>192</v>
      </c>
      <c r="U536" s="497" t="s">
        <v>230</v>
      </c>
      <c r="V536" s="90"/>
      <c r="W536" s="184"/>
      <c r="X536" s="165"/>
      <c r="Y536" s="8"/>
      <c r="Z536" s="111" t="str">
        <f>INDEX('Factur-X FULL'!B:B,MATCH(CONCATENATE("/rsm:CrossIndustryInvoice",O536),'Factur-X FULL'!M:M,0))</f>
        <v>EXT</v>
      </c>
      <c r="AA536" s="199" t="str">
        <f>INDEX('Factur-X FULL'!K:K,MATCH(CONCATENATE("/rsm:CrossIndustryInvoice",O536),'Factur-X FULL'!M:M,0))</f>
        <v>1..1</v>
      </c>
      <c r="AB536" s="109" t="str">
        <f>IF(OR(ISNA(Z536),Z536="EXT"),INDEX('Factur-X FULL'!T:T,MATCH(CONCATENATE("/rsm:CrossIndustryInvoice",O536),'Factur-X FULL'!M:M,0)),INDEX('Factur-X FULL'!T:T,MATCH(Z536,'Factur-X FULL'!B:B,0)))</f>
        <v>EXTENDED</v>
      </c>
      <c r="AD536" s="8"/>
    </row>
    <row r="537" spans="1:30" s="148" customFormat="1" ht="45" customHeight="1" outlineLevel="2" x14ac:dyDescent="0.2">
      <c r="A537" s="8">
        <v>534</v>
      </c>
      <c r="B537" s="153" t="s">
        <v>4160</v>
      </c>
      <c r="C537" s="131"/>
      <c r="D537" s="449" t="str">
        <f t="shared" si="77"/>
        <v xml:space="preserve">* * * </v>
      </c>
      <c r="E537" s="40" t="s">
        <v>4144</v>
      </c>
      <c r="F537" s="42">
        <f t="shared" si="66"/>
        <v>3</v>
      </c>
      <c r="G537" s="234" t="s">
        <v>5613</v>
      </c>
      <c r="H537" s="234" t="s">
        <v>5613</v>
      </c>
      <c r="I537" s="234" t="s">
        <v>5613</v>
      </c>
      <c r="J537" s="234" t="s">
        <v>323</v>
      </c>
      <c r="K537" s="42" t="s">
        <v>20</v>
      </c>
      <c r="L537" s="41" t="str">
        <f t="shared" si="81"/>
        <v>0..1</v>
      </c>
      <c r="M537" s="41" t="str">
        <f t="shared" si="78"/>
        <v>0..1</v>
      </c>
      <c r="N537" s="481" t="s">
        <v>20</v>
      </c>
      <c r="O537" s="40" t="s">
        <v>3920</v>
      </c>
      <c r="P537" s="40"/>
      <c r="Q537" s="40"/>
      <c r="R537" s="40"/>
      <c r="S537" s="42"/>
      <c r="T537" s="42"/>
      <c r="U537" s="499"/>
      <c r="V537" s="92"/>
      <c r="W537" s="193"/>
      <c r="X537" s="194"/>
      <c r="Y537" s="8"/>
      <c r="Z537" s="141" t="e">
        <f>INDEX('Factur-X FULL'!B:B,MATCH(CONCATENATE("/rsm:CrossIndustryInvoice",O537),'Factur-X FULL'!M:M,0))</f>
        <v>#N/A</v>
      </c>
      <c r="AA537" s="203" t="e">
        <f>INDEX('Factur-X FULL'!K:K,MATCH(CONCATENATE("/rsm:CrossIndustryInvoice",O537),'Factur-X FULL'!M:M,0))</f>
        <v>#N/A</v>
      </c>
      <c r="AB537" s="143" t="e">
        <f>IF(OR(ISNA(Z537),Z537="EXT"),INDEX('Factur-X FULL'!T:T,MATCH(CONCATENATE("/rsm:CrossIndustryInvoice",O537),'Factur-X FULL'!M:M,0)),INDEX('Factur-X FULL'!T:T,MATCH(Z537,'Factur-X FULL'!B:B,0)))</f>
        <v>#N/A</v>
      </c>
      <c r="AC537" s="426" t="s">
        <v>4707</v>
      </c>
      <c r="AD537" s="8"/>
    </row>
    <row r="538" spans="1:30" ht="45" customHeight="1" outlineLevel="3" x14ac:dyDescent="0.2">
      <c r="A538" s="8">
        <v>535</v>
      </c>
      <c r="B538" s="54" t="s">
        <v>4160</v>
      </c>
      <c r="C538" s="121"/>
      <c r="D538" s="445" t="str">
        <f t="shared" si="77"/>
        <v xml:space="preserve">* * * * </v>
      </c>
      <c r="E538" s="24" t="s">
        <v>4143</v>
      </c>
      <c r="F538" s="26">
        <f t="shared" si="66"/>
        <v>4</v>
      </c>
      <c r="G538" s="26" t="s">
        <v>5613</v>
      </c>
      <c r="H538" s="26" t="s">
        <v>5613</v>
      </c>
      <c r="I538" s="26" t="s">
        <v>5613</v>
      </c>
      <c r="J538" s="26" t="s">
        <v>323</v>
      </c>
      <c r="K538" s="19" t="s">
        <v>16</v>
      </c>
      <c r="L538" s="230" t="str">
        <f t="shared" si="81"/>
        <v>1..1</v>
      </c>
      <c r="M538" s="230" t="str">
        <f t="shared" si="78"/>
        <v>1..1</v>
      </c>
      <c r="N538" s="475" t="s">
        <v>20</v>
      </c>
      <c r="O538" s="24" t="s">
        <v>3921</v>
      </c>
      <c r="P538" s="24" t="s">
        <v>4980</v>
      </c>
      <c r="Q538" s="24"/>
      <c r="R538" s="24"/>
      <c r="S538" s="24"/>
      <c r="T538" s="19" t="s">
        <v>531</v>
      </c>
      <c r="U538" s="495" t="s">
        <v>81</v>
      </c>
      <c r="V538" s="89"/>
      <c r="W538" s="182"/>
      <c r="X538" s="163" t="s">
        <v>4949</v>
      </c>
      <c r="Y538" s="8"/>
      <c r="Z538" s="114" t="e">
        <f>INDEX('Factur-X FULL'!B:B,MATCH(CONCATENATE("/rsm:CrossIndustryInvoice",O538),'Factur-X FULL'!M:M,0))</f>
        <v>#N/A</v>
      </c>
      <c r="AA538" s="201" t="e">
        <f>INDEX('Factur-X FULL'!K:K,MATCH(CONCATENATE("/rsm:CrossIndustryInvoice",O538),'Factur-X FULL'!M:M,0))</f>
        <v>#N/A</v>
      </c>
      <c r="AB538" s="109" t="e">
        <f>IF(OR(ISNA(Z538),Z538="EXT"),INDEX('Factur-X FULL'!T:T,MATCH(CONCATENATE("/rsm:CrossIndustryInvoice",O538),'Factur-X FULL'!M:M,0)),INDEX('Factur-X FULL'!T:T,MATCH(Z538,'Factur-X FULL'!B:B,0)))</f>
        <v>#N/A</v>
      </c>
      <c r="AC538" s="426" t="s">
        <v>4707</v>
      </c>
      <c r="AD538" s="8"/>
    </row>
    <row r="539" spans="1:30" ht="45" customHeight="1" outlineLevel="3" x14ac:dyDescent="0.2">
      <c r="A539" s="8">
        <v>536</v>
      </c>
      <c r="B539" s="54" t="s">
        <v>4160</v>
      </c>
      <c r="C539" s="121"/>
      <c r="D539" s="445" t="str">
        <f t="shared" ref="D539:D541" si="84">REPT($D$1,F539)</f>
        <v xml:space="preserve">* * * * </v>
      </c>
      <c r="E539" s="46" t="str">
        <f>CONCATENATE("(",E540,")")</f>
        <v>(Quotation Reference Date)</v>
      </c>
      <c r="F539" s="26">
        <f t="shared" si="66"/>
        <v>4</v>
      </c>
      <c r="G539" s="26" t="s">
        <v>5613</v>
      </c>
      <c r="H539" s="26" t="s">
        <v>5613</v>
      </c>
      <c r="I539" s="26" t="s">
        <v>5613</v>
      </c>
      <c r="J539" s="26" t="s">
        <v>99</v>
      </c>
      <c r="K539" s="18" t="s">
        <v>20</v>
      </c>
      <c r="L539" s="230" t="str">
        <f t="shared" si="81"/>
        <v>0..1</v>
      </c>
      <c r="M539" s="230" t="str">
        <f t="shared" si="78"/>
        <v>0..1</v>
      </c>
      <c r="N539" s="475" t="s">
        <v>20</v>
      </c>
      <c r="O539" s="25" t="s">
        <v>5555</v>
      </c>
      <c r="P539" s="24"/>
      <c r="Q539" s="24"/>
      <c r="R539" s="24"/>
      <c r="S539" s="25"/>
      <c r="T539" s="19"/>
      <c r="U539" s="494"/>
      <c r="V539" s="89"/>
      <c r="W539" s="182"/>
      <c r="X539" s="164"/>
      <c r="Y539" s="8"/>
      <c r="Z539" s="114" t="e">
        <f>INDEX('Factur-X FULL'!B:B,MATCH(CONCATENATE("/rsm:CrossIndustryInvoice",O539),'Factur-X FULL'!M:M,0))</f>
        <v>#N/A</v>
      </c>
      <c r="AA539" s="201" t="e">
        <f>INDEX('Factur-X FULL'!K:K,MATCH(CONCATENATE("/rsm:CrossIndustryInvoice",O539),'Factur-X FULL'!M:M,0))</f>
        <v>#N/A</v>
      </c>
      <c r="AB539" s="109" t="e">
        <f>IF(OR(ISNA(Z539),Z539="EXT"),INDEX('Factur-X FULL'!T:T,MATCH(CONCATENATE("/rsm:CrossIndustryInvoice",O539),'Factur-X FULL'!M:M,0)),INDEX('Factur-X FULL'!T:T,MATCH(Z539,'Factur-X FULL'!B:B,0)))</f>
        <v>#N/A</v>
      </c>
      <c r="AC539" s="426" t="s">
        <v>4707</v>
      </c>
      <c r="AD539" s="8"/>
    </row>
    <row r="540" spans="1:30" ht="45" customHeight="1" outlineLevel="3" x14ac:dyDescent="0.2">
      <c r="A540" s="8">
        <v>537</v>
      </c>
      <c r="B540" s="54" t="s">
        <v>4160</v>
      </c>
      <c r="C540" s="121"/>
      <c r="D540" s="442" t="str">
        <f t="shared" si="84"/>
        <v xml:space="preserve">* * * * * </v>
      </c>
      <c r="E540" s="20" t="s">
        <v>5508</v>
      </c>
      <c r="F540" s="17">
        <f t="shared" si="66"/>
        <v>5</v>
      </c>
      <c r="G540" s="26" t="s">
        <v>5613</v>
      </c>
      <c r="H540" s="26" t="s">
        <v>5613</v>
      </c>
      <c r="I540" s="26" t="s">
        <v>5613</v>
      </c>
      <c r="J540" s="26" t="s">
        <v>99</v>
      </c>
      <c r="K540" s="18" t="s">
        <v>16</v>
      </c>
      <c r="L540" s="230" t="str">
        <f t="shared" si="81"/>
        <v>1..1</v>
      </c>
      <c r="M540" s="230" t="str">
        <f t="shared" si="78"/>
        <v>1..1</v>
      </c>
      <c r="N540" s="475" t="s">
        <v>16</v>
      </c>
      <c r="O540" s="25" t="s">
        <v>5556</v>
      </c>
      <c r="P540" s="24" t="s">
        <v>5641</v>
      </c>
      <c r="Q540" s="59"/>
      <c r="R540" s="59"/>
      <c r="S540" s="25"/>
      <c r="T540" s="19" t="s">
        <v>215</v>
      </c>
      <c r="U540" s="494" t="s">
        <v>81</v>
      </c>
      <c r="V540" s="89"/>
      <c r="W540" s="182"/>
      <c r="X540" s="164"/>
      <c r="Y540" s="8"/>
      <c r="Z540" s="111" t="e">
        <f>INDEX('Factur-X FULL'!B:B,MATCH(CONCATENATE("/rsm:CrossIndustryInvoice",O540),'Factur-X FULL'!M:M,0))</f>
        <v>#N/A</v>
      </c>
      <c r="AA540" s="199" t="e">
        <f>INDEX('Factur-X FULL'!K:K,MATCH(CONCATENATE("/rsm:CrossIndustryInvoice",O540),'Factur-X FULL'!M:M,0))</f>
        <v>#N/A</v>
      </c>
      <c r="AB540" s="109" t="e">
        <f>IF(OR(ISNA(Z540),Z540="EXT"),INDEX('Factur-X FULL'!T:T,MATCH(CONCATENATE("/rsm:CrossIndustryInvoice",O540),'Factur-X FULL'!M:M,0)),INDEX('Factur-X FULL'!T:T,MATCH(Z540,'Factur-X FULL'!B:B,0)))</f>
        <v>#N/A</v>
      </c>
      <c r="AC540" s="426" t="s">
        <v>4707</v>
      </c>
      <c r="AD540" s="8"/>
    </row>
    <row r="541" spans="1:30" ht="45" customHeight="1" outlineLevel="3" x14ac:dyDescent="0.2">
      <c r="A541" s="8">
        <v>538</v>
      </c>
      <c r="B541" s="54" t="s">
        <v>4160</v>
      </c>
      <c r="C541" s="121"/>
      <c r="D541" s="442" t="str">
        <f t="shared" si="84"/>
        <v xml:space="preserve">* * * * * * </v>
      </c>
      <c r="E541" s="24" t="s">
        <v>1164</v>
      </c>
      <c r="F541" s="17">
        <f t="shared" si="66"/>
        <v>6</v>
      </c>
      <c r="G541" s="26" t="s">
        <v>5613</v>
      </c>
      <c r="H541" s="26" t="s">
        <v>5613</v>
      </c>
      <c r="I541" s="26" t="s">
        <v>5613</v>
      </c>
      <c r="J541" s="26" t="s">
        <v>99</v>
      </c>
      <c r="K541" s="18" t="s">
        <v>16</v>
      </c>
      <c r="L541" s="230" t="str">
        <f t="shared" si="81"/>
        <v>1..1</v>
      </c>
      <c r="M541" s="230" t="str">
        <f t="shared" si="78"/>
        <v>1..1</v>
      </c>
      <c r="N541" s="475" t="s">
        <v>20</v>
      </c>
      <c r="O541" s="31" t="s">
        <v>5557</v>
      </c>
      <c r="P541" s="32"/>
      <c r="Q541" s="32" t="s">
        <v>5755</v>
      </c>
      <c r="R541" s="32"/>
      <c r="S541" s="31"/>
      <c r="T541" s="122" t="s">
        <v>192</v>
      </c>
      <c r="U541" s="497" t="s">
        <v>230</v>
      </c>
      <c r="V541" s="90"/>
      <c r="W541" s="184"/>
      <c r="X541" s="165"/>
      <c r="Y541" s="8"/>
      <c r="Z541" s="111" t="e">
        <f>INDEX('Factur-X FULL'!B:B,MATCH(CONCATENATE("/rsm:CrossIndustryInvoice",O541),'Factur-X FULL'!M:M,0))</f>
        <v>#N/A</v>
      </c>
      <c r="AA541" s="199" t="e">
        <f>INDEX('Factur-X FULL'!K:K,MATCH(CONCATENATE("/rsm:CrossIndustryInvoice",O541),'Factur-X FULL'!M:M,0))</f>
        <v>#N/A</v>
      </c>
      <c r="AB541" s="109" t="e">
        <f>IF(OR(ISNA(Z541),Z541="EXT"),INDEX('Factur-X FULL'!T:T,MATCH(CONCATENATE("/rsm:CrossIndustryInvoice",O541),'Factur-X FULL'!M:M,0)),INDEX('Factur-X FULL'!T:T,MATCH(Z541,'Factur-X FULL'!B:B,0)))</f>
        <v>#N/A</v>
      </c>
      <c r="AC541" s="426" t="s">
        <v>4707</v>
      </c>
      <c r="AD541" s="8"/>
    </row>
    <row r="542" spans="1:30" s="148" customFormat="1" ht="45" customHeight="1" outlineLevel="2" x14ac:dyDescent="0.2">
      <c r="A542" s="8">
        <v>539</v>
      </c>
      <c r="B542" s="153" t="s">
        <v>4160</v>
      </c>
      <c r="C542" s="131"/>
      <c r="D542" s="449" t="str">
        <f t="shared" ref="D542:D675" si="85">REPT($D$1,F542)</f>
        <v xml:space="preserve">* * * </v>
      </c>
      <c r="E542" s="40" t="s">
        <v>4145</v>
      </c>
      <c r="F542" s="42">
        <f t="shared" si="66"/>
        <v>3</v>
      </c>
      <c r="G542" s="234" t="s">
        <v>5613</v>
      </c>
      <c r="H542" s="234" t="s">
        <v>5613</v>
      </c>
      <c r="I542" s="234" t="s">
        <v>5613</v>
      </c>
      <c r="J542" s="234" t="s">
        <v>323</v>
      </c>
      <c r="K542" s="42" t="s">
        <v>20</v>
      </c>
      <c r="L542" s="41" t="str">
        <f t="shared" si="81"/>
        <v>0..1</v>
      </c>
      <c r="M542" s="41" t="str">
        <f t="shared" si="78"/>
        <v>0..1</v>
      </c>
      <c r="N542" s="481" t="s">
        <v>21</v>
      </c>
      <c r="O542" s="40" t="s">
        <v>3922</v>
      </c>
      <c r="P542" s="40"/>
      <c r="Q542" s="40"/>
      <c r="R542" s="40"/>
      <c r="S542" s="42"/>
      <c r="T542" s="42"/>
      <c r="U542" s="499"/>
      <c r="V542" s="92"/>
      <c r="W542" s="193"/>
      <c r="X542" s="194"/>
      <c r="Y542" s="8"/>
      <c r="Z542" s="141" t="str">
        <f>INDEX('Factur-X FULL'!B:B,MATCH(CONCATENATE("/rsm:CrossIndustryInvoice",O542),'Factur-X FULL'!M:M,0))</f>
        <v>BT-12-00</v>
      </c>
      <c r="AA542" s="203" t="str">
        <f>INDEX('Factur-X FULL'!K:K,MATCH(CONCATENATE("/rsm:CrossIndustryInvoice",O542),'Factur-X FULL'!M:M,0))</f>
        <v>0..1</v>
      </c>
      <c r="AB542" s="143" t="str">
        <f>IF(OR(ISNA(Z542),Z542="EXT"),INDEX('Factur-X FULL'!T:T,MATCH(CONCATENATE("/rsm:CrossIndustryInvoice",O542),'Factur-X FULL'!M:M,0)),INDEX('Factur-X FULL'!T:T,MATCH(Z542,'Factur-X FULL'!B:B,0)))</f>
        <v>BASIC WL</v>
      </c>
      <c r="AC542" s="70"/>
      <c r="AD542" s="8"/>
    </row>
    <row r="543" spans="1:30" ht="45" customHeight="1" outlineLevel="3" x14ac:dyDescent="0.2">
      <c r="A543" s="8">
        <v>540</v>
      </c>
      <c r="B543" s="54" t="s">
        <v>4160</v>
      </c>
      <c r="C543" s="121"/>
      <c r="D543" s="445" t="str">
        <f t="shared" si="85"/>
        <v xml:space="preserve">* * * * </v>
      </c>
      <c r="E543" s="24" t="s">
        <v>4146</v>
      </c>
      <c r="F543" s="26">
        <f t="shared" si="66"/>
        <v>4</v>
      </c>
      <c r="G543" s="26" t="s">
        <v>5613</v>
      </c>
      <c r="H543" s="26" t="s">
        <v>5613</v>
      </c>
      <c r="I543" s="26" t="s">
        <v>5613</v>
      </c>
      <c r="J543" s="26" t="s">
        <v>323</v>
      </c>
      <c r="K543" s="18" t="s">
        <v>16</v>
      </c>
      <c r="L543" s="230" t="str">
        <f t="shared" si="81"/>
        <v>1..1</v>
      </c>
      <c r="M543" s="230" t="str">
        <f t="shared" si="78"/>
        <v>1..1</v>
      </c>
      <c r="N543" s="475" t="s">
        <v>20</v>
      </c>
      <c r="O543" s="20" t="s">
        <v>3923</v>
      </c>
      <c r="P543" s="20" t="s">
        <v>2147</v>
      </c>
      <c r="Q543" s="20" t="s">
        <v>2148</v>
      </c>
      <c r="R543" s="20"/>
      <c r="S543" s="20"/>
      <c r="T543" s="18" t="s">
        <v>531</v>
      </c>
      <c r="U543" s="495" t="s">
        <v>81</v>
      </c>
      <c r="V543" s="88"/>
      <c r="W543" s="181"/>
      <c r="X543" s="163" t="s">
        <v>4949</v>
      </c>
      <c r="Y543" s="8"/>
      <c r="Z543" s="114" t="str">
        <f>INDEX('Factur-X FULL'!B:B,MATCH(CONCATENATE("/rsm:CrossIndustryInvoice",O543),'Factur-X FULL'!M:M,0))</f>
        <v>BT-12</v>
      </c>
      <c r="AA543" s="201" t="str">
        <f>INDEX('Factur-X FULL'!K:K,MATCH(CONCATENATE("/rsm:CrossIndustryInvoice",O543),'Factur-X FULL'!M:M,0))</f>
        <v>1..1</v>
      </c>
      <c r="AB543" s="109" t="str">
        <f>IF(OR(ISNA(Z543),Z543="EXT"),INDEX('Factur-X FULL'!T:T,MATCH(CONCATENATE("/rsm:CrossIndustryInvoice",O543),'Factur-X FULL'!M:M,0)),INDEX('Factur-X FULL'!T:T,MATCH(Z543,'Factur-X FULL'!B:B,0)))</f>
        <v>BASIC WL</v>
      </c>
      <c r="AD543" s="8"/>
    </row>
    <row r="544" spans="1:30" ht="45" customHeight="1" outlineLevel="3" x14ac:dyDescent="0.2">
      <c r="A544" s="8">
        <v>541</v>
      </c>
      <c r="B544" s="54" t="s">
        <v>4160</v>
      </c>
      <c r="C544" s="121"/>
      <c r="D544" s="445" t="str">
        <f t="shared" si="85"/>
        <v xml:space="preserve">* * * * </v>
      </c>
      <c r="E544" s="46" t="str">
        <f>CONCATENATE("(",E545,")")</f>
        <v>(Contract Reference Date)</v>
      </c>
      <c r="F544" s="26">
        <f t="shared" ref="F544:F546" si="86">LEN(O544)-LEN(SUBSTITUTE(O544,"/",""))</f>
        <v>4</v>
      </c>
      <c r="G544" s="26" t="s">
        <v>5613</v>
      </c>
      <c r="H544" s="26" t="s">
        <v>5613</v>
      </c>
      <c r="I544" s="26" t="s">
        <v>5613</v>
      </c>
      <c r="J544" s="26" t="s">
        <v>99</v>
      </c>
      <c r="K544" s="18" t="s">
        <v>20</v>
      </c>
      <c r="L544" s="230" t="str">
        <f t="shared" si="81"/>
        <v>0..1</v>
      </c>
      <c r="M544" s="230" t="str">
        <f t="shared" si="78"/>
        <v>0..1</v>
      </c>
      <c r="N544" s="475" t="s">
        <v>20</v>
      </c>
      <c r="O544" s="25" t="s">
        <v>5558</v>
      </c>
      <c r="P544" s="24"/>
      <c r="Q544" s="24"/>
      <c r="R544" s="24"/>
      <c r="S544" s="25"/>
      <c r="T544" s="19"/>
      <c r="U544" s="494"/>
      <c r="V544" s="89"/>
      <c r="W544" s="182"/>
      <c r="X544" s="164"/>
      <c r="Y544" s="8"/>
      <c r="Z544" s="114" t="str">
        <f>INDEX('Factur-X FULL'!B:B,MATCH(CONCATENATE("/rsm:CrossIndustryInvoice",O544),'Factur-X FULL'!M:M,0))</f>
        <v>EXT</v>
      </c>
      <c r="AA544" s="201" t="str">
        <f>INDEX('Factur-X FULL'!K:K,MATCH(CONCATENATE("/rsm:CrossIndustryInvoice",O544),'Factur-X FULL'!M:M,0))</f>
        <v>0..1</v>
      </c>
      <c r="AB544" s="109" t="str">
        <f>IF(OR(ISNA(Z544),Z544="EXT"),INDEX('Factur-X FULL'!T:T,MATCH(CONCATENATE("/rsm:CrossIndustryInvoice",O544),'Factur-X FULL'!M:M,0)),INDEX('Factur-X FULL'!T:T,MATCH(Z544,'Factur-X FULL'!B:B,0)))</f>
        <v>EXTENDED</v>
      </c>
      <c r="AD544" s="8"/>
    </row>
    <row r="545" spans="1:30" ht="45" customHeight="1" outlineLevel="3" x14ac:dyDescent="0.2">
      <c r="A545" s="8">
        <v>542</v>
      </c>
      <c r="B545" s="54" t="s">
        <v>4160</v>
      </c>
      <c r="C545" s="121"/>
      <c r="D545" s="442" t="str">
        <f t="shared" si="85"/>
        <v xml:space="preserve">* * * * * </v>
      </c>
      <c r="E545" s="20" t="s">
        <v>5104</v>
      </c>
      <c r="F545" s="17">
        <f t="shared" si="86"/>
        <v>5</v>
      </c>
      <c r="G545" s="26" t="s">
        <v>5613</v>
      </c>
      <c r="H545" s="26" t="s">
        <v>5613</v>
      </c>
      <c r="I545" s="26" t="s">
        <v>5613</v>
      </c>
      <c r="J545" s="26" t="s">
        <v>99</v>
      </c>
      <c r="K545" s="18" t="s">
        <v>16</v>
      </c>
      <c r="L545" s="230" t="str">
        <f t="shared" si="81"/>
        <v>1..1</v>
      </c>
      <c r="M545" s="230" t="str">
        <f t="shared" si="78"/>
        <v>1..1</v>
      </c>
      <c r="N545" s="475" t="s">
        <v>16</v>
      </c>
      <c r="O545" s="25" t="s">
        <v>5559</v>
      </c>
      <c r="P545" s="24" t="s">
        <v>5640</v>
      </c>
      <c r="Q545" s="59"/>
      <c r="R545" s="59"/>
      <c r="S545" s="25"/>
      <c r="T545" s="19" t="s">
        <v>215</v>
      </c>
      <c r="U545" s="494" t="s">
        <v>81</v>
      </c>
      <c r="V545" s="89"/>
      <c r="W545" s="182"/>
      <c r="X545" s="164"/>
      <c r="Y545" s="8"/>
      <c r="Z545" s="111" t="str">
        <f>INDEX('Factur-X FULL'!B:B,MATCH(CONCATENATE("/rsm:CrossIndustryInvoice",O545),'Factur-X FULL'!M:M,0))</f>
        <v>EXT</v>
      </c>
      <c r="AA545" s="199" t="str">
        <f>INDEX('Factur-X FULL'!K:K,MATCH(CONCATENATE("/rsm:CrossIndustryInvoice",O545),'Factur-X FULL'!M:M,0))</f>
        <v>1..1</v>
      </c>
      <c r="AB545" s="109" t="str">
        <f>IF(OR(ISNA(Z545),Z545="EXT"),INDEX('Factur-X FULL'!T:T,MATCH(CONCATENATE("/rsm:CrossIndustryInvoice",O545),'Factur-X FULL'!M:M,0)),INDEX('Factur-X FULL'!T:T,MATCH(Z545,'Factur-X FULL'!B:B,0)))</f>
        <v>EXTENDED</v>
      </c>
      <c r="AD545" s="8"/>
    </row>
    <row r="546" spans="1:30" ht="45" customHeight="1" outlineLevel="3" x14ac:dyDescent="0.2">
      <c r="A546" s="8">
        <v>543</v>
      </c>
      <c r="B546" s="54" t="s">
        <v>4160</v>
      </c>
      <c r="C546" s="121"/>
      <c r="D546" s="442" t="str">
        <f t="shared" si="85"/>
        <v xml:space="preserve">* * * * * * </v>
      </c>
      <c r="E546" s="24" t="s">
        <v>1164</v>
      </c>
      <c r="F546" s="17">
        <f t="shared" si="86"/>
        <v>6</v>
      </c>
      <c r="G546" s="26" t="s">
        <v>5613</v>
      </c>
      <c r="H546" s="26" t="s">
        <v>5613</v>
      </c>
      <c r="I546" s="26" t="s">
        <v>5613</v>
      </c>
      <c r="J546" s="26" t="s">
        <v>99</v>
      </c>
      <c r="K546" s="18" t="s">
        <v>16</v>
      </c>
      <c r="L546" s="230" t="str">
        <f t="shared" si="81"/>
        <v>1..1</v>
      </c>
      <c r="M546" s="230" t="str">
        <f t="shared" si="78"/>
        <v>1..1</v>
      </c>
      <c r="N546" s="475" t="s">
        <v>20</v>
      </c>
      <c r="O546" s="31" t="s">
        <v>5560</v>
      </c>
      <c r="P546" s="32"/>
      <c r="Q546" s="32" t="s">
        <v>5755</v>
      </c>
      <c r="R546" s="32"/>
      <c r="S546" s="31"/>
      <c r="T546" s="122" t="s">
        <v>192</v>
      </c>
      <c r="U546" s="497" t="s">
        <v>230</v>
      </c>
      <c r="V546" s="90"/>
      <c r="W546" s="184"/>
      <c r="X546" s="165"/>
      <c r="Y546" s="8"/>
      <c r="Z546" s="111" t="str">
        <f>INDEX('Factur-X FULL'!B:B,MATCH(CONCATENATE("/rsm:CrossIndustryInvoice",O546),'Factur-X FULL'!M:M,0))</f>
        <v>EXT</v>
      </c>
      <c r="AA546" s="199" t="str">
        <f>INDEX('Factur-X FULL'!K:K,MATCH(CONCATENATE("/rsm:CrossIndustryInvoice",O546),'Factur-X FULL'!M:M,0))</f>
        <v>1..1</v>
      </c>
      <c r="AB546" s="109" t="str">
        <f>IF(OR(ISNA(Z546),Z546="EXT"),INDEX('Factur-X FULL'!T:T,MATCH(CONCATENATE("/rsm:CrossIndustryInvoice",O546),'Factur-X FULL'!M:M,0)),INDEX('Factur-X FULL'!T:T,MATCH(Z546,'Factur-X FULL'!B:B,0)))</f>
        <v>EXTENDED</v>
      </c>
      <c r="AD546" s="8"/>
    </row>
    <row r="547" spans="1:30" s="148" customFormat="1" ht="45" customHeight="1" outlineLevel="2" x14ac:dyDescent="0.2">
      <c r="A547" s="8">
        <v>544</v>
      </c>
      <c r="B547" s="153" t="s">
        <v>4160</v>
      </c>
      <c r="C547" s="131"/>
      <c r="D547" s="449" t="str">
        <f t="shared" si="85"/>
        <v xml:space="preserve">* * * </v>
      </c>
      <c r="E547" s="40" t="s">
        <v>4904</v>
      </c>
      <c r="F547" s="42">
        <f t="shared" ref="F547:F551" si="87">LEN(O547)-LEN(SUBSTITUTE(O547,"/",""))</f>
        <v>3</v>
      </c>
      <c r="G547" s="234" t="s">
        <v>5613</v>
      </c>
      <c r="H547" s="234" t="s">
        <v>5613</v>
      </c>
      <c r="I547" s="234" t="s">
        <v>5613</v>
      </c>
      <c r="J547" s="234" t="s">
        <v>3776</v>
      </c>
      <c r="K547" s="42" t="s">
        <v>20</v>
      </c>
      <c r="L547" s="41" t="str">
        <f t="shared" si="81"/>
        <v>0..1</v>
      </c>
      <c r="M547" s="41" t="str">
        <f t="shared" si="78"/>
        <v>0..1</v>
      </c>
      <c r="N547" s="481" t="s">
        <v>21</v>
      </c>
      <c r="O547" s="40" t="s">
        <v>4906</v>
      </c>
      <c r="P547" s="40"/>
      <c r="Q547" s="40"/>
      <c r="R547" s="40"/>
      <c r="S547" s="42"/>
      <c r="T547" s="42"/>
      <c r="U547" s="499"/>
      <c r="V547" s="92"/>
      <c r="W547" s="193" t="s">
        <v>4909</v>
      </c>
      <c r="X547" s="194" t="s">
        <v>4949</v>
      </c>
      <c r="Y547" s="8"/>
      <c r="Z547" s="141" t="e">
        <f>INDEX('Factur-X FULL'!B:B,MATCH(CONCATENATE("/rsm:CrossIndustryInvoice",O547),'Factur-X FULL'!M:M,0))</f>
        <v>#N/A</v>
      </c>
      <c r="AA547" s="203" t="e">
        <f>INDEX('Factur-X FULL'!K:K,MATCH(CONCATENATE("/rsm:CrossIndustryInvoice",O547),'Factur-X FULL'!M:M,0))</f>
        <v>#N/A</v>
      </c>
      <c r="AB547" s="143" t="e">
        <f>IF(OR(ISNA(Z547),Z547="EXT"),INDEX('Factur-X FULL'!T:T,MATCH(CONCATENATE("/rsm:CrossIndustryInvoice",O547),'Factur-X FULL'!M:M,0)),INDEX('Factur-X FULL'!T:T,MATCH(Z547,'Factur-X FULL'!B:B,0)))</f>
        <v>#N/A</v>
      </c>
      <c r="AC547" s="70" t="s">
        <v>4706</v>
      </c>
      <c r="AD547" s="8"/>
    </row>
    <row r="548" spans="1:30" ht="45" customHeight="1" outlineLevel="3" x14ac:dyDescent="0.2">
      <c r="A548" s="8">
        <v>545</v>
      </c>
      <c r="B548" s="54" t="s">
        <v>4160</v>
      </c>
      <c r="C548" s="121"/>
      <c r="D548" s="445" t="str">
        <f t="shared" si="85"/>
        <v xml:space="preserve">* * * * </v>
      </c>
      <c r="E548" s="24" t="s">
        <v>4905</v>
      </c>
      <c r="F548" s="26">
        <f t="shared" si="87"/>
        <v>4</v>
      </c>
      <c r="G548" s="26" t="s">
        <v>5613</v>
      </c>
      <c r="H548" s="26" t="s">
        <v>5613</v>
      </c>
      <c r="I548" s="26" t="s">
        <v>5613</v>
      </c>
      <c r="J548" s="26" t="s">
        <v>3776</v>
      </c>
      <c r="K548" s="18" t="s">
        <v>16</v>
      </c>
      <c r="L548" s="230" t="str">
        <f t="shared" si="81"/>
        <v>1..1</v>
      </c>
      <c r="M548" s="230" t="str">
        <f t="shared" si="78"/>
        <v>1..1</v>
      </c>
      <c r="N548" s="475" t="s">
        <v>20</v>
      </c>
      <c r="O548" s="20" t="s">
        <v>4907</v>
      </c>
      <c r="P548" s="20" t="s">
        <v>4981</v>
      </c>
      <c r="Q548" s="20" t="s">
        <v>4908</v>
      </c>
      <c r="R548" s="20"/>
      <c r="S548" s="20"/>
      <c r="T548" s="18" t="s">
        <v>531</v>
      </c>
      <c r="U548" s="495" t="s">
        <v>81</v>
      </c>
      <c r="V548" s="88"/>
      <c r="W548" s="181" t="s">
        <v>4910</v>
      </c>
      <c r="X548" s="163" t="s">
        <v>4949</v>
      </c>
      <c r="Y548" s="8"/>
      <c r="Z548" s="114" t="e">
        <f>INDEX('Factur-X FULL'!B:B,MATCH(CONCATENATE("/rsm:CrossIndustryInvoice",O548),'Factur-X FULL'!M:M,0))</f>
        <v>#N/A</v>
      </c>
      <c r="AA548" s="201" t="e">
        <f>INDEX('Factur-X FULL'!K:K,MATCH(CONCATENATE("/rsm:CrossIndustryInvoice",O548),'Factur-X FULL'!M:M,0))</f>
        <v>#N/A</v>
      </c>
      <c r="AB548" s="109" t="e">
        <f>IF(OR(ISNA(Z548),Z548="EXT"),INDEX('Factur-X FULL'!T:T,MATCH(CONCATENATE("/rsm:CrossIndustryInvoice",O548),'Factur-X FULL'!M:M,0)),INDEX('Factur-X FULL'!T:T,MATCH(Z548,'Factur-X FULL'!B:B,0)))</f>
        <v>#N/A</v>
      </c>
      <c r="AC548" s="70" t="s">
        <v>4706</v>
      </c>
      <c r="AD548" s="8"/>
    </row>
    <row r="549" spans="1:30" ht="45" customHeight="1" outlineLevel="3" x14ac:dyDescent="0.2">
      <c r="A549" s="8">
        <v>546</v>
      </c>
      <c r="B549" s="54" t="s">
        <v>4160</v>
      </c>
      <c r="C549" s="121"/>
      <c r="D549" s="445" t="str">
        <f t="shared" ref="D549:D551" si="88">REPT($D$1,F549)</f>
        <v xml:space="preserve">* * * * </v>
      </c>
      <c r="E549" s="46" t="str">
        <f>CONCATENATE("(",E550,")")</f>
        <v>(Requisition Reference Date)</v>
      </c>
      <c r="F549" s="26">
        <f t="shared" si="87"/>
        <v>4</v>
      </c>
      <c r="G549" s="26" t="s">
        <v>5613</v>
      </c>
      <c r="H549" s="26" t="s">
        <v>5613</v>
      </c>
      <c r="I549" s="26" t="s">
        <v>5613</v>
      </c>
      <c r="J549" s="26" t="s">
        <v>99</v>
      </c>
      <c r="K549" s="18" t="s">
        <v>20</v>
      </c>
      <c r="L549" s="230" t="str">
        <f t="shared" si="81"/>
        <v>0..1</v>
      </c>
      <c r="M549" s="230" t="str">
        <f t="shared" si="78"/>
        <v>0..1</v>
      </c>
      <c r="N549" s="475" t="s">
        <v>20</v>
      </c>
      <c r="O549" s="25" t="s">
        <v>5561</v>
      </c>
      <c r="P549" s="24"/>
      <c r="Q549" s="24"/>
      <c r="R549" s="24"/>
      <c r="S549" s="25"/>
      <c r="T549" s="19"/>
      <c r="U549" s="494"/>
      <c r="V549" s="89"/>
      <c r="W549" s="182"/>
      <c r="X549" s="164"/>
      <c r="Y549" s="8"/>
      <c r="Z549" s="114" t="e">
        <f>INDEX('Factur-X FULL'!B:B,MATCH(CONCATENATE("/rsm:CrossIndustryInvoice",O549),'Factur-X FULL'!M:M,0))</f>
        <v>#N/A</v>
      </c>
      <c r="AA549" s="201" t="e">
        <f>INDEX('Factur-X FULL'!K:K,MATCH(CONCATENATE("/rsm:CrossIndustryInvoice",O549),'Factur-X FULL'!M:M,0))</f>
        <v>#N/A</v>
      </c>
      <c r="AB549" s="109" t="e">
        <f>IF(OR(ISNA(Z549),Z549="EXT"),INDEX('Factur-X FULL'!T:T,MATCH(CONCATENATE("/rsm:CrossIndustryInvoice",O549),'Factur-X FULL'!M:M,0)),INDEX('Factur-X FULL'!T:T,MATCH(Z549,'Factur-X FULL'!B:B,0)))</f>
        <v>#N/A</v>
      </c>
      <c r="AC549" s="70" t="s">
        <v>4706</v>
      </c>
      <c r="AD549" s="8"/>
    </row>
    <row r="550" spans="1:30" ht="45" customHeight="1" outlineLevel="3" x14ac:dyDescent="0.2">
      <c r="A550" s="8">
        <v>547</v>
      </c>
      <c r="B550" s="54" t="s">
        <v>4160</v>
      </c>
      <c r="C550" s="121"/>
      <c r="D550" s="442" t="str">
        <f t="shared" si="88"/>
        <v xml:space="preserve">* * * * * </v>
      </c>
      <c r="E550" s="20" t="s">
        <v>5509</v>
      </c>
      <c r="F550" s="17">
        <f t="shared" si="87"/>
        <v>5</v>
      </c>
      <c r="G550" s="26" t="s">
        <v>5613</v>
      </c>
      <c r="H550" s="26" t="s">
        <v>5613</v>
      </c>
      <c r="I550" s="26" t="s">
        <v>5613</v>
      </c>
      <c r="J550" s="26" t="s">
        <v>99</v>
      </c>
      <c r="K550" s="18" t="s">
        <v>16</v>
      </c>
      <c r="L550" s="230" t="str">
        <f t="shared" si="81"/>
        <v>1..1</v>
      </c>
      <c r="M550" s="230" t="str">
        <f t="shared" si="78"/>
        <v>1..1</v>
      </c>
      <c r="N550" s="475" t="s">
        <v>16</v>
      </c>
      <c r="O550" s="25" t="s">
        <v>5562</v>
      </c>
      <c r="P550" s="24" t="s">
        <v>5682</v>
      </c>
      <c r="Q550" s="59"/>
      <c r="R550" s="59"/>
      <c r="S550" s="25"/>
      <c r="T550" s="19" t="s">
        <v>215</v>
      </c>
      <c r="U550" s="494" t="s">
        <v>81</v>
      </c>
      <c r="V550" s="89"/>
      <c r="W550" s="182"/>
      <c r="X550" s="164"/>
      <c r="Y550" s="8"/>
      <c r="Z550" s="111" t="e">
        <f>INDEX('Factur-X FULL'!B:B,MATCH(CONCATENATE("/rsm:CrossIndustryInvoice",O550),'Factur-X FULL'!M:M,0))</f>
        <v>#N/A</v>
      </c>
      <c r="AA550" s="199" t="e">
        <f>INDEX('Factur-X FULL'!K:K,MATCH(CONCATENATE("/rsm:CrossIndustryInvoice",O550),'Factur-X FULL'!M:M,0))</f>
        <v>#N/A</v>
      </c>
      <c r="AB550" s="109" t="e">
        <f>IF(OR(ISNA(Z550),Z550="EXT"),INDEX('Factur-X FULL'!T:T,MATCH(CONCATENATE("/rsm:CrossIndustryInvoice",O550),'Factur-X FULL'!M:M,0)),INDEX('Factur-X FULL'!T:T,MATCH(Z550,'Factur-X FULL'!B:B,0)))</f>
        <v>#N/A</v>
      </c>
      <c r="AC550" s="70" t="s">
        <v>4706</v>
      </c>
      <c r="AD550" s="8"/>
    </row>
    <row r="551" spans="1:30" ht="45" customHeight="1" outlineLevel="3" x14ac:dyDescent="0.2">
      <c r="A551" s="8">
        <v>548</v>
      </c>
      <c r="B551" s="54" t="s">
        <v>4160</v>
      </c>
      <c r="C551" s="121"/>
      <c r="D551" s="442" t="str">
        <f t="shared" si="88"/>
        <v xml:space="preserve">* * * * * * </v>
      </c>
      <c r="E551" s="24" t="s">
        <v>1164</v>
      </c>
      <c r="F551" s="17">
        <f t="shared" si="87"/>
        <v>6</v>
      </c>
      <c r="G551" s="26" t="s">
        <v>5613</v>
      </c>
      <c r="H551" s="26" t="s">
        <v>5613</v>
      </c>
      <c r="I551" s="26" t="s">
        <v>5613</v>
      </c>
      <c r="J551" s="26" t="s">
        <v>99</v>
      </c>
      <c r="K551" s="18" t="s">
        <v>16</v>
      </c>
      <c r="L551" s="230" t="str">
        <f t="shared" si="81"/>
        <v>1..1</v>
      </c>
      <c r="M551" s="230" t="str">
        <f t="shared" si="78"/>
        <v>1..1</v>
      </c>
      <c r="N551" s="475" t="s">
        <v>20</v>
      </c>
      <c r="O551" s="31" t="s">
        <v>5563</v>
      </c>
      <c r="P551" s="32"/>
      <c r="Q551" s="32" t="s">
        <v>5755</v>
      </c>
      <c r="R551" s="32"/>
      <c r="S551" s="31"/>
      <c r="T551" s="122" t="s">
        <v>192</v>
      </c>
      <c r="U551" s="497" t="s">
        <v>230</v>
      </c>
      <c r="V551" s="90"/>
      <c r="W551" s="184"/>
      <c r="X551" s="165"/>
      <c r="Y551" s="8"/>
      <c r="Z551" s="111" t="e">
        <f>INDEX('Factur-X FULL'!B:B,MATCH(CONCATENATE("/rsm:CrossIndustryInvoice",O551),'Factur-X FULL'!M:M,0))</f>
        <v>#N/A</v>
      </c>
      <c r="AA551" s="199" t="e">
        <f>INDEX('Factur-X FULL'!K:K,MATCH(CONCATENATE("/rsm:CrossIndustryInvoice",O551),'Factur-X FULL'!M:M,0))</f>
        <v>#N/A</v>
      </c>
      <c r="AB551" s="109" t="e">
        <f>IF(OR(ISNA(Z551),Z551="EXT"),INDEX('Factur-X FULL'!T:T,MATCH(CONCATENATE("/rsm:CrossIndustryInvoice",O551),'Factur-X FULL'!M:M,0)),INDEX('Factur-X FULL'!T:T,MATCH(Z551,'Factur-X FULL'!B:B,0)))</f>
        <v>#N/A</v>
      </c>
      <c r="AC551" s="70" t="s">
        <v>4706</v>
      </c>
      <c r="AD551" s="8"/>
    </row>
    <row r="552" spans="1:30" s="148" customFormat="1" ht="45" customHeight="1" outlineLevel="2" x14ac:dyDescent="0.2">
      <c r="A552" s="8">
        <v>549</v>
      </c>
      <c r="B552" s="153" t="s">
        <v>4160</v>
      </c>
      <c r="C552" s="131"/>
      <c r="D552" s="449" t="str">
        <f t="shared" si="85"/>
        <v xml:space="preserve">* * * </v>
      </c>
      <c r="E552" s="40" t="s">
        <v>4140</v>
      </c>
      <c r="F552" s="42">
        <f t="shared" si="66"/>
        <v>3</v>
      </c>
      <c r="G552" s="234" t="s">
        <v>5613</v>
      </c>
      <c r="H552" s="234" t="s">
        <v>5613</v>
      </c>
      <c r="I552" s="234" t="s">
        <v>5613</v>
      </c>
      <c r="J552" s="234" t="s">
        <v>3776</v>
      </c>
      <c r="K552" s="42" t="s">
        <v>21</v>
      </c>
      <c r="L552" s="41" t="str">
        <f t="shared" si="81"/>
        <v>0..n</v>
      </c>
      <c r="M552" s="41" t="str">
        <f t="shared" si="78"/>
        <v>0..n</v>
      </c>
      <c r="N552" s="481" t="s">
        <v>21</v>
      </c>
      <c r="O552" s="40" t="s">
        <v>3925</v>
      </c>
      <c r="P552" s="40" t="s">
        <v>4207</v>
      </c>
      <c r="Q552" s="40" t="s">
        <v>4236</v>
      </c>
      <c r="R552" s="40"/>
      <c r="S552" s="42"/>
      <c r="T552" s="42" t="s">
        <v>77</v>
      </c>
      <c r="U552" s="499"/>
      <c r="V552" s="92"/>
      <c r="W552" s="193" t="s">
        <v>3774</v>
      </c>
      <c r="X552" s="194" t="s">
        <v>4949</v>
      </c>
      <c r="Y552" s="8"/>
      <c r="Z552" s="141" t="str">
        <f>INDEX('Factur-X FULL'!B:B,MATCH(CONCATENATE("/rsm:CrossIndustryInvoice",O552),'Factur-X FULL'!M:M,0))</f>
        <v>BG-24</v>
      </c>
      <c r="AA552" s="203" t="str">
        <f>INDEX('Factur-X FULL'!K:K,MATCH(CONCATENATE("/rsm:CrossIndustryInvoice",O552),'Factur-X FULL'!M:M,0))</f>
        <v>0..n</v>
      </c>
      <c r="AB552" s="143" t="str">
        <f>IF(OR(ISNA(Z552),Z552="EXT"),INDEX('Factur-X FULL'!T:T,MATCH(CONCATENATE("/rsm:CrossIndustryInvoice",O552),'Factur-X FULL'!M:M,0)),INDEX('Factur-X FULL'!T:T,MATCH(Z552,'Factur-X FULL'!B:B,0)))</f>
        <v>EN 16931</v>
      </c>
      <c r="AC552" s="70"/>
      <c r="AD552" s="8"/>
    </row>
    <row r="553" spans="1:30" ht="45" customHeight="1" outlineLevel="3" x14ac:dyDescent="0.2">
      <c r="A553" s="8">
        <v>550</v>
      </c>
      <c r="B553" s="54" t="s">
        <v>4160</v>
      </c>
      <c r="C553" s="121"/>
      <c r="D553" s="445" t="str">
        <f t="shared" si="85"/>
        <v xml:space="preserve">* * * * </v>
      </c>
      <c r="E553" s="24" t="s">
        <v>4015</v>
      </c>
      <c r="F553" s="26">
        <f t="shared" si="66"/>
        <v>4</v>
      </c>
      <c r="G553" s="26" t="s">
        <v>5613</v>
      </c>
      <c r="H553" s="26" t="s">
        <v>5613</v>
      </c>
      <c r="I553" s="26" t="s">
        <v>5613</v>
      </c>
      <c r="J553" s="26" t="s">
        <v>3776</v>
      </c>
      <c r="K553" s="19" t="s">
        <v>20</v>
      </c>
      <c r="L553" s="230" t="str">
        <f t="shared" si="81"/>
        <v>0..1</v>
      </c>
      <c r="M553" s="230" t="str">
        <f t="shared" si="78"/>
        <v>0..1</v>
      </c>
      <c r="N553" s="475" t="s">
        <v>20</v>
      </c>
      <c r="O553" s="24" t="s">
        <v>3926</v>
      </c>
      <c r="P553" s="24" t="s">
        <v>2175</v>
      </c>
      <c r="Q553" s="24"/>
      <c r="R553" s="24"/>
      <c r="S553" s="24"/>
      <c r="T553" s="19" t="s">
        <v>531</v>
      </c>
      <c r="U553" s="495" t="s">
        <v>81</v>
      </c>
      <c r="V553" s="89"/>
      <c r="W553" s="182" t="s">
        <v>4142</v>
      </c>
      <c r="X553" s="163" t="s">
        <v>4949</v>
      </c>
      <c r="Y553" s="8"/>
      <c r="Z553" s="114" t="str">
        <f>INDEX('Factur-X FULL'!B:B,MATCH(CONCATENATE("/rsm:CrossIndustryInvoice",O553),'Factur-X FULL'!M:M,0))</f>
        <v>BT-122</v>
      </c>
      <c r="AA553" s="201" t="str">
        <f>INDEX('Factur-X FULL'!K:K,MATCH(CONCATENATE("/rsm:CrossIndustryInvoice",O553),'Factur-X FULL'!M:M,0))</f>
        <v>1..1</v>
      </c>
      <c r="AB553" s="109" t="str">
        <f>IF(OR(ISNA(Z553),Z553="EXT"),INDEX('Factur-X FULL'!T:T,MATCH(CONCATENATE("/rsm:CrossIndustryInvoice",O553),'Factur-X FULL'!M:M,0)),INDEX('Factur-X FULL'!T:T,MATCH(Z553,'Factur-X FULL'!B:B,0)))</f>
        <v>EN 16931</v>
      </c>
      <c r="AC553" s="70" t="s">
        <v>4706</v>
      </c>
      <c r="AD553" s="8"/>
    </row>
    <row r="554" spans="1:30" ht="45" customHeight="1" outlineLevel="3" x14ac:dyDescent="0.2">
      <c r="A554" s="8">
        <v>551</v>
      </c>
      <c r="B554" s="54" t="s">
        <v>4160</v>
      </c>
      <c r="C554" s="121"/>
      <c r="D554" s="445" t="str">
        <f t="shared" si="85"/>
        <v xml:space="preserve">* * * * </v>
      </c>
      <c r="E554" s="24" t="s">
        <v>4016</v>
      </c>
      <c r="F554" s="26">
        <f t="shared" si="66"/>
        <v>4</v>
      </c>
      <c r="G554" s="26" t="s">
        <v>5613</v>
      </c>
      <c r="H554" s="26" t="s">
        <v>5613</v>
      </c>
      <c r="I554" s="26" t="s">
        <v>5613</v>
      </c>
      <c r="J554" s="26" t="s">
        <v>3776</v>
      </c>
      <c r="K554" s="19" t="s">
        <v>20</v>
      </c>
      <c r="L554" s="230" t="str">
        <f t="shared" si="81"/>
        <v>0..1</v>
      </c>
      <c r="M554" s="230" t="str">
        <f t="shared" si="78"/>
        <v>0..1</v>
      </c>
      <c r="N554" s="475" t="s">
        <v>20</v>
      </c>
      <c r="O554" s="24" t="s">
        <v>3995</v>
      </c>
      <c r="P554" s="24" t="s">
        <v>2185</v>
      </c>
      <c r="Q554" s="160" t="s">
        <v>4237</v>
      </c>
      <c r="R554" s="160"/>
      <c r="S554" s="24"/>
      <c r="T554" s="19" t="s">
        <v>125</v>
      </c>
      <c r="U554" s="495" t="s">
        <v>81</v>
      </c>
      <c r="V554" s="89"/>
      <c r="W554" s="182"/>
      <c r="X554" s="163" t="s">
        <v>4949</v>
      </c>
      <c r="Y554" s="8"/>
      <c r="Z554" s="114" t="str">
        <f>INDEX('Factur-X FULL'!B:B,MATCH(CONCATENATE("/rsm:CrossIndustryInvoice",O554),'Factur-X FULL'!M:M,0))</f>
        <v>BT-124</v>
      </c>
      <c r="AA554" s="201" t="str">
        <f>INDEX('Factur-X FULL'!K:K,MATCH(CONCATENATE("/rsm:CrossIndustryInvoice",O554),'Factur-X FULL'!M:M,0))</f>
        <v>0..1</v>
      </c>
      <c r="AB554" s="109" t="str">
        <f>IF(OR(ISNA(Z554),Z554="EXT"),INDEX('Factur-X FULL'!T:T,MATCH(CONCATENATE("/rsm:CrossIndustryInvoice",O554),'Factur-X FULL'!M:M,0)),INDEX('Factur-X FULL'!T:T,MATCH(Z554,'Factur-X FULL'!B:B,0)))</f>
        <v>EN 16931</v>
      </c>
      <c r="AD554" s="8"/>
    </row>
    <row r="555" spans="1:30" ht="45" customHeight="1" outlineLevel="3" x14ac:dyDescent="0.2">
      <c r="A555" s="8">
        <v>552</v>
      </c>
      <c r="B555" s="54" t="s">
        <v>4160</v>
      </c>
      <c r="C555" s="121"/>
      <c r="D555" s="445" t="str">
        <f t="shared" si="85"/>
        <v xml:space="preserve">* * * * </v>
      </c>
      <c r="E555" s="24" t="s">
        <v>4017</v>
      </c>
      <c r="F555" s="26">
        <f t="shared" si="66"/>
        <v>4</v>
      </c>
      <c r="G555" s="26" t="s">
        <v>5613</v>
      </c>
      <c r="H555" s="26" t="s">
        <v>5613</v>
      </c>
      <c r="I555" s="26" t="s">
        <v>5613</v>
      </c>
      <c r="J555" s="26" t="s">
        <v>3776</v>
      </c>
      <c r="K555" s="19" t="s">
        <v>16</v>
      </c>
      <c r="L555" s="230" t="str">
        <f t="shared" si="81"/>
        <v>1..1</v>
      </c>
      <c r="M555" s="230" t="str">
        <f t="shared" si="78"/>
        <v>1..1</v>
      </c>
      <c r="N555" s="475" t="s">
        <v>20</v>
      </c>
      <c r="O555" s="24" t="s">
        <v>3996</v>
      </c>
      <c r="P555" s="24" t="s">
        <v>77</v>
      </c>
      <c r="Q555" s="24" t="s">
        <v>4829</v>
      </c>
      <c r="R555" s="24"/>
      <c r="S555" s="24"/>
      <c r="T555" s="19" t="s">
        <v>192</v>
      </c>
      <c r="U555" s="494" t="s">
        <v>81</v>
      </c>
      <c r="V555" s="89"/>
      <c r="W555" s="182"/>
      <c r="X555" s="164" t="s">
        <v>4949</v>
      </c>
      <c r="Y555" s="8"/>
      <c r="Z555" s="114" t="str">
        <f>INDEX('Factur-X FULL'!B:B,MATCH(CONCATENATE("/rsm:CrossIndustryInvoice",O555),'Factur-X FULL'!M:M,0))</f>
        <v>BT-122-0</v>
      </c>
      <c r="AA555" s="201" t="str">
        <f>INDEX('Factur-X FULL'!K:K,MATCH(CONCATENATE("/rsm:CrossIndustryInvoice",O555),'Factur-X FULL'!M:M,0))</f>
        <v>1..1</v>
      </c>
      <c r="AB555" s="109" t="str">
        <f>IF(OR(ISNA(Z555),Z555="EXT"),INDEX('Factur-X FULL'!T:T,MATCH(CONCATENATE("/rsm:CrossIndustryInvoice",O555),'Factur-X FULL'!M:M,0)),INDEX('Factur-X FULL'!T:T,MATCH(Z555,'Factur-X FULL'!B:B,0)))</f>
        <v>EN 16931</v>
      </c>
      <c r="AD555" s="8"/>
    </row>
    <row r="556" spans="1:30" ht="45" customHeight="1" outlineLevel="3" x14ac:dyDescent="0.2">
      <c r="A556" s="8">
        <v>553</v>
      </c>
      <c r="B556" s="54" t="s">
        <v>4160</v>
      </c>
      <c r="C556" s="121"/>
      <c r="D556" s="445" t="str">
        <f t="shared" si="85"/>
        <v xml:space="preserve">* * * * </v>
      </c>
      <c r="E556" s="24" t="s">
        <v>4018</v>
      </c>
      <c r="F556" s="26">
        <f t="shared" si="66"/>
        <v>4</v>
      </c>
      <c r="G556" s="26" t="s">
        <v>5613</v>
      </c>
      <c r="H556" s="26" t="s">
        <v>5613</v>
      </c>
      <c r="I556" s="26" t="s">
        <v>5613</v>
      </c>
      <c r="J556" s="26" t="s">
        <v>3776</v>
      </c>
      <c r="K556" s="19" t="s">
        <v>20</v>
      </c>
      <c r="L556" s="230" t="str">
        <f t="shared" si="81"/>
        <v>0..1</v>
      </c>
      <c r="M556" s="230" t="str">
        <f t="shared" si="78"/>
        <v>0..1</v>
      </c>
      <c r="N556" s="475" t="s">
        <v>21</v>
      </c>
      <c r="O556" s="24" t="s">
        <v>3997</v>
      </c>
      <c r="P556" s="24" t="s">
        <v>2201</v>
      </c>
      <c r="Q556" s="24" t="s">
        <v>2202</v>
      </c>
      <c r="R556" s="24"/>
      <c r="S556" s="24"/>
      <c r="T556" s="19" t="s">
        <v>125</v>
      </c>
      <c r="U556" s="495" t="s">
        <v>81</v>
      </c>
      <c r="V556" s="89"/>
      <c r="W556" s="182"/>
      <c r="X556" s="164" t="s">
        <v>4949</v>
      </c>
      <c r="Y556" s="8"/>
      <c r="Z556" s="114" t="str">
        <f>INDEX('Factur-X FULL'!B:B,MATCH(CONCATENATE("/rsm:CrossIndustryInvoice",O556),'Factur-X FULL'!M:M,0))</f>
        <v>BT-123</v>
      </c>
      <c r="AA556" s="201" t="str">
        <f>INDEX('Factur-X FULL'!K:K,MATCH(CONCATENATE("/rsm:CrossIndustryInvoice",O556),'Factur-X FULL'!M:M,0))</f>
        <v>0..1</v>
      </c>
      <c r="AB556" s="109" t="str">
        <f>IF(OR(ISNA(Z556),Z556="EXT"),INDEX('Factur-X FULL'!T:T,MATCH(CONCATENATE("/rsm:CrossIndustryInvoice",O556),'Factur-X FULL'!M:M,0)),INDEX('Factur-X FULL'!T:T,MATCH(Z556,'Factur-X FULL'!B:B,0)))</f>
        <v>EN 16931</v>
      </c>
      <c r="AD556" s="8"/>
    </row>
    <row r="557" spans="1:30" ht="45" customHeight="1" outlineLevel="3" x14ac:dyDescent="0.2">
      <c r="A557" s="8">
        <v>554</v>
      </c>
      <c r="B557" s="54" t="s">
        <v>4160</v>
      </c>
      <c r="C557" s="121"/>
      <c r="D557" s="445" t="str">
        <f t="shared" si="85"/>
        <v xml:space="preserve">* * * * </v>
      </c>
      <c r="E557" s="24" t="s">
        <v>4019</v>
      </c>
      <c r="F557" s="26">
        <f t="shared" si="66"/>
        <v>4</v>
      </c>
      <c r="G557" s="26" t="s">
        <v>5613</v>
      </c>
      <c r="H557" s="26" t="s">
        <v>5613</v>
      </c>
      <c r="I557" s="26" t="s">
        <v>5613</v>
      </c>
      <c r="J557" s="26" t="s">
        <v>3776</v>
      </c>
      <c r="K557" s="19" t="s">
        <v>20</v>
      </c>
      <c r="L557" s="230" t="str">
        <f t="shared" si="81"/>
        <v>0..1</v>
      </c>
      <c r="M557" s="230" t="str">
        <f t="shared" si="78"/>
        <v>0..1</v>
      </c>
      <c r="N557" s="475" t="s">
        <v>21</v>
      </c>
      <c r="O557" s="24" t="s">
        <v>3998</v>
      </c>
      <c r="P557" s="24" t="s">
        <v>4208</v>
      </c>
      <c r="Q557" s="24" t="s">
        <v>4238</v>
      </c>
      <c r="R557" s="24"/>
      <c r="S557" s="24"/>
      <c r="T557" s="19" t="s">
        <v>2217</v>
      </c>
      <c r="U557" s="495" t="s">
        <v>81</v>
      </c>
      <c r="V557" s="89"/>
      <c r="W557" s="182"/>
      <c r="X557" s="164" t="s">
        <v>4949</v>
      </c>
      <c r="Y557" s="8"/>
      <c r="Z557" s="114" t="str">
        <f>INDEX('Factur-X FULL'!B:B,MATCH(CONCATENATE("/rsm:CrossIndustryInvoice",O557),'Factur-X FULL'!M:M,0))</f>
        <v>BT-125</v>
      </c>
      <c r="AA557" s="201" t="str">
        <f>INDEX('Factur-X FULL'!K:K,MATCH(CONCATENATE("/rsm:CrossIndustryInvoice",O557),'Factur-X FULL'!M:M,0))</f>
        <v>0..1</v>
      </c>
      <c r="AB557" s="109" t="str">
        <f>IF(OR(ISNA(Z557),Z557="EXT"),INDEX('Factur-X FULL'!T:T,MATCH(CONCATENATE("/rsm:CrossIndustryInvoice",O557),'Factur-X FULL'!M:M,0)),INDEX('Factur-X FULL'!T:T,MATCH(Z557,'Factur-X FULL'!B:B,0)))</f>
        <v>EN 16931</v>
      </c>
      <c r="AD557" s="8"/>
    </row>
    <row r="558" spans="1:30" ht="45" customHeight="1" outlineLevel="3" x14ac:dyDescent="0.2">
      <c r="A558" s="8">
        <v>555</v>
      </c>
      <c r="B558" s="54" t="s">
        <v>4160</v>
      </c>
      <c r="C558" s="121"/>
      <c r="D558" s="445" t="str">
        <f t="shared" si="85"/>
        <v xml:space="preserve">* * * * * </v>
      </c>
      <c r="E558" s="24" t="s">
        <v>4020</v>
      </c>
      <c r="F558" s="26">
        <f t="shared" si="66"/>
        <v>5</v>
      </c>
      <c r="G558" s="26" t="s">
        <v>5613</v>
      </c>
      <c r="H558" s="26" t="s">
        <v>5613</v>
      </c>
      <c r="I558" s="26" t="s">
        <v>5613</v>
      </c>
      <c r="J558" s="26" t="s">
        <v>3776</v>
      </c>
      <c r="K558" s="19" t="s">
        <v>16</v>
      </c>
      <c r="L558" s="230" t="str">
        <f t="shared" si="81"/>
        <v>1..1</v>
      </c>
      <c r="M558" s="230" t="str">
        <f t="shared" si="78"/>
        <v>1..1</v>
      </c>
      <c r="N558" s="475" t="s">
        <v>20</v>
      </c>
      <c r="O558" s="47" t="s">
        <v>3999</v>
      </c>
      <c r="P558" s="47" t="s">
        <v>2224</v>
      </c>
      <c r="Q558" s="61" t="s">
        <v>2225</v>
      </c>
      <c r="R558" s="61"/>
      <c r="S558" s="47"/>
      <c r="T558" s="125" t="s">
        <v>192</v>
      </c>
      <c r="U558" s="497" t="s">
        <v>230</v>
      </c>
      <c r="V558" s="94"/>
      <c r="W558" s="187"/>
      <c r="X558" s="169" t="s">
        <v>4949</v>
      </c>
      <c r="Y558" s="8"/>
      <c r="Z558" s="114" t="str">
        <f>INDEX('Factur-X FULL'!B:B,MATCH(CONCATENATE("/rsm:CrossIndustryInvoice",O558),'Factur-X FULL'!M:M,0))</f>
        <v>BT-125-1</v>
      </c>
      <c r="AA558" s="201" t="str">
        <f>INDEX('Factur-X FULL'!K:K,MATCH(CONCATENATE("/rsm:CrossIndustryInvoice",O558),'Factur-X FULL'!M:M,0))</f>
        <v>1..1</v>
      </c>
      <c r="AB558" s="109" t="str">
        <f>IF(OR(ISNA(Z558),Z558="EXT"),INDEX('Factur-X FULL'!T:T,MATCH(CONCATENATE("/rsm:CrossIndustryInvoice",O558),'Factur-X FULL'!M:M,0)),INDEX('Factur-X FULL'!T:T,MATCH(Z558,'Factur-X FULL'!B:B,0)))</f>
        <v>EN 16931</v>
      </c>
      <c r="AD558" s="8"/>
    </row>
    <row r="559" spans="1:30" ht="45" customHeight="1" outlineLevel="3" x14ac:dyDescent="0.2">
      <c r="A559" s="8">
        <v>556</v>
      </c>
      <c r="B559" s="54" t="s">
        <v>4160</v>
      </c>
      <c r="C559" s="121"/>
      <c r="D559" s="445" t="str">
        <f t="shared" si="85"/>
        <v xml:space="preserve">* * * * * </v>
      </c>
      <c r="E559" s="24" t="s">
        <v>4021</v>
      </c>
      <c r="F559" s="26">
        <f t="shared" si="66"/>
        <v>5</v>
      </c>
      <c r="G559" s="26" t="s">
        <v>5613</v>
      </c>
      <c r="H559" s="26" t="s">
        <v>5613</v>
      </c>
      <c r="I559" s="26" t="s">
        <v>5613</v>
      </c>
      <c r="J559" s="26" t="s">
        <v>3776</v>
      </c>
      <c r="K559" s="19" t="s">
        <v>16</v>
      </c>
      <c r="L559" s="230" t="str">
        <f t="shared" si="81"/>
        <v>1..1</v>
      </c>
      <c r="M559" s="230" t="str">
        <f t="shared" si="78"/>
        <v>1..1</v>
      </c>
      <c r="N559" s="475" t="s">
        <v>20</v>
      </c>
      <c r="O559" s="47" t="s">
        <v>4000</v>
      </c>
      <c r="P559" s="47" t="s">
        <v>2232</v>
      </c>
      <c r="Q559" s="47"/>
      <c r="R559" s="47"/>
      <c r="S559" s="47"/>
      <c r="T559" s="125" t="s">
        <v>409</v>
      </c>
      <c r="U559" s="497" t="s">
        <v>230</v>
      </c>
      <c r="V559" s="94"/>
      <c r="W559" s="187"/>
      <c r="X559" s="169" t="s">
        <v>4949</v>
      </c>
      <c r="Y559" s="8"/>
      <c r="Z559" s="114" t="str">
        <f>INDEX('Factur-X FULL'!B:B,MATCH(CONCATENATE("/rsm:CrossIndustryInvoice",O559),'Factur-X FULL'!M:M,0))</f>
        <v>BT-125-2</v>
      </c>
      <c r="AA559" s="201" t="str">
        <f>INDEX('Factur-X FULL'!K:K,MATCH(CONCATENATE("/rsm:CrossIndustryInvoice",O559),'Factur-X FULL'!M:M,0))</f>
        <v>1..1</v>
      </c>
      <c r="AB559" s="109" t="str">
        <f>IF(OR(ISNA(Z559),Z559="EXT"),INDEX('Factur-X FULL'!T:T,MATCH(CONCATENATE("/rsm:CrossIndustryInvoice",O559),'Factur-X FULL'!M:M,0)),INDEX('Factur-X FULL'!T:T,MATCH(Z559,'Factur-X FULL'!B:B,0)))</f>
        <v>EN 16931</v>
      </c>
      <c r="AD559" s="8"/>
    </row>
    <row r="560" spans="1:30" ht="45" customHeight="1" outlineLevel="3" x14ac:dyDescent="0.2">
      <c r="A560" s="8">
        <v>557</v>
      </c>
      <c r="B560" s="54" t="s">
        <v>4160</v>
      </c>
      <c r="C560" s="121"/>
      <c r="D560" s="445" t="str">
        <f t="shared" si="85"/>
        <v xml:space="preserve">* * * * </v>
      </c>
      <c r="E560" s="24" t="s">
        <v>4826</v>
      </c>
      <c r="F560" s="26">
        <f>LEN(O560)-LEN(SUBSTITUTE(O560,"/",""))</f>
        <v>4</v>
      </c>
      <c r="G560" s="26" t="s">
        <v>5613</v>
      </c>
      <c r="H560" s="26" t="s">
        <v>5613</v>
      </c>
      <c r="I560" s="26" t="s">
        <v>5613</v>
      </c>
      <c r="J560" s="26" t="s">
        <v>3776</v>
      </c>
      <c r="K560" s="19" t="s">
        <v>20</v>
      </c>
      <c r="L560" s="230" t="str">
        <f t="shared" ref="L560:L613" si="89">IF($K560="","",$K560)</f>
        <v>0..1</v>
      </c>
      <c r="M560" s="230" t="str">
        <f t="shared" si="78"/>
        <v>0..1</v>
      </c>
      <c r="N560" s="475" t="s">
        <v>20</v>
      </c>
      <c r="O560" s="24" t="s">
        <v>4827</v>
      </c>
      <c r="P560" s="24" t="s">
        <v>4828</v>
      </c>
      <c r="Q560" s="20" t="s">
        <v>4830</v>
      </c>
      <c r="R560" s="20"/>
      <c r="S560" s="20"/>
      <c r="T560" s="19" t="s">
        <v>192</v>
      </c>
      <c r="U560" s="495" t="s">
        <v>81</v>
      </c>
      <c r="V560" s="89"/>
      <c r="W560" s="182" t="s">
        <v>4975</v>
      </c>
      <c r="X560" s="164" t="s">
        <v>4949</v>
      </c>
      <c r="Y560" s="8"/>
      <c r="Z560" s="114" t="str">
        <f>INDEX('Factur-X FULL'!B:B,MATCH(CONCATENATE("/rsm:CrossIndustryInvoice",O560),'Factur-X FULL'!M:M,0))</f>
        <v>BT-18-1</v>
      </c>
      <c r="AA560" s="201" t="str">
        <f>INDEX('Factur-X FULL'!K:K,MATCH(CONCATENATE("/rsm:CrossIndustryInvoice",O560),'Factur-X FULL'!M:M,0))</f>
        <v>0..1</v>
      </c>
      <c r="AB560" s="109" t="str">
        <f>IF(OR(ISNA(Z560),Z560="EXT"),INDEX('Factur-X FULL'!T:T,MATCH(CONCATENATE("/rsm:CrossIndustryInvoice",O560),'Factur-X FULL'!M:M,0)),INDEX('Factur-X FULL'!T:T,MATCH(Z560,'Factur-X FULL'!B:B,0)))</f>
        <v>EN 16931</v>
      </c>
      <c r="AD560" s="8"/>
    </row>
    <row r="561" spans="1:30" ht="45" customHeight="1" outlineLevel="3" x14ac:dyDescent="0.2">
      <c r="A561" s="8">
        <v>558</v>
      </c>
      <c r="B561" s="54" t="s">
        <v>4160</v>
      </c>
      <c r="C561" s="121"/>
      <c r="D561" s="445" t="str">
        <f t="shared" si="85"/>
        <v xml:space="preserve">* * * * </v>
      </c>
      <c r="E561" s="46" t="str">
        <f>CONCATENATE("(",E562,")")</f>
        <v>(Additional Referenced Document Date)</v>
      </c>
      <c r="F561" s="26">
        <f t="shared" ref="F561:F563" si="90">LEN(O561)-LEN(SUBSTITUTE(O561,"/",""))</f>
        <v>4</v>
      </c>
      <c r="G561" s="26" t="s">
        <v>5613</v>
      </c>
      <c r="H561" s="26" t="s">
        <v>5613</v>
      </c>
      <c r="I561" s="26" t="s">
        <v>5613</v>
      </c>
      <c r="J561" s="26" t="s">
        <v>99</v>
      </c>
      <c r="K561" s="18" t="s">
        <v>20</v>
      </c>
      <c r="L561" s="230" t="str">
        <f t="shared" si="81"/>
        <v>0..1</v>
      </c>
      <c r="M561" s="230" t="str">
        <f t="shared" si="78"/>
        <v>0..1</v>
      </c>
      <c r="N561" s="475" t="s">
        <v>20</v>
      </c>
      <c r="O561" s="25" t="s">
        <v>5564</v>
      </c>
      <c r="P561" s="24"/>
      <c r="Q561" s="24"/>
      <c r="R561" s="24"/>
      <c r="S561" s="25"/>
      <c r="T561" s="19"/>
      <c r="U561" s="494"/>
      <c r="V561" s="89"/>
      <c r="W561" s="182"/>
      <c r="X561" s="164"/>
      <c r="Y561" s="8"/>
      <c r="Z561" s="114" t="str">
        <f>INDEX('Factur-X FULL'!B:B,MATCH(CONCATENATE("/rsm:CrossIndustryInvoice",O561),'Factur-X FULL'!M:M,0))</f>
        <v>EXT</v>
      </c>
      <c r="AA561" s="201" t="str">
        <f>INDEX('Factur-X FULL'!K:K,MATCH(CONCATENATE("/rsm:CrossIndustryInvoice",O561),'Factur-X FULL'!M:M,0))</f>
        <v>0..1</v>
      </c>
      <c r="AB561" s="109" t="str">
        <f>IF(OR(ISNA(Z561),Z561="EXT"),INDEX('Factur-X FULL'!T:T,MATCH(CONCATENATE("/rsm:CrossIndustryInvoice",O561),'Factur-X FULL'!M:M,0)),INDEX('Factur-X FULL'!T:T,MATCH(Z561,'Factur-X FULL'!B:B,0)))</f>
        <v>EXTENDED</v>
      </c>
      <c r="AD561" s="8"/>
    </row>
    <row r="562" spans="1:30" ht="45" customHeight="1" outlineLevel="3" x14ac:dyDescent="0.2">
      <c r="A562" s="8">
        <v>559</v>
      </c>
      <c r="B562" s="54" t="s">
        <v>4160</v>
      </c>
      <c r="C562" s="121"/>
      <c r="D562" s="442" t="str">
        <f t="shared" si="85"/>
        <v xml:space="preserve">* * * * * </v>
      </c>
      <c r="E562" s="20" t="s">
        <v>5510</v>
      </c>
      <c r="F562" s="17">
        <f t="shared" si="90"/>
        <v>5</v>
      </c>
      <c r="G562" s="26" t="s">
        <v>5613</v>
      </c>
      <c r="H562" s="26" t="s">
        <v>5613</v>
      </c>
      <c r="I562" s="26" t="s">
        <v>5613</v>
      </c>
      <c r="J562" s="26" t="s">
        <v>99</v>
      </c>
      <c r="K562" s="18" t="s">
        <v>16</v>
      </c>
      <c r="L562" s="230" t="str">
        <f t="shared" si="81"/>
        <v>1..1</v>
      </c>
      <c r="M562" s="230" t="str">
        <f t="shared" si="78"/>
        <v>1..1</v>
      </c>
      <c r="N562" s="475" t="s">
        <v>16</v>
      </c>
      <c r="O562" s="25" t="s">
        <v>5565</v>
      </c>
      <c r="P562" s="24" t="s">
        <v>5642</v>
      </c>
      <c r="Q562" s="59"/>
      <c r="R562" s="59"/>
      <c r="S562" s="25"/>
      <c r="T562" s="19" t="s">
        <v>215</v>
      </c>
      <c r="U562" s="494" t="s">
        <v>81</v>
      </c>
      <c r="V562" s="89"/>
      <c r="W562" s="182"/>
      <c r="X562" s="164"/>
      <c r="Y562" s="8"/>
      <c r="Z562" s="111" t="str">
        <f>INDEX('Factur-X FULL'!B:B,MATCH(CONCATENATE("/rsm:CrossIndustryInvoice",O562),'Factur-X FULL'!M:M,0))</f>
        <v>EXT</v>
      </c>
      <c r="AA562" s="199" t="str">
        <f>INDEX('Factur-X FULL'!K:K,MATCH(CONCATENATE("/rsm:CrossIndustryInvoice",O562),'Factur-X FULL'!M:M,0))</f>
        <v>1..1</v>
      </c>
      <c r="AB562" s="109" t="str">
        <f>IF(OR(ISNA(Z562),Z562="EXT"),INDEX('Factur-X FULL'!T:T,MATCH(CONCATENATE("/rsm:CrossIndustryInvoice",O562),'Factur-X FULL'!M:M,0)),INDEX('Factur-X FULL'!T:T,MATCH(Z562,'Factur-X FULL'!B:B,0)))</f>
        <v>EXTENDED</v>
      </c>
      <c r="AD562" s="8"/>
    </row>
    <row r="563" spans="1:30" ht="45" customHeight="1" outlineLevel="3" x14ac:dyDescent="0.2">
      <c r="A563" s="8">
        <v>560</v>
      </c>
      <c r="B563" s="54" t="s">
        <v>4160</v>
      </c>
      <c r="C563" s="121"/>
      <c r="D563" s="442" t="str">
        <f t="shared" si="85"/>
        <v xml:space="preserve">* * * * * * </v>
      </c>
      <c r="E563" s="24" t="s">
        <v>1164</v>
      </c>
      <c r="F563" s="17">
        <f t="shared" si="90"/>
        <v>6</v>
      </c>
      <c r="G563" s="26" t="s">
        <v>5613</v>
      </c>
      <c r="H563" s="26" t="s">
        <v>5613</v>
      </c>
      <c r="I563" s="26" t="s">
        <v>5613</v>
      </c>
      <c r="J563" s="26" t="s">
        <v>99</v>
      </c>
      <c r="K563" s="18" t="s">
        <v>16</v>
      </c>
      <c r="L563" s="230" t="str">
        <f t="shared" si="81"/>
        <v>1..1</v>
      </c>
      <c r="M563" s="230" t="str">
        <f t="shared" si="78"/>
        <v>1..1</v>
      </c>
      <c r="N563" s="475" t="s">
        <v>20</v>
      </c>
      <c r="O563" s="31" t="s">
        <v>5566</v>
      </c>
      <c r="P563" s="32"/>
      <c r="Q563" s="32" t="s">
        <v>5755</v>
      </c>
      <c r="R563" s="32"/>
      <c r="S563" s="31"/>
      <c r="T563" s="122" t="s">
        <v>192</v>
      </c>
      <c r="U563" s="497" t="s">
        <v>230</v>
      </c>
      <c r="V563" s="90"/>
      <c r="W563" s="184"/>
      <c r="X563" s="165"/>
      <c r="Y563" s="8"/>
      <c r="Z563" s="111" t="str">
        <f>INDEX('Factur-X FULL'!B:B,MATCH(CONCATENATE("/rsm:CrossIndustryInvoice",O563),'Factur-X FULL'!M:M,0))</f>
        <v>EXT</v>
      </c>
      <c r="AA563" s="199" t="str">
        <f>INDEX('Factur-X FULL'!K:K,MATCH(CONCATENATE("/rsm:CrossIndustryInvoice",O563),'Factur-X FULL'!M:M,0))</f>
        <v>1..1</v>
      </c>
      <c r="AB563" s="109" t="str">
        <f>IF(OR(ISNA(Z563),Z563="EXT"),INDEX('Factur-X FULL'!T:T,MATCH(CONCATENATE("/rsm:CrossIndustryInvoice",O563),'Factur-X FULL'!M:M,0)),INDEX('Factur-X FULL'!T:T,MATCH(Z563,'Factur-X FULL'!B:B,0)))</f>
        <v>EXTENDED</v>
      </c>
      <c r="AD563" s="8"/>
    </row>
    <row r="564" spans="1:30" s="148" customFormat="1" ht="45" customHeight="1" outlineLevel="2" x14ac:dyDescent="0.2">
      <c r="A564" s="8">
        <v>561</v>
      </c>
      <c r="B564" s="153" t="s">
        <v>4160</v>
      </c>
      <c r="C564" s="131"/>
      <c r="D564" s="449" t="str">
        <f t="shared" ref="D564:D590" si="91">REPT($D$1,F564)</f>
        <v xml:space="preserve">* * * </v>
      </c>
      <c r="E564" s="40" t="s">
        <v>5315</v>
      </c>
      <c r="F564" s="42">
        <f t="shared" ref="F564:F590" si="92">LEN(O564)-LEN(SUBSTITUTE(O564,"/",""))</f>
        <v>3</v>
      </c>
      <c r="G564" s="234" t="s">
        <v>5613</v>
      </c>
      <c r="H564" s="234" t="s">
        <v>5613</v>
      </c>
      <c r="I564" s="234" t="s">
        <v>5613</v>
      </c>
      <c r="J564" s="234" t="s">
        <v>3776</v>
      </c>
      <c r="K564" s="42" t="s">
        <v>21</v>
      </c>
      <c r="L564" s="41" t="str">
        <f t="shared" ref="L564:L611" si="93">IF($K564="","",$K564)</f>
        <v>0..n</v>
      </c>
      <c r="M564" s="41" t="str">
        <f t="shared" ref="M564:M570" si="94">IF($L564="","",$L564)</f>
        <v>0..n</v>
      </c>
      <c r="N564" s="481" t="s">
        <v>21</v>
      </c>
      <c r="O564" s="40" t="s">
        <v>3925</v>
      </c>
      <c r="P564" s="40" t="s">
        <v>4207</v>
      </c>
      <c r="Q564" s="40" t="s">
        <v>4236</v>
      </c>
      <c r="R564" s="40"/>
      <c r="S564" s="40" t="s">
        <v>5953</v>
      </c>
      <c r="T564" s="42"/>
      <c r="U564" s="499"/>
      <c r="V564" s="92"/>
      <c r="W564" s="193"/>
      <c r="X564" s="194"/>
      <c r="Y564" s="8"/>
      <c r="Z564" s="141" t="s">
        <v>2237</v>
      </c>
      <c r="AA564" s="203" t="str">
        <f>INDEX('Factur-X FULL'!K:K,MATCH(CONCATENATE("/rsm:CrossIndustryInvoice",O564),'Factur-X FULL'!M:M,0))</f>
        <v>0..n</v>
      </c>
      <c r="AB564" s="143" t="str">
        <f>IF(OR(ISNA(Z564),Z564="EXT"),INDEX('Factur-X FULL'!T:T,MATCH(CONCATENATE("/rsm:CrossIndustryInvoice",O564),'Factur-X FULL'!M:M,0)),INDEX('Factur-X FULL'!T:T,MATCH(Z564,'Factur-X FULL'!B:B,0)))</f>
        <v>EN 16931</v>
      </c>
      <c r="AC564" s="70" t="s">
        <v>5608</v>
      </c>
      <c r="AD564" s="8"/>
    </row>
    <row r="565" spans="1:30" ht="45" customHeight="1" outlineLevel="3" x14ac:dyDescent="0.2">
      <c r="A565" s="8">
        <v>562</v>
      </c>
      <c r="B565" s="54" t="s">
        <v>4160</v>
      </c>
      <c r="C565" s="121"/>
      <c r="D565" s="445" t="str">
        <f t="shared" si="91"/>
        <v xml:space="preserve">* * * * </v>
      </c>
      <c r="E565" s="24" t="s">
        <v>5316</v>
      </c>
      <c r="F565" s="26">
        <f t="shared" si="92"/>
        <v>4</v>
      </c>
      <c r="G565" s="26" t="s">
        <v>5613</v>
      </c>
      <c r="H565" s="26" t="s">
        <v>5613</v>
      </c>
      <c r="I565" s="26" t="s">
        <v>5613</v>
      </c>
      <c r="J565" s="26" t="s">
        <v>3776</v>
      </c>
      <c r="K565" s="19" t="s">
        <v>16</v>
      </c>
      <c r="L565" s="230" t="str">
        <f t="shared" si="93"/>
        <v>1..1</v>
      </c>
      <c r="M565" s="230" t="str">
        <f t="shared" si="94"/>
        <v>1..1</v>
      </c>
      <c r="N565" s="475" t="s">
        <v>20</v>
      </c>
      <c r="O565" s="24" t="s">
        <v>3926</v>
      </c>
      <c r="P565" s="24" t="s">
        <v>4831</v>
      </c>
      <c r="Q565" s="24" t="s">
        <v>2244</v>
      </c>
      <c r="R565" s="24"/>
      <c r="S565" s="24"/>
      <c r="T565" s="19" t="s">
        <v>531</v>
      </c>
      <c r="U565" s="495" t="s">
        <v>81</v>
      </c>
      <c r="V565" s="89"/>
      <c r="W565" s="182"/>
      <c r="X565" s="163"/>
      <c r="Y565" s="8"/>
      <c r="Z565" s="114" t="s">
        <v>2241</v>
      </c>
      <c r="AA565" s="201" t="str">
        <f>INDEX('Factur-X FULL'!K:K,MATCH(CONCATENATE("/rsm:CrossIndustryInvoice",O565),'Factur-X FULL'!M:M,0))</f>
        <v>1..1</v>
      </c>
      <c r="AB565" s="109" t="str">
        <f>IF(OR(ISNA(Z565),Z565="EXT"),INDEX('Factur-X FULL'!T:T,MATCH(CONCATENATE("/rsm:CrossIndustryInvoice",O565),'Factur-X FULL'!M:M,0)),INDEX('Factur-X FULL'!T:T,MATCH(Z565,'Factur-X FULL'!B:B,0)))</f>
        <v>EN 16931</v>
      </c>
      <c r="AC565" s="70" t="s">
        <v>4706</v>
      </c>
      <c r="AD565" s="8"/>
    </row>
    <row r="566" spans="1:30" ht="45" customHeight="1" outlineLevel="3" x14ac:dyDescent="0.2">
      <c r="A566" s="8">
        <v>563</v>
      </c>
      <c r="B566" s="54" t="s">
        <v>4160</v>
      </c>
      <c r="C566" s="121"/>
      <c r="D566" s="445" t="str">
        <f t="shared" si="91"/>
        <v xml:space="preserve">* * * * </v>
      </c>
      <c r="E566" s="24" t="s">
        <v>4878</v>
      </c>
      <c r="F566" s="26">
        <f t="shared" si="92"/>
        <v>4</v>
      </c>
      <c r="G566" s="26" t="s">
        <v>5613</v>
      </c>
      <c r="H566" s="26" t="s">
        <v>5613</v>
      </c>
      <c r="I566" s="26" t="s">
        <v>5613</v>
      </c>
      <c r="J566" s="26" t="s">
        <v>3776</v>
      </c>
      <c r="K566" s="19" t="s">
        <v>16</v>
      </c>
      <c r="L566" s="230" t="str">
        <f t="shared" si="93"/>
        <v>1..1</v>
      </c>
      <c r="M566" s="230" t="str">
        <f t="shared" si="94"/>
        <v>1..1</v>
      </c>
      <c r="N566" s="475" t="s">
        <v>20</v>
      </c>
      <c r="O566" s="24" t="s">
        <v>3996</v>
      </c>
      <c r="P566" s="24" t="s">
        <v>2251</v>
      </c>
      <c r="Q566" s="24" t="s">
        <v>4977</v>
      </c>
      <c r="R566" s="24"/>
      <c r="S566" s="24"/>
      <c r="T566" s="19" t="s">
        <v>192</v>
      </c>
      <c r="U566" s="494" t="s">
        <v>81</v>
      </c>
      <c r="V566" s="89"/>
      <c r="W566" s="182"/>
      <c r="X566" s="163"/>
      <c r="Y566" s="8"/>
      <c r="Z566" s="114" t="s">
        <v>2250</v>
      </c>
      <c r="AA566" s="201" t="str">
        <f>INDEX('Factur-X FULL'!K:K,MATCH(CONCATENATE("/rsm:CrossIndustryInvoice",O566),'Factur-X FULL'!M:M,0))</f>
        <v>1..1</v>
      </c>
      <c r="AB566" s="109" t="str">
        <f>IF(OR(ISNA(Z566),Z566="EXT"),INDEX('Factur-X FULL'!T:T,MATCH(CONCATENATE("/rsm:CrossIndustryInvoice",O566),'Factur-X FULL'!M:M,0)),INDEX('Factur-X FULL'!T:T,MATCH(Z566,'Factur-X FULL'!B:B,0)))</f>
        <v>EN 16931</v>
      </c>
      <c r="AC566" s="70" t="s">
        <v>4706</v>
      </c>
      <c r="AD566" s="8"/>
    </row>
    <row r="567" spans="1:30" s="148" customFormat="1" ht="45" customHeight="1" outlineLevel="2" x14ac:dyDescent="0.2">
      <c r="A567" s="8">
        <v>564</v>
      </c>
      <c r="B567" s="153" t="s">
        <v>4160</v>
      </c>
      <c r="C567" s="131"/>
      <c r="D567" s="449" t="str">
        <f t="shared" si="91"/>
        <v xml:space="preserve">* * * </v>
      </c>
      <c r="E567" s="40" t="s">
        <v>4951</v>
      </c>
      <c r="F567" s="42">
        <f t="shared" si="92"/>
        <v>3</v>
      </c>
      <c r="G567" s="234" t="s">
        <v>5613</v>
      </c>
      <c r="H567" s="234" t="s">
        <v>5613</v>
      </c>
      <c r="I567" s="234" t="s">
        <v>5613</v>
      </c>
      <c r="J567" s="234" t="s">
        <v>3776</v>
      </c>
      <c r="K567" s="42" t="s">
        <v>21</v>
      </c>
      <c r="L567" s="41" t="str">
        <f t="shared" si="93"/>
        <v>0..n</v>
      </c>
      <c r="M567" s="41" t="str">
        <f t="shared" si="94"/>
        <v>0..n</v>
      </c>
      <c r="N567" s="481" t="s">
        <v>21</v>
      </c>
      <c r="O567" s="40" t="s">
        <v>3925</v>
      </c>
      <c r="P567" s="40" t="s">
        <v>4207</v>
      </c>
      <c r="Q567" s="40" t="s">
        <v>4236</v>
      </c>
      <c r="R567" s="40"/>
      <c r="S567" s="40" t="s">
        <v>5954</v>
      </c>
      <c r="T567" s="42"/>
      <c r="U567" s="499"/>
      <c r="V567" s="92"/>
      <c r="W567" s="193"/>
      <c r="X567" s="194"/>
      <c r="Y567" s="8"/>
      <c r="Z567" s="141" t="s">
        <v>2256</v>
      </c>
      <c r="AA567" s="203" t="str">
        <f>INDEX('Factur-X FULL'!K:K,MATCH(CONCATENATE("/rsm:CrossIndustryInvoice",O567),'Factur-X FULL'!M:M,0))</f>
        <v>0..n</v>
      </c>
      <c r="AB567" s="143" t="str">
        <f>IF(OR(ISNA(Z567),Z567="EXT"),INDEX('Factur-X FULL'!T:T,MATCH(CONCATENATE("/rsm:CrossIndustryInvoice",O567),'Factur-X FULL'!M:M,0)),INDEX('Factur-X FULL'!T:T,MATCH(Z567,'Factur-X FULL'!B:B,0)))</f>
        <v>EN 16931</v>
      </c>
      <c r="AC567" s="70" t="s">
        <v>5608</v>
      </c>
      <c r="AD567" s="8"/>
    </row>
    <row r="568" spans="1:30" ht="45" customHeight="1" outlineLevel="3" x14ac:dyDescent="0.2">
      <c r="A568" s="8">
        <v>565</v>
      </c>
      <c r="B568" s="54" t="s">
        <v>4160</v>
      </c>
      <c r="C568" s="121"/>
      <c r="D568" s="445" t="str">
        <f t="shared" si="91"/>
        <v xml:space="preserve">* * * * </v>
      </c>
      <c r="E568" s="24" t="s">
        <v>4952</v>
      </c>
      <c r="F568" s="26">
        <f t="shared" si="92"/>
        <v>4</v>
      </c>
      <c r="G568" s="26" t="s">
        <v>5613</v>
      </c>
      <c r="H568" s="26" t="s">
        <v>5613</v>
      </c>
      <c r="I568" s="26" t="s">
        <v>5613</v>
      </c>
      <c r="J568" s="26" t="s">
        <v>3776</v>
      </c>
      <c r="K568" s="19" t="s">
        <v>20</v>
      </c>
      <c r="L568" s="230" t="str">
        <f t="shared" si="93"/>
        <v>0..1</v>
      </c>
      <c r="M568" s="230" t="str">
        <f t="shared" si="94"/>
        <v>0..1</v>
      </c>
      <c r="N568" s="475" t="s">
        <v>20</v>
      </c>
      <c r="O568" s="24" t="s">
        <v>3926</v>
      </c>
      <c r="P568" s="24" t="s">
        <v>4831</v>
      </c>
      <c r="Q568" s="24" t="s">
        <v>2244</v>
      </c>
      <c r="R568" s="24"/>
      <c r="S568" s="24"/>
      <c r="T568" s="19" t="s">
        <v>531</v>
      </c>
      <c r="U568" s="495" t="s">
        <v>81</v>
      </c>
      <c r="V568" s="89"/>
      <c r="W568" s="182"/>
      <c r="X568" s="163"/>
      <c r="Y568" s="8"/>
      <c r="Z568" s="114" t="s">
        <v>2258</v>
      </c>
      <c r="AA568" s="201" t="str">
        <f>INDEX('Factur-X FULL'!K:K,MATCH(CONCATENATE("/rsm:CrossIndustryInvoice",O568),'Factur-X FULL'!M:M,0))</f>
        <v>1..1</v>
      </c>
      <c r="AB568" s="109" t="str">
        <f>IF(OR(ISNA(Z568),Z568="EXT"),INDEX('Factur-X FULL'!T:T,MATCH(CONCATENATE("/rsm:CrossIndustryInvoice",O568),'Factur-X FULL'!M:M,0)),INDEX('Factur-X FULL'!T:T,MATCH(Z568,'Factur-X FULL'!B:B,0)))</f>
        <v>EN 16931</v>
      </c>
      <c r="AC568" s="70" t="s">
        <v>4706</v>
      </c>
      <c r="AD568" s="8"/>
    </row>
    <row r="569" spans="1:30" ht="45" customHeight="1" outlineLevel="3" x14ac:dyDescent="0.2">
      <c r="A569" s="8">
        <v>566</v>
      </c>
      <c r="B569" s="54" t="s">
        <v>4160</v>
      </c>
      <c r="C569" s="121"/>
      <c r="D569" s="445" t="str">
        <f t="shared" si="91"/>
        <v xml:space="preserve">* * * * </v>
      </c>
      <c r="E569" s="24" t="s">
        <v>4876</v>
      </c>
      <c r="F569" s="26">
        <f t="shared" si="92"/>
        <v>4</v>
      </c>
      <c r="G569" s="26" t="s">
        <v>5613</v>
      </c>
      <c r="H569" s="26" t="s">
        <v>5613</v>
      </c>
      <c r="I569" s="26" t="s">
        <v>5613</v>
      </c>
      <c r="J569" s="26" t="s">
        <v>3776</v>
      </c>
      <c r="K569" s="19" t="s">
        <v>20</v>
      </c>
      <c r="L569" s="230" t="str">
        <f t="shared" si="93"/>
        <v>0..1</v>
      </c>
      <c r="M569" s="230" t="str">
        <f t="shared" si="94"/>
        <v>0..1</v>
      </c>
      <c r="N569" s="475" t="s">
        <v>20</v>
      </c>
      <c r="O569" s="24" t="s">
        <v>3996</v>
      </c>
      <c r="P569" s="24" t="s">
        <v>2251</v>
      </c>
      <c r="Q569" s="24" t="s">
        <v>4978</v>
      </c>
      <c r="R569" s="24"/>
      <c r="S569" s="24"/>
      <c r="T569" s="19" t="s">
        <v>192</v>
      </c>
      <c r="U569" s="494" t="s">
        <v>81</v>
      </c>
      <c r="V569" s="89"/>
      <c r="W569" s="182"/>
      <c r="X569" s="163"/>
      <c r="Y569" s="8"/>
      <c r="Z569" s="114" t="s">
        <v>2266</v>
      </c>
      <c r="AA569" s="201" t="str">
        <f>INDEX('Factur-X FULL'!K:K,MATCH(CONCATENATE("/rsm:CrossIndustryInvoice",O569),'Factur-X FULL'!M:M,0))</f>
        <v>1..1</v>
      </c>
      <c r="AB569" s="109" t="str">
        <f>IF(OR(ISNA(Z569),Z569="EXT"),INDEX('Factur-X FULL'!T:T,MATCH(CONCATENATE("/rsm:CrossIndustryInvoice",O569),'Factur-X FULL'!M:M,0)),INDEX('Factur-X FULL'!T:T,MATCH(Z569,'Factur-X FULL'!B:B,0)))</f>
        <v>EN 16931</v>
      </c>
      <c r="AC569" s="70" t="s">
        <v>4706</v>
      </c>
      <c r="AD569" s="8"/>
    </row>
    <row r="570" spans="1:30" ht="45" customHeight="1" outlineLevel="3" x14ac:dyDescent="0.2">
      <c r="A570" s="8">
        <v>567</v>
      </c>
      <c r="B570" s="54" t="s">
        <v>4160</v>
      </c>
      <c r="C570" s="121"/>
      <c r="D570" s="445" t="str">
        <f t="shared" si="91"/>
        <v xml:space="preserve">* * * * </v>
      </c>
      <c r="E570" s="24" t="s">
        <v>4877</v>
      </c>
      <c r="F570" s="26">
        <f t="shared" si="92"/>
        <v>4</v>
      </c>
      <c r="G570" s="26" t="s">
        <v>5613</v>
      </c>
      <c r="H570" s="26" t="s">
        <v>5613</v>
      </c>
      <c r="I570" s="26" t="s">
        <v>5613</v>
      </c>
      <c r="J570" s="26" t="s">
        <v>3776</v>
      </c>
      <c r="K570" s="19" t="s">
        <v>20</v>
      </c>
      <c r="L570" s="230" t="str">
        <f t="shared" si="93"/>
        <v>0..1</v>
      </c>
      <c r="M570" s="230" t="str">
        <f t="shared" si="94"/>
        <v>0..1</v>
      </c>
      <c r="N570" s="475" t="s">
        <v>20</v>
      </c>
      <c r="O570" s="24" t="s">
        <v>4827</v>
      </c>
      <c r="P570" s="24" t="s">
        <v>4828</v>
      </c>
      <c r="Q570" s="20" t="s">
        <v>4830</v>
      </c>
      <c r="R570" s="20"/>
      <c r="S570" s="20"/>
      <c r="T570" s="19" t="s">
        <v>192</v>
      </c>
      <c r="U570" s="495" t="s">
        <v>81</v>
      </c>
      <c r="V570" s="89"/>
      <c r="W570" s="182"/>
      <c r="X570" s="163"/>
      <c r="Y570" s="8"/>
      <c r="Z570" s="114" t="s">
        <v>2269</v>
      </c>
      <c r="AA570" s="201" t="str">
        <f>INDEX('Factur-X FULL'!K:K,MATCH(CONCATENATE("/rsm:CrossIndustryInvoice",O570),'Factur-X FULL'!M:M,0))</f>
        <v>0..1</v>
      </c>
      <c r="AB570" s="109" t="str">
        <f>IF(OR(ISNA(Z570),Z570="EXT"),INDEX('Factur-X FULL'!T:T,MATCH(CONCATENATE("/rsm:CrossIndustryInvoice",O570),'Factur-X FULL'!M:M,0)),INDEX('Factur-X FULL'!T:T,MATCH(Z570,'Factur-X FULL'!B:B,0)))</f>
        <v>EN 16931</v>
      </c>
      <c r="AD570" s="8"/>
    </row>
    <row r="571" spans="1:30" s="148" customFormat="1" ht="45" customHeight="1" outlineLevel="2" x14ac:dyDescent="0.2">
      <c r="A571" s="8">
        <v>568</v>
      </c>
      <c r="B571" s="153" t="s">
        <v>4160</v>
      </c>
      <c r="C571" s="515" t="s">
        <v>5764</v>
      </c>
      <c r="D571" s="449" t="str">
        <f t="shared" si="91"/>
        <v xml:space="preserve">* * * </v>
      </c>
      <c r="E571" s="60" t="s">
        <v>5774</v>
      </c>
      <c r="F571" s="42">
        <f t="shared" si="92"/>
        <v>3</v>
      </c>
      <c r="G571" s="234" t="s">
        <v>5613</v>
      </c>
      <c r="H571" s="234" t="s">
        <v>5613</v>
      </c>
      <c r="I571" s="234" t="s">
        <v>5613</v>
      </c>
      <c r="J571" s="234" t="s">
        <v>99</v>
      </c>
      <c r="K571" s="42" t="s">
        <v>20</v>
      </c>
      <c r="L571" s="41" t="str">
        <f t="shared" si="93"/>
        <v>0..1</v>
      </c>
      <c r="M571" s="41" t="str">
        <f t="shared" si="78"/>
        <v>0..1</v>
      </c>
      <c r="N571" s="481" t="s">
        <v>20</v>
      </c>
      <c r="O571" s="40" t="s">
        <v>5817</v>
      </c>
      <c r="P571" s="40" t="s">
        <v>4979</v>
      </c>
      <c r="Q571" s="40"/>
      <c r="R571" s="40"/>
      <c r="S571" s="42"/>
      <c r="T571" s="42"/>
      <c r="U571" s="499"/>
      <c r="V571" s="92"/>
      <c r="W571" s="193" t="s">
        <v>3774</v>
      </c>
      <c r="X571" s="194"/>
      <c r="Y571" s="8"/>
      <c r="Z571" s="141" t="e">
        <f>INDEX('Factur-X FULL'!B:B,MATCH(CONCATENATE("/rsm:CrossIndustryInvoice",O571),'Factur-X FULL'!M:M,0))</f>
        <v>#N/A</v>
      </c>
      <c r="AA571" s="203" t="e">
        <f>INDEX('Factur-X FULL'!K:K,MATCH(CONCATENATE("/rsm:CrossIndustryInvoice",O571),'Factur-X FULL'!M:M,0))</f>
        <v>#N/A</v>
      </c>
      <c r="AB571" s="143" t="e">
        <f>IF(OR(ISNA(Z571),Z571="EXT"),INDEX('Factur-X FULL'!T:T,MATCH(CONCATENATE("/rsm:CrossIndustryInvoice",O571),'Factur-X FULL'!M:M,0)),INDEX('Factur-X FULL'!T:T,MATCH(Z571,'Factur-X FULL'!B:B,0)))</f>
        <v>#N/A</v>
      </c>
      <c r="AC571" s="70"/>
      <c r="AD571" s="8"/>
    </row>
    <row r="572" spans="1:30" ht="45" customHeight="1" outlineLevel="3" x14ac:dyDescent="0.2">
      <c r="A572" s="8">
        <v>569</v>
      </c>
      <c r="B572" s="54" t="s">
        <v>4160</v>
      </c>
      <c r="C572" s="514" t="s">
        <v>5764</v>
      </c>
      <c r="D572" s="445" t="str">
        <f t="shared" si="91"/>
        <v xml:space="preserve">* * * * </v>
      </c>
      <c r="E572" s="24" t="s">
        <v>5775</v>
      </c>
      <c r="F572" s="26">
        <f t="shared" si="92"/>
        <v>4</v>
      </c>
      <c r="G572" s="26" t="s">
        <v>5613</v>
      </c>
      <c r="H572" s="26" t="s">
        <v>5613</v>
      </c>
      <c r="I572" s="26" t="s">
        <v>5613</v>
      </c>
      <c r="J572" s="26" t="s">
        <v>99</v>
      </c>
      <c r="K572" s="19" t="s">
        <v>20</v>
      </c>
      <c r="L572" s="230" t="str">
        <f t="shared" si="93"/>
        <v>0..1</v>
      </c>
      <c r="M572" s="230" t="str">
        <f t="shared" si="78"/>
        <v>0..1</v>
      </c>
      <c r="N572" s="475" t="s">
        <v>21</v>
      </c>
      <c r="O572" s="25" t="s">
        <v>5818</v>
      </c>
      <c r="P572" s="24" t="s">
        <v>5809</v>
      </c>
      <c r="Q572" s="20"/>
      <c r="R572" s="20"/>
      <c r="S572" s="25"/>
      <c r="T572" s="19" t="s">
        <v>147</v>
      </c>
      <c r="U572" s="495" t="s">
        <v>81</v>
      </c>
      <c r="V572" s="178"/>
      <c r="W572" s="182"/>
      <c r="X572" s="164"/>
      <c r="Y572" s="8"/>
      <c r="Z572" s="114" t="e">
        <f>INDEX('Factur-X FULL'!B:B,MATCH(CONCATENATE("/rsm:CrossIndustryInvoice",O572),'Factur-X FULL'!M:M,0))</f>
        <v>#N/A</v>
      </c>
      <c r="AA572" s="201" t="e">
        <f>INDEX('Factur-X FULL'!K:K,MATCH(CONCATENATE("/rsm:CrossIndustryInvoice",O572),'Factur-X FULL'!M:M,0))</f>
        <v>#N/A</v>
      </c>
      <c r="AB572" s="109" t="e">
        <f>IF(OR(ISNA(Z572),Z572="EXT"),INDEX('Factur-X FULL'!T:T,MATCH(CONCATENATE("/rsm:CrossIndustryInvoice",O572),'Factur-X FULL'!M:M,0)),INDEX('Factur-X FULL'!T:T,MATCH(Z572,'Factur-X FULL'!B:B,0)))</f>
        <v>#N/A</v>
      </c>
      <c r="AD572" s="8"/>
    </row>
    <row r="573" spans="1:30" ht="45" customHeight="1" outlineLevel="3" x14ac:dyDescent="0.2">
      <c r="A573" s="8">
        <v>570</v>
      </c>
      <c r="B573" s="54" t="s">
        <v>4160</v>
      </c>
      <c r="C573" s="514" t="s">
        <v>5764</v>
      </c>
      <c r="D573" s="445" t="str">
        <f t="shared" si="91"/>
        <v xml:space="preserve">* * * * </v>
      </c>
      <c r="E573" s="24" t="s">
        <v>5776</v>
      </c>
      <c r="F573" s="26">
        <f t="shared" si="92"/>
        <v>4</v>
      </c>
      <c r="G573" s="26" t="s">
        <v>5613</v>
      </c>
      <c r="H573" s="26" t="s">
        <v>5613</v>
      </c>
      <c r="I573" s="26" t="s">
        <v>5613</v>
      </c>
      <c r="J573" s="26" t="s">
        <v>99</v>
      </c>
      <c r="K573" s="19" t="s">
        <v>21</v>
      </c>
      <c r="L573" s="230" t="str">
        <f t="shared" si="93"/>
        <v>0..n</v>
      </c>
      <c r="M573" s="230" t="str">
        <f t="shared" si="78"/>
        <v>0..n</v>
      </c>
      <c r="N573" s="475" t="s">
        <v>21</v>
      </c>
      <c r="O573" s="25" t="s">
        <v>5819</v>
      </c>
      <c r="P573" s="24" t="s">
        <v>77</v>
      </c>
      <c r="Q573" s="20" t="s">
        <v>1395</v>
      </c>
      <c r="R573" s="20"/>
      <c r="S573" s="25"/>
      <c r="T573" s="19" t="s">
        <v>147</v>
      </c>
      <c r="U573" s="495" t="s">
        <v>81</v>
      </c>
      <c r="V573" s="178"/>
      <c r="W573" s="182"/>
      <c r="X573" s="164"/>
      <c r="Y573" s="8"/>
      <c r="Z573" s="114" t="e">
        <f>INDEX('Factur-X FULL'!B:B,MATCH(CONCATENATE("/rsm:CrossIndustryInvoice",O573),'Factur-X FULL'!M:M,0))</f>
        <v>#N/A</v>
      </c>
      <c r="AA573" s="201" t="e">
        <f>INDEX('Factur-X FULL'!K:K,MATCH(CONCATENATE("/rsm:CrossIndustryInvoice",O573),'Factur-X FULL'!M:M,0))</f>
        <v>#N/A</v>
      </c>
      <c r="AB573" s="109" t="e">
        <f>IF(OR(ISNA(Z573),Z573="EXT"),INDEX('Factur-X FULL'!T:T,MATCH(CONCATENATE("/rsm:CrossIndustryInvoice",O573),'Factur-X FULL'!M:M,0)),INDEX('Factur-X FULL'!T:T,MATCH(Z573,'Factur-X FULL'!B:B,0)))</f>
        <v>#N/A</v>
      </c>
      <c r="AD573" s="8"/>
    </row>
    <row r="574" spans="1:30" ht="45" customHeight="1" outlineLevel="3" x14ac:dyDescent="0.2">
      <c r="A574" s="8">
        <v>571</v>
      </c>
      <c r="B574" s="54" t="s">
        <v>4160</v>
      </c>
      <c r="C574" s="514" t="s">
        <v>5764</v>
      </c>
      <c r="D574" s="445" t="str">
        <f t="shared" si="91"/>
        <v xml:space="preserve">* * * * * </v>
      </c>
      <c r="E574" s="24" t="s">
        <v>5777</v>
      </c>
      <c r="F574" s="26">
        <f t="shared" si="92"/>
        <v>5</v>
      </c>
      <c r="G574" s="26" t="s">
        <v>5613</v>
      </c>
      <c r="H574" s="26" t="s">
        <v>5613</v>
      </c>
      <c r="I574" s="26" t="s">
        <v>5613</v>
      </c>
      <c r="J574" s="26" t="s">
        <v>99</v>
      </c>
      <c r="K574" s="19" t="s">
        <v>16</v>
      </c>
      <c r="L574" s="230" t="str">
        <f t="shared" si="93"/>
        <v>1..1</v>
      </c>
      <c r="M574" s="230" t="str">
        <f t="shared" si="78"/>
        <v>1..1</v>
      </c>
      <c r="N574" s="476" t="s">
        <v>20</v>
      </c>
      <c r="O574" s="52" t="s">
        <v>5820</v>
      </c>
      <c r="P574" s="47" t="s">
        <v>5810</v>
      </c>
      <c r="Q574" s="159" t="s">
        <v>406</v>
      </c>
      <c r="R574" s="159"/>
      <c r="S574" s="52"/>
      <c r="T574" s="125" t="s">
        <v>409</v>
      </c>
      <c r="U574" s="497" t="s">
        <v>230</v>
      </c>
      <c r="V574" s="94"/>
      <c r="W574" s="187"/>
      <c r="X574" s="169"/>
      <c r="Y574" s="8"/>
      <c r="Z574" s="114" t="e">
        <f>INDEX('Factur-X FULL'!B:B,MATCH(CONCATENATE("/rsm:CrossIndustryInvoice",O574),'Factur-X FULL'!M:M,0))</f>
        <v>#N/A</v>
      </c>
      <c r="AA574" s="201" t="e">
        <f>INDEX('Factur-X FULL'!K:K,MATCH(CONCATENATE("/rsm:CrossIndustryInvoice",O574),'Factur-X FULL'!M:M,0))</f>
        <v>#N/A</v>
      </c>
      <c r="AB574" s="109" t="e">
        <f>IF(OR(ISNA(Z574),Z574="EXT"),INDEX('Factur-X FULL'!T:T,MATCH(CONCATENATE("/rsm:CrossIndustryInvoice",O574),'Factur-X FULL'!M:M,0)),INDEX('Factur-X FULL'!T:T,MATCH(Z574,'Factur-X FULL'!B:B,0)))</f>
        <v>#N/A</v>
      </c>
      <c r="AD574" s="8"/>
    </row>
    <row r="575" spans="1:30" ht="45" customHeight="1" outlineLevel="3" x14ac:dyDescent="0.2">
      <c r="A575" s="8">
        <v>572</v>
      </c>
      <c r="B575" s="54" t="s">
        <v>4160</v>
      </c>
      <c r="C575" s="514" t="s">
        <v>5764</v>
      </c>
      <c r="D575" s="445" t="str">
        <f t="shared" si="91"/>
        <v xml:space="preserve">* * * * </v>
      </c>
      <c r="E575" s="24" t="s">
        <v>5778</v>
      </c>
      <c r="F575" s="26">
        <f t="shared" si="92"/>
        <v>4</v>
      </c>
      <c r="G575" s="26" t="s">
        <v>5613</v>
      </c>
      <c r="H575" s="26" t="s">
        <v>5613</v>
      </c>
      <c r="I575" s="26" t="s">
        <v>5613</v>
      </c>
      <c r="J575" s="26" t="s">
        <v>99</v>
      </c>
      <c r="K575" s="19" t="s">
        <v>20</v>
      </c>
      <c r="L575" s="230" t="str">
        <f t="shared" si="93"/>
        <v>0..1</v>
      </c>
      <c r="M575" s="230" t="str">
        <f t="shared" si="78"/>
        <v>0..1</v>
      </c>
      <c r="N575" s="475" t="s">
        <v>20</v>
      </c>
      <c r="O575" s="25" t="s">
        <v>5821</v>
      </c>
      <c r="P575" s="24" t="s">
        <v>5811</v>
      </c>
      <c r="Q575" s="24"/>
      <c r="R575" s="24"/>
      <c r="S575" s="25"/>
      <c r="T575" s="19" t="s">
        <v>125</v>
      </c>
      <c r="U575" s="495" t="s">
        <v>81</v>
      </c>
      <c r="V575" s="89"/>
      <c r="W575" s="182"/>
      <c r="X575" s="164"/>
      <c r="Y575" s="8"/>
      <c r="Z575" s="114" t="e">
        <f>INDEX('Factur-X FULL'!B:B,MATCH(CONCATENATE("/rsm:CrossIndustryInvoice",O575),'Factur-X FULL'!M:M,0))</f>
        <v>#N/A</v>
      </c>
      <c r="AA575" s="201" t="e">
        <f>INDEX('Factur-X FULL'!K:K,MATCH(CONCATENATE("/rsm:CrossIndustryInvoice",O575),'Factur-X FULL'!M:M,0))</f>
        <v>#N/A</v>
      </c>
      <c r="AB575" s="109" t="e">
        <f>IF(OR(ISNA(Z575),Z575="EXT"),INDEX('Factur-X FULL'!T:T,MATCH(CONCATENATE("/rsm:CrossIndustryInvoice",O575),'Factur-X FULL'!M:M,0)),INDEX('Factur-X FULL'!T:T,MATCH(Z575,'Factur-X FULL'!B:B,0)))</f>
        <v>#N/A</v>
      </c>
      <c r="AC575" s="425" t="s">
        <v>5605</v>
      </c>
      <c r="AD575" s="8"/>
    </row>
    <row r="576" spans="1:30" s="148" customFormat="1" ht="45" customHeight="1" outlineLevel="3" x14ac:dyDescent="0.2">
      <c r="A576" s="8">
        <v>573</v>
      </c>
      <c r="B576" s="153" t="s">
        <v>4160</v>
      </c>
      <c r="C576" s="516" t="s">
        <v>5764</v>
      </c>
      <c r="D576" s="446" t="str">
        <f t="shared" si="91"/>
        <v xml:space="preserve">* * * * </v>
      </c>
      <c r="E576" s="49" t="s">
        <v>5779</v>
      </c>
      <c r="F576" s="35">
        <f t="shared" si="92"/>
        <v>4</v>
      </c>
      <c r="G576" s="35" t="s">
        <v>5613</v>
      </c>
      <c r="H576" s="35" t="s">
        <v>5613</v>
      </c>
      <c r="I576" s="35" t="s">
        <v>5613</v>
      </c>
      <c r="J576" s="35" t="s">
        <v>99</v>
      </c>
      <c r="K576" s="36" t="s">
        <v>20</v>
      </c>
      <c r="L576" s="35" t="str">
        <f t="shared" si="93"/>
        <v>0..1</v>
      </c>
      <c r="M576" s="35" t="str">
        <f t="shared" si="78"/>
        <v>0..1</v>
      </c>
      <c r="N576" s="482" t="s">
        <v>20</v>
      </c>
      <c r="O576" s="34" t="s">
        <v>5822</v>
      </c>
      <c r="P576" s="34"/>
      <c r="Q576" s="34"/>
      <c r="R576" s="34"/>
      <c r="S576" s="34"/>
      <c r="T576" s="36"/>
      <c r="U576" s="500"/>
      <c r="V576" s="91"/>
      <c r="W576" s="185"/>
      <c r="X576" s="166"/>
      <c r="Y576" s="8"/>
      <c r="Z576" s="145" t="e">
        <f>INDEX('Factur-X FULL'!B:B,MATCH(CONCATENATE("/rsm:CrossIndustryInvoice",O576),'Factur-X FULL'!M:M,0))</f>
        <v>#N/A</v>
      </c>
      <c r="AA576" s="202" t="e">
        <f>INDEX('Factur-X FULL'!K:K,MATCH(CONCATENATE("/rsm:CrossIndustryInvoice",O576),'Factur-X FULL'!M:M,0))</f>
        <v>#N/A</v>
      </c>
      <c r="AB576" s="146" t="e">
        <f>IF(OR(ISNA(Z576),Z576="EXT"),INDEX('Factur-X FULL'!T:T,MATCH(CONCATENATE("/rsm:CrossIndustryInvoice",O576),'Factur-X FULL'!M:M,0)),INDEX('Factur-X FULL'!T:T,MATCH(Z576,'Factur-X FULL'!B:B,0)))</f>
        <v>#N/A</v>
      </c>
      <c r="AC576" s="70"/>
      <c r="AD576" s="8"/>
    </row>
    <row r="577" spans="1:30" ht="45" customHeight="1" outlineLevel="4" x14ac:dyDescent="0.2">
      <c r="A577" s="8">
        <v>574</v>
      </c>
      <c r="B577" s="54" t="s">
        <v>4160</v>
      </c>
      <c r="C577" s="514" t="s">
        <v>5764</v>
      </c>
      <c r="D577" s="445" t="str">
        <f t="shared" si="91"/>
        <v xml:space="preserve">* * * * * </v>
      </c>
      <c r="E577" s="24" t="s">
        <v>5780</v>
      </c>
      <c r="F577" s="26">
        <f t="shared" si="92"/>
        <v>5</v>
      </c>
      <c r="G577" s="26" t="s">
        <v>5613</v>
      </c>
      <c r="H577" s="26" t="s">
        <v>5613</v>
      </c>
      <c r="I577" s="26" t="s">
        <v>5613</v>
      </c>
      <c r="J577" s="26" t="s">
        <v>99</v>
      </c>
      <c r="K577" s="18" t="s">
        <v>16</v>
      </c>
      <c r="L577" s="230" t="str">
        <f t="shared" si="93"/>
        <v>1..1</v>
      </c>
      <c r="M577" s="230" t="str">
        <f t="shared" si="78"/>
        <v>1..1</v>
      </c>
      <c r="N577" s="475" t="s">
        <v>20</v>
      </c>
      <c r="O577" s="24" t="s">
        <v>5823</v>
      </c>
      <c r="P577" s="24" t="s">
        <v>1704</v>
      </c>
      <c r="Q577" s="24" t="s">
        <v>1705</v>
      </c>
      <c r="R577" s="24"/>
      <c r="S577" s="24"/>
      <c r="T577" s="19" t="s">
        <v>147</v>
      </c>
      <c r="U577" s="495" t="s">
        <v>81</v>
      </c>
      <c r="V577" s="89"/>
      <c r="W577" s="182"/>
      <c r="X577" s="164"/>
      <c r="Y577" s="8"/>
      <c r="Z577" s="114" t="e">
        <f>INDEX('Factur-X FULL'!B:B,MATCH(CONCATENATE("/rsm:CrossIndustryInvoice",O577),'Factur-X FULL'!M:M,0))</f>
        <v>#N/A</v>
      </c>
      <c r="AA577" s="201" t="e">
        <f>INDEX('Factur-X FULL'!K:K,MATCH(CONCATENATE("/rsm:CrossIndustryInvoice",O577),'Factur-X FULL'!M:M,0))</f>
        <v>#N/A</v>
      </c>
      <c r="AB577" s="109" t="e">
        <f>IF(OR(ISNA(Z577),Z577="EXT"),INDEX('Factur-X FULL'!T:T,MATCH(CONCATENATE("/rsm:CrossIndustryInvoice",O577),'Factur-X FULL'!M:M,0)),INDEX('Factur-X FULL'!T:T,MATCH(Z577,'Factur-X FULL'!B:B,0)))</f>
        <v>#N/A</v>
      </c>
      <c r="AC577" s="425" t="s">
        <v>5605</v>
      </c>
      <c r="AD577" s="8"/>
    </row>
    <row r="578" spans="1:30" ht="45" customHeight="1" outlineLevel="4" x14ac:dyDescent="0.2">
      <c r="A578" s="8">
        <v>575</v>
      </c>
      <c r="B578" s="54" t="s">
        <v>4160</v>
      </c>
      <c r="C578" s="514" t="s">
        <v>5764</v>
      </c>
      <c r="D578" s="445" t="str">
        <f t="shared" si="91"/>
        <v xml:space="preserve">* * * * * * </v>
      </c>
      <c r="E578" s="24" t="s">
        <v>5781</v>
      </c>
      <c r="F578" s="26">
        <f t="shared" si="92"/>
        <v>6</v>
      </c>
      <c r="G578" s="26" t="s">
        <v>5613</v>
      </c>
      <c r="H578" s="26" t="s">
        <v>5613</v>
      </c>
      <c r="I578" s="26" t="s">
        <v>5613</v>
      </c>
      <c r="J578" s="26" t="s">
        <v>99</v>
      </c>
      <c r="K578" s="18" t="s">
        <v>20</v>
      </c>
      <c r="L578" s="230" t="str">
        <f t="shared" si="93"/>
        <v>0..1</v>
      </c>
      <c r="M578" s="230" t="str">
        <f t="shared" si="78"/>
        <v>0..1</v>
      </c>
      <c r="N578" s="475" t="s">
        <v>20</v>
      </c>
      <c r="O578" s="159" t="s">
        <v>5824</v>
      </c>
      <c r="P578" s="159" t="s">
        <v>1714</v>
      </c>
      <c r="Q578" s="159" t="s">
        <v>406</v>
      </c>
      <c r="R578" s="159"/>
      <c r="S578" s="159"/>
      <c r="T578" s="487" t="s">
        <v>409</v>
      </c>
      <c r="U578" s="497" t="s">
        <v>230</v>
      </c>
      <c r="V578" s="488"/>
      <c r="W578" s="489"/>
      <c r="X578" s="490"/>
      <c r="Y578" s="8"/>
      <c r="Z578" s="114" t="e">
        <f>INDEX('Factur-X FULL'!B:B,MATCH(CONCATENATE("/rsm:CrossIndustryInvoice",O578),'Factur-X FULL'!M:M,0))</f>
        <v>#N/A</v>
      </c>
      <c r="AA578" s="201" t="e">
        <f>INDEX('Factur-X FULL'!K:K,MATCH(CONCATENATE("/rsm:CrossIndustryInvoice",O578),'Factur-X FULL'!M:M,0))</f>
        <v>#N/A</v>
      </c>
      <c r="AB578" s="109" t="e">
        <f>IF(OR(ISNA(Z578),Z578="EXT"),INDEX('Factur-X FULL'!T:T,MATCH(CONCATENATE("/rsm:CrossIndustryInvoice",O578),'Factur-X FULL'!M:M,0)),INDEX('Factur-X FULL'!T:T,MATCH(Z578,'Factur-X FULL'!B:B,0)))</f>
        <v>#N/A</v>
      </c>
      <c r="AD578" s="8"/>
    </row>
    <row r="579" spans="1:30" ht="45" customHeight="1" outlineLevel="4" x14ac:dyDescent="0.2">
      <c r="A579" s="8">
        <v>576</v>
      </c>
      <c r="B579" s="54" t="s">
        <v>4160</v>
      </c>
      <c r="C579" s="514" t="s">
        <v>5764</v>
      </c>
      <c r="D579" s="445" t="str">
        <f t="shared" si="91"/>
        <v xml:space="preserve">* * * * * </v>
      </c>
      <c r="E579" s="24" t="s">
        <v>5782</v>
      </c>
      <c r="F579" s="26">
        <f t="shared" si="92"/>
        <v>5</v>
      </c>
      <c r="G579" s="26" t="s">
        <v>5613</v>
      </c>
      <c r="H579" s="26" t="s">
        <v>5613</v>
      </c>
      <c r="I579" s="26" t="s">
        <v>5613</v>
      </c>
      <c r="J579" s="26" t="s">
        <v>99</v>
      </c>
      <c r="K579" s="18" t="s">
        <v>20</v>
      </c>
      <c r="L579" s="230" t="str">
        <f t="shared" si="93"/>
        <v>0..1</v>
      </c>
      <c r="M579" s="230" t="str">
        <f t="shared" si="78"/>
        <v>0..1</v>
      </c>
      <c r="N579" s="475" t="s">
        <v>20</v>
      </c>
      <c r="O579" s="24" t="s">
        <v>5825</v>
      </c>
      <c r="P579" s="24" t="s">
        <v>5659</v>
      </c>
      <c r="Q579" s="24"/>
      <c r="R579" s="24"/>
      <c r="S579" s="24"/>
      <c r="T579" s="19" t="s">
        <v>125</v>
      </c>
      <c r="U579" s="495" t="s">
        <v>81</v>
      </c>
      <c r="V579" s="89"/>
      <c r="W579" s="182"/>
      <c r="X579" s="164"/>
      <c r="Y579" s="8"/>
      <c r="Z579" s="114" t="e">
        <f>INDEX('Factur-X FULL'!B:B,MATCH(CONCATENATE("/rsm:CrossIndustryInvoice",O579),'Factur-X FULL'!M:M,0))</f>
        <v>#N/A</v>
      </c>
      <c r="AA579" s="201" t="e">
        <f>INDEX('Factur-X FULL'!K:K,MATCH(CONCATENATE("/rsm:CrossIndustryInvoice",O579),'Factur-X FULL'!M:M,0))</f>
        <v>#N/A</v>
      </c>
      <c r="AB579" s="109" t="e">
        <f>IF(OR(ISNA(Z579),Z579="EXT"),INDEX('Factur-X FULL'!T:T,MATCH(CONCATENATE("/rsm:CrossIndustryInvoice",O579),'Factur-X FULL'!M:M,0)),INDEX('Factur-X FULL'!T:T,MATCH(Z579,'Factur-X FULL'!B:B,0)))</f>
        <v>#N/A</v>
      </c>
      <c r="AD579" s="8"/>
    </row>
    <row r="580" spans="1:30" s="148" customFormat="1" ht="45" customHeight="1" outlineLevel="4" x14ac:dyDescent="0.2">
      <c r="A580" s="8">
        <v>577</v>
      </c>
      <c r="B580" s="153" t="s">
        <v>4160</v>
      </c>
      <c r="C580" s="514" t="s">
        <v>5764</v>
      </c>
      <c r="D580" s="451" t="str">
        <f t="shared" si="91"/>
        <v xml:space="preserve">* * * * * </v>
      </c>
      <c r="E580" s="406" t="s">
        <v>5783</v>
      </c>
      <c r="F580" s="407">
        <f t="shared" si="92"/>
        <v>5</v>
      </c>
      <c r="G580" s="407" t="s">
        <v>5613</v>
      </c>
      <c r="H580" s="407" t="s">
        <v>5613</v>
      </c>
      <c r="I580" s="407" t="s">
        <v>5613</v>
      </c>
      <c r="J580" s="407" t="s">
        <v>99</v>
      </c>
      <c r="K580" s="408" t="s">
        <v>20</v>
      </c>
      <c r="L580" s="407" t="str">
        <f t="shared" si="93"/>
        <v>0..1</v>
      </c>
      <c r="M580" s="407" t="str">
        <f t="shared" si="78"/>
        <v>0..1</v>
      </c>
      <c r="N580" s="409" t="s">
        <v>20</v>
      </c>
      <c r="O580" s="410" t="s">
        <v>5826</v>
      </c>
      <c r="P580" s="410" t="s">
        <v>5812</v>
      </c>
      <c r="Q580" s="410" t="s">
        <v>1553</v>
      </c>
      <c r="R580" s="410"/>
      <c r="S580" s="410" t="s">
        <v>5265</v>
      </c>
      <c r="T580" s="408"/>
      <c r="U580" s="504"/>
      <c r="V580" s="411"/>
      <c r="W580" s="412"/>
      <c r="X580" s="413"/>
      <c r="Y580" s="8"/>
      <c r="Z580" s="145" t="e">
        <f>INDEX('Factur-X FULL'!B:B,MATCH(CONCATENATE("/rsm:CrossIndustryInvoice",O580),'Factur-X FULL'!M:M,0))</f>
        <v>#N/A</v>
      </c>
      <c r="AA580" s="202" t="e">
        <f>INDEX('Factur-X FULL'!K:K,MATCH(CONCATENATE("/rsm:CrossIndustryInvoice",O580),'Factur-X FULL'!M:M,0))</f>
        <v>#N/A</v>
      </c>
      <c r="AB580" s="146" t="e">
        <f>IF(OR(ISNA(Z580),Z580="EXT"),INDEX('Factur-X FULL'!T:T,MATCH(CONCATENATE("/rsm:CrossIndustryInvoice",O580),'Factur-X FULL'!M:M,0)),INDEX('Factur-X FULL'!T:T,MATCH(Z580,'Factur-X FULL'!B:B,0)))</f>
        <v>#N/A</v>
      </c>
      <c r="AC580" s="426" t="s">
        <v>4707</v>
      </c>
      <c r="AD580" s="8"/>
    </row>
    <row r="581" spans="1:30" ht="45" customHeight="1" outlineLevel="4" x14ac:dyDescent="0.2">
      <c r="A581" s="8">
        <v>578</v>
      </c>
      <c r="B581" s="54" t="s">
        <v>4160</v>
      </c>
      <c r="C581" s="514" t="s">
        <v>5764</v>
      </c>
      <c r="D581" s="445" t="str">
        <f t="shared" si="91"/>
        <v xml:space="preserve">* * * * * * </v>
      </c>
      <c r="E581" s="24" t="s">
        <v>5784</v>
      </c>
      <c r="F581" s="26">
        <f t="shared" si="92"/>
        <v>6</v>
      </c>
      <c r="G581" s="26" t="s">
        <v>5613</v>
      </c>
      <c r="H581" s="26" t="s">
        <v>5613</v>
      </c>
      <c r="I581" s="26" t="s">
        <v>5613</v>
      </c>
      <c r="J581" s="26" t="s">
        <v>99</v>
      </c>
      <c r="K581" s="18" t="s">
        <v>20</v>
      </c>
      <c r="L581" s="230" t="str">
        <f t="shared" si="93"/>
        <v>0..1</v>
      </c>
      <c r="M581" s="230" t="str">
        <f t="shared" si="78"/>
        <v>0..1</v>
      </c>
      <c r="N581" s="475" t="s">
        <v>20</v>
      </c>
      <c r="O581" s="21" t="s">
        <v>5827</v>
      </c>
      <c r="P581" s="20" t="s">
        <v>1467</v>
      </c>
      <c r="Q581" s="20" t="s">
        <v>1468</v>
      </c>
      <c r="R581" s="20"/>
      <c r="S581" s="21"/>
      <c r="T581" s="19" t="s">
        <v>125</v>
      </c>
      <c r="U581" s="495" t="s">
        <v>81</v>
      </c>
      <c r="V581" s="88"/>
      <c r="W581" s="181"/>
      <c r="X581" s="163"/>
      <c r="Y581" s="8"/>
      <c r="Z581" s="114" t="e">
        <f>INDEX('Factur-X FULL'!B:B,MATCH(CONCATENATE("/rsm:CrossIndustryInvoice",O581),'Factur-X FULL'!M:M,0))</f>
        <v>#N/A</v>
      </c>
      <c r="AA581" s="201" t="e">
        <f>INDEX('Factur-X FULL'!K:K,MATCH(CONCATENATE("/rsm:CrossIndustryInvoice",O581),'Factur-X FULL'!M:M,0))</f>
        <v>#N/A</v>
      </c>
      <c r="AB581" s="109" t="e">
        <f>IF(OR(ISNA(Z581),Z581="EXT"),INDEX('Factur-X FULL'!T:T,MATCH(CONCATENATE("/rsm:CrossIndustryInvoice",O581),'Factur-X FULL'!M:M,0)),INDEX('Factur-X FULL'!T:T,MATCH(Z581,'Factur-X FULL'!B:B,0)))</f>
        <v>#N/A</v>
      </c>
      <c r="AC581" s="426" t="s">
        <v>4707</v>
      </c>
      <c r="AD581" s="8"/>
    </row>
    <row r="582" spans="1:30" ht="45" customHeight="1" outlineLevel="4" x14ac:dyDescent="0.2">
      <c r="A582" s="8">
        <v>579</v>
      </c>
      <c r="B582" s="54" t="s">
        <v>4160</v>
      </c>
      <c r="C582" s="514" t="s">
        <v>5764</v>
      </c>
      <c r="D582" s="445" t="str">
        <f t="shared" si="91"/>
        <v xml:space="preserve">* * * * * * </v>
      </c>
      <c r="E582" s="24" t="s">
        <v>5785</v>
      </c>
      <c r="F582" s="26">
        <f t="shared" si="92"/>
        <v>6</v>
      </c>
      <c r="G582" s="26" t="s">
        <v>5613</v>
      </c>
      <c r="H582" s="26" t="s">
        <v>5613</v>
      </c>
      <c r="I582" s="26" t="s">
        <v>5613</v>
      </c>
      <c r="J582" s="26" t="s">
        <v>99</v>
      </c>
      <c r="K582" s="18" t="s">
        <v>20</v>
      </c>
      <c r="L582" s="230" t="str">
        <f t="shared" si="93"/>
        <v>0..1</v>
      </c>
      <c r="M582" s="230" t="str">
        <f t="shared" si="78"/>
        <v>0..1</v>
      </c>
      <c r="N582" s="475" t="s">
        <v>20</v>
      </c>
      <c r="O582" s="21" t="s">
        <v>5828</v>
      </c>
      <c r="P582" s="20" t="s">
        <v>1472</v>
      </c>
      <c r="Q582" s="20" t="s">
        <v>1473</v>
      </c>
      <c r="R582" s="20"/>
      <c r="S582" s="21"/>
      <c r="T582" s="19" t="s">
        <v>125</v>
      </c>
      <c r="U582" s="495" t="s">
        <v>81</v>
      </c>
      <c r="V582" s="88"/>
      <c r="W582" s="181"/>
      <c r="X582" s="163"/>
      <c r="Y582" s="8"/>
      <c r="Z582" s="114" t="e">
        <f>INDEX('Factur-X FULL'!B:B,MATCH(CONCATENATE("/rsm:CrossIndustryInvoice",O582),'Factur-X FULL'!M:M,0))</f>
        <v>#N/A</v>
      </c>
      <c r="AA582" s="201" t="e">
        <f>INDEX('Factur-X FULL'!K:K,MATCH(CONCATENATE("/rsm:CrossIndustryInvoice",O582),'Factur-X FULL'!M:M,0))</f>
        <v>#N/A</v>
      </c>
      <c r="AB582" s="109" t="e">
        <f>IF(OR(ISNA(Z582),Z582="EXT"),INDEX('Factur-X FULL'!T:T,MATCH(CONCATENATE("/rsm:CrossIndustryInvoice",O582),'Factur-X FULL'!M:M,0)),INDEX('Factur-X FULL'!T:T,MATCH(Z582,'Factur-X FULL'!B:B,0)))</f>
        <v>#N/A</v>
      </c>
      <c r="AC582" s="426" t="s">
        <v>4707</v>
      </c>
      <c r="AD582" s="8"/>
    </row>
    <row r="583" spans="1:30" ht="45" customHeight="1" outlineLevel="4" x14ac:dyDescent="0.2">
      <c r="A583" s="8">
        <v>580</v>
      </c>
      <c r="B583" s="54" t="s">
        <v>4160</v>
      </c>
      <c r="C583" s="514" t="s">
        <v>5764</v>
      </c>
      <c r="D583" s="445" t="str">
        <f t="shared" si="91"/>
        <v xml:space="preserve">* * * * * * </v>
      </c>
      <c r="E583" s="24" t="s">
        <v>5786</v>
      </c>
      <c r="F583" s="26">
        <f t="shared" si="92"/>
        <v>6</v>
      </c>
      <c r="G583" s="26" t="s">
        <v>5613</v>
      </c>
      <c r="H583" s="26" t="s">
        <v>5613</v>
      </c>
      <c r="I583" s="26" t="s">
        <v>5613</v>
      </c>
      <c r="J583" s="26" t="s">
        <v>99</v>
      </c>
      <c r="K583" s="18" t="s">
        <v>20</v>
      </c>
      <c r="L583" s="230" t="str">
        <f t="shared" si="93"/>
        <v>0..1</v>
      </c>
      <c r="M583" s="230" t="str">
        <f t="shared" si="78"/>
        <v>0..1</v>
      </c>
      <c r="N583" s="475" t="s">
        <v>20</v>
      </c>
      <c r="O583" s="25" t="s">
        <v>5829</v>
      </c>
      <c r="P583" s="24" t="s">
        <v>1477</v>
      </c>
      <c r="Q583" s="24"/>
      <c r="R583" s="24"/>
      <c r="S583" s="25"/>
      <c r="T583" s="19" t="s">
        <v>125</v>
      </c>
      <c r="U583" s="495" t="s">
        <v>81</v>
      </c>
      <c r="V583" s="89"/>
      <c r="W583" s="182"/>
      <c r="X583" s="164"/>
      <c r="Y583" s="8"/>
      <c r="Z583" s="114" t="e">
        <f>INDEX('Factur-X FULL'!B:B,MATCH(CONCATENATE("/rsm:CrossIndustryInvoice",O583),'Factur-X FULL'!M:M,0))</f>
        <v>#N/A</v>
      </c>
      <c r="AA583" s="201" t="e">
        <f>INDEX('Factur-X FULL'!K:K,MATCH(CONCATENATE("/rsm:CrossIndustryInvoice",O583),'Factur-X FULL'!M:M,0))</f>
        <v>#N/A</v>
      </c>
      <c r="AB583" s="109" t="e">
        <f>IF(OR(ISNA(Z583),Z583="EXT"),INDEX('Factur-X FULL'!T:T,MATCH(CONCATENATE("/rsm:CrossIndustryInvoice",O583),'Factur-X FULL'!M:M,0)),INDEX('Factur-X FULL'!T:T,MATCH(Z583,'Factur-X FULL'!B:B,0)))</f>
        <v>#N/A</v>
      </c>
      <c r="AC583" s="426" t="s">
        <v>4707</v>
      </c>
      <c r="AD583" s="8"/>
    </row>
    <row r="584" spans="1:30" ht="45" customHeight="1" outlineLevel="4" x14ac:dyDescent="0.2">
      <c r="A584" s="8">
        <v>581</v>
      </c>
      <c r="B584" s="54" t="s">
        <v>4160</v>
      </c>
      <c r="C584" s="514" t="s">
        <v>5764</v>
      </c>
      <c r="D584" s="445" t="str">
        <f t="shared" si="91"/>
        <v xml:space="preserve">* * * * * * </v>
      </c>
      <c r="E584" s="24" t="s">
        <v>5787</v>
      </c>
      <c r="F584" s="26">
        <f t="shared" si="92"/>
        <v>6</v>
      </c>
      <c r="G584" s="26" t="s">
        <v>5613</v>
      </c>
      <c r="H584" s="26" t="s">
        <v>5613</v>
      </c>
      <c r="I584" s="26" t="s">
        <v>5613</v>
      </c>
      <c r="J584" s="26" t="s">
        <v>99</v>
      </c>
      <c r="K584" s="18" t="s">
        <v>20</v>
      </c>
      <c r="L584" s="230" t="str">
        <f t="shared" si="93"/>
        <v>0..1</v>
      </c>
      <c r="M584" s="230" t="str">
        <f t="shared" si="78"/>
        <v>0..1</v>
      </c>
      <c r="N584" s="475" t="s">
        <v>20</v>
      </c>
      <c r="O584" s="25" t="s">
        <v>5830</v>
      </c>
      <c r="P584" s="24" t="s">
        <v>1477</v>
      </c>
      <c r="Q584" s="24"/>
      <c r="R584" s="24"/>
      <c r="S584" s="25"/>
      <c r="T584" s="19" t="s">
        <v>125</v>
      </c>
      <c r="U584" s="495" t="s">
        <v>81</v>
      </c>
      <c r="V584" s="89"/>
      <c r="W584" s="182"/>
      <c r="X584" s="164"/>
      <c r="Y584" s="8"/>
      <c r="Z584" s="114" t="e">
        <f>INDEX('Factur-X FULL'!B:B,MATCH(CONCATENATE("/rsm:CrossIndustryInvoice",O584),'Factur-X FULL'!M:M,0))</f>
        <v>#N/A</v>
      </c>
      <c r="AA584" s="201" t="e">
        <f>INDEX('Factur-X FULL'!K:K,MATCH(CONCATENATE("/rsm:CrossIndustryInvoice",O584),'Factur-X FULL'!M:M,0))</f>
        <v>#N/A</v>
      </c>
      <c r="AB584" s="109" t="e">
        <f>IF(OR(ISNA(Z584),Z584="EXT"),INDEX('Factur-X FULL'!T:T,MATCH(CONCATENATE("/rsm:CrossIndustryInvoice",O584),'Factur-X FULL'!M:M,0)),INDEX('Factur-X FULL'!T:T,MATCH(Z584,'Factur-X FULL'!B:B,0)))</f>
        <v>#N/A</v>
      </c>
      <c r="AC584" s="426" t="s">
        <v>4707</v>
      </c>
      <c r="AD584" s="8"/>
    </row>
    <row r="585" spans="1:30" ht="45" customHeight="1" outlineLevel="4" x14ac:dyDescent="0.2">
      <c r="A585" s="8">
        <v>582</v>
      </c>
      <c r="B585" s="54" t="s">
        <v>4160</v>
      </c>
      <c r="C585" s="514" t="s">
        <v>5764</v>
      </c>
      <c r="D585" s="445" t="str">
        <f t="shared" si="91"/>
        <v xml:space="preserve">* * * * * * </v>
      </c>
      <c r="E585" s="24" t="s">
        <v>5788</v>
      </c>
      <c r="F585" s="26">
        <f t="shared" si="92"/>
        <v>6</v>
      </c>
      <c r="G585" s="26" t="s">
        <v>5613</v>
      </c>
      <c r="H585" s="26" t="s">
        <v>5613</v>
      </c>
      <c r="I585" s="26" t="s">
        <v>5613</v>
      </c>
      <c r="J585" s="26" t="s">
        <v>99</v>
      </c>
      <c r="K585" s="18" t="s">
        <v>20</v>
      </c>
      <c r="L585" s="230" t="str">
        <f t="shared" si="93"/>
        <v>0..1</v>
      </c>
      <c r="M585" s="230" t="str">
        <f t="shared" si="78"/>
        <v>0..1</v>
      </c>
      <c r="N585" s="475" t="s">
        <v>20</v>
      </c>
      <c r="O585" s="21" t="s">
        <v>5831</v>
      </c>
      <c r="P585" s="20" t="s">
        <v>5813</v>
      </c>
      <c r="Q585" s="20"/>
      <c r="R585" s="20"/>
      <c r="S585" s="21"/>
      <c r="T585" s="19" t="s">
        <v>125</v>
      </c>
      <c r="U585" s="495" t="s">
        <v>81</v>
      </c>
      <c r="V585" s="88"/>
      <c r="W585" s="181"/>
      <c r="X585" s="163"/>
      <c r="Y585" s="8"/>
      <c r="Z585" s="114" t="e">
        <f>INDEX('Factur-X FULL'!B:B,MATCH(CONCATENATE("/rsm:CrossIndustryInvoice",O585),'Factur-X FULL'!M:M,0))</f>
        <v>#N/A</v>
      </c>
      <c r="AA585" s="201" t="e">
        <f>INDEX('Factur-X FULL'!K:K,MATCH(CONCATENATE("/rsm:CrossIndustryInvoice",O585),'Factur-X FULL'!M:M,0))</f>
        <v>#N/A</v>
      </c>
      <c r="AB585" s="109" t="e">
        <f>IF(OR(ISNA(Z585),Z585="EXT"),INDEX('Factur-X FULL'!T:T,MATCH(CONCATENATE("/rsm:CrossIndustryInvoice",O585),'Factur-X FULL'!M:M,0)),INDEX('Factur-X FULL'!T:T,MATCH(Z585,'Factur-X FULL'!B:B,0)))</f>
        <v>#N/A</v>
      </c>
      <c r="AC585" s="426" t="s">
        <v>4707</v>
      </c>
      <c r="AD585" s="8"/>
    </row>
    <row r="586" spans="1:30" ht="45" customHeight="1" outlineLevel="4" x14ac:dyDescent="0.2">
      <c r="A586" s="8">
        <v>583</v>
      </c>
      <c r="B586" s="54" t="s">
        <v>4160</v>
      </c>
      <c r="C586" s="514" t="s">
        <v>5764</v>
      </c>
      <c r="D586" s="445" t="str">
        <f t="shared" si="91"/>
        <v xml:space="preserve">* * * * * * </v>
      </c>
      <c r="E586" s="24" t="s">
        <v>5789</v>
      </c>
      <c r="F586" s="26">
        <f t="shared" si="92"/>
        <v>6</v>
      </c>
      <c r="G586" s="26" t="s">
        <v>5613</v>
      </c>
      <c r="H586" s="26" t="s">
        <v>5613</v>
      </c>
      <c r="I586" s="26" t="s">
        <v>5613</v>
      </c>
      <c r="J586" s="26" t="s">
        <v>99</v>
      </c>
      <c r="K586" s="18" t="s">
        <v>16</v>
      </c>
      <c r="L586" s="230" t="str">
        <f t="shared" si="93"/>
        <v>1..1</v>
      </c>
      <c r="M586" s="230" t="str">
        <f t="shared" si="78"/>
        <v>1..1</v>
      </c>
      <c r="N586" s="475" t="s">
        <v>20</v>
      </c>
      <c r="O586" s="25" t="s">
        <v>5832</v>
      </c>
      <c r="P586" s="24" t="s">
        <v>1488</v>
      </c>
      <c r="Q586" s="24" t="s">
        <v>541</v>
      </c>
      <c r="R586" s="24"/>
      <c r="S586" s="25"/>
      <c r="T586" s="19" t="s">
        <v>192</v>
      </c>
      <c r="U586" s="495" t="s">
        <v>81</v>
      </c>
      <c r="V586" s="89"/>
      <c r="W586" s="182"/>
      <c r="X586" s="164"/>
      <c r="Y586" s="8"/>
      <c r="Z586" s="114" t="e">
        <f>INDEX('Factur-X FULL'!B:B,MATCH(CONCATENATE("/rsm:CrossIndustryInvoice",O586),'Factur-X FULL'!M:M,0))</f>
        <v>#N/A</v>
      </c>
      <c r="AA586" s="201" t="e">
        <f>INDEX('Factur-X FULL'!K:K,MATCH(CONCATENATE("/rsm:CrossIndustryInvoice",O586),'Factur-X FULL'!M:M,0))</f>
        <v>#N/A</v>
      </c>
      <c r="AB586" s="109" t="e">
        <f>IF(OR(ISNA(Z586),Z586="EXT"),INDEX('Factur-X FULL'!T:T,MATCH(CONCATENATE("/rsm:CrossIndustryInvoice",O586),'Factur-X FULL'!M:M,0)),INDEX('Factur-X FULL'!T:T,MATCH(Z586,'Factur-X FULL'!B:B,0)))</f>
        <v>#N/A</v>
      </c>
      <c r="AC586" s="426" t="s">
        <v>4707</v>
      </c>
      <c r="AD586" s="8"/>
    </row>
    <row r="587" spans="1:30" ht="45" customHeight="1" outlineLevel="4" x14ac:dyDescent="0.2">
      <c r="A587" s="8">
        <v>584</v>
      </c>
      <c r="B587" s="54" t="s">
        <v>4160</v>
      </c>
      <c r="C587" s="514" t="s">
        <v>5764</v>
      </c>
      <c r="D587" s="445" t="str">
        <f t="shared" si="91"/>
        <v xml:space="preserve">* * * * * * </v>
      </c>
      <c r="E587" s="24" t="s">
        <v>5790</v>
      </c>
      <c r="F587" s="26">
        <f t="shared" si="92"/>
        <v>6</v>
      </c>
      <c r="G587" s="26" t="s">
        <v>5613</v>
      </c>
      <c r="H587" s="26" t="s">
        <v>5613</v>
      </c>
      <c r="I587" s="26" t="s">
        <v>5613</v>
      </c>
      <c r="J587" s="26" t="s">
        <v>99</v>
      </c>
      <c r="K587" s="18" t="s">
        <v>20</v>
      </c>
      <c r="L587" s="230" t="str">
        <f t="shared" si="93"/>
        <v>0..1</v>
      </c>
      <c r="M587" s="230" t="str">
        <f t="shared" si="78"/>
        <v>0..1</v>
      </c>
      <c r="N587" s="475" t="s">
        <v>20</v>
      </c>
      <c r="O587" s="25" t="s">
        <v>5833</v>
      </c>
      <c r="P587" s="24" t="s">
        <v>1493</v>
      </c>
      <c r="Q587" s="24" t="s">
        <v>1494</v>
      </c>
      <c r="R587" s="20"/>
      <c r="S587" s="21"/>
      <c r="T587" s="19" t="s">
        <v>125</v>
      </c>
      <c r="U587" s="495" t="s">
        <v>81</v>
      </c>
      <c r="V587" s="88"/>
      <c r="W587" s="181"/>
      <c r="X587" s="163"/>
      <c r="Y587" s="8"/>
      <c r="Z587" s="114" t="e">
        <f>INDEX('Factur-X FULL'!B:B,MATCH(CONCATENATE("/rsm:CrossIndustryInvoice",O587),'Factur-X FULL'!M:M,0))</f>
        <v>#N/A</v>
      </c>
      <c r="AA587" s="201" t="e">
        <f>INDEX('Factur-X FULL'!K:K,MATCH(CONCATENATE("/rsm:CrossIndustryInvoice",O587),'Factur-X FULL'!M:M,0))</f>
        <v>#N/A</v>
      </c>
      <c r="AB587" s="109" t="e">
        <f>IF(OR(ISNA(Z587),Z587="EXT"),INDEX('Factur-X FULL'!T:T,MATCH(CONCATENATE("/rsm:CrossIndustryInvoice",O587),'Factur-X FULL'!M:M,0)),INDEX('Factur-X FULL'!T:T,MATCH(Z587,'Factur-X FULL'!B:B,0)))</f>
        <v>#N/A</v>
      </c>
      <c r="AC587" s="426" t="s">
        <v>4707</v>
      </c>
      <c r="AD587" s="8"/>
    </row>
    <row r="588" spans="1:30" s="148" customFormat="1" ht="45" customHeight="1" outlineLevel="3" x14ac:dyDescent="0.2">
      <c r="A588" s="8">
        <v>585</v>
      </c>
      <c r="B588" s="153" t="s">
        <v>4160</v>
      </c>
      <c r="C588" s="517" t="s">
        <v>5764</v>
      </c>
      <c r="D588" s="446" t="str">
        <f t="shared" si="91"/>
        <v xml:space="preserve">* * * * </v>
      </c>
      <c r="E588" s="34" t="s">
        <v>5859</v>
      </c>
      <c r="F588" s="35">
        <f t="shared" si="92"/>
        <v>4</v>
      </c>
      <c r="G588" s="35" t="s">
        <v>5613</v>
      </c>
      <c r="H588" s="35" t="s">
        <v>5613</v>
      </c>
      <c r="I588" s="35" t="s">
        <v>5613</v>
      </c>
      <c r="J588" s="35" t="s">
        <v>99</v>
      </c>
      <c r="K588" s="36" t="s">
        <v>20</v>
      </c>
      <c r="L588" s="35" t="s">
        <v>21</v>
      </c>
      <c r="M588" s="35" t="str">
        <f t="shared" si="78"/>
        <v>0..n</v>
      </c>
      <c r="N588" s="482" t="s">
        <v>21</v>
      </c>
      <c r="O588" s="34" t="s">
        <v>5834</v>
      </c>
      <c r="P588" s="34"/>
      <c r="Q588" s="34"/>
      <c r="R588" s="34"/>
      <c r="S588" s="34"/>
      <c r="T588" s="36"/>
      <c r="U588" s="500"/>
      <c r="V588" s="91"/>
      <c r="W588" s="185"/>
      <c r="X588" s="166"/>
      <c r="Y588" s="8"/>
      <c r="Z588" s="145" t="e">
        <f>INDEX('Factur-X FULL'!B:B,MATCH(CONCATENATE("/rsm:CrossIndustryInvoice",O588),'Factur-X FULL'!M:M,0))</f>
        <v>#N/A</v>
      </c>
      <c r="AA588" s="202" t="e">
        <f>INDEX('Factur-X FULL'!K:K,MATCH(CONCATENATE("/rsm:CrossIndustryInvoice",O588),'Factur-X FULL'!M:M,0))</f>
        <v>#N/A</v>
      </c>
      <c r="AB588" s="146" t="e">
        <f>IF(OR(ISNA(Z588),Z588="EXT"),INDEX('Factur-X FULL'!T:T,MATCH(CONCATENATE("/rsm:CrossIndustryInvoice",O588),'Factur-X FULL'!M:M,0)),INDEX('Factur-X FULL'!T:T,MATCH(Z588,'Factur-X FULL'!B:B,0)))</f>
        <v>#N/A</v>
      </c>
      <c r="AC588" s="70"/>
      <c r="AD588" s="8"/>
    </row>
    <row r="589" spans="1:30" ht="45" customHeight="1" outlineLevel="4" x14ac:dyDescent="0.2">
      <c r="A589" s="8">
        <v>586</v>
      </c>
      <c r="B589" s="54" t="s">
        <v>4160</v>
      </c>
      <c r="C589" s="514" t="s">
        <v>5764</v>
      </c>
      <c r="D589" s="445" t="str">
        <f t="shared" si="91"/>
        <v xml:space="preserve">* * * * * </v>
      </c>
      <c r="E589" s="24" t="s">
        <v>5791</v>
      </c>
      <c r="F589" s="26">
        <f t="shared" si="92"/>
        <v>5</v>
      </c>
      <c r="G589" s="26" t="s">
        <v>5613</v>
      </c>
      <c r="H589" s="26" t="s">
        <v>5613</v>
      </c>
      <c r="I589" s="26" t="s">
        <v>5613</v>
      </c>
      <c r="J589" s="26" t="s">
        <v>99</v>
      </c>
      <c r="K589" s="19" t="s">
        <v>20</v>
      </c>
      <c r="L589" s="230" t="str">
        <f t="shared" si="93"/>
        <v>0..1</v>
      </c>
      <c r="M589" s="230" t="str">
        <f t="shared" si="78"/>
        <v>0..1</v>
      </c>
      <c r="N589" s="475" t="s">
        <v>20</v>
      </c>
      <c r="O589" s="24" t="s">
        <v>5835</v>
      </c>
      <c r="P589" s="24" t="s">
        <v>1508</v>
      </c>
      <c r="Q589" s="24" t="s">
        <v>1509</v>
      </c>
      <c r="R589" s="24"/>
      <c r="S589" s="24"/>
      <c r="T589" s="19" t="s">
        <v>125</v>
      </c>
      <c r="U589" s="495" t="s">
        <v>81</v>
      </c>
      <c r="V589" s="89"/>
      <c r="W589" s="182"/>
      <c r="X589" s="164"/>
      <c r="Y589" s="8"/>
      <c r="Z589" s="114" t="e">
        <f>INDEX('Factur-X FULL'!B:B,MATCH(CONCATENATE("/rsm:CrossIndustryInvoice",O589),'Factur-X FULL'!M:M,0))</f>
        <v>#N/A</v>
      </c>
      <c r="AA589" s="201" t="e">
        <f>INDEX('Factur-X FULL'!K:K,MATCH(CONCATENATE("/rsm:CrossIndustryInvoice",O589),'Factur-X FULL'!M:M,0))</f>
        <v>#N/A</v>
      </c>
      <c r="AB589" s="109" t="e">
        <f>IF(OR(ISNA(Z589),Z589="EXT"),INDEX('Factur-X FULL'!T:T,MATCH(CONCATENATE("/rsm:CrossIndustryInvoice",O589),'Factur-X FULL'!M:M,0)),INDEX('Factur-X FULL'!T:T,MATCH(Z589,'Factur-X FULL'!B:B,0)))</f>
        <v>#N/A</v>
      </c>
      <c r="AD589" s="8"/>
    </row>
    <row r="590" spans="1:30" ht="45" customHeight="1" outlineLevel="4" x14ac:dyDescent="0.2">
      <c r="A590" s="8">
        <v>587</v>
      </c>
      <c r="B590" s="54" t="s">
        <v>4160</v>
      </c>
      <c r="C590" s="514" t="s">
        <v>5764</v>
      </c>
      <c r="D590" s="445" t="str">
        <f t="shared" si="91"/>
        <v xml:space="preserve">* * * * * </v>
      </c>
      <c r="E590" s="24" t="s">
        <v>5792</v>
      </c>
      <c r="F590" s="26">
        <f t="shared" si="92"/>
        <v>5</v>
      </c>
      <c r="G590" s="26" t="s">
        <v>5613</v>
      </c>
      <c r="H590" s="26" t="s">
        <v>5613</v>
      </c>
      <c r="I590" s="26" t="s">
        <v>5613</v>
      </c>
      <c r="J590" s="26" t="s">
        <v>99</v>
      </c>
      <c r="K590" s="19" t="s">
        <v>20</v>
      </c>
      <c r="L590" s="230" t="str">
        <f t="shared" si="93"/>
        <v>0..1</v>
      </c>
      <c r="M590" s="230" t="str">
        <f t="shared" si="78"/>
        <v>0..1</v>
      </c>
      <c r="N590" s="475" t="s">
        <v>20</v>
      </c>
      <c r="O590" s="24" t="s">
        <v>5836</v>
      </c>
      <c r="P590" s="24" t="s">
        <v>1508</v>
      </c>
      <c r="Q590" s="24" t="s">
        <v>1517</v>
      </c>
      <c r="R590" s="24"/>
      <c r="S590" s="24"/>
      <c r="T590" s="19" t="s">
        <v>125</v>
      </c>
      <c r="U590" s="495" t="s">
        <v>81</v>
      </c>
      <c r="V590" s="89"/>
      <c r="W590" s="182"/>
      <c r="X590" s="164"/>
      <c r="Y590" s="8"/>
      <c r="Z590" s="114" t="e">
        <f>INDEX('Factur-X FULL'!B:B,MATCH(CONCATENATE("/rsm:CrossIndustryInvoice",O590),'Factur-X FULL'!M:M,0))</f>
        <v>#N/A</v>
      </c>
      <c r="AA590" s="201" t="e">
        <f>INDEX('Factur-X FULL'!K:K,MATCH(CONCATENATE("/rsm:CrossIndustryInvoice",O590),'Factur-X FULL'!M:M,0))</f>
        <v>#N/A</v>
      </c>
      <c r="AB590" s="109" t="e">
        <f>IF(OR(ISNA(Z590),Z590="EXT"),INDEX('Factur-X FULL'!T:T,MATCH(CONCATENATE("/rsm:CrossIndustryInvoice",O590),'Factur-X FULL'!M:M,0)),INDEX('Factur-X FULL'!T:T,MATCH(Z590,'Factur-X FULL'!B:B,0)))</f>
        <v>#N/A</v>
      </c>
      <c r="AD590" s="8"/>
    </row>
    <row r="591" spans="1:30" ht="45" customHeight="1" outlineLevel="4" x14ac:dyDescent="0.2">
      <c r="A591" s="8">
        <v>588</v>
      </c>
      <c r="B591" s="54" t="s">
        <v>4160</v>
      </c>
      <c r="C591" s="514" t="s">
        <v>5764</v>
      </c>
      <c r="D591" s="445" t="str">
        <f>REPT($D$1,F591)</f>
        <v xml:space="preserve">* * * * * </v>
      </c>
      <c r="E591" s="24" t="s">
        <v>5793</v>
      </c>
      <c r="F591" s="26">
        <f>LEN(O591)-LEN(SUBSTITUTE(O591,"/",""))</f>
        <v>5</v>
      </c>
      <c r="G591" s="26" t="s">
        <v>5613</v>
      </c>
      <c r="H591" s="26" t="s">
        <v>5613</v>
      </c>
      <c r="I591" s="26" t="s">
        <v>5613</v>
      </c>
      <c r="J591" s="26" t="s">
        <v>99</v>
      </c>
      <c r="K591" s="19" t="s">
        <v>20</v>
      </c>
      <c r="L591" s="230" t="str">
        <f>IF($K591="","",$K591)</f>
        <v>0..1</v>
      </c>
      <c r="M591" s="230" t="str">
        <f>IF($L591="","",$L591)</f>
        <v>0..1</v>
      </c>
      <c r="N591" s="475" t="s">
        <v>20</v>
      </c>
      <c r="O591" s="24" t="s">
        <v>5837</v>
      </c>
      <c r="P591" s="24" t="s">
        <v>4382</v>
      </c>
      <c r="Q591" s="24" t="s">
        <v>5619</v>
      </c>
      <c r="R591" s="24"/>
      <c r="S591" s="24"/>
      <c r="T591" s="19" t="s">
        <v>192</v>
      </c>
      <c r="U591" s="495" t="s">
        <v>81</v>
      </c>
      <c r="V591" s="89"/>
      <c r="W591" s="182"/>
      <c r="X591" s="164"/>
      <c r="Y591" s="8"/>
      <c r="Z591" s="114" t="e">
        <f>INDEX('Factur-X FULL'!B:B,MATCH(CONCATENATE("/rsm:CrossIndustryInvoice",O591),'Factur-X FULL'!M:M,0))</f>
        <v>#N/A</v>
      </c>
      <c r="AA591" s="201" t="e">
        <f>INDEX('Factur-X FULL'!K:K,MATCH(CONCATENATE("/rsm:CrossIndustryInvoice",O591),'Factur-X FULL'!M:M,0))</f>
        <v>#N/A</v>
      </c>
      <c r="AB591" s="109" t="e">
        <f>IF(OR(ISNA(Z591),Z591="EXT"),INDEX('Factur-X FULL'!T:T,MATCH(CONCATENATE("/rsm:CrossIndustryInvoice",O591),'Factur-X FULL'!M:M,0)),INDEX('Factur-X FULL'!T:T,MATCH(Z591,'Factur-X FULL'!B:B,0)))</f>
        <v>#N/A</v>
      </c>
      <c r="AC591" s="426" t="s">
        <v>4707</v>
      </c>
      <c r="AD591" s="8"/>
    </row>
    <row r="592" spans="1:30" ht="45" customHeight="1" outlineLevel="4" x14ac:dyDescent="0.2">
      <c r="A592" s="8">
        <v>589</v>
      </c>
      <c r="B592" s="54" t="s">
        <v>4160</v>
      </c>
      <c r="C592" s="514" t="s">
        <v>5764</v>
      </c>
      <c r="D592" s="445" t="str">
        <f t="shared" ref="D592:D611" si="95">REPT($D$1,F592)</f>
        <v xml:space="preserve">* * * * * </v>
      </c>
      <c r="E592" s="46" t="str">
        <f>CONCATENATE("(",E593,")")</f>
        <v>(BUYER AGENT (originator) - telephone number)</v>
      </c>
      <c r="F592" s="26">
        <f t="shared" ref="F592:F611" si="96">LEN(O592)-LEN(SUBSTITUTE(O592,"/",""))</f>
        <v>5</v>
      </c>
      <c r="G592" s="26" t="s">
        <v>5613</v>
      </c>
      <c r="H592" s="26" t="s">
        <v>5613</v>
      </c>
      <c r="I592" s="26" t="s">
        <v>5613</v>
      </c>
      <c r="J592" s="26" t="s">
        <v>99</v>
      </c>
      <c r="K592" s="19" t="s">
        <v>20</v>
      </c>
      <c r="L592" s="230" t="str">
        <f t="shared" si="93"/>
        <v>0..1</v>
      </c>
      <c r="M592" s="230" t="str">
        <f t="shared" si="78"/>
        <v>0..1</v>
      </c>
      <c r="N592" s="475" t="s">
        <v>20</v>
      </c>
      <c r="O592" s="24" t="s">
        <v>5838</v>
      </c>
      <c r="P592" s="24"/>
      <c r="Q592" s="24"/>
      <c r="R592" s="24"/>
      <c r="S592" s="24"/>
      <c r="T592" s="19"/>
      <c r="U592" s="494"/>
      <c r="V592" s="89"/>
      <c r="W592" s="182"/>
      <c r="X592" s="164"/>
      <c r="Y592" s="8"/>
      <c r="Z592" s="114" t="e">
        <f>INDEX('Factur-X FULL'!B:B,MATCH(CONCATENATE("/rsm:CrossIndustryInvoice",O592),'Factur-X FULL'!M:M,0))</f>
        <v>#N/A</v>
      </c>
      <c r="AA592" s="201" t="e">
        <f>INDEX('Factur-X FULL'!K:K,MATCH(CONCATENATE("/rsm:CrossIndustryInvoice",O592),'Factur-X FULL'!M:M,0))</f>
        <v>#N/A</v>
      </c>
      <c r="AB592" s="109" t="e">
        <f>IF(OR(ISNA(Z592),Z592="EXT"),INDEX('Factur-X FULL'!T:T,MATCH(CONCATENATE("/rsm:CrossIndustryInvoice",O592),'Factur-X FULL'!M:M,0)),INDEX('Factur-X FULL'!T:T,MATCH(Z592,'Factur-X FULL'!B:B,0)))</f>
        <v>#N/A</v>
      </c>
      <c r="AD592" s="8"/>
    </row>
    <row r="593" spans="1:30" ht="45" customHeight="1" outlineLevel="4" x14ac:dyDescent="0.2">
      <c r="A593" s="8">
        <v>590</v>
      </c>
      <c r="B593" s="54" t="s">
        <v>4160</v>
      </c>
      <c r="C593" s="514" t="s">
        <v>5764</v>
      </c>
      <c r="D593" s="445" t="str">
        <f t="shared" si="95"/>
        <v xml:space="preserve">* * * * * * </v>
      </c>
      <c r="E593" s="24" t="s">
        <v>5794</v>
      </c>
      <c r="F593" s="26">
        <f t="shared" si="96"/>
        <v>6</v>
      </c>
      <c r="G593" s="26" t="s">
        <v>5613</v>
      </c>
      <c r="H593" s="26" t="s">
        <v>5613</v>
      </c>
      <c r="I593" s="26" t="s">
        <v>5613</v>
      </c>
      <c r="J593" s="26" t="s">
        <v>99</v>
      </c>
      <c r="K593" s="19" t="s">
        <v>16</v>
      </c>
      <c r="L593" s="230" t="str">
        <f t="shared" si="93"/>
        <v>1..1</v>
      </c>
      <c r="M593" s="230" t="str">
        <f t="shared" si="78"/>
        <v>1..1</v>
      </c>
      <c r="N593" s="475" t="s">
        <v>20</v>
      </c>
      <c r="O593" s="24" t="s">
        <v>5839</v>
      </c>
      <c r="P593" s="24" t="s">
        <v>1528</v>
      </c>
      <c r="Q593" s="24"/>
      <c r="R593" s="24"/>
      <c r="S593" s="24"/>
      <c r="T593" s="19" t="s">
        <v>125</v>
      </c>
      <c r="U593" s="495" t="s">
        <v>81</v>
      </c>
      <c r="V593" s="89"/>
      <c r="W593" s="182"/>
      <c r="X593" s="164"/>
      <c r="Y593" s="8"/>
      <c r="Z593" s="114" t="e">
        <f>INDEX('Factur-X FULL'!B:B,MATCH(CONCATENATE("/rsm:CrossIndustryInvoice",O593),'Factur-X FULL'!M:M,0))</f>
        <v>#N/A</v>
      </c>
      <c r="AA593" s="201" t="e">
        <f>INDEX('Factur-X FULL'!K:K,MATCH(CONCATENATE("/rsm:CrossIndustryInvoice",O593),'Factur-X FULL'!M:M,0))</f>
        <v>#N/A</v>
      </c>
      <c r="AB593" s="109" t="e">
        <f>IF(OR(ISNA(Z593),Z593="EXT"),INDEX('Factur-X FULL'!T:T,MATCH(CONCATENATE("/rsm:CrossIndustryInvoice",O593),'Factur-X FULL'!M:M,0)),INDEX('Factur-X FULL'!T:T,MATCH(Z593,'Factur-X FULL'!B:B,0)))</f>
        <v>#N/A</v>
      </c>
      <c r="AD593" s="8"/>
    </row>
    <row r="594" spans="1:30" ht="45" customHeight="1" outlineLevel="4" x14ac:dyDescent="0.2">
      <c r="A594" s="8">
        <v>591</v>
      </c>
      <c r="B594" s="54" t="s">
        <v>4160</v>
      </c>
      <c r="C594" s="514" t="s">
        <v>5764</v>
      </c>
      <c r="D594" s="445" t="str">
        <f t="shared" si="95"/>
        <v xml:space="preserve">* * * * * </v>
      </c>
      <c r="E594" s="46" t="str">
        <f>CONCATENATE("(",E595,")")</f>
        <v>(BUYER AGENT (originator) - fax number)</v>
      </c>
      <c r="F594" s="26">
        <f t="shared" si="96"/>
        <v>5</v>
      </c>
      <c r="G594" s="26" t="s">
        <v>5613</v>
      </c>
      <c r="H594" s="26" t="s">
        <v>5613</v>
      </c>
      <c r="I594" s="26" t="s">
        <v>5613</v>
      </c>
      <c r="J594" s="26" t="s">
        <v>99</v>
      </c>
      <c r="K594" s="19" t="s">
        <v>20</v>
      </c>
      <c r="L594" s="230" t="str">
        <f t="shared" si="93"/>
        <v>0..1</v>
      </c>
      <c r="M594" s="230" t="str">
        <f t="shared" si="78"/>
        <v>0..1</v>
      </c>
      <c r="N594" s="475" t="s">
        <v>20</v>
      </c>
      <c r="O594" s="24" t="s">
        <v>5840</v>
      </c>
      <c r="P594" s="24"/>
      <c r="Q594" s="24"/>
      <c r="R594" s="24"/>
      <c r="S594" s="24"/>
      <c r="T594" s="19"/>
      <c r="U594" s="494"/>
      <c r="V594" s="89"/>
      <c r="W594" s="182"/>
      <c r="X594" s="164"/>
      <c r="Y594" s="8"/>
      <c r="Z594" s="114" t="e">
        <f>INDEX('Factur-X FULL'!B:B,MATCH(CONCATENATE("/rsm:CrossIndustryInvoice",O594),'Factur-X FULL'!M:M,0))</f>
        <v>#N/A</v>
      </c>
      <c r="AA594" s="201" t="e">
        <f>INDEX('Factur-X FULL'!K:K,MATCH(CONCATENATE("/rsm:CrossIndustryInvoice",O594),'Factur-X FULL'!M:M,0))</f>
        <v>#N/A</v>
      </c>
      <c r="AB594" s="109" t="e">
        <f>IF(OR(ISNA(Z594),Z594="EXT"),INDEX('Factur-X FULL'!T:T,MATCH(CONCATENATE("/rsm:CrossIndustryInvoice",O594),'Factur-X FULL'!M:M,0)),INDEX('Factur-X FULL'!T:T,MATCH(Z594,'Factur-X FULL'!B:B,0)))</f>
        <v>#N/A</v>
      </c>
      <c r="AD594" s="8"/>
    </row>
    <row r="595" spans="1:30" ht="45" customHeight="1" outlineLevel="4" x14ac:dyDescent="0.2">
      <c r="A595" s="8">
        <v>592</v>
      </c>
      <c r="B595" s="54" t="s">
        <v>4160</v>
      </c>
      <c r="C595" s="514" t="s">
        <v>5764</v>
      </c>
      <c r="D595" s="445" t="str">
        <f t="shared" si="95"/>
        <v xml:space="preserve">* * * * * * </v>
      </c>
      <c r="E595" s="24" t="s">
        <v>5795</v>
      </c>
      <c r="F595" s="26">
        <f t="shared" si="96"/>
        <v>6</v>
      </c>
      <c r="G595" s="26" t="s">
        <v>5613</v>
      </c>
      <c r="H595" s="26" t="s">
        <v>5613</v>
      </c>
      <c r="I595" s="26" t="s">
        <v>5613</v>
      </c>
      <c r="J595" s="26" t="s">
        <v>99</v>
      </c>
      <c r="K595" s="19" t="s">
        <v>16</v>
      </c>
      <c r="L595" s="230" t="str">
        <f t="shared" si="93"/>
        <v>1..1</v>
      </c>
      <c r="M595" s="230" t="str">
        <f t="shared" si="78"/>
        <v>1..1</v>
      </c>
      <c r="N595" s="475" t="s">
        <v>20</v>
      </c>
      <c r="O595" s="24" t="s">
        <v>5841</v>
      </c>
      <c r="P595" s="24" t="s">
        <v>5218</v>
      </c>
      <c r="Q595" s="24"/>
      <c r="R595" s="24"/>
      <c r="S595" s="24"/>
      <c r="T595" s="19" t="s">
        <v>125</v>
      </c>
      <c r="U595" s="495" t="s">
        <v>81</v>
      </c>
      <c r="V595" s="89"/>
      <c r="W595" s="182"/>
      <c r="X595" s="164"/>
      <c r="Y595" s="8"/>
      <c r="Z595" s="114" t="e">
        <f>INDEX('Factur-X FULL'!B:B,MATCH(CONCATENATE("/rsm:CrossIndustryInvoice",O595),'Factur-X FULL'!M:M,0))</f>
        <v>#N/A</v>
      </c>
      <c r="AA595" s="201" t="e">
        <f>INDEX('Factur-X FULL'!K:K,MATCH(CONCATENATE("/rsm:CrossIndustryInvoice",O595),'Factur-X FULL'!M:M,0))</f>
        <v>#N/A</v>
      </c>
      <c r="AB595" s="109" t="e">
        <f>IF(OR(ISNA(Z595),Z595="EXT"),INDEX('Factur-X FULL'!T:T,MATCH(CONCATENATE("/rsm:CrossIndustryInvoice",O595),'Factur-X FULL'!M:M,0)),INDEX('Factur-X FULL'!T:T,MATCH(Z595,'Factur-X FULL'!B:B,0)))</f>
        <v>#N/A</v>
      </c>
      <c r="AD595" s="8"/>
    </row>
    <row r="596" spans="1:30" ht="45" customHeight="1" outlineLevel="4" x14ac:dyDescent="0.2">
      <c r="A596" s="8">
        <v>593</v>
      </c>
      <c r="B596" s="54" t="s">
        <v>4160</v>
      </c>
      <c r="C596" s="514" t="s">
        <v>5764</v>
      </c>
      <c r="D596" s="445" t="str">
        <f t="shared" si="95"/>
        <v xml:space="preserve">* * * * * </v>
      </c>
      <c r="E596" s="46" t="str">
        <f>CONCATENATE("(",E597,")")</f>
        <v>(BUYER AGENT (originator) - email address)</v>
      </c>
      <c r="F596" s="26">
        <f t="shared" si="96"/>
        <v>5</v>
      </c>
      <c r="G596" s="26" t="s">
        <v>5613</v>
      </c>
      <c r="H596" s="26" t="s">
        <v>5613</v>
      </c>
      <c r="I596" s="26" t="s">
        <v>5613</v>
      </c>
      <c r="J596" s="26" t="s">
        <v>99</v>
      </c>
      <c r="K596" s="19" t="s">
        <v>20</v>
      </c>
      <c r="L596" s="230" t="str">
        <f t="shared" si="93"/>
        <v>0..1</v>
      </c>
      <c r="M596" s="230" t="str">
        <f t="shared" si="78"/>
        <v>0..1</v>
      </c>
      <c r="N596" s="475" t="s">
        <v>20</v>
      </c>
      <c r="O596" s="24" t="s">
        <v>5842</v>
      </c>
      <c r="P596" s="24"/>
      <c r="Q596" s="24"/>
      <c r="R596" s="24"/>
      <c r="S596" s="24"/>
      <c r="T596" s="19"/>
      <c r="U596" s="494"/>
      <c r="V596" s="89"/>
      <c r="W596" s="182"/>
      <c r="X596" s="164"/>
      <c r="Y596" s="8"/>
      <c r="Z596" s="114" t="e">
        <f>INDEX('Factur-X FULL'!B:B,MATCH(CONCATENATE("/rsm:CrossIndustryInvoice",O596),'Factur-X FULL'!M:M,0))</f>
        <v>#N/A</v>
      </c>
      <c r="AA596" s="201" t="e">
        <f>INDEX('Factur-X FULL'!K:K,MATCH(CONCATENATE("/rsm:CrossIndustryInvoice",O596),'Factur-X FULL'!M:M,0))</f>
        <v>#N/A</v>
      </c>
      <c r="AB596" s="109" t="e">
        <f>IF(OR(ISNA(Z596),Z596="EXT"),INDEX('Factur-X FULL'!T:T,MATCH(CONCATENATE("/rsm:CrossIndustryInvoice",O596),'Factur-X FULL'!M:M,0)),INDEX('Factur-X FULL'!T:T,MATCH(Z596,'Factur-X FULL'!B:B,0)))</f>
        <v>#N/A</v>
      </c>
      <c r="AD596" s="8"/>
    </row>
    <row r="597" spans="1:30" ht="45" customHeight="1" outlineLevel="4" x14ac:dyDescent="0.2">
      <c r="A597" s="8">
        <v>594</v>
      </c>
      <c r="B597" s="54" t="s">
        <v>4160</v>
      </c>
      <c r="C597" s="514" t="s">
        <v>5764</v>
      </c>
      <c r="D597" s="445" t="str">
        <f t="shared" si="95"/>
        <v xml:space="preserve">* * * * * * </v>
      </c>
      <c r="E597" s="24" t="s">
        <v>5796</v>
      </c>
      <c r="F597" s="26">
        <f t="shared" si="96"/>
        <v>6</v>
      </c>
      <c r="G597" s="26" t="s">
        <v>5613</v>
      </c>
      <c r="H597" s="26" t="s">
        <v>5613</v>
      </c>
      <c r="I597" s="26" t="s">
        <v>5613</v>
      </c>
      <c r="J597" s="26" t="s">
        <v>99</v>
      </c>
      <c r="K597" s="19" t="s">
        <v>16</v>
      </c>
      <c r="L597" s="230" t="str">
        <f t="shared" si="93"/>
        <v>1..1</v>
      </c>
      <c r="M597" s="230" t="str">
        <f t="shared" si="78"/>
        <v>1..1</v>
      </c>
      <c r="N597" s="475" t="s">
        <v>20</v>
      </c>
      <c r="O597" s="24" t="s">
        <v>5843</v>
      </c>
      <c r="P597" s="24" t="s">
        <v>1545</v>
      </c>
      <c r="Q597" s="24"/>
      <c r="R597" s="24"/>
      <c r="S597" s="24"/>
      <c r="T597" s="19" t="s">
        <v>125</v>
      </c>
      <c r="U597" s="495" t="s">
        <v>81</v>
      </c>
      <c r="V597" s="89"/>
      <c r="W597" s="182"/>
      <c r="X597" s="164"/>
      <c r="Y597" s="8"/>
      <c r="Z597" s="114" t="e">
        <f>INDEX('Factur-X FULL'!B:B,MATCH(CONCATENATE("/rsm:CrossIndustryInvoice",O597),'Factur-X FULL'!M:M,0))</f>
        <v>#N/A</v>
      </c>
      <c r="AA597" s="201" t="e">
        <f>INDEX('Factur-X FULL'!K:K,MATCH(CONCATENATE("/rsm:CrossIndustryInvoice",O597),'Factur-X FULL'!M:M,0))</f>
        <v>#N/A</v>
      </c>
      <c r="AB597" s="109" t="e">
        <f>IF(OR(ISNA(Z597),Z597="EXT"),INDEX('Factur-X FULL'!T:T,MATCH(CONCATENATE("/rsm:CrossIndustryInvoice",O597),'Factur-X FULL'!M:M,0)),INDEX('Factur-X FULL'!T:T,MATCH(Z597,'Factur-X FULL'!B:B,0)))</f>
        <v>#N/A</v>
      </c>
      <c r="AD597" s="8"/>
    </row>
    <row r="598" spans="1:30" s="148" customFormat="1" ht="45" customHeight="1" outlineLevel="3" x14ac:dyDescent="0.2">
      <c r="A598" s="8">
        <v>595</v>
      </c>
      <c r="B598" s="153" t="s">
        <v>4160</v>
      </c>
      <c r="C598" s="517" t="s">
        <v>5764</v>
      </c>
      <c r="D598" s="446" t="str">
        <f t="shared" si="95"/>
        <v xml:space="preserve">* * * * </v>
      </c>
      <c r="E598" s="49" t="s">
        <v>5797</v>
      </c>
      <c r="F598" s="35">
        <f t="shared" si="96"/>
        <v>4</v>
      </c>
      <c r="G598" s="35" t="s">
        <v>5613</v>
      </c>
      <c r="H598" s="35" t="s">
        <v>5613</v>
      </c>
      <c r="I598" s="35" t="s">
        <v>5613</v>
      </c>
      <c r="J598" s="35" t="s">
        <v>99</v>
      </c>
      <c r="K598" s="36" t="s">
        <v>20</v>
      </c>
      <c r="L598" s="35" t="str">
        <f t="shared" si="93"/>
        <v>0..1</v>
      </c>
      <c r="M598" s="35" t="str">
        <f t="shared" si="78"/>
        <v>0..1</v>
      </c>
      <c r="N598" s="482" t="s">
        <v>20</v>
      </c>
      <c r="O598" s="34" t="s">
        <v>5844</v>
      </c>
      <c r="P598" s="34" t="s">
        <v>5812</v>
      </c>
      <c r="Q598" s="34" t="s">
        <v>1553</v>
      </c>
      <c r="R598" s="34"/>
      <c r="S598" s="34"/>
      <c r="T598" s="36"/>
      <c r="U598" s="500"/>
      <c r="V598" s="91"/>
      <c r="W598" s="185"/>
      <c r="X598" s="166"/>
      <c r="Y598" s="8"/>
      <c r="Z598" s="145" t="e">
        <f>INDEX('Factur-X FULL'!B:B,MATCH(CONCATENATE("/rsm:CrossIndustryInvoice",O598),'Factur-X FULL'!M:M,0))</f>
        <v>#N/A</v>
      </c>
      <c r="AA598" s="202" t="e">
        <f>INDEX('Factur-X FULL'!K:K,MATCH(CONCATENATE("/rsm:CrossIndustryInvoice",O598),'Factur-X FULL'!M:M,0))</f>
        <v>#N/A</v>
      </c>
      <c r="AB598" s="146" t="e">
        <f>IF(OR(ISNA(Z598),Z598="EXT"),INDEX('Factur-X FULL'!T:T,MATCH(CONCATENATE("/rsm:CrossIndustryInvoice",O598),'Factur-X FULL'!M:M,0)),INDEX('Factur-X FULL'!T:T,MATCH(Z598,'Factur-X FULL'!B:B,0)))</f>
        <v>#N/A</v>
      </c>
      <c r="AC598" s="70"/>
      <c r="AD598" s="8"/>
    </row>
    <row r="599" spans="1:30" ht="45" customHeight="1" outlineLevel="4" x14ac:dyDescent="0.2">
      <c r="A599" s="8">
        <v>596</v>
      </c>
      <c r="B599" s="54" t="s">
        <v>4160</v>
      </c>
      <c r="C599" s="514" t="s">
        <v>5764</v>
      </c>
      <c r="D599" s="445" t="str">
        <f t="shared" si="95"/>
        <v xml:space="preserve">* * * * * </v>
      </c>
      <c r="E599" s="24" t="s">
        <v>5798</v>
      </c>
      <c r="F599" s="26">
        <f t="shared" si="96"/>
        <v>5</v>
      </c>
      <c r="G599" s="26" t="s">
        <v>5613</v>
      </c>
      <c r="H599" s="26" t="s">
        <v>5613</v>
      </c>
      <c r="I599" s="26" t="s">
        <v>5613</v>
      </c>
      <c r="J599" s="26" t="s">
        <v>99</v>
      </c>
      <c r="K599" s="18" t="s">
        <v>20</v>
      </c>
      <c r="L599" s="230" t="str">
        <f t="shared" si="93"/>
        <v>0..1</v>
      </c>
      <c r="M599" s="230" t="str">
        <f t="shared" si="78"/>
        <v>0..1</v>
      </c>
      <c r="N599" s="475" t="s">
        <v>20</v>
      </c>
      <c r="O599" s="21" t="s">
        <v>5845</v>
      </c>
      <c r="P599" s="20" t="s">
        <v>1467</v>
      </c>
      <c r="Q599" s="20" t="s">
        <v>1468</v>
      </c>
      <c r="R599" s="20"/>
      <c r="S599" s="21"/>
      <c r="T599" s="19" t="s">
        <v>125</v>
      </c>
      <c r="U599" s="495" t="s">
        <v>81</v>
      </c>
      <c r="V599" s="88"/>
      <c r="W599" s="181"/>
      <c r="X599" s="163"/>
      <c r="Y599" s="8"/>
      <c r="Z599" s="114" t="e">
        <f>INDEX('Factur-X FULL'!B:B,MATCH(CONCATENATE("/rsm:CrossIndustryInvoice",O599),'Factur-X FULL'!M:M,0))</f>
        <v>#N/A</v>
      </c>
      <c r="AA599" s="201" t="e">
        <f>INDEX('Factur-X FULL'!K:K,MATCH(CONCATENATE("/rsm:CrossIndustryInvoice",O599),'Factur-X FULL'!M:M,0))</f>
        <v>#N/A</v>
      </c>
      <c r="AB599" s="109" t="e">
        <f>IF(OR(ISNA(Z599),Z599="EXT"),INDEX('Factur-X FULL'!T:T,MATCH(CONCATENATE("/rsm:CrossIndustryInvoice",O599),'Factur-X FULL'!M:M,0)),INDEX('Factur-X FULL'!T:T,MATCH(Z599,'Factur-X FULL'!B:B,0)))</f>
        <v>#N/A</v>
      </c>
      <c r="AD599" s="8"/>
    </row>
    <row r="600" spans="1:30" ht="45" customHeight="1" outlineLevel="4" x14ac:dyDescent="0.2">
      <c r="A600" s="8">
        <v>597</v>
      </c>
      <c r="B600" s="54" t="s">
        <v>4160</v>
      </c>
      <c r="C600" s="514" t="s">
        <v>5764</v>
      </c>
      <c r="D600" s="445" t="str">
        <f t="shared" si="95"/>
        <v xml:space="preserve">* * * * * </v>
      </c>
      <c r="E600" s="24" t="s">
        <v>5799</v>
      </c>
      <c r="F600" s="26">
        <f t="shared" si="96"/>
        <v>5</v>
      </c>
      <c r="G600" s="26" t="s">
        <v>5613</v>
      </c>
      <c r="H600" s="26" t="s">
        <v>5613</v>
      </c>
      <c r="I600" s="26" t="s">
        <v>5613</v>
      </c>
      <c r="J600" s="26" t="s">
        <v>99</v>
      </c>
      <c r="K600" s="18" t="s">
        <v>20</v>
      </c>
      <c r="L600" s="230" t="str">
        <f t="shared" si="93"/>
        <v>0..1</v>
      </c>
      <c r="M600" s="230" t="str">
        <f t="shared" si="78"/>
        <v>0..1</v>
      </c>
      <c r="N600" s="475" t="s">
        <v>20</v>
      </c>
      <c r="O600" s="21" t="s">
        <v>5846</v>
      </c>
      <c r="P600" s="20" t="s">
        <v>1472</v>
      </c>
      <c r="Q600" s="20" t="s">
        <v>1473</v>
      </c>
      <c r="R600" s="20"/>
      <c r="S600" s="21"/>
      <c r="T600" s="19" t="s">
        <v>125</v>
      </c>
      <c r="U600" s="495" t="s">
        <v>81</v>
      </c>
      <c r="V600" s="88"/>
      <c r="W600" s="181"/>
      <c r="X600" s="163"/>
      <c r="Y600" s="8"/>
      <c r="Z600" s="114" t="e">
        <f>INDEX('Factur-X FULL'!B:B,MATCH(CONCATENATE("/rsm:CrossIndustryInvoice",O600),'Factur-X FULL'!M:M,0))</f>
        <v>#N/A</v>
      </c>
      <c r="AA600" s="201" t="e">
        <f>INDEX('Factur-X FULL'!K:K,MATCH(CONCATENATE("/rsm:CrossIndustryInvoice",O600),'Factur-X FULL'!M:M,0))</f>
        <v>#N/A</v>
      </c>
      <c r="AB600" s="109" t="e">
        <f>IF(OR(ISNA(Z600),Z600="EXT"),INDEX('Factur-X FULL'!T:T,MATCH(CONCATENATE("/rsm:CrossIndustryInvoice",O600),'Factur-X FULL'!M:M,0)),INDEX('Factur-X FULL'!T:T,MATCH(Z600,'Factur-X FULL'!B:B,0)))</f>
        <v>#N/A</v>
      </c>
      <c r="AD600" s="8"/>
    </row>
    <row r="601" spans="1:30" ht="45" customHeight="1" outlineLevel="4" x14ac:dyDescent="0.2">
      <c r="A601" s="8">
        <v>598</v>
      </c>
      <c r="B601" s="54" t="s">
        <v>4160</v>
      </c>
      <c r="C601" s="514" t="s">
        <v>5764</v>
      </c>
      <c r="D601" s="445" t="str">
        <f t="shared" si="95"/>
        <v xml:space="preserve">* * * * * </v>
      </c>
      <c r="E601" s="24" t="s">
        <v>5800</v>
      </c>
      <c r="F601" s="26">
        <f t="shared" si="96"/>
        <v>5</v>
      </c>
      <c r="G601" s="26" t="s">
        <v>5613</v>
      </c>
      <c r="H601" s="26" t="s">
        <v>5613</v>
      </c>
      <c r="I601" s="26" t="s">
        <v>5613</v>
      </c>
      <c r="J601" s="26" t="s">
        <v>99</v>
      </c>
      <c r="K601" s="18" t="s">
        <v>20</v>
      </c>
      <c r="L601" s="230" t="str">
        <f t="shared" si="93"/>
        <v>0..1</v>
      </c>
      <c r="M601" s="230" t="str">
        <f t="shared" si="78"/>
        <v>0..1</v>
      </c>
      <c r="N601" s="475" t="s">
        <v>20</v>
      </c>
      <c r="O601" s="25" t="s">
        <v>5847</v>
      </c>
      <c r="P601" s="24" t="s">
        <v>1477</v>
      </c>
      <c r="Q601" s="24"/>
      <c r="R601" s="24"/>
      <c r="S601" s="25"/>
      <c r="T601" s="19" t="s">
        <v>125</v>
      </c>
      <c r="U601" s="495" t="s">
        <v>81</v>
      </c>
      <c r="V601" s="89"/>
      <c r="W601" s="182"/>
      <c r="X601" s="164"/>
      <c r="Y601" s="8"/>
      <c r="Z601" s="114" t="e">
        <f>INDEX('Factur-X FULL'!B:B,MATCH(CONCATENATE("/rsm:CrossIndustryInvoice",O601),'Factur-X FULL'!M:M,0))</f>
        <v>#N/A</v>
      </c>
      <c r="AA601" s="201" t="e">
        <f>INDEX('Factur-X FULL'!K:K,MATCH(CONCATENATE("/rsm:CrossIndustryInvoice",O601),'Factur-X FULL'!M:M,0))</f>
        <v>#N/A</v>
      </c>
      <c r="AB601" s="109" t="e">
        <f>IF(OR(ISNA(Z601),Z601="EXT"),INDEX('Factur-X FULL'!T:T,MATCH(CONCATENATE("/rsm:CrossIndustryInvoice",O601),'Factur-X FULL'!M:M,0)),INDEX('Factur-X FULL'!T:T,MATCH(Z601,'Factur-X FULL'!B:B,0)))</f>
        <v>#N/A</v>
      </c>
      <c r="AD601" s="8"/>
    </row>
    <row r="602" spans="1:30" ht="45" customHeight="1" outlineLevel="4" x14ac:dyDescent="0.2">
      <c r="A602" s="8">
        <v>599</v>
      </c>
      <c r="B602" s="54" t="s">
        <v>4160</v>
      </c>
      <c r="C602" s="514" t="s">
        <v>5764</v>
      </c>
      <c r="D602" s="445" t="str">
        <f t="shared" si="95"/>
        <v xml:space="preserve">* * * * * </v>
      </c>
      <c r="E602" s="24" t="s">
        <v>5801</v>
      </c>
      <c r="F602" s="26">
        <f t="shared" si="96"/>
        <v>5</v>
      </c>
      <c r="G602" s="26" t="s">
        <v>5613</v>
      </c>
      <c r="H602" s="26" t="s">
        <v>5613</v>
      </c>
      <c r="I602" s="26" t="s">
        <v>5613</v>
      </c>
      <c r="J602" s="26" t="s">
        <v>99</v>
      </c>
      <c r="K602" s="18" t="s">
        <v>20</v>
      </c>
      <c r="L602" s="230" t="str">
        <f t="shared" si="93"/>
        <v>0..1</v>
      </c>
      <c r="M602" s="230" t="str">
        <f t="shared" si="78"/>
        <v>0..1</v>
      </c>
      <c r="N602" s="475" t="s">
        <v>20</v>
      </c>
      <c r="O602" s="25" t="s">
        <v>5848</v>
      </c>
      <c r="P602" s="24" t="s">
        <v>1477</v>
      </c>
      <c r="Q602" s="24"/>
      <c r="R602" s="24"/>
      <c r="S602" s="25"/>
      <c r="T602" s="19" t="s">
        <v>125</v>
      </c>
      <c r="U602" s="495" t="s">
        <v>81</v>
      </c>
      <c r="V602" s="89"/>
      <c r="W602" s="182"/>
      <c r="X602" s="164"/>
      <c r="Y602" s="8"/>
      <c r="Z602" s="114" t="e">
        <f>INDEX('Factur-X FULL'!B:B,MATCH(CONCATENATE("/rsm:CrossIndustryInvoice",O602),'Factur-X FULL'!M:M,0))</f>
        <v>#N/A</v>
      </c>
      <c r="AA602" s="201" t="e">
        <f>INDEX('Factur-X FULL'!K:K,MATCH(CONCATENATE("/rsm:CrossIndustryInvoice",O602),'Factur-X FULL'!M:M,0))</f>
        <v>#N/A</v>
      </c>
      <c r="AB602" s="109" t="e">
        <f>IF(OR(ISNA(Z602),Z602="EXT"),INDEX('Factur-X FULL'!T:T,MATCH(CONCATENATE("/rsm:CrossIndustryInvoice",O602),'Factur-X FULL'!M:M,0)),INDEX('Factur-X FULL'!T:T,MATCH(Z602,'Factur-X FULL'!B:B,0)))</f>
        <v>#N/A</v>
      </c>
      <c r="AD602" s="8"/>
    </row>
    <row r="603" spans="1:30" ht="45" customHeight="1" outlineLevel="4" x14ac:dyDescent="0.2">
      <c r="A603" s="8">
        <v>600</v>
      </c>
      <c r="B603" s="54" t="s">
        <v>4160</v>
      </c>
      <c r="C603" s="514" t="s">
        <v>5764</v>
      </c>
      <c r="D603" s="445" t="str">
        <f t="shared" si="95"/>
        <v xml:space="preserve">* * * * * </v>
      </c>
      <c r="E603" s="24" t="s">
        <v>5802</v>
      </c>
      <c r="F603" s="26">
        <f t="shared" si="96"/>
        <v>5</v>
      </c>
      <c r="G603" s="26" t="s">
        <v>5613</v>
      </c>
      <c r="H603" s="26" t="s">
        <v>5613</v>
      </c>
      <c r="I603" s="26" t="s">
        <v>5613</v>
      </c>
      <c r="J603" s="26" t="s">
        <v>99</v>
      </c>
      <c r="K603" s="18" t="s">
        <v>20</v>
      </c>
      <c r="L603" s="230" t="str">
        <f t="shared" si="93"/>
        <v>0..1</v>
      </c>
      <c r="M603" s="230" t="str">
        <f t="shared" si="78"/>
        <v>0..1</v>
      </c>
      <c r="N603" s="475" t="s">
        <v>20</v>
      </c>
      <c r="O603" s="21" t="s">
        <v>5849</v>
      </c>
      <c r="P603" s="20" t="s">
        <v>5813</v>
      </c>
      <c r="Q603" s="20"/>
      <c r="R603" s="20"/>
      <c r="S603" s="21"/>
      <c r="T603" s="19" t="s">
        <v>125</v>
      </c>
      <c r="U603" s="495" t="s">
        <v>81</v>
      </c>
      <c r="V603" s="88"/>
      <c r="W603" s="181"/>
      <c r="X603" s="163"/>
      <c r="Y603" s="8"/>
      <c r="Z603" s="114" t="e">
        <f>INDEX('Factur-X FULL'!B:B,MATCH(CONCATENATE("/rsm:CrossIndustryInvoice",O603),'Factur-X FULL'!M:M,0))</f>
        <v>#N/A</v>
      </c>
      <c r="AA603" s="201" t="e">
        <f>INDEX('Factur-X FULL'!K:K,MATCH(CONCATENATE("/rsm:CrossIndustryInvoice",O603),'Factur-X FULL'!M:M,0))</f>
        <v>#N/A</v>
      </c>
      <c r="AB603" s="109" t="e">
        <f>IF(OR(ISNA(Z603),Z603="EXT"),INDEX('Factur-X FULL'!T:T,MATCH(CONCATENATE("/rsm:CrossIndustryInvoice",O603),'Factur-X FULL'!M:M,0)),INDEX('Factur-X FULL'!T:T,MATCH(Z603,'Factur-X FULL'!B:B,0)))</f>
        <v>#N/A</v>
      </c>
      <c r="AD603" s="8"/>
    </row>
    <row r="604" spans="1:30" ht="45" customHeight="1" outlineLevel="4" x14ac:dyDescent="0.2">
      <c r="A604" s="8">
        <v>601</v>
      </c>
      <c r="B604" s="54" t="s">
        <v>4160</v>
      </c>
      <c r="C604" s="514" t="s">
        <v>5764</v>
      </c>
      <c r="D604" s="445" t="str">
        <f t="shared" si="95"/>
        <v xml:space="preserve">* * * * * </v>
      </c>
      <c r="E604" s="24" t="s">
        <v>5803</v>
      </c>
      <c r="F604" s="26">
        <f t="shared" si="96"/>
        <v>5</v>
      </c>
      <c r="G604" s="26" t="s">
        <v>5613</v>
      </c>
      <c r="H604" s="26" t="s">
        <v>5613</v>
      </c>
      <c r="I604" s="26" t="s">
        <v>5613</v>
      </c>
      <c r="J604" s="26" t="s">
        <v>99</v>
      </c>
      <c r="K604" s="18" t="s">
        <v>16</v>
      </c>
      <c r="L604" s="230" t="str">
        <f t="shared" si="93"/>
        <v>1..1</v>
      </c>
      <c r="M604" s="230" t="str">
        <f t="shared" si="78"/>
        <v>1..1</v>
      </c>
      <c r="N604" s="475" t="s">
        <v>20</v>
      </c>
      <c r="O604" s="25" t="s">
        <v>5850</v>
      </c>
      <c r="P604" s="24" t="s">
        <v>1488</v>
      </c>
      <c r="Q604" s="24" t="s">
        <v>541</v>
      </c>
      <c r="R604" s="24"/>
      <c r="S604" s="25"/>
      <c r="T604" s="19" t="s">
        <v>192</v>
      </c>
      <c r="U604" s="495" t="s">
        <v>81</v>
      </c>
      <c r="V604" s="89"/>
      <c r="W604" s="182"/>
      <c r="X604" s="164"/>
      <c r="Y604" s="8"/>
      <c r="Z604" s="114" t="e">
        <f>INDEX('Factur-X FULL'!B:B,MATCH(CONCATENATE("/rsm:CrossIndustryInvoice",O604),'Factur-X FULL'!M:M,0))</f>
        <v>#N/A</v>
      </c>
      <c r="AA604" s="201" t="e">
        <f>INDEX('Factur-X FULL'!K:K,MATCH(CONCATENATE("/rsm:CrossIndustryInvoice",O604),'Factur-X FULL'!M:M,0))</f>
        <v>#N/A</v>
      </c>
      <c r="AB604" s="109" t="e">
        <f>IF(OR(ISNA(Z604),Z604="EXT"),INDEX('Factur-X FULL'!T:T,MATCH(CONCATENATE("/rsm:CrossIndustryInvoice",O604),'Factur-X FULL'!M:M,0)),INDEX('Factur-X FULL'!T:T,MATCH(Z604,'Factur-X FULL'!B:B,0)))</f>
        <v>#N/A</v>
      </c>
      <c r="AD604" s="8"/>
    </row>
    <row r="605" spans="1:30" ht="45" customHeight="1" outlineLevel="4" x14ac:dyDescent="0.2">
      <c r="A605" s="8">
        <v>602</v>
      </c>
      <c r="B605" s="54" t="s">
        <v>4160</v>
      </c>
      <c r="C605" s="514" t="s">
        <v>5764</v>
      </c>
      <c r="D605" s="445" t="str">
        <f t="shared" si="95"/>
        <v xml:space="preserve">* * * * * </v>
      </c>
      <c r="E605" s="24" t="s">
        <v>5804</v>
      </c>
      <c r="F605" s="26">
        <f t="shared" si="96"/>
        <v>5</v>
      </c>
      <c r="G605" s="26" t="s">
        <v>5613</v>
      </c>
      <c r="H605" s="26" t="s">
        <v>5613</v>
      </c>
      <c r="I605" s="26" t="s">
        <v>5613</v>
      </c>
      <c r="J605" s="26" t="s">
        <v>99</v>
      </c>
      <c r="K605" s="18" t="s">
        <v>20</v>
      </c>
      <c r="L605" s="230" t="str">
        <f t="shared" si="93"/>
        <v>0..1</v>
      </c>
      <c r="M605" s="230" t="str">
        <f t="shared" si="78"/>
        <v>0..1</v>
      </c>
      <c r="N605" s="475" t="s">
        <v>20</v>
      </c>
      <c r="O605" s="25" t="s">
        <v>5851</v>
      </c>
      <c r="P605" s="24" t="s">
        <v>1493</v>
      </c>
      <c r="Q605" s="24" t="s">
        <v>1494</v>
      </c>
      <c r="R605" s="24"/>
      <c r="S605" s="25"/>
      <c r="T605" s="19" t="s">
        <v>125</v>
      </c>
      <c r="U605" s="495" t="s">
        <v>81</v>
      </c>
      <c r="V605" s="89"/>
      <c r="W605" s="182"/>
      <c r="X605" s="164"/>
      <c r="Y605" s="8"/>
      <c r="Z605" s="114" t="e">
        <f>INDEX('Factur-X FULL'!B:B,MATCH(CONCATENATE("/rsm:CrossIndustryInvoice",O605),'Factur-X FULL'!M:M,0))</f>
        <v>#N/A</v>
      </c>
      <c r="AA605" s="201" t="e">
        <f>INDEX('Factur-X FULL'!K:K,MATCH(CONCATENATE("/rsm:CrossIndustryInvoice",O605),'Factur-X FULL'!M:M,0))</f>
        <v>#N/A</v>
      </c>
      <c r="AB605" s="109" t="e">
        <f>IF(OR(ISNA(Z605),Z605="EXT"),INDEX('Factur-X FULL'!T:T,MATCH(CONCATENATE("/rsm:CrossIndustryInvoice",O605),'Factur-X FULL'!M:M,0)),INDEX('Factur-X FULL'!T:T,MATCH(Z605,'Factur-X FULL'!B:B,0)))</f>
        <v>#N/A</v>
      </c>
      <c r="AD605" s="8"/>
    </row>
    <row r="606" spans="1:30" s="148" customFormat="1" ht="45" customHeight="1" outlineLevel="3" x14ac:dyDescent="0.2">
      <c r="A606" s="8">
        <v>603</v>
      </c>
      <c r="B606" s="153" t="s">
        <v>4160</v>
      </c>
      <c r="C606" s="516" t="s">
        <v>5764</v>
      </c>
      <c r="D606" s="446" t="str">
        <f t="shared" si="95"/>
        <v xml:space="preserve">* * * * </v>
      </c>
      <c r="E606" s="49" t="s">
        <v>5805</v>
      </c>
      <c r="F606" s="35">
        <f t="shared" si="96"/>
        <v>4</v>
      </c>
      <c r="G606" s="35" t="s">
        <v>5613</v>
      </c>
      <c r="H606" s="35" t="s">
        <v>5613</v>
      </c>
      <c r="I606" s="35" t="s">
        <v>5613</v>
      </c>
      <c r="J606" s="35" t="s">
        <v>99</v>
      </c>
      <c r="K606" s="36" t="s">
        <v>20</v>
      </c>
      <c r="L606" s="35" t="str">
        <f t="shared" si="93"/>
        <v>0..1</v>
      </c>
      <c r="M606" s="35" t="str">
        <f t="shared" si="78"/>
        <v>0..1</v>
      </c>
      <c r="N606" s="482" t="s">
        <v>21</v>
      </c>
      <c r="O606" s="34" t="s">
        <v>5852</v>
      </c>
      <c r="P606" s="34"/>
      <c r="Q606" s="34"/>
      <c r="R606" s="34"/>
      <c r="S606" s="34"/>
      <c r="T606" s="36"/>
      <c r="U606" s="500"/>
      <c r="V606" s="91"/>
      <c r="W606" s="185"/>
      <c r="X606" s="166"/>
      <c r="Y606" s="8"/>
      <c r="Z606" s="145" t="e">
        <f>INDEX('Factur-X FULL'!B:B,MATCH(CONCATENATE("/rsm:CrossIndustryInvoice",O606),'Factur-X FULL'!M:M,0))</f>
        <v>#N/A</v>
      </c>
      <c r="AA606" s="202" t="e">
        <f>INDEX('Factur-X FULL'!K:K,MATCH(CONCATENATE("/rsm:CrossIndustryInvoice",O606),'Factur-X FULL'!M:M,0))</f>
        <v>#N/A</v>
      </c>
      <c r="AB606" s="146" t="e">
        <f>IF(OR(ISNA(Z606),Z606="EXT"),INDEX('Factur-X FULL'!T:T,MATCH(CONCATENATE("/rsm:CrossIndustryInvoice",O606),'Factur-X FULL'!M:M,0)),INDEX('Factur-X FULL'!T:T,MATCH(Z606,'Factur-X FULL'!B:B,0)))</f>
        <v>#N/A</v>
      </c>
      <c r="AC606" s="70"/>
      <c r="AD606" s="8"/>
    </row>
    <row r="607" spans="1:30" ht="45" customHeight="1" outlineLevel="4" x14ac:dyDescent="0.2">
      <c r="A607" s="8">
        <v>604</v>
      </c>
      <c r="B607" s="54" t="s">
        <v>4160</v>
      </c>
      <c r="C607" s="514" t="s">
        <v>5764</v>
      </c>
      <c r="D607" s="445" t="str">
        <f t="shared" si="95"/>
        <v xml:space="preserve">* * * * * </v>
      </c>
      <c r="E607" s="24" t="s">
        <v>5806</v>
      </c>
      <c r="F607" s="26">
        <f t="shared" si="96"/>
        <v>5</v>
      </c>
      <c r="G607" s="26" t="s">
        <v>5613</v>
      </c>
      <c r="H607" s="26" t="s">
        <v>5613</v>
      </c>
      <c r="I607" s="26" t="s">
        <v>5613</v>
      </c>
      <c r="J607" s="26" t="s">
        <v>99</v>
      </c>
      <c r="K607" s="18" t="s">
        <v>16</v>
      </c>
      <c r="L607" s="230" t="str">
        <f t="shared" si="93"/>
        <v>1..1</v>
      </c>
      <c r="M607" s="230" t="str">
        <f t="shared" si="78"/>
        <v>1..1</v>
      </c>
      <c r="N607" s="475" t="s">
        <v>20</v>
      </c>
      <c r="O607" s="20" t="s">
        <v>5853</v>
      </c>
      <c r="P607" s="20" t="s">
        <v>5814</v>
      </c>
      <c r="Q607" s="20" t="s">
        <v>1610</v>
      </c>
      <c r="R607" s="20"/>
      <c r="S607" s="20"/>
      <c r="T607" s="18" t="s">
        <v>147</v>
      </c>
      <c r="U607" s="495" t="s">
        <v>81</v>
      </c>
      <c r="V607" s="88"/>
      <c r="W607" s="181"/>
      <c r="X607" s="163"/>
      <c r="Y607" s="8"/>
      <c r="Z607" s="114" t="e">
        <f>INDEX('Factur-X FULL'!B:B,MATCH(CONCATENATE("/rsm:CrossIndustryInvoice",O607),'Factur-X FULL'!M:M,0))</f>
        <v>#N/A</v>
      </c>
      <c r="AA607" s="201" t="e">
        <f>INDEX('Factur-X FULL'!K:K,MATCH(CONCATENATE("/rsm:CrossIndustryInvoice",O607),'Factur-X FULL'!M:M,0))</f>
        <v>#N/A</v>
      </c>
      <c r="AB607" s="109" t="e">
        <f>IF(OR(ISNA(Z607),Z607="EXT"),INDEX('Factur-X FULL'!T:T,MATCH(CONCATENATE("/rsm:CrossIndustryInvoice",O607),'Factur-X FULL'!M:M,0)),INDEX('Factur-X FULL'!T:T,MATCH(Z607,'Factur-X FULL'!B:B,0)))</f>
        <v>#N/A</v>
      </c>
      <c r="AD607" s="8"/>
    </row>
    <row r="608" spans="1:30" ht="45" customHeight="1" outlineLevel="4" x14ac:dyDescent="0.2">
      <c r="A608" s="8">
        <v>605</v>
      </c>
      <c r="B608" s="54" t="s">
        <v>4160</v>
      </c>
      <c r="C608" s="514" t="s">
        <v>5764</v>
      </c>
      <c r="D608" s="445" t="str">
        <f t="shared" si="95"/>
        <v xml:space="preserve">* * * * * * </v>
      </c>
      <c r="E608" s="24" t="s">
        <v>5806</v>
      </c>
      <c r="F608" s="26">
        <f t="shared" si="96"/>
        <v>6</v>
      </c>
      <c r="G608" s="26" t="s">
        <v>5613</v>
      </c>
      <c r="H608" s="26" t="s">
        <v>5613</v>
      </c>
      <c r="I608" s="26" t="s">
        <v>5613</v>
      </c>
      <c r="J608" s="26" t="s">
        <v>99</v>
      </c>
      <c r="K608" s="18" t="s">
        <v>16</v>
      </c>
      <c r="L608" s="230" t="str">
        <f t="shared" si="93"/>
        <v>1..1</v>
      </c>
      <c r="M608" s="230" t="str">
        <f t="shared" si="78"/>
        <v>1..1</v>
      </c>
      <c r="N608" s="475" t="s">
        <v>20</v>
      </c>
      <c r="O608" s="47" t="s">
        <v>5854</v>
      </c>
      <c r="P608" s="47" t="s">
        <v>5815</v>
      </c>
      <c r="Q608" s="47" t="s">
        <v>1610</v>
      </c>
      <c r="R608" s="47"/>
      <c r="S608" s="47"/>
      <c r="T608" s="125" t="s">
        <v>192</v>
      </c>
      <c r="U608" s="497" t="s">
        <v>230</v>
      </c>
      <c r="V608" s="94" t="s">
        <v>4056</v>
      </c>
      <c r="W608" s="187"/>
      <c r="X608" s="169"/>
      <c r="Y608" s="8"/>
      <c r="Z608" s="114" t="e">
        <f>INDEX('Factur-X FULL'!B:B,MATCH(CONCATENATE("/rsm:CrossIndustryInvoice",O608),'Factur-X FULL'!M:M,0))</f>
        <v>#N/A</v>
      </c>
      <c r="AA608" s="201" t="e">
        <f>INDEX('Factur-X FULL'!K:K,MATCH(CONCATENATE("/rsm:CrossIndustryInvoice",O608),'Factur-X FULL'!M:M,0))</f>
        <v>#N/A</v>
      </c>
      <c r="AB608" s="109" t="e">
        <f>IF(OR(ISNA(Z608),Z608="EXT"),INDEX('Factur-X FULL'!T:T,MATCH(CONCATENATE("/rsm:CrossIndustryInvoice",O608),'Factur-X FULL'!M:M,0)),INDEX('Factur-X FULL'!T:T,MATCH(Z608,'Factur-X FULL'!B:B,0)))</f>
        <v>#N/A</v>
      </c>
      <c r="AD608" s="8"/>
    </row>
    <row r="609" spans="1:30" s="148" customFormat="1" ht="45" customHeight="1" outlineLevel="3" x14ac:dyDescent="0.2">
      <c r="A609" s="8">
        <v>606</v>
      </c>
      <c r="B609" s="153" t="s">
        <v>4160</v>
      </c>
      <c r="C609" s="516" t="s">
        <v>5764</v>
      </c>
      <c r="D609" s="446" t="str">
        <f t="shared" si="95"/>
        <v xml:space="preserve">* * * * </v>
      </c>
      <c r="E609" s="49" t="s">
        <v>5807</v>
      </c>
      <c r="F609" s="35">
        <f t="shared" si="96"/>
        <v>4</v>
      </c>
      <c r="G609" s="236" t="s">
        <v>5613</v>
      </c>
      <c r="H609" s="236" t="s">
        <v>5613</v>
      </c>
      <c r="I609" s="236" t="s">
        <v>5613</v>
      </c>
      <c r="J609" s="236" t="s">
        <v>99</v>
      </c>
      <c r="K609" s="36" t="s">
        <v>20</v>
      </c>
      <c r="L609" s="35" t="s">
        <v>4576</v>
      </c>
      <c r="M609" s="35" t="s">
        <v>21</v>
      </c>
      <c r="N609" s="482" t="s">
        <v>21</v>
      </c>
      <c r="O609" s="34" t="s">
        <v>5855</v>
      </c>
      <c r="P609" s="34"/>
      <c r="Q609" s="34"/>
      <c r="R609" s="34"/>
      <c r="S609" s="34"/>
      <c r="T609" s="36"/>
      <c r="U609" s="500"/>
      <c r="V609" s="465"/>
      <c r="W609" s="185"/>
      <c r="X609" s="166"/>
      <c r="Y609" s="8"/>
      <c r="Z609" s="145" t="e">
        <f>INDEX('Factur-X FULL'!B:B,MATCH(CONCATENATE("/rsm:CrossIndustryInvoice",O609),'Factur-X FULL'!M:M,0))</f>
        <v>#N/A</v>
      </c>
      <c r="AA609" s="202" t="e">
        <f>INDEX('Factur-X FULL'!K:K,MATCH(CONCATENATE("/rsm:CrossIndustryInvoice",O609),'Factur-X FULL'!M:M,0))</f>
        <v>#N/A</v>
      </c>
      <c r="AB609" s="146" t="e">
        <f>IF(OR(ISNA(Z609),Z609="EXT"),INDEX('Factur-X FULL'!T:T,MATCH(CONCATENATE("/rsm:CrossIndustryInvoice",O609),'Factur-X FULL'!M:M,0)),INDEX('Factur-X FULL'!T:T,MATCH(Z609,'Factur-X FULL'!B:B,0)))</f>
        <v>#N/A</v>
      </c>
      <c r="AC609" s="70" t="s">
        <v>4706</v>
      </c>
      <c r="AD609" s="8"/>
    </row>
    <row r="610" spans="1:30" ht="45" customHeight="1" outlineLevel="4" x14ac:dyDescent="0.2">
      <c r="A610" s="8">
        <v>607</v>
      </c>
      <c r="B610" s="54" t="s">
        <v>4160</v>
      </c>
      <c r="C610" s="514" t="s">
        <v>5764</v>
      </c>
      <c r="D610" s="445" t="str">
        <f t="shared" si="95"/>
        <v xml:space="preserve">* * * * * </v>
      </c>
      <c r="E610" s="24" t="s">
        <v>5808</v>
      </c>
      <c r="F610" s="26">
        <f t="shared" si="96"/>
        <v>5</v>
      </c>
      <c r="G610" s="26" t="s">
        <v>5613</v>
      </c>
      <c r="H610" s="26" t="s">
        <v>5613</v>
      </c>
      <c r="I610" s="26" t="s">
        <v>5613</v>
      </c>
      <c r="J610" s="26" t="s">
        <v>99</v>
      </c>
      <c r="K610" s="18" t="s">
        <v>16</v>
      </c>
      <c r="L610" s="230" t="str">
        <f t="shared" si="93"/>
        <v>1..1</v>
      </c>
      <c r="M610" s="230" t="str">
        <f t="shared" si="78"/>
        <v>1..1</v>
      </c>
      <c r="N610" s="475" t="s">
        <v>20</v>
      </c>
      <c r="O610" s="21" t="s">
        <v>5856</v>
      </c>
      <c r="P610" s="20" t="s">
        <v>5816</v>
      </c>
      <c r="Q610" s="20" t="s">
        <v>1864</v>
      </c>
      <c r="R610" s="20"/>
      <c r="S610" s="21"/>
      <c r="T610" s="18" t="s">
        <v>147</v>
      </c>
      <c r="U610" s="495" t="s">
        <v>81</v>
      </c>
      <c r="V610" s="88"/>
      <c r="W610" s="181"/>
      <c r="X610" s="163"/>
      <c r="Y610" s="8"/>
      <c r="Z610" s="114" t="e">
        <f>INDEX('Factur-X FULL'!B:B,MATCH(CONCATENATE("/rsm:CrossIndustryInvoice",O610),'Factur-X FULL'!M:M,0))</f>
        <v>#N/A</v>
      </c>
      <c r="AA610" s="201" t="e">
        <f>INDEX('Factur-X FULL'!K:K,MATCH(CONCATENATE("/rsm:CrossIndustryInvoice",O610),'Factur-X FULL'!M:M,0))</f>
        <v>#N/A</v>
      </c>
      <c r="AB610" s="109" t="e">
        <f>IF(OR(ISNA(Z610),Z610="EXT"),INDEX('Factur-X FULL'!T:T,MATCH(CONCATENATE("/rsm:CrossIndustryInvoice",O610),'Factur-X FULL'!M:M,0)),INDEX('Factur-X FULL'!T:T,MATCH(Z610,'Factur-X FULL'!B:B,0)))</f>
        <v>#N/A</v>
      </c>
      <c r="AD610" s="8"/>
    </row>
    <row r="611" spans="1:30" ht="45" customHeight="1" outlineLevel="4" x14ac:dyDescent="0.2">
      <c r="A611" s="8">
        <v>608</v>
      </c>
      <c r="B611" s="54" t="s">
        <v>4160</v>
      </c>
      <c r="C611" s="514" t="s">
        <v>5764</v>
      </c>
      <c r="D611" s="445" t="str">
        <f t="shared" si="95"/>
        <v xml:space="preserve">* * * * * * </v>
      </c>
      <c r="E611" s="24"/>
      <c r="F611" s="26">
        <f t="shared" si="96"/>
        <v>6</v>
      </c>
      <c r="G611" s="26" t="s">
        <v>5613</v>
      </c>
      <c r="H611" s="26" t="s">
        <v>5613</v>
      </c>
      <c r="I611" s="26" t="s">
        <v>5613</v>
      </c>
      <c r="J611" s="26" t="s">
        <v>99</v>
      </c>
      <c r="K611" s="19" t="s">
        <v>16</v>
      </c>
      <c r="L611" s="230" t="str">
        <f t="shared" si="93"/>
        <v>1..1</v>
      </c>
      <c r="M611" s="230" t="str">
        <f t="shared" si="78"/>
        <v>1..1</v>
      </c>
      <c r="N611" s="475" t="s">
        <v>20</v>
      </c>
      <c r="O611" s="52" t="s">
        <v>5857</v>
      </c>
      <c r="P611" s="47" t="s">
        <v>5858</v>
      </c>
      <c r="Q611" s="47" t="s">
        <v>4976</v>
      </c>
      <c r="R611" s="47"/>
      <c r="S611" s="52"/>
      <c r="T611" s="125" t="s">
        <v>409</v>
      </c>
      <c r="U611" s="497" t="s">
        <v>230</v>
      </c>
      <c r="V611" s="94" t="s">
        <v>138</v>
      </c>
      <c r="W611" s="187"/>
      <c r="X611" s="169"/>
      <c r="Y611" s="8"/>
      <c r="Z611" s="114" t="e">
        <f>INDEX('Factur-X FULL'!B:B,MATCH(CONCATENATE("/rsm:CrossIndustryInvoice",O611),'Factur-X FULL'!M:M,0))</f>
        <v>#N/A</v>
      </c>
      <c r="AA611" s="201" t="e">
        <f>INDEX('Factur-X FULL'!K:K,MATCH(CONCATENATE("/rsm:CrossIndustryInvoice",O611),'Factur-X FULL'!M:M,0))</f>
        <v>#N/A</v>
      </c>
      <c r="AB611" s="109" t="e">
        <f>IF(OR(ISNA(Z611),Z611="EXT"),INDEX('Factur-X FULL'!T:T,MATCH(CONCATENATE("/rsm:CrossIndustryInvoice",O611),'Factur-X FULL'!M:M,0)),INDEX('Factur-X FULL'!T:T,MATCH(Z611,'Factur-X FULL'!B:B,0)))</f>
        <v>#N/A</v>
      </c>
      <c r="AD611" s="8"/>
    </row>
    <row r="612" spans="1:30" s="148" customFormat="1" ht="45" customHeight="1" outlineLevel="2" x14ac:dyDescent="0.2">
      <c r="A612" s="8">
        <v>609</v>
      </c>
      <c r="B612" s="153" t="s">
        <v>4160</v>
      </c>
      <c r="C612" s="131"/>
      <c r="D612" s="449" t="str">
        <f t="shared" si="85"/>
        <v xml:space="preserve">* * * </v>
      </c>
      <c r="E612" s="40" t="s">
        <v>4150</v>
      </c>
      <c r="F612" s="42">
        <f t="shared" si="66"/>
        <v>3</v>
      </c>
      <c r="G612" s="234" t="s">
        <v>5613</v>
      </c>
      <c r="H612" s="234" t="s">
        <v>5613</v>
      </c>
      <c r="I612" s="234" t="s">
        <v>5613</v>
      </c>
      <c r="J612" s="234" t="s">
        <v>3776</v>
      </c>
      <c r="K612" s="42" t="s">
        <v>20</v>
      </c>
      <c r="L612" s="41" t="str">
        <f t="shared" si="89"/>
        <v>0..1</v>
      </c>
      <c r="M612" s="41" t="str">
        <f t="shared" si="78"/>
        <v>0..1</v>
      </c>
      <c r="N612" s="481" t="s">
        <v>21</v>
      </c>
      <c r="O612" s="40" t="s">
        <v>3930</v>
      </c>
      <c r="P612" s="40"/>
      <c r="Q612" s="40"/>
      <c r="R612" s="40"/>
      <c r="S612" s="42"/>
      <c r="T612" s="42"/>
      <c r="U612" s="499"/>
      <c r="V612" s="92"/>
      <c r="W612" s="193" t="s">
        <v>5750</v>
      </c>
      <c r="X612" s="194"/>
      <c r="Y612" s="8"/>
      <c r="Z612" s="141" t="e">
        <f>INDEX('Factur-X FULL'!B:B,MATCH(CONCATENATE("/rsm:CrossIndustryInvoice",O612),'Factur-X FULL'!M:M,0))</f>
        <v>#N/A</v>
      </c>
      <c r="AA612" s="203" t="e">
        <f>INDEX('Factur-X FULL'!K:K,MATCH(CONCATENATE("/rsm:CrossIndustryInvoice",O612),'Factur-X FULL'!M:M,0))</f>
        <v>#N/A</v>
      </c>
      <c r="AB612" s="143" t="e">
        <f>IF(OR(ISNA(Z612),Z612="EXT"),INDEX('Factur-X FULL'!T:T,MATCH(CONCATENATE("/rsm:CrossIndustryInvoice",O612),'Factur-X FULL'!M:M,0)),INDEX('Factur-X FULL'!T:T,MATCH(Z612,'Factur-X FULL'!B:B,0)))</f>
        <v>#N/A</v>
      </c>
      <c r="AC612" s="426" t="s">
        <v>4707</v>
      </c>
      <c r="AD612" s="8"/>
    </row>
    <row r="613" spans="1:30" ht="45" customHeight="1" outlineLevel="3" x14ac:dyDescent="0.2">
      <c r="A613" s="8">
        <v>610</v>
      </c>
      <c r="B613" s="54" t="s">
        <v>4160</v>
      </c>
      <c r="C613" s="121"/>
      <c r="D613" s="445" t="str">
        <f t="shared" si="85"/>
        <v xml:space="preserve">* * * * </v>
      </c>
      <c r="E613" s="24" t="s">
        <v>4022</v>
      </c>
      <c r="F613" s="26">
        <f t="shared" si="66"/>
        <v>4</v>
      </c>
      <c r="G613" s="26" t="s">
        <v>5613</v>
      </c>
      <c r="H613" s="26" t="s">
        <v>5613</v>
      </c>
      <c r="I613" s="26" t="s">
        <v>5613</v>
      </c>
      <c r="J613" s="26" t="s">
        <v>3776</v>
      </c>
      <c r="K613" s="18" t="s">
        <v>16</v>
      </c>
      <c r="L613" s="230" t="str">
        <f t="shared" si="89"/>
        <v>1..1</v>
      </c>
      <c r="M613" s="230" t="str">
        <f t="shared" si="78"/>
        <v>1..1</v>
      </c>
      <c r="N613" s="475" t="s">
        <v>20</v>
      </c>
      <c r="O613" s="20" t="s">
        <v>4014</v>
      </c>
      <c r="P613" s="20" t="s">
        <v>5683</v>
      </c>
      <c r="Q613" s="20"/>
      <c r="R613" s="20"/>
      <c r="S613" s="20"/>
      <c r="T613" s="18" t="s">
        <v>531</v>
      </c>
      <c r="U613" s="495" t="s">
        <v>81</v>
      </c>
      <c r="V613" s="88"/>
      <c r="W613" s="181" t="s">
        <v>5750</v>
      </c>
      <c r="X613" s="163"/>
      <c r="Y613" s="8"/>
      <c r="Z613" s="114" t="e">
        <f>INDEX('Factur-X FULL'!B:B,MATCH(CONCATENATE("/rsm:CrossIndustryInvoice",O613),'Factur-X FULL'!M:M,0))</f>
        <v>#N/A</v>
      </c>
      <c r="AA613" s="201" t="e">
        <f>INDEX('Factur-X FULL'!K:K,MATCH(CONCATENATE("/rsm:CrossIndustryInvoice",O613),'Factur-X FULL'!M:M,0))</f>
        <v>#N/A</v>
      </c>
      <c r="AB613" s="109" t="e">
        <f>IF(OR(ISNA(Z613),Z613="EXT"),INDEX('Factur-X FULL'!T:T,MATCH(CONCATENATE("/rsm:CrossIndustryInvoice",O613),'Factur-X FULL'!M:M,0)),INDEX('Factur-X FULL'!T:T,MATCH(Z613,'Factur-X FULL'!B:B,0)))</f>
        <v>#N/A</v>
      </c>
      <c r="AC613" s="426" t="s">
        <v>4707</v>
      </c>
      <c r="AD613" s="8"/>
    </row>
    <row r="614" spans="1:30" ht="45" customHeight="1" outlineLevel="3" x14ac:dyDescent="0.2">
      <c r="A614" s="8">
        <v>611</v>
      </c>
      <c r="B614" s="54" t="s">
        <v>4160</v>
      </c>
      <c r="C614" s="121"/>
      <c r="D614" s="445" t="str">
        <f t="shared" si="85"/>
        <v xml:space="preserve">* * * * </v>
      </c>
      <c r="E614" s="46" t="str">
        <f>CONCATENATE("(",E615,")")</f>
        <v>(Catalogue Referenced Doc Date)</v>
      </c>
      <c r="F614" s="26">
        <f t="shared" si="66"/>
        <v>4</v>
      </c>
      <c r="G614" s="26" t="s">
        <v>5613</v>
      </c>
      <c r="H614" s="26" t="s">
        <v>5613</v>
      </c>
      <c r="I614" s="26" t="s">
        <v>5613</v>
      </c>
      <c r="J614" s="26" t="s">
        <v>99</v>
      </c>
      <c r="K614" s="18" t="s">
        <v>20</v>
      </c>
      <c r="L614" s="230" t="str">
        <f t="shared" si="81"/>
        <v>0..1</v>
      </c>
      <c r="M614" s="230" t="str">
        <f t="shared" si="78"/>
        <v>0..1</v>
      </c>
      <c r="N614" s="475" t="s">
        <v>20</v>
      </c>
      <c r="O614" s="25" t="s">
        <v>5567</v>
      </c>
      <c r="P614" s="24"/>
      <c r="Q614" s="24"/>
      <c r="R614" s="24"/>
      <c r="S614" s="25"/>
      <c r="T614" s="19"/>
      <c r="U614" s="494"/>
      <c r="V614" s="89"/>
      <c r="W614" s="182"/>
      <c r="X614" s="164"/>
      <c r="Y614" s="8"/>
      <c r="Z614" s="114" t="e">
        <f>INDEX('Factur-X FULL'!B:B,MATCH(CONCATENATE("/rsm:CrossIndustryInvoice",O614),'Factur-X FULL'!M:M,0))</f>
        <v>#N/A</v>
      </c>
      <c r="AA614" s="201" t="e">
        <f>INDEX('Factur-X FULL'!K:K,MATCH(CONCATENATE("/rsm:CrossIndustryInvoice",O614),'Factur-X FULL'!M:M,0))</f>
        <v>#N/A</v>
      </c>
      <c r="AB614" s="109" t="e">
        <f>IF(OR(ISNA(Z614),Z614="EXT"),INDEX('Factur-X FULL'!T:T,MATCH(CONCATENATE("/rsm:CrossIndustryInvoice",O614),'Factur-X FULL'!M:M,0)),INDEX('Factur-X FULL'!T:T,MATCH(Z614,'Factur-X FULL'!B:B,0)))</f>
        <v>#N/A</v>
      </c>
      <c r="AC614" s="426" t="s">
        <v>4707</v>
      </c>
      <c r="AD614" s="8"/>
    </row>
    <row r="615" spans="1:30" ht="45" customHeight="1" outlineLevel="3" x14ac:dyDescent="0.2">
      <c r="A615" s="8">
        <v>612</v>
      </c>
      <c r="B615" s="54" t="s">
        <v>4160</v>
      </c>
      <c r="C615" s="121"/>
      <c r="D615" s="442" t="str">
        <f t="shared" si="85"/>
        <v xml:space="preserve">* * * * * </v>
      </c>
      <c r="E615" s="20" t="s">
        <v>5511</v>
      </c>
      <c r="F615" s="17">
        <f t="shared" si="66"/>
        <v>5</v>
      </c>
      <c r="G615" s="26" t="s">
        <v>5613</v>
      </c>
      <c r="H615" s="26" t="s">
        <v>5613</v>
      </c>
      <c r="I615" s="26" t="s">
        <v>5613</v>
      </c>
      <c r="J615" s="26" t="s">
        <v>99</v>
      </c>
      <c r="K615" s="18" t="s">
        <v>16</v>
      </c>
      <c r="L615" s="230" t="str">
        <f t="shared" si="81"/>
        <v>1..1</v>
      </c>
      <c r="M615" s="230" t="str">
        <f t="shared" si="78"/>
        <v>1..1</v>
      </c>
      <c r="N615" s="475" t="s">
        <v>16</v>
      </c>
      <c r="O615" s="25" t="s">
        <v>5568</v>
      </c>
      <c r="P615" s="24" t="s">
        <v>5648</v>
      </c>
      <c r="Q615" s="59"/>
      <c r="R615" s="59"/>
      <c r="S615" s="25"/>
      <c r="T615" s="19" t="s">
        <v>215</v>
      </c>
      <c r="U615" s="494" t="s">
        <v>81</v>
      </c>
      <c r="V615" s="89"/>
      <c r="W615" s="182"/>
      <c r="X615" s="164"/>
      <c r="Y615" s="8"/>
      <c r="Z615" s="111" t="e">
        <f>INDEX('Factur-X FULL'!B:B,MATCH(CONCATENATE("/rsm:CrossIndustryInvoice",O615),'Factur-X FULL'!M:M,0))</f>
        <v>#N/A</v>
      </c>
      <c r="AA615" s="199" t="e">
        <f>INDEX('Factur-X FULL'!K:K,MATCH(CONCATENATE("/rsm:CrossIndustryInvoice",O615),'Factur-X FULL'!M:M,0))</f>
        <v>#N/A</v>
      </c>
      <c r="AB615" s="109" t="e">
        <f>IF(OR(ISNA(Z615),Z615="EXT"),INDEX('Factur-X FULL'!T:T,MATCH(CONCATENATE("/rsm:CrossIndustryInvoice",O615),'Factur-X FULL'!M:M,0)),INDEX('Factur-X FULL'!T:T,MATCH(Z615,'Factur-X FULL'!B:B,0)))</f>
        <v>#N/A</v>
      </c>
      <c r="AC615" s="426" t="s">
        <v>4707</v>
      </c>
      <c r="AD615" s="8"/>
    </row>
    <row r="616" spans="1:30" ht="45" customHeight="1" outlineLevel="3" x14ac:dyDescent="0.2">
      <c r="A616" s="8">
        <v>613</v>
      </c>
      <c r="B616" s="54" t="s">
        <v>4160</v>
      </c>
      <c r="C616" s="121"/>
      <c r="D616" s="442" t="str">
        <f t="shared" si="85"/>
        <v xml:space="preserve">* * * * * * </v>
      </c>
      <c r="E616" s="24" t="s">
        <v>1164</v>
      </c>
      <c r="F616" s="17">
        <f t="shared" si="66"/>
        <v>6</v>
      </c>
      <c r="G616" s="26" t="s">
        <v>5613</v>
      </c>
      <c r="H616" s="26" t="s">
        <v>5613</v>
      </c>
      <c r="I616" s="26" t="s">
        <v>5613</v>
      </c>
      <c r="J616" s="26" t="s">
        <v>99</v>
      </c>
      <c r="K616" s="18" t="s">
        <v>16</v>
      </c>
      <c r="L616" s="230" t="str">
        <f t="shared" si="81"/>
        <v>1..1</v>
      </c>
      <c r="M616" s="230" t="str">
        <f t="shared" si="78"/>
        <v>1..1</v>
      </c>
      <c r="N616" s="475" t="s">
        <v>20</v>
      </c>
      <c r="O616" s="31" t="s">
        <v>5569</v>
      </c>
      <c r="P616" s="32"/>
      <c r="Q616" s="32" t="s">
        <v>5755</v>
      </c>
      <c r="R616" s="32"/>
      <c r="S616" s="31"/>
      <c r="T616" s="122" t="s">
        <v>192</v>
      </c>
      <c r="U616" s="497" t="s">
        <v>230</v>
      </c>
      <c r="V616" s="90"/>
      <c r="W616" s="184"/>
      <c r="X616" s="165"/>
      <c r="Y616" s="8"/>
      <c r="Z616" s="111" t="e">
        <f>INDEX('Factur-X FULL'!B:B,MATCH(CONCATENATE("/rsm:CrossIndustryInvoice",O616),'Factur-X FULL'!M:M,0))</f>
        <v>#N/A</v>
      </c>
      <c r="AA616" s="199" t="e">
        <f>INDEX('Factur-X FULL'!K:K,MATCH(CONCATENATE("/rsm:CrossIndustryInvoice",O616),'Factur-X FULL'!M:M,0))</f>
        <v>#N/A</v>
      </c>
      <c r="AB616" s="109" t="e">
        <f>IF(OR(ISNA(Z616),Z616="EXT"),INDEX('Factur-X FULL'!T:T,MATCH(CONCATENATE("/rsm:CrossIndustryInvoice",O616),'Factur-X FULL'!M:M,0)),INDEX('Factur-X FULL'!T:T,MATCH(Z616,'Factur-X FULL'!B:B,0)))</f>
        <v>#N/A</v>
      </c>
      <c r="AC616" s="426" t="s">
        <v>4707</v>
      </c>
      <c r="AD616" s="8"/>
    </row>
    <row r="617" spans="1:30" s="148" customFormat="1" ht="45" customHeight="1" outlineLevel="2" x14ac:dyDescent="0.2">
      <c r="A617" s="8">
        <v>614</v>
      </c>
      <c r="B617" s="153" t="s">
        <v>4160</v>
      </c>
      <c r="C617" s="131"/>
      <c r="D617" s="449" t="str">
        <f t="shared" si="85"/>
        <v xml:space="preserve">* * * </v>
      </c>
      <c r="E617" s="40" t="s">
        <v>4870</v>
      </c>
      <c r="F617" s="42">
        <f t="shared" si="66"/>
        <v>3</v>
      </c>
      <c r="G617" s="234" t="s">
        <v>5613</v>
      </c>
      <c r="H617" s="234" t="s">
        <v>5613</v>
      </c>
      <c r="I617" s="234" t="s">
        <v>5613</v>
      </c>
      <c r="J617" s="234" t="s">
        <v>323</v>
      </c>
      <c r="K617" s="42" t="s">
        <v>20</v>
      </c>
      <c r="L617" s="41" t="str">
        <f t="shared" si="81"/>
        <v>0..1</v>
      </c>
      <c r="M617" s="41" t="str">
        <f t="shared" si="78"/>
        <v>0..1</v>
      </c>
      <c r="N617" s="481" t="s">
        <v>20</v>
      </c>
      <c r="O617" s="40" t="s">
        <v>3927</v>
      </c>
      <c r="P617" s="40"/>
      <c r="Q617" s="40"/>
      <c r="R617" s="40"/>
      <c r="S617" s="42"/>
      <c r="T617" s="42"/>
      <c r="U617" s="499"/>
      <c r="V617" s="92"/>
      <c r="W617" s="193"/>
      <c r="X617" s="194"/>
      <c r="Y617" s="8"/>
      <c r="Z617" s="141" t="e">
        <f>INDEX('Factur-X FULL'!B:B,MATCH(CONCATENATE("/rsm:CrossIndustryInvoice",O617),'Factur-X FULL'!M:M,0))</f>
        <v>#N/A</v>
      </c>
      <c r="AA617" s="203" t="e">
        <f>INDEX('Factur-X FULL'!K:K,MATCH(CONCATENATE("/rsm:CrossIndustryInvoice",O617),'Factur-X FULL'!M:M,0))</f>
        <v>#N/A</v>
      </c>
      <c r="AB617" s="143" t="e">
        <f>IF(OR(ISNA(Z617),Z617="EXT"),INDEX('Factur-X FULL'!T:T,MATCH(CONCATENATE("/rsm:CrossIndustryInvoice",O617),'Factur-X FULL'!M:M,0)),INDEX('Factur-X FULL'!T:T,MATCH(Z617,'Factur-X FULL'!B:B,0)))</f>
        <v>#N/A</v>
      </c>
      <c r="AC617" s="426" t="s">
        <v>4707</v>
      </c>
      <c r="AD617" s="8"/>
    </row>
    <row r="618" spans="1:30" ht="45" customHeight="1" outlineLevel="3" x14ac:dyDescent="0.2">
      <c r="A618" s="8">
        <v>615</v>
      </c>
      <c r="B618" s="54" t="s">
        <v>4160</v>
      </c>
      <c r="C618" s="121"/>
      <c r="D618" s="445" t="str">
        <f t="shared" si="85"/>
        <v xml:space="preserve">* * * * </v>
      </c>
      <c r="E618" s="24" t="s">
        <v>4147</v>
      </c>
      <c r="F618" s="26">
        <f t="shared" si="66"/>
        <v>4</v>
      </c>
      <c r="G618" s="26" t="s">
        <v>5613</v>
      </c>
      <c r="H618" s="26" t="s">
        <v>5613</v>
      </c>
      <c r="I618" s="26" t="s">
        <v>5613</v>
      </c>
      <c r="J618" s="26" t="s">
        <v>323</v>
      </c>
      <c r="K618" s="18" t="s">
        <v>16</v>
      </c>
      <c r="L618" s="230" t="str">
        <f t="shared" si="81"/>
        <v>1..1</v>
      </c>
      <c r="M618" s="230" t="str">
        <f t="shared" si="78"/>
        <v>1..1</v>
      </c>
      <c r="N618" s="475" t="s">
        <v>20</v>
      </c>
      <c r="O618" s="20" t="s">
        <v>3928</v>
      </c>
      <c r="P618" s="20" t="s">
        <v>5684</v>
      </c>
      <c r="Q618" s="20"/>
      <c r="R618" s="20"/>
      <c r="S618" s="20"/>
      <c r="T618" s="18" t="s">
        <v>531</v>
      </c>
      <c r="U618" s="495" t="s">
        <v>81</v>
      </c>
      <c r="V618" s="88"/>
      <c r="W618" s="181"/>
      <c r="X618" s="163"/>
      <c r="Y618" s="8"/>
      <c r="Z618" s="114" t="e">
        <f>INDEX('Factur-X FULL'!B:B,MATCH(CONCATENATE("/rsm:CrossIndustryInvoice",O618),'Factur-X FULL'!M:M,0))</f>
        <v>#N/A</v>
      </c>
      <c r="AA618" s="201" t="e">
        <f>INDEX('Factur-X FULL'!K:K,MATCH(CONCATENATE("/rsm:CrossIndustryInvoice",O618),'Factur-X FULL'!M:M,0))</f>
        <v>#N/A</v>
      </c>
      <c r="AB618" s="109" t="e">
        <f>IF(OR(ISNA(Z618),Z618="EXT"),INDEX('Factur-X FULL'!T:T,MATCH(CONCATENATE("/rsm:CrossIndustryInvoice",O618),'Factur-X FULL'!M:M,0)),INDEX('Factur-X FULL'!T:T,MATCH(Z618,'Factur-X FULL'!B:B,0)))</f>
        <v>#N/A</v>
      </c>
      <c r="AC618" s="426" t="s">
        <v>4707</v>
      </c>
      <c r="AD618" s="8"/>
    </row>
    <row r="619" spans="1:30" ht="45" customHeight="1" outlineLevel="3" x14ac:dyDescent="0.2">
      <c r="A619" s="8">
        <v>616</v>
      </c>
      <c r="B619" s="54" t="s">
        <v>4160</v>
      </c>
      <c r="C619" s="121"/>
      <c r="D619" s="445" t="str">
        <f t="shared" ref="D619:D621" si="97">REPT($D$1,F619)</f>
        <v xml:space="preserve">* * * * </v>
      </c>
      <c r="E619" s="46" t="str">
        <f>CONCATENATE("(",E620,")")</f>
        <v>(Blanket Order Date)</v>
      </c>
      <c r="F619" s="26">
        <f t="shared" ref="F619:F621" si="98">LEN(O619)-LEN(SUBSTITUTE(O619,"/",""))</f>
        <v>4</v>
      </c>
      <c r="G619" s="26" t="s">
        <v>5613</v>
      </c>
      <c r="H619" s="26" t="s">
        <v>5613</v>
      </c>
      <c r="I619" s="26" t="s">
        <v>5613</v>
      </c>
      <c r="J619" s="26" t="s">
        <v>99</v>
      </c>
      <c r="K619" s="18" t="s">
        <v>20</v>
      </c>
      <c r="L619" s="230" t="str">
        <f t="shared" si="81"/>
        <v>0..1</v>
      </c>
      <c r="M619" s="230" t="str">
        <f t="shared" si="78"/>
        <v>0..1</v>
      </c>
      <c r="N619" s="475" t="s">
        <v>20</v>
      </c>
      <c r="O619" s="25" t="s">
        <v>5570</v>
      </c>
      <c r="P619" s="24"/>
      <c r="Q619" s="24"/>
      <c r="R619" s="24"/>
      <c r="S619" s="25"/>
      <c r="T619" s="19"/>
      <c r="U619" s="494"/>
      <c r="V619" s="89"/>
      <c r="W619" s="182"/>
      <c r="X619" s="164"/>
      <c r="Y619" s="8"/>
      <c r="Z619" s="114" t="e">
        <f>INDEX('Factur-X FULL'!B:B,MATCH(CONCATENATE("/rsm:CrossIndustryInvoice",O619),'Factur-X FULL'!M:M,0))</f>
        <v>#N/A</v>
      </c>
      <c r="AA619" s="201" t="e">
        <f>INDEX('Factur-X FULL'!K:K,MATCH(CONCATENATE("/rsm:CrossIndustryInvoice",O619),'Factur-X FULL'!M:M,0))</f>
        <v>#N/A</v>
      </c>
      <c r="AB619" s="109" t="e">
        <f>IF(OR(ISNA(Z619),Z619="EXT"),INDEX('Factur-X FULL'!T:T,MATCH(CONCATENATE("/rsm:CrossIndustryInvoice",O619),'Factur-X FULL'!M:M,0)),INDEX('Factur-X FULL'!T:T,MATCH(Z619,'Factur-X FULL'!B:B,0)))</f>
        <v>#N/A</v>
      </c>
      <c r="AC619" s="426" t="s">
        <v>4707</v>
      </c>
      <c r="AD619" s="8"/>
    </row>
    <row r="620" spans="1:30" ht="45" customHeight="1" outlineLevel="3" x14ac:dyDescent="0.2">
      <c r="A620" s="8">
        <v>617</v>
      </c>
      <c r="B620" s="54" t="s">
        <v>4160</v>
      </c>
      <c r="C620" s="121"/>
      <c r="D620" s="442" t="str">
        <f t="shared" si="97"/>
        <v xml:space="preserve">* * * * * </v>
      </c>
      <c r="E620" s="20" t="s">
        <v>5512</v>
      </c>
      <c r="F620" s="17">
        <f t="shared" si="98"/>
        <v>5</v>
      </c>
      <c r="G620" s="26" t="s">
        <v>5613</v>
      </c>
      <c r="H620" s="26" t="s">
        <v>5613</v>
      </c>
      <c r="I620" s="26" t="s">
        <v>5613</v>
      </c>
      <c r="J620" s="26" t="s">
        <v>99</v>
      </c>
      <c r="K620" s="18" t="s">
        <v>16</v>
      </c>
      <c r="L620" s="230" t="str">
        <f t="shared" si="81"/>
        <v>1..1</v>
      </c>
      <c r="M620" s="230" t="str">
        <f t="shared" si="78"/>
        <v>1..1</v>
      </c>
      <c r="N620" s="475" t="s">
        <v>16</v>
      </c>
      <c r="O620" s="25" t="s">
        <v>5571</v>
      </c>
      <c r="P620" s="24" t="s">
        <v>5685</v>
      </c>
      <c r="Q620" s="59"/>
      <c r="R620" s="59"/>
      <c r="S620" s="25"/>
      <c r="T620" s="19" t="s">
        <v>215</v>
      </c>
      <c r="U620" s="494" t="s">
        <v>81</v>
      </c>
      <c r="V620" s="89"/>
      <c r="W620" s="182"/>
      <c r="X620" s="164"/>
      <c r="Y620" s="8"/>
      <c r="Z620" s="111" t="e">
        <f>INDEX('Factur-X FULL'!B:B,MATCH(CONCATENATE("/rsm:CrossIndustryInvoice",O620),'Factur-X FULL'!M:M,0))</f>
        <v>#N/A</v>
      </c>
      <c r="AA620" s="199" t="e">
        <f>INDEX('Factur-X FULL'!K:K,MATCH(CONCATENATE("/rsm:CrossIndustryInvoice",O620),'Factur-X FULL'!M:M,0))</f>
        <v>#N/A</v>
      </c>
      <c r="AB620" s="109" t="e">
        <f>IF(OR(ISNA(Z620),Z620="EXT"),INDEX('Factur-X FULL'!T:T,MATCH(CONCATENATE("/rsm:CrossIndustryInvoice",O620),'Factur-X FULL'!M:M,0)),INDEX('Factur-X FULL'!T:T,MATCH(Z620,'Factur-X FULL'!B:B,0)))</f>
        <v>#N/A</v>
      </c>
      <c r="AC620" s="426" t="s">
        <v>4707</v>
      </c>
      <c r="AD620" s="8"/>
    </row>
    <row r="621" spans="1:30" ht="45" customHeight="1" outlineLevel="3" x14ac:dyDescent="0.2">
      <c r="A621" s="8">
        <v>618</v>
      </c>
      <c r="B621" s="54" t="s">
        <v>4160</v>
      </c>
      <c r="C621" s="121"/>
      <c r="D621" s="442" t="str">
        <f t="shared" si="97"/>
        <v xml:space="preserve">* * * * * * </v>
      </c>
      <c r="E621" s="24" t="s">
        <v>1164</v>
      </c>
      <c r="F621" s="17">
        <f t="shared" si="98"/>
        <v>6</v>
      </c>
      <c r="G621" s="26" t="s">
        <v>5613</v>
      </c>
      <c r="H621" s="26" t="s">
        <v>5613</v>
      </c>
      <c r="I621" s="26" t="s">
        <v>5613</v>
      </c>
      <c r="J621" s="26" t="s">
        <v>99</v>
      </c>
      <c r="K621" s="18" t="s">
        <v>16</v>
      </c>
      <c r="L621" s="230" t="str">
        <f t="shared" si="81"/>
        <v>1..1</v>
      </c>
      <c r="M621" s="230" t="str">
        <f t="shared" si="78"/>
        <v>1..1</v>
      </c>
      <c r="N621" s="475" t="s">
        <v>20</v>
      </c>
      <c r="O621" s="31" t="s">
        <v>5572</v>
      </c>
      <c r="P621" s="32"/>
      <c r="Q621" s="32" t="s">
        <v>5755</v>
      </c>
      <c r="R621" s="32"/>
      <c r="S621" s="31"/>
      <c r="T621" s="122" t="s">
        <v>192</v>
      </c>
      <c r="U621" s="497" t="s">
        <v>230</v>
      </c>
      <c r="V621" s="90"/>
      <c r="W621" s="184"/>
      <c r="X621" s="165"/>
      <c r="Y621" s="8"/>
      <c r="Z621" s="111" t="e">
        <f>INDEX('Factur-X FULL'!B:B,MATCH(CONCATENATE("/rsm:CrossIndustryInvoice",O621),'Factur-X FULL'!M:M,0))</f>
        <v>#N/A</v>
      </c>
      <c r="AA621" s="199" t="e">
        <f>INDEX('Factur-X FULL'!K:K,MATCH(CONCATENATE("/rsm:CrossIndustryInvoice",O621),'Factur-X FULL'!M:M,0))</f>
        <v>#N/A</v>
      </c>
      <c r="AB621" s="109" t="e">
        <f>IF(OR(ISNA(Z621),Z621="EXT"),INDEX('Factur-X FULL'!T:T,MATCH(CONCATENATE("/rsm:CrossIndustryInvoice",O621),'Factur-X FULL'!M:M,0)),INDEX('Factur-X FULL'!T:T,MATCH(Z621,'Factur-X FULL'!B:B,0)))</f>
        <v>#N/A</v>
      </c>
      <c r="AC621" s="426" t="s">
        <v>4707</v>
      </c>
      <c r="AD621" s="8"/>
    </row>
    <row r="622" spans="1:30" s="148" customFormat="1" ht="45" customHeight="1" outlineLevel="2" x14ac:dyDescent="0.2">
      <c r="A622" s="8">
        <v>619</v>
      </c>
      <c r="B622" s="153" t="s">
        <v>4160</v>
      </c>
      <c r="C622" s="131"/>
      <c r="D622" s="449" t="str">
        <f t="shared" si="85"/>
        <v xml:space="preserve">* * * </v>
      </c>
      <c r="E622" s="40" t="s">
        <v>4871</v>
      </c>
      <c r="F622" s="42">
        <f t="shared" ref="F622:F626" si="99">LEN(O622)-LEN(SUBSTITUTE(O622,"/",""))</f>
        <v>3</v>
      </c>
      <c r="G622" s="234" t="s">
        <v>5613</v>
      </c>
      <c r="H622" s="234" t="s">
        <v>5613</v>
      </c>
      <c r="I622" s="234" t="s">
        <v>5613</v>
      </c>
      <c r="J622" s="234" t="s">
        <v>323</v>
      </c>
      <c r="K622" s="42" t="s">
        <v>20</v>
      </c>
      <c r="L622" s="41" t="str">
        <f t="shared" si="81"/>
        <v>0..1</v>
      </c>
      <c r="M622" s="41" t="str">
        <f t="shared" si="78"/>
        <v>0..1</v>
      </c>
      <c r="N622" s="481" t="s">
        <v>20</v>
      </c>
      <c r="O622" s="40" t="s">
        <v>4873</v>
      </c>
      <c r="P622" s="40" t="s">
        <v>4875</v>
      </c>
      <c r="Q622" s="40"/>
      <c r="R622" s="40"/>
      <c r="S622" s="42"/>
      <c r="T622" s="42"/>
      <c r="U622" s="499"/>
      <c r="V622" s="92"/>
      <c r="W622" s="193"/>
      <c r="X622" s="194"/>
      <c r="Y622" s="8"/>
      <c r="Z622" s="141" t="e">
        <f>INDEX('Factur-X FULL'!B:B,MATCH(CONCATENATE("/rsm:CrossIndustryInvoice",O622),'Factur-X FULL'!M:M,0))</f>
        <v>#N/A</v>
      </c>
      <c r="AA622" s="203" t="e">
        <f>INDEX('Factur-X FULL'!K:K,MATCH(CONCATENATE("/rsm:CrossIndustryInvoice",O622),'Factur-X FULL'!M:M,0))</f>
        <v>#N/A</v>
      </c>
      <c r="AB622" s="143" t="e">
        <f>IF(OR(ISNA(Z622),Z622="EXT"),INDEX('Factur-X FULL'!T:T,MATCH(CONCATENATE("/rsm:CrossIndustryInvoice",O622),'Factur-X FULL'!M:M,0)),INDEX('Factur-X FULL'!T:T,MATCH(Z622,'Factur-X FULL'!B:B,0)))</f>
        <v>#N/A</v>
      </c>
      <c r="AC622" s="70" t="s">
        <v>4706</v>
      </c>
      <c r="AD622" s="8"/>
    </row>
    <row r="623" spans="1:30" ht="45" customHeight="1" outlineLevel="3" x14ac:dyDescent="0.2">
      <c r="A623" s="8">
        <v>620</v>
      </c>
      <c r="B623" s="54" t="s">
        <v>4160</v>
      </c>
      <c r="C623" s="121"/>
      <c r="D623" s="445" t="str">
        <f t="shared" si="85"/>
        <v xml:space="preserve">* * * * </v>
      </c>
      <c r="E623" s="24" t="s">
        <v>4872</v>
      </c>
      <c r="F623" s="26">
        <f t="shared" si="99"/>
        <v>4</v>
      </c>
      <c r="G623" s="26" t="s">
        <v>5613</v>
      </c>
      <c r="H623" s="26" t="s">
        <v>5613</v>
      </c>
      <c r="I623" s="26" t="s">
        <v>5613</v>
      </c>
      <c r="J623" s="26" t="s">
        <v>323</v>
      </c>
      <c r="K623" s="18" t="s">
        <v>16</v>
      </c>
      <c r="L623" s="230" t="str">
        <f t="shared" si="81"/>
        <v>1..1</v>
      </c>
      <c r="M623" s="230" t="str">
        <f t="shared" si="78"/>
        <v>1..1</v>
      </c>
      <c r="N623" s="475" t="s">
        <v>20</v>
      </c>
      <c r="O623" s="20" t="s">
        <v>4874</v>
      </c>
      <c r="P623" s="20" t="s">
        <v>5686</v>
      </c>
      <c r="Q623" s="20" t="s">
        <v>5576</v>
      </c>
      <c r="R623" s="20"/>
      <c r="S623" s="20"/>
      <c r="T623" s="18" t="s">
        <v>531</v>
      </c>
      <c r="U623" s="495" t="s">
        <v>81</v>
      </c>
      <c r="V623" s="88"/>
      <c r="W623" s="181"/>
      <c r="X623" s="163"/>
      <c r="Y623" s="8"/>
      <c r="Z623" s="114" t="e">
        <f>INDEX('Factur-X FULL'!B:B,MATCH(CONCATENATE("/rsm:CrossIndustryInvoice",O623),'Factur-X FULL'!M:M,0))</f>
        <v>#N/A</v>
      </c>
      <c r="AA623" s="201" t="e">
        <f>INDEX('Factur-X FULL'!K:K,MATCH(CONCATENATE("/rsm:CrossIndustryInvoice",O623),'Factur-X FULL'!M:M,0))</f>
        <v>#N/A</v>
      </c>
      <c r="AB623" s="109" t="e">
        <f>IF(OR(ISNA(Z623),Z623="EXT"),INDEX('Factur-X FULL'!T:T,MATCH(CONCATENATE("/rsm:CrossIndustryInvoice",O623),'Factur-X FULL'!M:M,0)),INDEX('Factur-X FULL'!T:T,MATCH(Z623,'Factur-X FULL'!B:B,0)))</f>
        <v>#N/A</v>
      </c>
      <c r="AC623" s="70" t="s">
        <v>4706</v>
      </c>
      <c r="AD623" s="8"/>
    </row>
    <row r="624" spans="1:30" ht="45" customHeight="1" outlineLevel="3" x14ac:dyDescent="0.2">
      <c r="A624" s="8">
        <v>621</v>
      </c>
      <c r="B624" s="54" t="s">
        <v>4160</v>
      </c>
      <c r="C624" s="121"/>
      <c r="D624" s="445" t="str">
        <f t="shared" si="85"/>
        <v xml:space="preserve">* * * * </v>
      </c>
      <c r="E624" s="46" t="str">
        <f>CONCATENATE("(",E625,")")</f>
        <v>(Previous Order Refernce Date)</v>
      </c>
      <c r="F624" s="26">
        <f t="shared" si="99"/>
        <v>4</v>
      </c>
      <c r="G624" s="26" t="s">
        <v>5613</v>
      </c>
      <c r="H624" s="26" t="s">
        <v>5613</v>
      </c>
      <c r="I624" s="26" t="s">
        <v>5613</v>
      </c>
      <c r="J624" s="26" t="s">
        <v>99</v>
      </c>
      <c r="K624" s="18" t="s">
        <v>20</v>
      </c>
      <c r="L624" s="230" t="str">
        <f t="shared" si="81"/>
        <v>0..1</v>
      </c>
      <c r="M624" s="230" t="str">
        <f t="shared" si="78"/>
        <v>0..1</v>
      </c>
      <c r="N624" s="475" t="s">
        <v>20</v>
      </c>
      <c r="O624" s="25" t="s">
        <v>5578</v>
      </c>
      <c r="P624" s="24"/>
      <c r="Q624" s="24"/>
      <c r="R624" s="24"/>
      <c r="S624" s="25"/>
      <c r="T624" s="19"/>
      <c r="U624" s="494"/>
      <c r="V624" s="89"/>
      <c r="W624" s="182"/>
      <c r="X624" s="164"/>
      <c r="Y624" s="8"/>
      <c r="Z624" s="114" t="e">
        <f>INDEX('Factur-X FULL'!B:B,MATCH(CONCATENATE("/rsm:CrossIndustryInvoice",O624),'Factur-X FULL'!M:M,0))</f>
        <v>#N/A</v>
      </c>
      <c r="AA624" s="201" t="e">
        <f>INDEX('Factur-X FULL'!K:K,MATCH(CONCATENATE("/rsm:CrossIndustryInvoice",O624),'Factur-X FULL'!M:M,0))</f>
        <v>#N/A</v>
      </c>
      <c r="AB624" s="109" t="e">
        <f>IF(OR(ISNA(Z624),Z624="EXT"),INDEX('Factur-X FULL'!T:T,MATCH(CONCATENATE("/rsm:CrossIndustryInvoice",O624),'Factur-X FULL'!M:M,0)),INDEX('Factur-X FULL'!T:T,MATCH(Z624,'Factur-X FULL'!B:B,0)))</f>
        <v>#N/A</v>
      </c>
      <c r="AC624" s="70" t="s">
        <v>4706</v>
      </c>
      <c r="AD624" s="8"/>
    </row>
    <row r="625" spans="1:30" ht="45" customHeight="1" outlineLevel="3" x14ac:dyDescent="0.2">
      <c r="A625" s="8">
        <v>622</v>
      </c>
      <c r="B625" s="54" t="s">
        <v>4160</v>
      </c>
      <c r="C625" s="121"/>
      <c r="D625" s="442" t="str">
        <f t="shared" si="85"/>
        <v xml:space="preserve">* * * * * </v>
      </c>
      <c r="E625" s="20" t="s">
        <v>5577</v>
      </c>
      <c r="F625" s="17">
        <f t="shared" si="99"/>
        <v>5</v>
      </c>
      <c r="G625" s="26" t="s">
        <v>5613</v>
      </c>
      <c r="H625" s="26" t="s">
        <v>5613</v>
      </c>
      <c r="I625" s="26" t="s">
        <v>5613</v>
      </c>
      <c r="J625" s="26" t="s">
        <v>99</v>
      </c>
      <c r="K625" s="18" t="s">
        <v>16</v>
      </c>
      <c r="L625" s="230" t="str">
        <f t="shared" si="81"/>
        <v>1..1</v>
      </c>
      <c r="M625" s="230" t="str">
        <f t="shared" si="78"/>
        <v>1..1</v>
      </c>
      <c r="N625" s="475" t="s">
        <v>16</v>
      </c>
      <c r="O625" s="25" t="s">
        <v>5579</v>
      </c>
      <c r="P625" s="24" t="s">
        <v>5687</v>
      </c>
      <c r="Q625" s="59"/>
      <c r="R625" s="59"/>
      <c r="S625" s="25"/>
      <c r="T625" s="19" t="s">
        <v>215</v>
      </c>
      <c r="U625" s="494" t="s">
        <v>81</v>
      </c>
      <c r="V625" s="89"/>
      <c r="W625" s="182"/>
      <c r="X625" s="164"/>
      <c r="Y625" s="8"/>
      <c r="Z625" s="111" t="e">
        <f>INDEX('Factur-X FULL'!B:B,MATCH(CONCATENATE("/rsm:CrossIndustryInvoice",O625),'Factur-X FULL'!M:M,0))</f>
        <v>#N/A</v>
      </c>
      <c r="AA625" s="199" t="e">
        <f>INDEX('Factur-X FULL'!K:K,MATCH(CONCATENATE("/rsm:CrossIndustryInvoice",O625),'Factur-X FULL'!M:M,0))</f>
        <v>#N/A</v>
      </c>
      <c r="AB625" s="109" t="e">
        <f>IF(OR(ISNA(Z625),Z625="EXT"),INDEX('Factur-X FULL'!T:T,MATCH(CONCATENATE("/rsm:CrossIndustryInvoice",O625),'Factur-X FULL'!M:M,0)),INDEX('Factur-X FULL'!T:T,MATCH(Z625,'Factur-X FULL'!B:B,0)))</f>
        <v>#N/A</v>
      </c>
      <c r="AC625" s="70" t="s">
        <v>4706</v>
      </c>
      <c r="AD625" s="8"/>
    </row>
    <row r="626" spans="1:30" ht="45" customHeight="1" outlineLevel="3" x14ac:dyDescent="0.2">
      <c r="A626" s="8">
        <v>623</v>
      </c>
      <c r="B626" s="54" t="s">
        <v>4160</v>
      </c>
      <c r="C626" s="121"/>
      <c r="D626" s="442" t="str">
        <f t="shared" si="85"/>
        <v xml:space="preserve">* * * * * * </v>
      </c>
      <c r="E626" s="24" t="s">
        <v>1164</v>
      </c>
      <c r="F626" s="17">
        <f t="shared" si="99"/>
        <v>6</v>
      </c>
      <c r="G626" s="26" t="s">
        <v>5613</v>
      </c>
      <c r="H626" s="26" t="s">
        <v>5613</v>
      </c>
      <c r="I626" s="26" t="s">
        <v>5613</v>
      </c>
      <c r="J626" s="26" t="s">
        <v>99</v>
      </c>
      <c r="K626" s="18" t="s">
        <v>16</v>
      </c>
      <c r="L626" s="230" t="str">
        <f t="shared" si="81"/>
        <v>1..1</v>
      </c>
      <c r="M626" s="230" t="str">
        <f t="shared" si="78"/>
        <v>1..1</v>
      </c>
      <c r="N626" s="475" t="s">
        <v>20</v>
      </c>
      <c r="O626" s="31" t="s">
        <v>5580</v>
      </c>
      <c r="P626" s="32"/>
      <c r="Q626" s="32" t="s">
        <v>5755</v>
      </c>
      <c r="R626" s="32"/>
      <c r="S626" s="31"/>
      <c r="T626" s="122" t="s">
        <v>192</v>
      </c>
      <c r="U626" s="497" t="s">
        <v>230</v>
      </c>
      <c r="V626" s="90"/>
      <c r="W626" s="184"/>
      <c r="X626" s="165"/>
      <c r="Y626" s="8"/>
      <c r="Z626" s="111" t="e">
        <f>INDEX('Factur-X FULL'!B:B,MATCH(CONCATENATE("/rsm:CrossIndustryInvoice",O626),'Factur-X FULL'!M:M,0))</f>
        <v>#N/A</v>
      </c>
      <c r="AA626" s="199" t="e">
        <f>INDEX('Factur-X FULL'!K:K,MATCH(CONCATENATE("/rsm:CrossIndustryInvoice",O626),'Factur-X FULL'!M:M,0))</f>
        <v>#N/A</v>
      </c>
      <c r="AB626" s="109" t="e">
        <f>IF(OR(ISNA(Z626),Z626="EXT"),INDEX('Factur-X FULL'!T:T,MATCH(CONCATENATE("/rsm:CrossIndustryInvoice",O626),'Factur-X FULL'!M:M,0)),INDEX('Factur-X FULL'!T:T,MATCH(Z626,'Factur-X FULL'!B:B,0)))</f>
        <v>#N/A</v>
      </c>
      <c r="AC626" s="70" t="s">
        <v>4706</v>
      </c>
      <c r="AD626" s="8"/>
    </row>
    <row r="627" spans="1:30" s="148" customFormat="1" ht="45" customHeight="1" outlineLevel="2" x14ac:dyDescent="0.2">
      <c r="A627" s="8">
        <v>624</v>
      </c>
      <c r="B627" s="153" t="s">
        <v>4160</v>
      </c>
      <c r="C627" s="127"/>
      <c r="D627" s="449" t="str">
        <f t="shared" si="85"/>
        <v xml:space="preserve">* * * </v>
      </c>
      <c r="E627" s="40" t="s">
        <v>4346</v>
      </c>
      <c r="F627" s="42">
        <f t="shared" ref="F627:F762" si="100">LEN(O627)-LEN(SUBSTITUTE(O627,"/",""))</f>
        <v>3</v>
      </c>
      <c r="G627" s="234" t="s">
        <v>5614</v>
      </c>
      <c r="H627" s="234" t="s">
        <v>5613</v>
      </c>
      <c r="I627" s="234" t="s">
        <v>5613</v>
      </c>
      <c r="J627" s="234" t="s">
        <v>323</v>
      </c>
      <c r="K627" s="42" t="s">
        <v>20</v>
      </c>
      <c r="L627" s="41" t="str">
        <f t="shared" si="81"/>
        <v>0..1</v>
      </c>
      <c r="M627" s="41" t="str">
        <f t="shared" si="78"/>
        <v>0..1</v>
      </c>
      <c r="N627" s="481" t="s">
        <v>20</v>
      </c>
      <c r="O627" s="40" t="s">
        <v>4350</v>
      </c>
      <c r="P627" s="40"/>
      <c r="Q627" s="40"/>
      <c r="R627" s="40"/>
      <c r="S627" s="40" t="s">
        <v>5955</v>
      </c>
      <c r="T627" s="42"/>
      <c r="U627" s="499"/>
      <c r="V627" s="92"/>
      <c r="W627" s="193" t="s">
        <v>3774</v>
      </c>
      <c r="X627" s="194"/>
      <c r="Y627" s="8"/>
      <c r="Z627" s="141" t="e">
        <f>INDEX('Factur-X FULL'!B:B,MATCH(CONCATENATE("/rsm:CrossIndustryInvoice",O627),'Factur-X FULL'!M:M,0))</f>
        <v>#N/A</v>
      </c>
      <c r="AA627" s="203" t="e">
        <f>INDEX('Factur-X FULL'!K:K,MATCH(CONCATENATE("/rsm:CrossIndustryInvoice",O627),'Factur-X FULL'!M:M,0))</f>
        <v>#N/A</v>
      </c>
      <c r="AB627" s="143" t="e">
        <f>IF(OR(ISNA(Z627),Z627="EXT"),INDEX('Factur-X FULL'!T:T,MATCH(CONCATENATE("/rsm:CrossIndustryInvoice",O627),'Factur-X FULL'!M:M,0)),INDEX('Factur-X FULL'!T:T,MATCH(Z627,'Factur-X FULL'!B:B,0)))</f>
        <v>#N/A</v>
      </c>
      <c r="AC627" s="70" t="s">
        <v>4706</v>
      </c>
      <c r="AD627" s="8"/>
    </row>
    <row r="628" spans="1:30" ht="45" customHeight="1" outlineLevel="3" x14ac:dyDescent="0.2">
      <c r="A628" s="8">
        <v>625</v>
      </c>
      <c r="B628" s="54" t="s">
        <v>4160</v>
      </c>
      <c r="C628" s="121"/>
      <c r="D628" s="445" t="str">
        <f t="shared" si="85"/>
        <v xml:space="preserve">* * * * </v>
      </c>
      <c r="E628" s="24" t="s">
        <v>4347</v>
      </c>
      <c r="F628" s="26">
        <f t="shared" si="100"/>
        <v>4</v>
      </c>
      <c r="G628" s="26" t="s">
        <v>5614</v>
      </c>
      <c r="H628" s="26" t="s">
        <v>5613</v>
      </c>
      <c r="I628" s="26" t="s">
        <v>5613</v>
      </c>
      <c r="J628" s="26" t="s">
        <v>323</v>
      </c>
      <c r="K628" s="18" t="s">
        <v>16</v>
      </c>
      <c r="L628" s="230" t="str">
        <f t="shared" si="81"/>
        <v>1..1</v>
      </c>
      <c r="M628" s="230" t="str">
        <f t="shared" si="78"/>
        <v>1..1</v>
      </c>
      <c r="N628" s="475" t="s">
        <v>20</v>
      </c>
      <c r="O628" s="20" t="s">
        <v>4351</v>
      </c>
      <c r="P628" s="20" t="s">
        <v>5688</v>
      </c>
      <c r="Q628" s="20"/>
      <c r="R628" s="20"/>
      <c r="S628" s="20" t="s">
        <v>5955</v>
      </c>
      <c r="T628" s="18" t="s">
        <v>531</v>
      </c>
      <c r="U628" s="495" t="s">
        <v>81</v>
      </c>
      <c r="V628" s="88"/>
      <c r="W628" s="181" t="s">
        <v>3774</v>
      </c>
      <c r="X628" s="163"/>
      <c r="Y628" s="8"/>
      <c r="Z628" s="114" t="e">
        <f>INDEX('Factur-X FULL'!B:B,MATCH(CONCATENATE("/rsm:CrossIndustryInvoice",O628),'Factur-X FULL'!M:M,0))</f>
        <v>#N/A</v>
      </c>
      <c r="AA628" s="201" t="e">
        <f>INDEX('Factur-X FULL'!K:K,MATCH(CONCATENATE("/rsm:CrossIndustryInvoice",O628),'Factur-X FULL'!M:M,0))</f>
        <v>#N/A</v>
      </c>
      <c r="AB628" s="109" t="e">
        <f>IF(OR(ISNA(Z628),Z628="EXT"),INDEX('Factur-X FULL'!T:T,MATCH(CONCATENATE("/rsm:CrossIndustryInvoice",O628),'Factur-X FULL'!M:M,0)),INDEX('Factur-X FULL'!T:T,MATCH(Z628,'Factur-X FULL'!B:B,0)))</f>
        <v>#N/A</v>
      </c>
      <c r="AC628" s="70" t="s">
        <v>4706</v>
      </c>
      <c r="AD628" s="8"/>
    </row>
    <row r="629" spans="1:30" ht="45" customHeight="1" outlineLevel="3" x14ac:dyDescent="0.2">
      <c r="A629" s="8">
        <v>626</v>
      </c>
      <c r="B629" s="54" t="s">
        <v>4160</v>
      </c>
      <c r="C629" s="121"/>
      <c r="D629" s="445" t="str">
        <f t="shared" ref="D629:D631" si="101">REPT($D$1,F629)</f>
        <v xml:space="preserve">* * * * </v>
      </c>
      <c r="E629" s="46" t="str">
        <f>CONCATENATE("(",E630,")")</f>
        <v>(Previous Order Change Reference Doc Date)</v>
      </c>
      <c r="F629" s="26">
        <f t="shared" si="100"/>
        <v>4</v>
      </c>
      <c r="G629" s="26" t="s">
        <v>5614</v>
      </c>
      <c r="H629" s="26" t="s">
        <v>5613</v>
      </c>
      <c r="I629" s="26" t="s">
        <v>5613</v>
      </c>
      <c r="J629" s="26" t="s">
        <v>99</v>
      </c>
      <c r="K629" s="18" t="s">
        <v>20</v>
      </c>
      <c r="L629" s="230" t="str">
        <f t="shared" si="81"/>
        <v>0..1</v>
      </c>
      <c r="M629" s="230" t="str">
        <f t="shared" si="78"/>
        <v>0..1</v>
      </c>
      <c r="N629" s="475" t="s">
        <v>20</v>
      </c>
      <c r="O629" s="25" t="s">
        <v>5582</v>
      </c>
      <c r="P629" s="24"/>
      <c r="Q629" s="24"/>
      <c r="R629" s="24"/>
      <c r="S629" s="25" t="s">
        <v>5955</v>
      </c>
      <c r="T629" s="19"/>
      <c r="U629" s="494"/>
      <c r="V629" s="89"/>
      <c r="W629" s="182"/>
      <c r="X629" s="164"/>
      <c r="Y629" s="8"/>
      <c r="Z629" s="114" t="e">
        <f>INDEX('Factur-X FULL'!B:B,MATCH(CONCATENATE("/rsm:CrossIndustryInvoice",O629),'Factur-X FULL'!M:M,0))</f>
        <v>#N/A</v>
      </c>
      <c r="AA629" s="201" t="e">
        <f>INDEX('Factur-X FULL'!K:K,MATCH(CONCATENATE("/rsm:CrossIndustryInvoice",O629),'Factur-X FULL'!M:M,0))</f>
        <v>#N/A</v>
      </c>
      <c r="AB629" s="109" t="e">
        <f>IF(OR(ISNA(Z629),Z629="EXT"),INDEX('Factur-X FULL'!T:T,MATCH(CONCATENATE("/rsm:CrossIndustryInvoice",O629),'Factur-X FULL'!M:M,0)),INDEX('Factur-X FULL'!T:T,MATCH(Z629,'Factur-X FULL'!B:B,0)))</f>
        <v>#N/A</v>
      </c>
      <c r="AC629" s="70" t="s">
        <v>4706</v>
      </c>
      <c r="AD629" s="8"/>
    </row>
    <row r="630" spans="1:30" ht="45" customHeight="1" outlineLevel="3" x14ac:dyDescent="0.2">
      <c r="A630" s="8">
        <v>627</v>
      </c>
      <c r="B630" s="54" t="s">
        <v>4160</v>
      </c>
      <c r="C630" s="121"/>
      <c r="D630" s="442" t="str">
        <f t="shared" si="101"/>
        <v xml:space="preserve">* * * * * </v>
      </c>
      <c r="E630" s="20" t="s">
        <v>5581</v>
      </c>
      <c r="F630" s="17">
        <f t="shared" si="100"/>
        <v>5</v>
      </c>
      <c r="G630" s="26" t="s">
        <v>5614</v>
      </c>
      <c r="H630" s="26" t="s">
        <v>5613</v>
      </c>
      <c r="I630" s="26" t="s">
        <v>5613</v>
      </c>
      <c r="J630" s="26" t="s">
        <v>99</v>
      </c>
      <c r="K630" s="18" t="s">
        <v>16</v>
      </c>
      <c r="L630" s="230" t="str">
        <f t="shared" si="81"/>
        <v>1..1</v>
      </c>
      <c r="M630" s="230" t="str">
        <f t="shared" si="78"/>
        <v>1..1</v>
      </c>
      <c r="N630" s="475" t="s">
        <v>16</v>
      </c>
      <c r="O630" s="25" t="s">
        <v>5583</v>
      </c>
      <c r="P630" s="24" t="s">
        <v>5689</v>
      </c>
      <c r="Q630" s="59"/>
      <c r="R630" s="59"/>
      <c r="S630" s="25" t="s">
        <v>5955</v>
      </c>
      <c r="T630" s="19" t="s">
        <v>215</v>
      </c>
      <c r="U630" s="494" t="s">
        <v>81</v>
      </c>
      <c r="V630" s="89"/>
      <c r="W630" s="182"/>
      <c r="X630" s="164"/>
      <c r="Y630" s="8"/>
      <c r="Z630" s="111" t="e">
        <f>INDEX('Factur-X FULL'!B:B,MATCH(CONCATENATE("/rsm:CrossIndustryInvoice",O630),'Factur-X FULL'!M:M,0))</f>
        <v>#N/A</v>
      </c>
      <c r="AA630" s="199" t="e">
        <f>INDEX('Factur-X FULL'!K:K,MATCH(CONCATENATE("/rsm:CrossIndustryInvoice",O630),'Factur-X FULL'!M:M,0))</f>
        <v>#N/A</v>
      </c>
      <c r="AB630" s="109" t="e">
        <f>IF(OR(ISNA(Z630),Z630="EXT"),INDEX('Factur-X FULL'!T:T,MATCH(CONCATENATE("/rsm:CrossIndustryInvoice",O630),'Factur-X FULL'!M:M,0)),INDEX('Factur-X FULL'!T:T,MATCH(Z630,'Factur-X FULL'!B:B,0)))</f>
        <v>#N/A</v>
      </c>
      <c r="AC630" s="70" t="s">
        <v>4706</v>
      </c>
      <c r="AD630" s="8"/>
    </row>
    <row r="631" spans="1:30" ht="45" customHeight="1" outlineLevel="3" x14ac:dyDescent="0.2">
      <c r="A631" s="8">
        <v>628</v>
      </c>
      <c r="B631" s="54" t="s">
        <v>4160</v>
      </c>
      <c r="C631" s="121"/>
      <c r="D631" s="442" t="str">
        <f t="shared" si="101"/>
        <v xml:space="preserve">* * * * * * </v>
      </c>
      <c r="E631" s="24" t="s">
        <v>1164</v>
      </c>
      <c r="F631" s="17">
        <f t="shared" si="100"/>
        <v>6</v>
      </c>
      <c r="G631" s="26" t="s">
        <v>5614</v>
      </c>
      <c r="H631" s="26" t="s">
        <v>5613</v>
      </c>
      <c r="I631" s="26" t="s">
        <v>5613</v>
      </c>
      <c r="J631" s="26" t="s">
        <v>99</v>
      </c>
      <c r="K631" s="18" t="s">
        <v>16</v>
      </c>
      <c r="L631" s="230" t="str">
        <f t="shared" si="81"/>
        <v>1..1</v>
      </c>
      <c r="M631" s="230" t="str">
        <f t="shared" si="78"/>
        <v>1..1</v>
      </c>
      <c r="N631" s="475" t="s">
        <v>20</v>
      </c>
      <c r="O631" s="31" t="s">
        <v>5584</v>
      </c>
      <c r="P631" s="32"/>
      <c r="Q631" s="32" t="s">
        <v>5755</v>
      </c>
      <c r="R631" s="32"/>
      <c r="S631" s="31" t="s">
        <v>5955</v>
      </c>
      <c r="T631" s="122" t="s">
        <v>192</v>
      </c>
      <c r="U631" s="497" t="s">
        <v>230</v>
      </c>
      <c r="V631" s="90"/>
      <c r="W631" s="184"/>
      <c r="X631" s="165"/>
      <c r="Y631" s="8"/>
      <c r="Z631" s="111" t="e">
        <f>INDEX('Factur-X FULL'!B:B,MATCH(CONCATENATE("/rsm:CrossIndustryInvoice",O631),'Factur-X FULL'!M:M,0))</f>
        <v>#N/A</v>
      </c>
      <c r="AA631" s="199" t="e">
        <f>INDEX('Factur-X FULL'!K:K,MATCH(CONCATENATE("/rsm:CrossIndustryInvoice",O631),'Factur-X FULL'!M:M,0))</f>
        <v>#N/A</v>
      </c>
      <c r="AB631" s="109" t="e">
        <f>IF(OR(ISNA(Z631),Z631="EXT"),INDEX('Factur-X FULL'!T:T,MATCH(CONCATENATE("/rsm:CrossIndustryInvoice",O631),'Factur-X FULL'!M:M,0)),INDEX('Factur-X FULL'!T:T,MATCH(Z631,'Factur-X FULL'!B:B,0)))</f>
        <v>#N/A</v>
      </c>
      <c r="AC631" s="70" t="s">
        <v>4706</v>
      </c>
      <c r="AD631" s="8"/>
    </row>
    <row r="632" spans="1:30" s="148" customFormat="1" ht="45" customHeight="1" outlineLevel="2" x14ac:dyDescent="0.2">
      <c r="A632" s="8">
        <v>629</v>
      </c>
      <c r="B632" s="153" t="s">
        <v>4160</v>
      </c>
      <c r="C632" s="127"/>
      <c r="D632" s="449" t="str">
        <f t="shared" si="85"/>
        <v xml:space="preserve">* * * </v>
      </c>
      <c r="E632" s="40" t="s">
        <v>4348</v>
      </c>
      <c r="F632" s="42">
        <f t="shared" si="100"/>
        <v>3</v>
      </c>
      <c r="G632" s="234" t="s">
        <v>5614</v>
      </c>
      <c r="H632" s="234" t="s">
        <v>5613</v>
      </c>
      <c r="I632" s="234" t="s">
        <v>5613</v>
      </c>
      <c r="J632" s="234" t="s">
        <v>323</v>
      </c>
      <c r="K632" s="42" t="s">
        <v>20</v>
      </c>
      <c r="L632" s="41" t="str">
        <f t="shared" si="81"/>
        <v>0..1</v>
      </c>
      <c r="M632" s="41" t="str">
        <f t="shared" si="78"/>
        <v>0..1</v>
      </c>
      <c r="N632" s="481" t="s">
        <v>20</v>
      </c>
      <c r="O632" s="40" t="s">
        <v>4353</v>
      </c>
      <c r="P632" s="40"/>
      <c r="Q632" s="40"/>
      <c r="R632" s="40"/>
      <c r="S632" s="40" t="s">
        <v>5956</v>
      </c>
      <c r="T632" s="42"/>
      <c r="U632" s="499"/>
      <c r="V632" s="92"/>
      <c r="W632" s="193" t="s">
        <v>3774</v>
      </c>
      <c r="X632" s="194"/>
      <c r="Y632" s="8"/>
      <c r="Z632" s="141" t="e">
        <f>INDEX('Factur-X FULL'!B:B,MATCH(CONCATENATE("/rsm:CrossIndustryInvoice",O632),'Factur-X FULL'!M:M,0))</f>
        <v>#N/A</v>
      </c>
      <c r="AA632" s="203" t="e">
        <f>INDEX('Factur-X FULL'!K:K,MATCH(CONCATENATE("/rsm:CrossIndustryInvoice",O632),'Factur-X FULL'!M:M,0))</f>
        <v>#N/A</v>
      </c>
      <c r="AB632" s="143" t="e">
        <f>IF(OR(ISNA(Z632),Z632="EXT"),INDEX('Factur-X FULL'!T:T,MATCH(CONCATENATE("/rsm:CrossIndustryInvoice",O632),'Factur-X FULL'!M:M,0)),INDEX('Factur-X FULL'!T:T,MATCH(Z632,'Factur-X FULL'!B:B,0)))</f>
        <v>#N/A</v>
      </c>
      <c r="AC632" s="70" t="s">
        <v>4706</v>
      </c>
      <c r="AD632" s="8"/>
    </row>
    <row r="633" spans="1:30" ht="45" customHeight="1" outlineLevel="3" x14ac:dyDescent="0.2">
      <c r="A633" s="8">
        <v>630</v>
      </c>
      <c r="B633" s="54" t="s">
        <v>4160</v>
      </c>
      <c r="C633" s="121"/>
      <c r="D633" s="445" t="str">
        <f t="shared" si="85"/>
        <v xml:space="preserve">* * * * </v>
      </c>
      <c r="E633" s="24" t="s">
        <v>4349</v>
      </c>
      <c r="F633" s="26">
        <f t="shared" si="100"/>
        <v>4</v>
      </c>
      <c r="G633" s="26" t="s">
        <v>5614</v>
      </c>
      <c r="H633" s="26" t="s">
        <v>5613</v>
      </c>
      <c r="I633" s="26" t="s">
        <v>5613</v>
      </c>
      <c r="J633" s="26" t="s">
        <v>323</v>
      </c>
      <c r="K633" s="18" t="s">
        <v>16</v>
      </c>
      <c r="L633" s="230" t="str">
        <f>IF($K633="","",$K633)</f>
        <v>1..1</v>
      </c>
      <c r="M633" s="230" t="str">
        <f t="shared" si="78"/>
        <v>1..1</v>
      </c>
      <c r="N633" s="475" t="s">
        <v>20</v>
      </c>
      <c r="O633" s="20" t="s">
        <v>4352</v>
      </c>
      <c r="P633" s="20" t="s">
        <v>5690</v>
      </c>
      <c r="Q633" s="20"/>
      <c r="R633" s="20"/>
      <c r="S633" s="20" t="s">
        <v>5956</v>
      </c>
      <c r="T633" s="18" t="s">
        <v>531</v>
      </c>
      <c r="U633" s="495" t="s">
        <v>81</v>
      </c>
      <c r="V633" s="88"/>
      <c r="W633" s="181" t="s">
        <v>3774</v>
      </c>
      <c r="X633" s="163"/>
      <c r="Y633" s="8"/>
      <c r="Z633" s="114" t="e">
        <f>INDEX('Factur-X FULL'!B:B,MATCH(CONCATENATE("/rsm:CrossIndustryInvoice",O633),'Factur-X FULL'!M:M,0))</f>
        <v>#N/A</v>
      </c>
      <c r="AA633" s="201" t="e">
        <f>INDEX('Factur-X FULL'!K:K,MATCH(CONCATENATE("/rsm:CrossIndustryInvoice",O633),'Factur-X FULL'!M:M,0))</f>
        <v>#N/A</v>
      </c>
      <c r="AB633" s="109" t="e">
        <f>IF(OR(ISNA(Z633),Z633="EXT"),INDEX('Factur-X FULL'!T:T,MATCH(CONCATENATE("/rsm:CrossIndustryInvoice",O633),'Factur-X FULL'!M:M,0)),INDEX('Factur-X FULL'!T:T,MATCH(Z633,'Factur-X FULL'!B:B,0)))</f>
        <v>#N/A</v>
      </c>
      <c r="AC633" s="70" t="s">
        <v>4706</v>
      </c>
      <c r="AD633" s="8"/>
    </row>
    <row r="634" spans="1:30" ht="45" customHeight="1" outlineLevel="3" x14ac:dyDescent="0.2">
      <c r="A634" s="8">
        <v>631</v>
      </c>
      <c r="B634" s="54" t="s">
        <v>4160</v>
      </c>
      <c r="C634" s="121"/>
      <c r="D634" s="445" t="str">
        <f t="shared" si="85"/>
        <v xml:space="preserve">* * * * </v>
      </c>
      <c r="E634" s="46" t="str">
        <f>CONCATENATE("(",E635,")")</f>
        <v>(Previous Order RESPONSE Referenced Document Date)</v>
      </c>
      <c r="F634" s="26">
        <f t="shared" ref="F634:F636" si="102">LEN(O634)-LEN(SUBSTITUTE(O634,"/",""))</f>
        <v>4</v>
      </c>
      <c r="G634" s="26" t="s">
        <v>5614</v>
      </c>
      <c r="H634" s="26" t="s">
        <v>5613</v>
      </c>
      <c r="I634" s="26" t="s">
        <v>5613</v>
      </c>
      <c r="J634" s="26" t="s">
        <v>99</v>
      </c>
      <c r="K634" s="18" t="s">
        <v>20</v>
      </c>
      <c r="L634" s="230" t="str">
        <f t="shared" si="81"/>
        <v>0..1</v>
      </c>
      <c r="M634" s="230" t="str">
        <f t="shared" si="78"/>
        <v>0..1</v>
      </c>
      <c r="N634" s="475" t="s">
        <v>20</v>
      </c>
      <c r="O634" s="25" t="s">
        <v>5586</v>
      </c>
      <c r="P634" s="24"/>
      <c r="Q634" s="24"/>
      <c r="R634" s="24"/>
      <c r="S634" s="25" t="s">
        <v>5956</v>
      </c>
      <c r="T634" s="19"/>
      <c r="U634" s="494"/>
      <c r="V634" s="89"/>
      <c r="W634" s="182"/>
      <c r="X634" s="164"/>
      <c r="Y634" s="8"/>
      <c r="Z634" s="114" t="e">
        <f>INDEX('Factur-X FULL'!B:B,MATCH(CONCATENATE("/rsm:CrossIndustryInvoice",O634),'Factur-X FULL'!M:M,0))</f>
        <v>#N/A</v>
      </c>
      <c r="AA634" s="201" t="e">
        <f>INDEX('Factur-X FULL'!K:K,MATCH(CONCATENATE("/rsm:CrossIndustryInvoice",O634),'Factur-X FULL'!M:M,0))</f>
        <v>#N/A</v>
      </c>
      <c r="AB634" s="109" t="e">
        <f>IF(OR(ISNA(Z634),Z634="EXT"),INDEX('Factur-X FULL'!T:T,MATCH(CONCATENATE("/rsm:CrossIndustryInvoice",O634),'Factur-X FULL'!M:M,0)),INDEX('Factur-X FULL'!T:T,MATCH(Z634,'Factur-X FULL'!B:B,0)))</f>
        <v>#N/A</v>
      </c>
      <c r="AC634" s="70" t="s">
        <v>4706</v>
      </c>
      <c r="AD634" s="8"/>
    </row>
    <row r="635" spans="1:30" ht="45" customHeight="1" outlineLevel="3" x14ac:dyDescent="0.2">
      <c r="A635" s="8">
        <v>632</v>
      </c>
      <c r="B635" s="54" t="s">
        <v>4160</v>
      </c>
      <c r="C635" s="121"/>
      <c r="D635" s="442" t="str">
        <f t="shared" si="85"/>
        <v xml:space="preserve">* * * * * </v>
      </c>
      <c r="E635" s="20" t="s">
        <v>5585</v>
      </c>
      <c r="F635" s="17">
        <f t="shared" si="102"/>
        <v>5</v>
      </c>
      <c r="G635" s="26" t="s">
        <v>5614</v>
      </c>
      <c r="H635" s="26" t="s">
        <v>5613</v>
      </c>
      <c r="I635" s="26" t="s">
        <v>5613</v>
      </c>
      <c r="J635" s="26" t="s">
        <v>99</v>
      </c>
      <c r="K635" s="18" t="s">
        <v>16</v>
      </c>
      <c r="L635" s="230" t="str">
        <f t="shared" si="81"/>
        <v>1..1</v>
      </c>
      <c r="M635" s="230" t="str">
        <f t="shared" si="78"/>
        <v>1..1</v>
      </c>
      <c r="N635" s="475" t="s">
        <v>16</v>
      </c>
      <c r="O635" s="25" t="s">
        <v>5587</v>
      </c>
      <c r="P635" s="24" t="s">
        <v>5691</v>
      </c>
      <c r="Q635" s="59"/>
      <c r="R635" s="59"/>
      <c r="S635" s="25" t="s">
        <v>5956</v>
      </c>
      <c r="T635" s="19" t="s">
        <v>215</v>
      </c>
      <c r="U635" s="494" t="s">
        <v>81</v>
      </c>
      <c r="V635" s="89"/>
      <c r="W635" s="182"/>
      <c r="X635" s="164"/>
      <c r="Y635" s="8"/>
      <c r="Z635" s="111" t="e">
        <f>INDEX('Factur-X FULL'!B:B,MATCH(CONCATENATE("/rsm:CrossIndustryInvoice",O635),'Factur-X FULL'!M:M,0))</f>
        <v>#N/A</v>
      </c>
      <c r="AA635" s="199" t="e">
        <f>INDEX('Factur-X FULL'!K:K,MATCH(CONCATENATE("/rsm:CrossIndustryInvoice",O635),'Factur-X FULL'!M:M,0))</f>
        <v>#N/A</v>
      </c>
      <c r="AB635" s="109" t="e">
        <f>IF(OR(ISNA(Z635),Z635="EXT"),INDEX('Factur-X FULL'!T:T,MATCH(CONCATENATE("/rsm:CrossIndustryInvoice",O635),'Factur-X FULL'!M:M,0)),INDEX('Factur-X FULL'!T:T,MATCH(Z635,'Factur-X FULL'!B:B,0)))</f>
        <v>#N/A</v>
      </c>
      <c r="AC635" s="70" t="s">
        <v>4706</v>
      </c>
      <c r="AD635" s="8"/>
    </row>
    <row r="636" spans="1:30" ht="45" customHeight="1" outlineLevel="3" x14ac:dyDescent="0.2">
      <c r="A636" s="8">
        <v>633</v>
      </c>
      <c r="B636" s="54" t="s">
        <v>4160</v>
      </c>
      <c r="C636" s="121"/>
      <c r="D636" s="442" t="str">
        <f t="shared" si="85"/>
        <v xml:space="preserve">* * * * * * </v>
      </c>
      <c r="E636" s="24" t="s">
        <v>1164</v>
      </c>
      <c r="F636" s="17">
        <f t="shared" si="102"/>
        <v>6</v>
      </c>
      <c r="G636" s="26" t="s">
        <v>5614</v>
      </c>
      <c r="H636" s="26" t="s">
        <v>5613</v>
      </c>
      <c r="I636" s="26" t="s">
        <v>5613</v>
      </c>
      <c r="J636" s="26" t="s">
        <v>99</v>
      </c>
      <c r="K636" s="18" t="s">
        <v>16</v>
      </c>
      <c r="L636" s="230" t="str">
        <f t="shared" si="81"/>
        <v>1..1</v>
      </c>
      <c r="M636" s="230" t="str">
        <f t="shared" si="78"/>
        <v>1..1</v>
      </c>
      <c r="N636" s="475" t="s">
        <v>20</v>
      </c>
      <c r="O636" s="31" t="s">
        <v>5588</v>
      </c>
      <c r="P636" s="32"/>
      <c r="Q636" s="32" t="s">
        <v>5755</v>
      </c>
      <c r="R636" s="32"/>
      <c r="S636" s="31" t="s">
        <v>5956</v>
      </c>
      <c r="T636" s="122" t="s">
        <v>192</v>
      </c>
      <c r="U636" s="497" t="s">
        <v>230</v>
      </c>
      <c r="V636" s="90"/>
      <c r="W636" s="184"/>
      <c r="X636" s="165"/>
      <c r="Y636" s="8"/>
      <c r="Z636" s="111" t="e">
        <f>INDEX('Factur-X FULL'!B:B,MATCH(CONCATENATE("/rsm:CrossIndustryInvoice",O636),'Factur-X FULL'!M:M,0))</f>
        <v>#N/A</v>
      </c>
      <c r="AA636" s="199" t="e">
        <f>INDEX('Factur-X FULL'!K:K,MATCH(CONCATENATE("/rsm:CrossIndustryInvoice",O636),'Factur-X FULL'!M:M,0))</f>
        <v>#N/A</v>
      </c>
      <c r="AB636" s="109" t="e">
        <f>IF(OR(ISNA(Z636),Z636="EXT"),INDEX('Factur-X FULL'!T:T,MATCH(CONCATENATE("/rsm:CrossIndustryInvoice",O636),'Factur-X FULL'!M:M,0)),INDEX('Factur-X FULL'!T:T,MATCH(Z636,'Factur-X FULL'!B:B,0)))</f>
        <v>#N/A</v>
      </c>
      <c r="AC636" s="70" t="s">
        <v>4706</v>
      </c>
      <c r="AD636" s="8"/>
    </row>
    <row r="637" spans="1:30" s="148" customFormat="1" ht="45" customHeight="1" outlineLevel="2" x14ac:dyDescent="0.2">
      <c r="A637" s="8">
        <v>634</v>
      </c>
      <c r="B637" s="153" t="s">
        <v>4160</v>
      </c>
      <c r="C637" s="131"/>
      <c r="D637" s="449" t="str">
        <f t="shared" si="85"/>
        <v xml:space="preserve">* * * </v>
      </c>
      <c r="E637" s="40" t="s">
        <v>4618</v>
      </c>
      <c r="F637" s="42">
        <f t="shared" si="100"/>
        <v>3</v>
      </c>
      <c r="G637" s="234" t="s">
        <v>5613</v>
      </c>
      <c r="H637" s="234" t="s">
        <v>5613</v>
      </c>
      <c r="I637" s="234" t="s">
        <v>5613</v>
      </c>
      <c r="J637" s="234" t="s">
        <v>3776</v>
      </c>
      <c r="K637" s="42" t="s">
        <v>20</v>
      </c>
      <c r="L637" s="41" t="str">
        <f t="shared" si="81"/>
        <v>0..1</v>
      </c>
      <c r="M637" s="41" t="str">
        <f t="shared" si="78"/>
        <v>0..1</v>
      </c>
      <c r="N637" s="481" t="s">
        <v>20</v>
      </c>
      <c r="O637" s="40" t="s">
        <v>4832</v>
      </c>
      <c r="P637" s="40" t="s">
        <v>4834</v>
      </c>
      <c r="Q637" s="40"/>
      <c r="R637" s="40"/>
      <c r="S637" s="42"/>
      <c r="T637" s="42"/>
      <c r="U637" s="499"/>
      <c r="V637" s="92"/>
      <c r="W637" s="193"/>
      <c r="X637" s="194"/>
      <c r="Y637" s="8"/>
      <c r="Z637" s="141" t="str">
        <f>INDEX('Factur-X FULL'!B:B,MATCH(CONCATENATE("/rsm:CrossIndustryInvoice",O637),'Factur-X FULL'!M:M,0))</f>
        <v>BT-11-00</v>
      </c>
      <c r="AA637" s="203" t="str">
        <f>INDEX('Factur-X FULL'!K:K,MATCH(CONCATENATE("/rsm:CrossIndustryInvoice",O637),'Factur-X FULL'!M:M,0))</f>
        <v>0..1</v>
      </c>
      <c r="AB637" s="143" t="str">
        <f>IF(OR(ISNA(Z637),Z637="EXT"),INDEX('Factur-X FULL'!T:T,MATCH(CONCATENATE("/rsm:CrossIndustryInvoice",O637),'Factur-X FULL'!M:M,0)),INDEX('Factur-X FULL'!T:T,MATCH(Z637,'Factur-X FULL'!B:B,0)))</f>
        <v>EN 16931</v>
      </c>
      <c r="AC637" s="70"/>
      <c r="AD637" s="8"/>
    </row>
    <row r="638" spans="1:30" ht="45" customHeight="1" outlineLevel="3" x14ac:dyDescent="0.2">
      <c r="A638" s="8">
        <v>635</v>
      </c>
      <c r="B638" s="54" t="s">
        <v>4160</v>
      </c>
      <c r="C638" s="511"/>
      <c r="D638" s="445" t="str">
        <f t="shared" si="85"/>
        <v xml:space="preserve">* * * * </v>
      </c>
      <c r="E638" s="24" t="s">
        <v>2285</v>
      </c>
      <c r="F638" s="26">
        <f t="shared" si="100"/>
        <v>4</v>
      </c>
      <c r="G638" s="26" t="s">
        <v>5613</v>
      </c>
      <c r="H638" s="26" t="s">
        <v>5613</v>
      </c>
      <c r="I638" s="26" t="s">
        <v>5613</v>
      </c>
      <c r="J638" s="26" t="s">
        <v>3776</v>
      </c>
      <c r="K638" s="18" t="s">
        <v>16</v>
      </c>
      <c r="L638" s="230" t="str">
        <f t="shared" ref="L638:L644" si="103">IF($K638="","",$K638)</f>
        <v>1..1</v>
      </c>
      <c r="M638" s="230" t="str">
        <f t="shared" si="78"/>
        <v>1..1</v>
      </c>
      <c r="N638" s="475" t="s">
        <v>20</v>
      </c>
      <c r="O638" s="20" t="s">
        <v>4833</v>
      </c>
      <c r="P638" s="20" t="s">
        <v>4835</v>
      </c>
      <c r="Q638" s="278"/>
      <c r="R638" s="278"/>
      <c r="S638" s="278" t="s">
        <v>77</v>
      </c>
      <c r="T638" s="18" t="s">
        <v>531</v>
      </c>
      <c r="U638" s="495" t="s">
        <v>81</v>
      </c>
      <c r="V638" s="88"/>
      <c r="W638" s="181"/>
      <c r="X638" s="163"/>
      <c r="Y638" s="8"/>
      <c r="Z638" s="114" t="str">
        <f>INDEX('Factur-X FULL'!B:B,MATCH(CONCATENATE("/rsm:CrossIndustryInvoice",O638),'Factur-X FULL'!M:M,0))</f>
        <v>BT-11</v>
      </c>
      <c r="AA638" s="201" t="str">
        <f>INDEX('Factur-X FULL'!K:K,MATCH(CONCATENATE("/rsm:CrossIndustryInvoice",O638),'Factur-X FULL'!M:M,0))</f>
        <v>1..1</v>
      </c>
      <c r="AB638" s="115" t="str">
        <f>IF(OR(ISNA(Z638),Z638="EXT"),INDEX('Factur-X FULL'!T:T,MATCH(CONCATENATE("/rsm:CrossIndustryInvoice",O638),'Factur-X FULL'!M:M,0)),INDEX('Factur-X FULL'!T:T,MATCH(Z638,'Factur-X FULL'!B:B,0)))</f>
        <v>EN 16931</v>
      </c>
      <c r="AD638" s="8"/>
    </row>
    <row r="639" spans="1:30" ht="45" customHeight="1" outlineLevel="3" x14ac:dyDescent="0.2">
      <c r="A639" s="8">
        <v>636</v>
      </c>
      <c r="B639" s="54" t="s">
        <v>4160</v>
      </c>
      <c r="C639" s="511"/>
      <c r="D639" s="445" t="str">
        <f t="shared" si="85"/>
        <v xml:space="preserve">* * * * </v>
      </c>
      <c r="E639" s="24" t="s">
        <v>2293</v>
      </c>
      <c r="F639" s="26">
        <f t="shared" si="100"/>
        <v>4</v>
      </c>
      <c r="G639" s="26" t="s">
        <v>5613</v>
      </c>
      <c r="H639" s="26" t="s">
        <v>5613</v>
      </c>
      <c r="I639" s="26" t="s">
        <v>5613</v>
      </c>
      <c r="J639" s="26" t="s">
        <v>3776</v>
      </c>
      <c r="K639" s="18" t="s">
        <v>16</v>
      </c>
      <c r="L639" s="230" t="str">
        <f t="shared" si="103"/>
        <v>1..1</v>
      </c>
      <c r="M639" s="230" t="str">
        <f t="shared" si="78"/>
        <v>1..1</v>
      </c>
      <c r="N639" s="475" t="s">
        <v>20</v>
      </c>
      <c r="O639" s="20" t="s">
        <v>4836</v>
      </c>
      <c r="P639" s="20"/>
      <c r="Q639" s="278" t="s">
        <v>5597</v>
      </c>
      <c r="R639" s="278"/>
      <c r="S639" s="278"/>
      <c r="T639" s="18" t="s">
        <v>125</v>
      </c>
      <c r="U639" s="495" t="s">
        <v>81</v>
      </c>
      <c r="V639" s="88"/>
      <c r="W639" s="181"/>
      <c r="X639" s="163"/>
      <c r="Y639" s="8"/>
      <c r="Z639" s="114" t="str">
        <f>INDEX('Factur-X FULL'!B:B,MATCH(CONCATENATE("/rsm:CrossIndustryInvoice",O639),'Factur-X FULL'!M:M,0))</f>
        <v>BT-11-0</v>
      </c>
      <c r="AA639" s="201" t="str">
        <f>INDEX('Factur-X FULL'!K:K,MATCH(CONCATENATE("/rsm:CrossIndustryInvoice",O639),'Factur-X FULL'!M:M,0))</f>
        <v>1..1</v>
      </c>
      <c r="AB639" s="115" t="str">
        <f>IF(OR(ISNA(Z639),Z639="EXT"),INDEX('Factur-X FULL'!T:T,MATCH(CONCATENATE("/rsm:CrossIndustryInvoice",O639),'Factur-X FULL'!M:M,0)),INDEX('Factur-X FULL'!T:T,MATCH(Z639,'Factur-X FULL'!B:B,0)))</f>
        <v>EN 16931</v>
      </c>
      <c r="AD639" s="8"/>
    </row>
    <row r="640" spans="1:30" s="148" customFormat="1" ht="45" customHeight="1" outlineLevel="2" x14ac:dyDescent="0.2">
      <c r="A640" s="8">
        <v>637</v>
      </c>
      <c r="B640" s="153" t="s">
        <v>4160</v>
      </c>
      <c r="C640" s="131"/>
      <c r="D640" s="449" t="str">
        <f t="shared" ref="D640:D644" si="104">REPT($D$1,F640)</f>
        <v xml:space="preserve">* * * </v>
      </c>
      <c r="E640" s="40" t="s">
        <v>4506</v>
      </c>
      <c r="F640" s="42">
        <f t="shared" si="100"/>
        <v>3</v>
      </c>
      <c r="G640" s="234" t="s">
        <v>5613</v>
      </c>
      <c r="H640" s="234" t="s">
        <v>5613</v>
      </c>
      <c r="I640" s="234" t="s">
        <v>5613</v>
      </c>
      <c r="J640" s="234" t="s">
        <v>99</v>
      </c>
      <c r="K640" s="42" t="s">
        <v>21</v>
      </c>
      <c r="L640" s="41" t="str">
        <f t="shared" si="103"/>
        <v>0..n</v>
      </c>
      <c r="M640" s="41" t="str">
        <f t="shared" si="78"/>
        <v>0..n</v>
      </c>
      <c r="N640" s="481" t="s">
        <v>21</v>
      </c>
      <c r="O640" s="40" t="s">
        <v>5513</v>
      </c>
      <c r="P640" s="40"/>
      <c r="Q640" s="40"/>
      <c r="R640" s="40"/>
      <c r="S640" s="42"/>
      <c r="T640" s="42"/>
      <c r="U640" s="499"/>
      <c r="V640" s="92"/>
      <c r="W640" s="193"/>
      <c r="X640" s="194"/>
      <c r="Y640" s="8"/>
      <c r="Z640" s="141" t="str">
        <f>INDEX('Factur-X FULL'!B:B,MATCH(CONCATENATE("/rsm:CrossIndustryInvoice",O640),'Factur-X FULL'!M:M,0))</f>
        <v>EXT</v>
      </c>
      <c r="AA640" s="203" t="str">
        <f>INDEX('Factur-X FULL'!K:K,MATCH(CONCATENATE("/rsm:CrossIndustryInvoice",O640),'Factur-X FULL'!M:M,0))</f>
        <v>0..n</v>
      </c>
      <c r="AB640" s="143" t="str">
        <f>IF(OR(ISNA(Z640),Z640="EXT"),INDEX('Factur-X FULL'!T:T,MATCH(CONCATENATE("/rsm:CrossIndustryInvoice",O640),'Factur-X FULL'!M:M,0)),INDEX('Factur-X FULL'!T:T,MATCH(Z640,'Factur-X FULL'!B:B,0)))</f>
        <v>EXTENDED</v>
      </c>
      <c r="AC640" s="70"/>
      <c r="AD640" s="8"/>
    </row>
    <row r="641" spans="1:30" ht="45" customHeight="1" outlineLevel="2" x14ac:dyDescent="0.2">
      <c r="A641" s="8">
        <v>638</v>
      </c>
      <c r="B641" s="54" t="s">
        <v>4160</v>
      </c>
      <c r="C641" s="511"/>
      <c r="D641" s="445" t="str">
        <f t="shared" si="104"/>
        <v xml:space="preserve">* * * * </v>
      </c>
      <c r="E641" s="24" t="s">
        <v>5098</v>
      </c>
      <c r="F641" s="26">
        <f t="shared" si="100"/>
        <v>4</v>
      </c>
      <c r="G641" s="26" t="s">
        <v>5613</v>
      </c>
      <c r="H641" s="26" t="s">
        <v>5613</v>
      </c>
      <c r="I641" s="26" t="s">
        <v>5613</v>
      </c>
      <c r="J641" s="26" t="s">
        <v>99</v>
      </c>
      <c r="K641" s="18" t="s">
        <v>16</v>
      </c>
      <c r="L641" s="230" t="str">
        <f t="shared" si="103"/>
        <v>1..1</v>
      </c>
      <c r="M641" s="230" t="str">
        <f t="shared" si="78"/>
        <v>1..1</v>
      </c>
      <c r="N641" s="475" t="s">
        <v>20</v>
      </c>
      <c r="O641" s="20" t="s">
        <v>5514</v>
      </c>
      <c r="P641" s="20" t="s">
        <v>5692</v>
      </c>
      <c r="Q641" s="20"/>
      <c r="R641" s="20"/>
      <c r="S641" s="20"/>
      <c r="T641" s="18" t="s">
        <v>531</v>
      </c>
      <c r="U641" s="495" t="s">
        <v>81</v>
      </c>
      <c r="V641" s="88"/>
      <c r="W641" s="181"/>
      <c r="X641" s="163"/>
      <c r="Y641" s="8"/>
      <c r="Z641" s="114" t="str">
        <f>INDEX('Factur-X FULL'!B:B,MATCH(CONCATENATE("/rsm:CrossIndustryInvoice",O641),'Factur-X FULL'!M:M,0))</f>
        <v>EXT</v>
      </c>
      <c r="AA641" s="201" t="str">
        <f>INDEX('Factur-X FULL'!K:K,MATCH(CONCATENATE("/rsm:CrossIndustryInvoice",O641),'Factur-X FULL'!M:M,0))</f>
        <v>0..1</v>
      </c>
      <c r="AB641" s="109" t="str">
        <f>IF(OR(ISNA(Z641),Z641="EXT"),INDEX('Factur-X FULL'!T:T,MATCH(CONCATENATE("/rsm:CrossIndustryInvoice",O641),'Factur-X FULL'!M:M,0)),INDEX('Factur-X FULL'!T:T,MATCH(Z641,'Factur-X FULL'!B:B,0)))</f>
        <v>EXTENDED</v>
      </c>
      <c r="AC641" s="425" t="s">
        <v>5609</v>
      </c>
      <c r="AD641" s="8"/>
    </row>
    <row r="642" spans="1:30" ht="45" customHeight="1" outlineLevel="2" x14ac:dyDescent="0.2">
      <c r="A642" s="8">
        <v>639</v>
      </c>
      <c r="B642" s="54" t="s">
        <v>4160</v>
      </c>
      <c r="C642" s="511"/>
      <c r="D642" s="445" t="str">
        <f t="shared" si="104"/>
        <v xml:space="preserve">* * * * </v>
      </c>
      <c r="E642" s="46" t="str">
        <f>CONCATENATE("(",E643,")")</f>
        <v>(Ultimate Customer Order Referenced Doc Date)</v>
      </c>
      <c r="F642" s="26">
        <f t="shared" si="100"/>
        <v>4</v>
      </c>
      <c r="G642" s="26" t="s">
        <v>5613</v>
      </c>
      <c r="H642" s="26" t="s">
        <v>5613</v>
      </c>
      <c r="I642" s="26" t="s">
        <v>5613</v>
      </c>
      <c r="J642" s="26" t="s">
        <v>99</v>
      </c>
      <c r="K642" s="18" t="s">
        <v>20</v>
      </c>
      <c r="L642" s="230" t="str">
        <f t="shared" si="103"/>
        <v>0..1</v>
      </c>
      <c r="M642" s="230" t="str">
        <f t="shared" si="78"/>
        <v>0..1</v>
      </c>
      <c r="N642" s="475" t="s">
        <v>20</v>
      </c>
      <c r="O642" s="25" t="s">
        <v>5573</v>
      </c>
      <c r="P642" s="24"/>
      <c r="Q642" s="24"/>
      <c r="R642" s="24"/>
      <c r="S642" s="25"/>
      <c r="T642" s="19"/>
      <c r="U642" s="494"/>
      <c r="V642" s="89"/>
      <c r="W642" s="182"/>
      <c r="X642" s="164"/>
      <c r="Y642" s="8"/>
      <c r="Z642" s="114" t="str">
        <f>INDEX('Factur-X FULL'!B:B,MATCH(CONCATENATE("/rsm:CrossIndustryInvoice",O642),'Factur-X FULL'!M:M,0))</f>
        <v>EXT</v>
      </c>
      <c r="AA642" s="201" t="str">
        <f>INDEX('Factur-X FULL'!K:K,MATCH(CONCATENATE("/rsm:CrossIndustryInvoice",O642),'Factur-X FULL'!M:M,0))</f>
        <v>0..1</v>
      </c>
      <c r="AB642" s="109" t="str">
        <f>IF(OR(ISNA(Z642),Z642="EXT"),INDEX('Factur-X FULL'!T:T,MATCH(CONCATENATE("/rsm:CrossIndustryInvoice",O642),'Factur-X FULL'!M:M,0)),INDEX('Factur-X FULL'!T:T,MATCH(Z642,'Factur-X FULL'!B:B,0)))</f>
        <v>EXTENDED</v>
      </c>
      <c r="AD642" s="8"/>
    </row>
    <row r="643" spans="1:30" ht="45" customHeight="1" outlineLevel="2" x14ac:dyDescent="0.2">
      <c r="A643" s="8">
        <v>640</v>
      </c>
      <c r="B643" s="54" t="s">
        <v>4160</v>
      </c>
      <c r="C643" s="511"/>
      <c r="D643" s="442" t="str">
        <f t="shared" si="104"/>
        <v xml:space="preserve">* * * * * </v>
      </c>
      <c r="E643" s="20" t="s">
        <v>5515</v>
      </c>
      <c r="F643" s="17">
        <f t="shared" si="100"/>
        <v>5</v>
      </c>
      <c r="G643" s="26" t="s">
        <v>5613</v>
      </c>
      <c r="H643" s="26" t="s">
        <v>5613</v>
      </c>
      <c r="I643" s="26" t="s">
        <v>5613</v>
      </c>
      <c r="J643" s="26" t="s">
        <v>99</v>
      </c>
      <c r="K643" s="18" t="s">
        <v>16</v>
      </c>
      <c r="L643" s="230" t="str">
        <f t="shared" si="103"/>
        <v>1..1</v>
      </c>
      <c r="M643" s="230" t="str">
        <f t="shared" si="78"/>
        <v>1..1</v>
      </c>
      <c r="N643" s="475" t="s">
        <v>16</v>
      </c>
      <c r="O643" s="25" t="s">
        <v>5574</v>
      </c>
      <c r="P643" s="24" t="s">
        <v>5693</v>
      </c>
      <c r="Q643" s="59"/>
      <c r="R643" s="59"/>
      <c r="S643" s="25"/>
      <c r="T643" s="19" t="s">
        <v>215</v>
      </c>
      <c r="U643" s="494" t="s">
        <v>81</v>
      </c>
      <c r="V643" s="89"/>
      <c r="W643" s="182"/>
      <c r="X643" s="164"/>
      <c r="Y643" s="8"/>
      <c r="Z643" s="111" t="str">
        <f>INDEX('Factur-X FULL'!B:B,MATCH(CONCATENATE("/rsm:CrossIndustryInvoice",O643),'Factur-X FULL'!M:M,0))</f>
        <v>EXT</v>
      </c>
      <c r="AA643" s="199" t="str">
        <f>INDEX('Factur-X FULL'!K:K,MATCH(CONCATENATE("/rsm:CrossIndustryInvoice",O643),'Factur-X FULL'!M:M,0))</f>
        <v>1..1</v>
      </c>
      <c r="AB643" s="109" t="str">
        <f>IF(OR(ISNA(Z643),Z643="EXT"),INDEX('Factur-X FULL'!T:T,MATCH(CONCATENATE("/rsm:CrossIndustryInvoice",O643),'Factur-X FULL'!M:M,0)),INDEX('Factur-X FULL'!T:T,MATCH(Z643,'Factur-X FULL'!B:B,0)))</f>
        <v>EXTENDED</v>
      </c>
      <c r="AD643" s="8"/>
    </row>
    <row r="644" spans="1:30" ht="45" customHeight="1" outlineLevel="2" x14ac:dyDescent="0.2">
      <c r="A644" s="8">
        <v>641</v>
      </c>
      <c r="B644" s="54" t="s">
        <v>4160</v>
      </c>
      <c r="C644" s="511"/>
      <c r="D644" s="442" t="str">
        <f t="shared" si="104"/>
        <v xml:space="preserve">* * * * * * </v>
      </c>
      <c r="E644" s="24" t="s">
        <v>1164</v>
      </c>
      <c r="F644" s="17">
        <f t="shared" si="100"/>
        <v>6</v>
      </c>
      <c r="G644" s="26" t="s">
        <v>5613</v>
      </c>
      <c r="H644" s="26" t="s">
        <v>5613</v>
      </c>
      <c r="I644" s="26" t="s">
        <v>5613</v>
      </c>
      <c r="J644" s="26" t="s">
        <v>99</v>
      </c>
      <c r="K644" s="18" t="s">
        <v>16</v>
      </c>
      <c r="L644" s="230" t="str">
        <f t="shared" si="103"/>
        <v>1..1</v>
      </c>
      <c r="M644" s="230" t="str">
        <f t="shared" si="78"/>
        <v>1..1</v>
      </c>
      <c r="N644" s="475" t="s">
        <v>20</v>
      </c>
      <c r="O644" s="31" t="s">
        <v>5575</v>
      </c>
      <c r="P644" s="32"/>
      <c r="Q644" s="32" t="s">
        <v>5755</v>
      </c>
      <c r="R644" s="32"/>
      <c r="S644" s="31"/>
      <c r="T644" s="122" t="s">
        <v>192</v>
      </c>
      <c r="U644" s="497" t="s">
        <v>230</v>
      </c>
      <c r="V644" s="90"/>
      <c r="W644" s="184"/>
      <c r="X644" s="165"/>
      <c r="Y644" s="8"/>
      <c r="Z644" s="111" t="str">
        <f>INDEX('Factur-X FULL'!B:B,MATCH(CONCATENATE("/rsm:CrossIndustryInvoice",O644),'Factur-X FULL'!M:M,0))</f>
        <v>EXT</v>
      </c>
      <c r="AA644" s="199" t="str">
        <f>INDEX('Factur-X FULL'!K:K,MATCH(CONCATENATE("/rsm:CrossIndustryInvoice",O644),'Factur-X FULL'!M:M,0))</f>
        <v>1..1</v>
      </c>
      <c r="AB644" s="109" t="str">
        <f>IF(OR(ISNA(Z644),Z644="EXT"),INDEX('Factur-X FULL'!T:T,MATCH(CONCATENATE("/rsm:CrossIndustryInvoice",O644),'Factur-X FULL'!M:M,0)),INDEX('Factur-X FULL'!T:T,MATCH(Z644,'Factur-X FULL'!B:B,0)))</f>
        <v>EXTENDED</v>
      </c>
      <c r="AD644" s="8"/>
    </row>
    <row r="645" spans="1:30" ht="45" customHeight="1" outlineLevel="1" x14ac:dyDescent="0.2">
      <c r="A645" s="8">
        <v>642</v>
      </c>
      <c r="B645" s="62" t="s">
        <v>4161</v>
      </c>
      <c r="C645" s="219"/>
      <c r="D645" s="453" t="str">
        <f t="shared" si="85"/>
        <v xml:space="preserve">* * </v>
      </c>
      <c r="E645" s="63" t="s">
        <v>2</v>
      </c>
      <c r="F645" s="64">
        <f t="shared" si="100"/>
        <v>2</v>
      </c>
      <c r="G645" s="64" t="s">
        <v>5613</v>
      </c>
      <c r="H645" s="64" t="s">
        <v>5613</v>
      </c>
      <c r="I645" s="64" t="s">
        <v>5613</v>
      </c>
      <c r="J645" s="64" t="s">
        <v>323</v>
      </c>
      <c r="K645" s="65" t="s">
        <v>16</v>
      </c>
      <c r="L645" s="235" t="str">
        <f t="shared" ref="L645:L675" si="105">IF($K645="","",$K645)</f>
        <v>1..1</v>
      </c>
      <c r="M645" s="235" t="str">
        <f t="shared" si="78"/>
        <v>1..1</v>
      </c>
      <c r="N645" s="480" t="s">
        <v>20</v>
      </c>
      <c r="O645" s="33" t="s">
        <v>4152</v>
      </c>
      <c r="P645" s="67"/>
      <c r="Q645" s="67"/>
      <c r="R645" s="67"/>
      <c r="S645" s="66"/>
      <c r="T645" s="132"/>
      <c r="U645" s="506"/>
      <c r="V645" s="95"/>
      <c r="W645" s="189"/>
      <c r="X645" s="170"/>
      <c r="Y645" s="8"/>
      <c r="Z645" s="138" t="str">
        <f>INDEX('Factur-X FULL'!B:B,MATCH(CONCATENATE("/rsm:CrossIndustryInvoice",O645),'Factur-X FULL'!M:M,0))</f>
        <v>BG-13-00</v>
      </c>
      <c r="AA645" s="200" t="str">
        <f>INDEX('Factur-X FULL'!K:K,MATCH(CONCATENATE("/rsm:CrossIndustryInvoice",O645),'Factur-X FULL'!M:M,0))</f>
        <v>1..1</v>
      </c>
      <c r="AB645" s="140" t="str">
        <f>IF(OR(ISNA(Z645),Z645="EXT"),INDEX('Factur-X FULL'!T:T,MATCH(CONCATENATE("/rsm:CrossIndustryInvoice",O645),'Factur-X FULL'!M:M,0)),INDEX('Factur-X FULL'!T:T,MATCH(Z645,'Factur-X FULL'!B:B,0)))</f>
        <v>MINIMUM</v>
      </c>
      <c r="AD645" s="8"/>
    </row>
    <row r="646" spans="1:30" s="148" customFormat="1" ht="45" customHeight="1" outlineLevel="2" x14ac:dyDescent="0.2">
      <c r="A646" s="8">
        <v>643</v>
      </c>
      <c r="B646" s="155" t="s">
        <v>4161</v>
      </c>
      <c r="C646" s="127"/>
      <c r="D646" s="449" t="str">
        <f t="shared" si="85"/>
        <v xml:space="preserve">* * * </v>
      </c>
      <c r="E646" s="40" t="s">
        <v>4163</v>
      </c>
      <c r="F646" s="42">
        <f t="shared" si="100"/>
        <v>3</v>
      </c>
      <c r="G646" s="234" t="s">
        <v>5613</v>
      </c>
      <c r="H646" s="234" t="s">
        <v>5613</v>
      </c>
      <c r="I646" s="234" t="s">
        <v>5613</v>
      </c>
      <c r="J646" s="234" t="s">
        <v>323</v>
      </c>
      <c r="K646" s="42" t="s">
        <v>20</v>
      </c>
      <c r="L646" s="41" t="str">
        <f t="shared" si="105"/>
        <v>0..1</v>
      </c>
      <c r="M646" s="41" t="str">
        <f t="shared" si="78"/>
        <v>0..1</v>
      </c>
      <c r="N646" s="481" t="s">
        <v>20</v>
      </c>
      <c r="O646" s="40" t="s">
        <v>3931</v>
      </c>
      <c r="P646" s="40" t="s">
        <v>4229</v>
      </c>
      <c r="Q646" s="40"/>
      <c r="R646" s="40"/>
      <c r="S646" s="42"/>
      <c r="T646" s="42" t="s">
        <v>77</v>
      </c>
      <c r="U646" s="499"/>
      <c r="V646" s="177" t="s">
        <v>4151</v>
      </c>
      <c r="W646" s="193"/>
      <c r="X646" s="194" t="s">
        <v>4949</v>
      </c>
      <c r="Y646" s="8"/>
      <c r="Z646" s="141" t="str">
        <f>INDEX('Factur-X FULL'!B:B,MATCH(CONCATENATE("/rsm:CrossIndustryInvoice",O646),'Factur-X FULL'!M:M,0))</f>
        <v>BG-13</v>
      </c>
      <c r="AA646" s="203" t="str">
        <f>INDEX('Factur-X FULL'!K:K,MATCH(CONCATENATE("/rsm:CrossIndustryInvoice",O646),'Factur-X FULL'!M:M,0))</f>
        <v>0..1</v>
      </c>
      <c r="AB646" s="143" t="str">
        <f>IF(OR(ISNA(Z646),Z646="EXT"),INDEX('Factur-X FULL'!T:T,MATCH(CONCATENATE("/rsm:CrossIndustryInvoice",O646),'Factur-X FULL'!M:M,0)),INDEX('Factur-X FULL'!T:T,MATCH(Z646,'Factur-X FULL'!B:B,0)))</f>
        <v>BASIC WL</v>
      </c>
      <c r="AC646" s="70"/>
      <c r="AD646" s="8"/>
    </row>
    <row r="647" spans="1:30" ht="45" customHeight="1" outlineLevel="3" x14ac:dyDescent="0.2">
      <c r="A647" s="8">
        <v>644</v>
      </c>
      <c r="B647" s="62" t="s">
        <v>4161</v>
      </c>
      <c r="C647" s="121"/>
      <c r="D647" s="445" t="str">
        <f t="shared" si="85"/>
        <v xml:space="preserve">* * * * </v>
      </c>
      <c r="E647" s="24" t="s">
        <v>294</v>
      </c>
      <c r="F647" s="26">
        <f t="shared" si="100"/>
        <v>4</v>
      </c>
      <c r="G647" s="26" t="s">
        <v>5613</v>
      </c>
      <c r="H647" s="26" t="s">
        <v>5613</v>
      </c>
      <c r="I647" s="26" t="s">
        <v>5613</v>
      </c>
      <c r="J647" s="26" t="s">
        <v>323</v>
      </c>
      <c r="K647" s="18" t="s">
        <v>20</v>
      </c>
      <c r="L647" s="230" t="str">
        <f t="shared" si="105"/>
        <v>0..1</v>
      </c>
      <c r="M647" s="230" t="str">
        <f t="shared" si="78"/>
        <v>0..1</v>
      </c>
      <c r="N647" s="476" t="s">
        <v>21</v>
      </c>
      <c r="O647" s="21" t="s">
        <v>4032</v>
      </c>
      <c r="P647" s="20" t="s">
        <v>2334</v>
      </c>
      <c r="Q647" s="20" t="s">
        <v>2335</v>
      </c>
      <c r="R647" s="20"/>
      <c r="S647" s="21"/>
      <c r="T647" s="18" t="s">
        <v>147</v>
      </c>
      <c r="U647" s="495" t="s">
        <v>81</v>
      </c>
      <c r="V647" s="176"/>
      <c r="W647" s="181"/>
      <c r="X647" s="163" t="s">
        <v>4949</v>
      </c>
      <c r="Y647" s="8"/>
      <c r="Z647" s="114" t="str">
        <f>INDEX('Factur-X FULL'!B:B,MATCH(CONCATENATE("/rsm:CrossIndustryInvoice",O647),'Factur-X FULL'!M:M,0))</f>
        <v>BT-71</v>
      </c>
      <c r="AA647" s="201" t="str">
        <f>INDEX('Factur-X FULL'!K:K,MATCH(CONCATENATE("/rsm:CrossIndustryInvoice",O647),'Factur-X FULL'!M:M,0))</f>
        <v>0..1</v>
      </c>
      <c r="AB647" s="113" t="str">
        <f>IF(OR(ISNA(Z647),Z647="EXT"),INDEX('Factur-X FULL'!T:T,MATCH(CONCATENATE("/rsm:CrossIndustryInvoice",O647),'Factur-X FULL'!M:M,0)),INDEX('Factur-X FULL'!T:T,MATCH(Z647,'Factur-X FULL'!B:B,0)))</f>
        <v>BASIC WL</v>
      </c>
      <c r="AD647" s="8"/>
    </row>
    <row r="648" spans="1:30" ht="45" customHeight="1" outlineLevel="3" x14ac:dyDescent="0.2">
      <c r="A648" s="8">
        <v>645</v>
      </c>
      <c r="B648" s="62" t="s">
        <v>4161</v>
      </c>
      <c r="C648" s="121"/>
      <c r="D648" s="445" t="str">
        <f t="shared" si="85"/>
        <v xml:space="preserve">* * * * </v>
      </c>
      <c r="E648" s="24" t="s">
        <v>295</v>
      </c>
      <c r="F648" s="26">
        <f t="shared" si="100"/>
        <v>4</v>
      </c>
      <c r="G648" s="26" t="s">
        <v>5613</v>
      </c>
      <c r="H648" s="26" t="s">
        <v>5613</v>
      </c>
      <c r="I648" s="26" t="s">
        <v>5613</v>
      </c>
      <c r="J648" s="26" t="s">
        <v>323</v>
      </c>
      <c r="K648" s="18" t="s">
        <v>21</v>
      </c>
      <c r="L648" s="230" t="str">
        <f t="shared" si="105"/>
        <v>0..n</v>
      </c>
      <c r="M648" s="230" t="str">
        <f t="shared" si="78"/>
        <v>0..n</v>
      </c>
      <c r="N648" s="476" t="s">
        <v>21</v>
      </c>
      <c r="O648" s="21" t="s">
        <v>3932</v>
      </c>
      <c r="P648" s="20" t="s">
        <v>77</v>
      </c>
      <c r="Q648" s="20" t="s">
        <v>1395</v>
      </c>
      <c r="R648" s="20"/>
      <c r="S648" s="21"/>
      <c r="T648" s="18" t="s">
        <v>77</v>
      </c>
      <c r="U648" s="495"/>
      <c r="V648" s="176" t="s">
        <v>296</v>
      </c>
      <c r="W648" s="181"/>
      <c r="X648" s="163" t="s">
        <v>4949</v>
      </c>
      <c r="Y648" s="8"/>
      <c r="Z648" s="114" t="str">
        <f>INDEX('Factur-X FULL'!B:B,MATCH(CONCATENATE("/rsm:CrossIndustryInvoice",O648),'Factur-X FULL'!M:M,0))</f>
        <v>BT-71-0</v>
      </c>
      <c r="AA648" s="201" t="str">
        <f>INDEX('Factur-X FULL'!K:K,MATCH(CONCATENATE("/rsm:CrossIndustryInvoice",O648),'Factur-X FULL'!M:M,0))</f>
        <v>0..1</v>
      </c>
      <c r="AB648" s="113" t="str">
        <f>IF(OR(ISNA(Z648),Z648="EXT"),INDEX('Factur-X FULL'!T:T,MATCH(CONCATENATE("/rsm:CrossIndustryInvoice",O648),'Factur-X FULL'!M:M,0)),INDEX('Factur-X FULL'!T:T,MATCH(Z648,'Factur-X FULL'!B:B,0)))</f>
        <v>BASIC WL</v>
      </c>
      <c r="AC648" s="70" t="s">
        <v>4706</v>
      </c>
      <c r="AD648" s="8"/>
    </row>
    <row r="649" spans="1:30" ht="45" customHeight="1" outlineLevel="3" x14ac:dyDescent="0.2">
      <c r="A649" s="8">
        <v>646</v>
      </c>
      <c r="B649" s="62" t="s">
        <v>4161</v>
      </c>
      <c r="C649" s="121"/>
      <c r="D649" s="445" t="str">
        <f t="shared" si="85"/>
        <v xml:space="preserve">* * * * * </v>
      </c>
      <c r="E649" s="24" t="s">
        <v>161</v>
      </c>
      <c r="F649" s="26">
        <f t="shared" si="100"/>
        <v>5</v>
      </c>
      <c r="G649" s="26" t="s">
        <v>5613</v>
      </c>
      <c r="H649" s="26" t="s">
        <v>5613</v>
      </c>
      <c r="I649" s="26" t="s">
        <v>5613</v>
      </c>
      <c r="J649" s="26" t="s">
        <v>323</v>
      </c>
      <c r="K649" s="18" t="s">
        <v>16</v>
      </c>
      <c r="L649" s="230" t="str">
        <f t="shared" si="105"/>
        <v>1..1</v>
      </c>
      <c r="M649" s="230" t="str">
        <f t="shared" si="78"/>
        <v>1..1</v>
      </c>
      <c r="N649" s="476" t="s">
        <v>20</v>
      </c>
      <c r="O649" s="31" t="s">
        <v>3933</v>
      </c>
      <c r="P649" s="32" t="s">
        <v>2347</v>
      </c>
      <c r="Q649" s="32" t="s">
        <v>406</v>
      </c>
      <c r="R649" s="32"/>
      <c r="S649" s="31"/>
      <c r="T649" s="122" t="s">
        <v>409</v>
      </c>
      <c r="U649" s="497" t="s">
        <v>230</v>
      </c>
      <c r="V649" s="90"/>
      <c r="W649" s="184"/>
      <c r="X649" s="165" t="s">
        <v>4949</v>
      </c>
      <c r="Y649" s="8"/>
      <c r="Z649" s="114" t="str">
        <f>INDEX('Factur-X FULL'!B:B,MATCH(CONCATENATE("/rsm:CrossIndustryInvoice",O649),'Factur-X FULL'!M:M,0))</f>
        <v>BT-71-1</v>
      </c>
      <c r="AA649" s="201" t="str">
        <f>INDEX('Factur-X FULL'!K:K,MATCH(CONCATENATE("/rsm:CrossIndustryInvoice",O649),'Factur-X FULL'!M:M,0))</f>
        <v>1..1</v>
      </c>
      <c r="AB649" s="109" t="str">
        <f>IF(OR(ISNA(Z649),Z649="EXT"),INDEX('Factur-X FULL'!T:T,MATCH(CONCATENATE("/rsm:CrossIndustryInvoice",O649),'Factur-X FULL'!M:M,0)),INDEX('Factur-X FULL'!T:T,MATCH(Z649,'Factur-X FULL'!B:B,0)))</f>
        <v>BASIC WL</v>
      </c>
      <c r="AD649" s="8"/>
    </row>
    <row r="650" spans="1:30" ht="45" customHeight="1" outlineLevel="3" x14ac:dyDescent="0.2">
      <c r="A650" s="8">
        <v>647</v>
      </c>
      <c r="B650" s="62" t="s">
        <v>4161</v>
      </c>
      <c r="C650" s="121"/>
      <c r="D650" s="445" t="str">
        <f t="shared" si="85"/>
        <v xml:space="preserve">* * * * </v>
      </c>
      <c r="E650" s="24" t="s">
        <v>301</v>
      </c>
      <c r="F650" s="26">
        <f t="shared" si="100"/>
        <v>4</v>
      </c>
      <c r="G650" s="26" t="s">
        <v>5613</v>
      </c>
      <c r="H650" s="26" t="s">
        <v>5613</v>
      </c>
      <c r="I650" s="26" t="s">
        <v>5613</v>
      </c>
      <c r="J650" s="26" t="s">
        <v>323</v>
      </c>
      <c r="K650" s="18" t="s">
        <v>16</v>
      </c>
      <c r="L650" s="230" t="str">
        <f t="shared" si="105"/>
        <v>1..1</v>
      </c>
      <c r="M650" s="230" t="str">
        <f t="shared" si="78"/>
        <v>1..1</v>
      </c>
      <c r="N650" s="475" t="s">
        <v>20</v>
      </c>
      <c r="O650" s="21" t="s">
        <v>3934</v>
      </c>
      <c r="P650" s="20" t="s">
        <v>2352</v>
      </c>
      <c r="Q650" s="24"/>
      <c r="R650" s="24"/>
      <c r="S650" s="25"/>
      <c r="T650" s="18" t="s">
        <v>125</v>
      </c>
      <c r="U650" s="495" t="s">
        <v>81</v>
      </c>
      <c r="V650" s="88" t="s">
        <v>303</v>
      </c>
      <c r="W650" s="181"/>
      <c r="X650" s="163" t="s">
        <v>4949</v>
      </c>
      <c r="Y650" s="8"/>
      <c r="Z650" s="114" t="str">
        <f>INDEX('Factur-X FULL'!B:B,MATCH(CONCATENATE("/rsm:CrossIndustryInvoice",O650),'Factur-X FULL'!M:M,0))</f>
        <v>BT-70</v>
      </c>
      <c r="AA650" s="201" t="str">
        <f>INDEX('Factur-X FULL'!K:K,MATCH(CONCATENATE("/rsm:CrossIndustryInvoice",O650),'Factur-X FULL'!M:M,0))</f>
        <v>0..1</v>
      </c>
      <c r="AB650" s="113" t="str">
        <f>IF(OR(ISNA(Z650),Z650="EXT"),INDEX('Factur-X FULL'!T:T,MATCH(CONCATENATE("/rsm:CrossIndustryInvoice",O650),'Factur-X FULL'!M:M,0)),INDEX('Factur-X FULL'!T:T,MATCH(Z650,'Factur-X FULL'!B:B,0)))</f>
        <v>BASIC WL</v>
      </c>
      <c r="AC650" s="426" t="s">
        <v>4900</v>
      </c>
      <c r="AD650" s="8"/>
    </row>
    <row r="651" spans="1:30" ht="45" customHeight="1" outlineLevel="3" x14ac:dyDescent="0.2">
      <c r="A651" s="8">
        <v>648</v>
      </c>
      <c r="B651" s="62" t="s">
        <v>4161</v>
      </c>
      <c r="C651" s="126"/>
      <c r="D651" s="446" t="str">
        <f t="shared" si="85"/>
        <v xml:space="preserve">* * * * </v>
      </c>
      <c r="E651" s="50" t="s">
        <v>5357</v>
      </c>
      <c r="F651" s="35">
        <f t="shared" si="100"/>
        <v>4</v>
      </c>
      <c r="G651" s="35" t="s">
        <v>5613</v>
      </c>
      <c r="H651" s="35" t="s">
        <v>5613</v>
      </c>
      <c r="I651" s="35" t="s">
        <v>5613</v>
      </c>
      <c r="J651" s="35" t="s">
        <v>3776</v>
      </c>
      <c r="K651" s="36" t="s">
        <v>20</v>
      </c>
      <c r="L651" s="35" t="str">
        <f t="shared" si="105"/>
        <v>0..1</v>
      </c>
      <c r="M651" s="35" t="str">
        <f t="shared" si="78"/>
        <v>0..1</v>
      </c>
      <c r="N651" s="482" t="s">
        <v>20</v>
      </c>
      <c r="O651" s="34" t="s">
        <v>4075</v>
      </c>
      <c r="P651" s="34"/>
      <c r="Q651" s="34"/>
      <c r="R651" s="34"/>
      <c r="S651" s="34"/>
      <c r="T651" s="36"/>
      <c r="U651" s="500"/>
      <c r="V651" s="91"/>
      <c r="W651" s="185"/>
      <c r="X651" s="166" t="s">
        <v>4949</v>
      </c>
      <c r="Y651" s="8"/>
      <c r="Z651" s="114" t="str">
        <f>INDEX('Factur-X FULL'!B:B,MATCH(CONCATENATE("/rsm:CrossIndustryInvoice",O651),'Factur-X FULL'!M:M,0))</f>
        <v>EXT</v>
      </c>
      <c r="AA651" s="201" t="str">
        <f>INDEX('Factur-X FULL'!K:K,MATCH(CONCATENATE("/rsm:CrossIndustryInvoice",O651),'Factur-X FULL'!M:M,0))</f>
        <v>0..1</v>
      </c>
      <c r="AB651" s="113" t="str">
        <f>IF(OR(ISNA(Z651),Z651="EXT"),INDEX('Factur-X FULL'!T:T,MATCH(CONCATENATE("/rsm:CrossIndustryInvoice",O651),'Factur-X FULL'!M:M,0)),INDEX('Factur-X FULL'!T:T,MATCH(Z651,'Factur-X FULL'!B:B,0)))</f>
        <v>EXTENDED</v>
      </c>
      <c r="AC651" s="427" t="s">
        <v>5594</v>
      </c>
      <c r="AD651" s="8"/>
    </row>
    <row r="652" spans="1:30" ht="45" customHeight="1" outlineLevel="4" x14ac:dyDescent="0.2">
      <c r="A652" s="8">
        <v>649</v>
      </c>
      <c r="B652" s="62" t="s">
        <v>4161</v>
      </c>
      <c r="C652" s="121"/>
      <c r="D652" s="445" t="str">
        <f t="shared" si="85"/>
        <v xml:space="preserve">* * * * * </v>
      </c>
      <c r="E652" s="24" t="s">
        <v>306</v>
      </c>
      <c r="F652" s="26">
        <f t="shared" si="100"/>
        <v>5</v>
      </c>
      <c r="G652" s="26" t="s">
        <v>5613</v>
      </c>
      <c r="H652" s="26" t="s">
        <v>5613</v>
      </c>
      <c r="I652" s="26" t="s">
        <v>5613</v>
      </c>
      <c r="J652" s="26" t="s">
        <v>3776</v>
      </c>
      <c r="K652" s="18" t="s">
        <v>20</v>
      </c>
      <c r="L652" s="230" t="str">
        <f t="shared" si="105"/>
        <v>0..1</v>
      </c>
      <c r="M652" s="230" t="str">
        <f t="shared" si="78"/>
        <v>0..1</v>
      </c>
      <c r="N652" s="475" t="s">
        <v>20</v>
      </c>
      <c r="O652" s="24" t="s">
        <v>3935</v>
      </c>
      <c r="P652" s="24" t="s">
        <v>5696</v>
      </c>
      <c r="Q652" s="24"/>
      <c r="R652" s="24"/>
      <c r="S652" s="24"/>
      <c r="T652" s="19" t="s">
        <v>147</v>
      </c>
      <c r="U652" s="494" t="s">
        <v>81</v>
      </c>
      <c r="V652" s="89" t="s">
        <v>183</v>
      </c>
      <c r="W652" s="182"/>
      <c r="X652" s="164" t="s">
        <v>4949</v>
      </c>
      <c r="Y652" s="8"/>
      <c r="Z652" s="114" t="str">
        <f>INDEX('Factur-X FULL'!B:B,MATCH(CONCATENATE("/rsm:CrossIndustryInvoice",O652),'Factur-X FULL'!M:M,0))</f>
        <v>EXT</v>
      </c>
      <c r="AA652" s="201" t="str">
        <f>INDEX('Factur-X FULL'!K:K,MATCH(CONCATENATE("/rsm:CrossIndustryInvoice",O652),'Factur-X FULL'!M:M,0))</f>
        <v>0..1</v>
      </c>
      <c r="AB652" s="109" t="str">
        <f>IF(OR(ISNA(Z652),Z652="EXT"),INDEX('Factur-X FULL'!T:T,MATCH(CONCATENATE("/rsm:CrossIndustryInvoice",O652),'Factur-X FULL'!M:M,0)),INDEX('Factur-X FULL'!T:T,MATCH(Z652,'Factur-X FULL'!B:B,0)))</f>
        <v>EXTENDED</v>
      </c>
      <c r="AC652" s="427" t="s">
        <v>5594</v>
      </c>
      <c r="AD652" s="8"/>
    </row>
    <row r="653" spans="1:30" ht="45" customHeight="1" outlineLevel="4" x14ac:dyDescent="0.2">
      <c r="A653" s="8">
        <v>650</v>
      </c>
      <c r="B653" s="62" t="s">
        <v>4161</v>
      </c>
      <c r="C653" s="121"/>
      <c r="D653" s="445" t="str">
        <f t="shared" si="85"/>
        <v xml:space="preserve">* * * * * * </v>
      </c>
      <c r="E653" s="24" t="s">
        <v>4074</v>
      </c>
      <c r="F653" s="26">
        <f t="shared" si="100"/>
        <v>6</v>
      </c>
      <c r="G653" s="26" t="s">
        <v>5613</v>
      </c>
      <c r="H653" s="26" t="s">
        <v>5613</v>
      </c>
      <c r="I653" s="26" t="s">
        <v>5613</v>
      </c>
      <c r="J653" s="26" t="s">
        <v>3776</v>
      </c>
      <c r="K653" s="18" t="s">
        <v>20</v>
      </c>
      <c r="L653" s="230" t="str">
        <f t="shared" si="105"/>
        <v>0..1</v>
      </c>
      <c r="M653" s="230" t="str">
        <f t="shared" si="78"/>
        <v>0..1</v>
      </c>
      <c r="N653" s="475" t="s">
        <v>20</v>
      </c>
      <c r="O653" s="32" t="s">
        <v>4076</v>
      </c>
      <c r="P653" s="159" t="s">
        <v>5697</v>
      </c>
      <c r="Q653" s="32"/>
      <c r="R653" s="32"/>
      <c r="S653" s="32"/>
      <c r="T653" s="122" t="s">
        <v>409</v>
      </c>
      <c r="U653" s="497" t="s">
        <v>230</v>
      </c>
      <c r="V653" s="90"/>
      <c r="W653" s="184"/>
      <c r="X653" s="165" t="s">
        <v>4949</v>
      </c>
      <c r="Y653" s="8"/>
      <c r="Z653" s="114" t="str">
        <f>INDEX('Factur-X FULL'!B:B,MATCH(CONCATENATE("/rsm:CrossIndustryInvoice",O653),'Factur-X FULL'!M:M,0))</f>
        <v>EXT</v>
      </c>
      <c r="AA653" s="201" t="str">
        <f>INDEX('Factur-X FULL'!K:K,MATCH(CONCATENATE("/rsm:CrossIndustryInvoice",O653),'Factur-X FULL'!M:M,0))</f>
        <v>0..1</v>
      </c>
      <c r="AB653" s="109" t="str">
        <f>IF(OR(ISNA(Z653),Z653="EXT"),INDEX('Factur-X FULL'!T:T,MATCH(CONCATENATE("/rsm:CrossIndustryInvoice",O653),'Factur-X FULL'!M:M,0)),INDEX('Factur-X FULL'!T:T,MATCH(Z653,'Factur-X FULL'!B:B,0)))</f>
        <v>EXTENDED</v>
      </c>
      <c r="AC653" s="427" t="s">
        <v>5594</v>
      </c>
      <c r="AD653" s="8"/>
    </row>
    <row r="654" spans="1:30" ht="45" customHeight="1" outlineLevel="4" x14ac:dyDescent="0.2">
      <c r="A654" s="8">
        <v>651</v>
      </c>
      <c r="B654" s="62" t="s">
        <v>4161</v>
      </c>
      <c r="C654" s="121"/>
      <c r="D654" s="445" t="str">
        <f t="shared" si="85"/>
        <v xml:space="preserve">* * * * * </v>
      </c>
      <c r="E654" s="24" t="s">
        <v>4793</v>
      </c>
      <c r="F654" s="26">
        <f t="shared" si="100"/>
        <v>5</v>
      </c>
      <c r="G654" s="26" t="s">
        <v>5613</v>
      </c>
      <c r="H654" s="26" t="s">
        <v>5613</v>
      </c>
      <c r="I654" s="26" t="s">
        <v>5613</v>
      </c>
      <c r="J654" s="26" t="s">
        <v>3776</v>
      </c>
      <c r="K654" s="18" t="s">
        <v>20</v>
      </c>
      <c r="L654" s="230" t="str">
        <f t="shared" si="105"/>
        <v>0..1</v>
      </c>
      <c r="M654" s="230" t="str">
        <f t="shared" si="78"/>
        <v>0..1</v>
      </c>
      <c r="N654" s="475" t="s">
        <v>20</v>
      </c>
      <c r="O654" s="24" t="s">
        <v>4794</v>
      </c>
      <c r="P654" s="24" t="s">
        <v>5659</v>
      </c>
      <c r="Q654" s="24"/>
      <c r="R654" s="24"/>
      <c r="S654" s="24"/>
      <c r="T654" s="19" t="s">
        <v>125</v>
      </c>
      <c r="U654" s="494" t="s">
        <v>81</v>
      </c>
      <c r="V654" s="89"/>
      <c r="W654" s="182"/>
      <c r="X654" s="164" t="s">
        <v>4949</v>
      </c>
      <c r="Y654" s="8"/>
      <c r="Z654" s="114" t="str">
        <f>INDEX('Factur-X FULL'!B:B,MATCH(CONCATENATE("/rsm:CrossIndustryInvoice",O654),'Factur-X FULL'!M:M,0))</f>
        <v>EXT</v>
      </c>
      <c r="AA654" s="201" t="str">
        <f>INDEX('Factur-X FULL'!K:K,MATCH(CONCATENATE("/rsm:CrossIndustryInvoice",O654),'Factur-X FULL'!M:M,0))</f>
        <v>0..1</v>
      </c>
      <c r="AB654" s="109" t="str">
        <f>IF(OR(ISNA(Z654),Z654="EXT"),INDEX('Factur-X FULL'!T:T,MATCH(CONCATENATE("/rsm:CrossIndustryInvoice",O654),'Factur-X FULL'!M:M,0)),INDEX('Factur-X FULL'!T:T,MATCH(Z654,'Factur-X FULL'!B:B,0)))</f>
        <v>EXTENDED</v>
      </c>
      <c r="AC654" s="427" t="s">
        <v>5594</v>
      </c>
      <c r="AD654" s="8"/>
    </row>
    <row r="655" spans="1:30" s="148" customFormat="1" ht="45" customHeight="1" outlineLevel="4" x14ac:dyDescent="0.2">
      <c r="A655" s="8">
        <v>652</v>
      </c>
      <c r="B655" s="155" t="s">
        <v>4161</v>
      </c>
      <c r="C655" s="405"/>
      <c r="D655" s="451" t="str">
        <f t="shared" si="85"/>
        <v xml:space="preserve">* * * * * </v>
      </c>
      <c r="E655" s="406" t="s">
        <v>5326</v>
      </c>
      <c r="F655" s="407">
        <f t="shared" si="100"/>
        <v>5</v>
      </c>
      <c r="G655" s="407" t="s">
        <v>5613</v>
      </c>
      <c r="H655" s="407" t="s">
        <v>5613</v>
      </c>
      <c r="I655" s="407" t="s">
        <v>5613</v>
      </c>
      <c r="J655" s="407" t="s">
        <v>99</v>
      </c>
      <c r="K655" s="408" t="s">
        <v>20</v>
      </c>
      <c r="L655" s="407" t="str">
        <f t="shared" si="105"/>
        <v>0..1</v>
      </c>
      <c r="M655" s="407" t="str">
        <f t="shared" si="78"/>
        <v>0..1</v>
      </c>
      <c r="N655" s="409" t="s">
        <v>20</v>
      </c>
      <c r="O655" s="410" t="s">
        <v>5334</v>
      </c>
      <c r="P655" s="410" t="s">
        <v>1798</v>
      </c>
      <c r="Q655" s="410" t="s">
        <v>1553</v>
      </c>
      <c r="R655" s="410"/>
      <c r="S655" s="410" t="s">
        <v>4918</v>
      </c>
      <c r="T655" s="408"/>
      <c r="U655" s="504"/>
      <c r="V655" s="411"/>
      <c r="W655" s="412"/>
      <c r="X655" s="413" t="s">
        <v>4949</v>
      </c>
      <c r="Y655" s="8"/>
      <c r="Z655" s="145" t="e">
        <f>INDEX('Factur-X FULL'!B:B,MATCH(CONCATENATE("/rsm:CrossIndustryInvoice",O655),'Factur-X FULL'!M:M,0))</f>
        <v>#N/A</v>
      </c>
      <c r="AA655" s="202" t="e">
        <f>INDEX('Factur-X FULL'!K:K,MATCH(CONCATENATE("/rsm:CrossIndustryInvoice",O655),'Factur-X FULL'!M:M,0))</f>
        <v>#N/A</v>
      </c>
      <c r="AB655" s="146" t="e">
        <f>IF(OR(ISNA(Z655),Z655="EXT"),INDEX('Factur-X FULL'!T:T,MATCH(CONCATENATE("/rsm:CrossIndustryInvoice",O655),'Factur-X FULL'!M:M,0)),INDEX('Factur-X FULL'!T:T,MATCH(Z655,'Factur-X FULL'!B:B,0)))</f>
        <v>#N/A</v>
      </c>
      <c r="AC655" s="426" t="s">
        <v>4707</v>
      </c>
      <c r="AD655" s="8"/>
    </row>
    <row r="656" spans="1:30" ht="45" customHeight="1" outlineLevel="4" x14ac:dyDescent="0.2">
      <c r="A656" s="8">
        <v>653</v>
      </c>
      <c r="B656" s="62" t="s">
        <v>4161</v>
      </c>
      <c r="C656" s="121"/>
      <c r="D656" s="445" t="str">
        <f t="shared" si="85"/>
        <v xml:space="preserve">* * * * * * </v>
      </c>
      <c r="E656" s="24" t="s">
        <v>5327</v>
      </c>
      <c r="F656" s="26">
        <f t="shared" si="100"/>
        <v>6</v>
      </c>
      <c r="G656" s="26" t="s">
        <v>5613</v>
      </c>
      <c r="H656" s="26" t="s">
        <v>5613</v>
      </c>
      <c r="I656" s="26" t="s">
        <v>5613</v>
      </c>
      <c r="J656" s="26" t="s">
        <v>99</v>
      </c>
      <c r="K656" s="18" t="s">
        <v>20</v>
      </c>
      <c r="L656" s="230" t="str">
        <f t="shared" si="105"/>
        <v>0..1</v>
      </c>
      <c r="M656" s="230" t="str">
        <f t="shared" si="78"/>
        <v>0..1</v>
      </c>
      <c r="N656" s="475" t="s">
        <v>20</v>
      </c>
      <c r="O656" s="21" t="s">
        <v>5335</v>
      </c>
      <c r="P656" s="20" t="s">
        <v>1467</v>
      </c>
      <c r="Q656" s="20" t="s">
        <v>1468</v>
      </c>
      <c r="R656" s="20"/>
      <c r="S656" s="21"/>
      <c r="T656" s="19" t="s">
        <v>125</v>
      </c>
      <c r="U656" s="494" t="s">
        <v>81</v>
      </c>
      <c r="V656" s="88"/>
      <c r="W656" s="181"/>
      <c r="X656" s="163" t="s">
        <v>4949</v>
      </c>
      <c r="Y656" s="8"/>
      <c r="Z656" s="114" t="e">
        <f>INDEX('Factur-X FULL'!B:B,MATCH(CONCATENATE("/rsm:CrossIndustryInvoice",O656),'Factur-X FULL'!M:M,0))</f>
        <v>#N/A</v>
      </c>
      <c r="AA656" s="201" t="e">
        <f>INDEX('Factur-X FULL'!K:K,MATCH(CONCATENATE("/rsm:CrossIndustryInvoice",O656),'Factur-X FULL'!M:M,0))</f>
        <v>#N/A</v>
      </c>
      <c r="AB656" s="109" t="e">
        <f>IF(OR(ISNA(Z656),Z656="EXT"),INDEX('Factur-X FULL'!T:T,MATCH(CONCATENATE("/rsm:CrossIndustryInvoice",O656),'Factur-X FULL'!M:M,0)),INDEX('Factur-X FULL'!T:T,MATCH(Z656,'Factur-X FULL'!B:B,0)))</f>
        <v>#N/A</v>
      </c>
      <c r="AC656" s="426" t="s">
        <v>4707</v>
      </c>
      <c r="AD656" s="8"/>
    </row>
    <row r="657" spans="1:30" ht="45" customHeight="1" outlineLevel="4" x14ac:dyDescent="0.2">
      <c r="A657" s="8">
        <v>654</v>
      </c>
      <c r="B657" s="62" t="s">
        <v>4161</v>
      </c>
      <c r="C657" s="121"/>
      <c r="D657" s="445" t="str">
        <f t="shared" si="85"/>
        <v xml:space="preserve">* * * * * * </v>
      </c>
      <c r="E657" s="24" t="s">
        <v>5328</v>
      </c>
      <c r="F657" s="26">
        <f t="shared" si="100"/>
        <v>6</v>
      </c>
      <c r="G657" s="26" t="s">
        <v>5613</v>
      </c>
      <c r="H657" s="26" t="s">
        <v>5613</v>
      </c>
      <c r="I657" s="26" t="s">
        <v>5613</v>
      </c>
      <c r="J657" s="26" t="s">
        <v>99</v>
      </c>
      <c r="K657" s="18" t="s">
        <v>20</v>
      </c>
      <c r="L657" s="230" t="str">
        <f t="shared" si="105"/>
        <v>0..1</v>
      </c>
      <c r="M657" s="230" t="str">
        <f t="shared" si="78"/>
        <v>0..1</v>
      </c>
      <c r="N657" s="475" t="s">
        <v>20</v>
      </c>
      <c r="O657" s="21" t="s">
        <v>5336</v>
      </c>
      <c r="P657" s="20" t="s">
        <v>1472</v>
      </c>
      <c r="Q657" s="20" t="s">
        <v>1473</v>
      </c>
      <c r="R657" s="20"/>
      <c r="S657" s="21"/>
      <c r="T657" s="19" t="s">
        <v>125</v>
      </c>
      <c r="U657" s="494" t="s">
        <v>81</v>
      </c>
      <c r="V657" s="88"/>
      <c r="W657" s="181"/>
      <c r="X657" s="163" t="s">
        <v>4949</v>
      </c>
      <c r="Y657" s="8"/>
      <c r="Z657" s="114" t="e">
        <f>INDEX('Factur-X FULL'!B:B,MATCH(CONCATENATE("/rsm:CrossIndustryInvoice",O657),'Factur-X FULL'!M:M,0))</f>
        <v>#N/A</v>
      </c>
      <c r="AA657" s="201" t="e">
        <f>INDEX('Factur-X FULL'!K:K,MATCH(CONCATENATE("/rsm:CrossIndustryInvoice",O657),'Factur-X FULL'!M:M,0))</f>
        <v>#N/A</v>
      </c>
      <c r="AB657" s="109" t="e">
        <f>IF(OR(ISNA(Z657),Z657="EXT"),INDEX('Factur-X FULL'!T:T,MATCH(CONCATENATE("/rsm:CrossIndustryInvoice",O657),'Factur-X FULL'!M:M,0)),INDEX('Factur-X FULL'!T:T,MATCH(Z657,'Factur-X FULL'!B:B,0)))</f>
        <v>#N/A</v>
      </c>
      <c r="AC657" s="426" t="s">
        <v>4707</v>
      </c>
      <c r="AD657" s="8"/>
    </row>
    <row r="658" spans="1:30" ht="45" customHeight="1" outlineLevel="4" x14ac:dyDescent="0.2">
      <c r="A658" s="8">
        <v>655</v>
      </c>
      <c r="B658" s="62" t="s">
        <v>4161</v>
      </c>
      <c r="C658" s="121"/>
      <c r="D658" s="445" t="str">
        <f t="shared" si="85"/>
        <v xml:space="preserve">* * * * * * </v>
      </c>
      <c r="E658" s="24" t="s">
        <v>5329</v>
      </c>
      <c r="F658" s="26">
        <f t="shared" si="100"/>
        <v>6</v>
      </c>
      <c r="G658" s="26" t="s">
        <v>5613</v>
      </c>
      <c r="H658" s="26" t="s">
        <v>5613</v>
      </c>
      <c r="I658" s="26" t="s">
        <v>5613</v>
      </c>
      <c r="J658" s="26" t="s">
        <v>99</v>
      </c>
      <c r="K658" s="18" t="s">
        <v>20</v>
      </c>
      <c r="L658" s="230" t="str">
        <f t="shared" si="105"/>
        <v>0..1</v>
      </c>
      <c r="M658" s="230" t="str">
        <f t="shared" si="78"/>
        <v>0..1</v>
      </c>
      <c r="N658" s="475" t="s">
        <v>20</v>
      </c>
      <c r="O658" s="25" t="s">
        <v>5337</v>
      </c>
      <c r="P658" s="24" t="s">
        <v>1477</v>
      </c>
      <c r="Q658" s="24"/>
      <c r="R658" s="24"/>
      <c r="S658" s="25"/>
      <c r="T658" s="19" t="s">
        <v>125</v>
      </c>
      <c r="U658" s="494" t="s">
        <v>81</v>
      </c>
      <c r="V658" s="89"/>
      <c r="W658" s="182"/>
      <c r="X658" s="164" t="s">
        <v>4949</v>
      </c>
      <c r="Y658" s="8"/>
      <c r="Z658" s="114" t="e">
        <f>INDEX('Factur-X FULL'!B:B,MATCH(CONCATENATE("/rsm:CrossIndustryInvoice",O658),'Factur-X FULL'!M:M,0))</f>
        <v>#N/A</v>
      </c>
      <c r="AA658" s="201" t="e">
        <f>INDEX('Factur-X FULL'!K:K,MATCH(CONCATENATE("/rsm:CrossIndustryInvoice",O658),'Factur-X FULL'!M:M,0))</f>
        <v>#N/A</v>
      </c>
      <c r="AB658" s="109" t="e">
        <f>IF(OR(ISNA(Z658),Z658="EXT"),INDEX('Factur-X FULL'!T:T,MATCH(CONCATENATE("/rsm:CrossIndustryInvoice",O658),'Factur-X FULL'!M:M,0)),INDEX('Factur-X FULL'!T:T,MATCH(Z658,'Factur-X FULL'!B:B,0)))</f>
        <v>#N/A</v>
      </c>
      <c r="AC658" s="426" t="s">
        <v>4707</v>
      </c>
      <c r="AD658" s="8"/>
    </row>
    <row r="659" spans="1:30" ht="45" customHeight="1" outlineLevel="4" x14ac:dyDescent="0.2">
      <c r="A659" s="8">
        <v>656</v>
      </c>
      <c r="B659" s="62" t="s">
        <v>4161</v>
      </c>
      <c r="C659" s="121"/>
      <c r="D659" s="445" t="str">
        <f t="shared" si="85"/>
        <v xml:space="preserve">* * * * * * </v>
      </c>
      <c r="E659" s="24" t="s">
        <v>5330</v>
      </c>
      <c r="F659" s="26">
        <f t="shared" si="100"/>
        <v>6</v>
      </c>
      <c r="G659" s="26" t="s">
        <v>5613</v>
      </c>
      <c r="H659" s="26" t="s">
        <v>5613</v>
      </c>
      <c r="I659" s="26" t="s">
        <v>5613</v>
      </c>
      <c r="J659" s="26" t="s">
        <v>99</v>
      </c>
      <c r="K659" s="18" t="s">
        <v>20</v>
      </c>
      <c r="L659" s="230" t="str">
        <f t="shared" si="105"/>
        <v>0..1</v>
      </c>
      <c r="M659" s="230" t="str">
        <f t="shared" si="78"/>
        <v>0..1</v>
      </c>
      <c r="N659" s="475" t="s">
        <v>20</v>
      </c>
      <c r="O659" s="25" t="s">
        <v>5338</v>
      </c>
      <c r="P659" s="24" t="s">
        <v>1477</v>
      </c>
      <c r="Q659" s="24"/>
      <c r="R659" s="24"/>
      <c r="S659" s="25"/>
      <c r="T659" s="19" t="s">
        <v>125</v>
      </c>
      <c r="U659" s="494" t="s">
        <v>81</v>
      </c>
      <c r="V659" s="89"/>
      <c r="W659" s="182"/>
      <c r="X659" s="164" t="s">
        <v>4949</v>
      </c>
      <c r="Y659" s="8"/>
      <c r="Z659" s="114" t="e">
        <f>INDEX('Factur-X FULL'!B:B,MATCH(CONCATENATE("/rsm:CrossIndustryInvoice",O659),'Factur-X FULL'!M:M,0))</f>
        <v>#N/A</v>
      </c>
      <c r="AA659" s="201" t="e">
        <f>INDEX('Factur-X FULL'!K:K,MATCH(CONCATENATE("/rsm:CrossIndustryInvoice",O659),'Factur-X FULL'!M:M,0))</f>
        <v>#N/A</v>
      </c>
      <c r="AB659" s="109" t="e">
        <f>IF(OR(ISNA(Z659),Z659="EXT"),INDEX('Factur-X FULL'!T:T,MATCH(CONCATENATE("/rsm:CrossIndustryInvoice",O659),'Factur-X FULL'!M:M,0)),INDEX('Factur-X FULL'!T:T,MATCH(Z659,'Factur-X FULL'!B:B,0)))</f>
        <v>#N/A</v>
      </c>
      <c r="AC659" s="426" t="s">
        <v>4707</v>
      </c>
      <c r="AD659" s="8"/>
    </row>
    <row r="660" spans="1:30" ht="45" customHeight="1" outlineLevel="4" x14ac:dyDescent="0.2">
      <c r="A660" s="8">
        <v>657</v>
      </c>
      <c r="B660" s="62" t="s">
        <v>4161</v>
      </c>
      <c r="C660" s="121"/>
      <c r="D660" s="445" t="str">
        <f t="shared" si="85"/>
        <v xml:space="preserve">* * * * * * </v>
      </c>
      <c r="E660" s="24" t="s">
        <v>5331</v>
      </c>
      <c r="F660" s="26">
        <f t="shared" si="100"/>
        <v>6</v>
      </c>
      <c r="G660" s="26" t="s">
        <v>5613</v>
      </c>
      <c r="H660" s="26" t="s">
        <v>5613</v>
      </c>
      <c r="I660" s="26" t="s">
        <v>5613</v>
      </c>
      <c r="J660" s="26" t="s">
        <v>99</v>
      </c>
      <c r="K660" s="18" t="s">
        <v>20</v>
      </c>
      <c r="L660" s="230" t="str">
        <f t="shared" si="105"/>
        <v>0..1</v>
      </c>
      <c r="M660" s="230" t="str">
        <f t="shared" si="78"/>
        <v>0..1</v>
      </c>
      <c r="N660" s="475" t="s">
        <v>20</v>
      </c>
      <c r="O660" s="21" t="s">
        <v>5339</v>
      </c>
      <c r="P660" s="20" t="s">
        <v>5725</v>
      </c>
      <c r="Q660" s="20"/>
      <c r="R660" s="20"/>
      <c r="S660" s="21"/>
      <c r="T660" s="19" t="s">
        <v>125</v>
      </c>
      <c r="U660" s="494" t="s">
        <v>81</v>
      </c>
      <c r="V660" s="88"/>
      <c r="W660" s="181"/>
      <c r="X660" s="163" t="s">
        <v>4949</v>
      </c>
      <c r="Y660" s="8"/>
      <c r="Z660" s="114" t="e">
        <f>INDEX('Factur-X FULL'!B:B,MATCH(CONCATENATE("/rsm:CrossIndustryInvoice",O660),'Factur-X FULL'!M:M,0))</f>
        <v>#N/A</v>
      </c>
      <c r="AA660" s="201" t="e">
        <f>INDEX('Factur-X FULL'!K:K,MATCH(CONCATENATE("/rsm:CrossIndustryInvoice",O660),'Factur-X FULL'!M:M,0))</f>
        <v>#N/A</v>
      </c>
      <c r="AB660" s="109" t="e">
        <f>IF(OR(ISNA(Z660),Z660="EXT"),INDEX('Factur-X FULL'!T:T,MATCH(CONCATENATE("/rsm:CrossIndustryInvoice",O660),'Factur-X FULL'!M:M,0)),INDEX('Factur-X FULL'!T:T,MATCH(Z660,'Factur-X FULL'!B:B,0)))</f>
        <v>#N/A</v>
      </c>
      <c r="AC660" s="426" t="s">
        <v>4707</v>
      </c>
      <c r="AD660" s="8"/>
    </row>
    <row r="661" spans="1:30" ht="45" customHeight="1" outlineLevel="4" x14ac:dyDescent="0.2">
      <c r="A661" s="8">
        <v>658</v>
      </c>
      <c r="B661" s="62" t="s">
        <v>4161</v>
      </c>
      <c r="C661" s="121"/>
      <c r="D661" s="445" t="str">
        <f t="shared" si="85"/>
        <v xml:space="preserve">* * * * * * </v>
      </c>
      <c r="E661" s="24" t="s">
        <v>5332</v>
      </c>
      <c r="F661" s="26">
        <f t="shared" si="100"/>
        <v>6</v>
      </c>
      <c r="G661" s="26" t="s">
        <v>5613</v>
      </c>
      <c r="H661" s="26" t="s">
        <v>5613</v>
      </c>
      <c r="I661" s="26" t="s">
        <v>5613</v>
      </c>
      <c r="J661" s="26" t="s">
        <v>99</v>
      </c>
      <c r="K661" s="18" t="s">
        <v>16</v>
      </c>
      <c r="L661" s="230" t="str">
        <f t="shared" si="105"/>
        <v>1..1</v>
      </c>
      <c r="M661" s="230" t="str">
        <f t="shared" si="78"/>
        <v>1..1</v>
      </c>
      <c r="N661" s="475" t="s">
        <v>20</v>
      </c>
      <c r="O661" s="25" t="s">
        <v>5340</v>
      </c>
      <c r="P661" s="24" t="s">
        <v>1488</v>
      </c>
      <c r="Q661" s="24" t="s">
        <v>541</v>
      </c>
      <c r="R661" s="24"/>
      <c r="S661" s="25"/>
      <c r="T661" s="19" t="s">
        <v>192</v>
      </c>
      <c r="U661" s="494" t="s">
        <v>81</v>
      </c>
      <c r="V661" s="89"/>
      <c r="W661" s="182"/>
      <c r="X661" s="164" t="s">
        <v>4949</v>
      </c>
      <c r="Y661" s="8"/>
      <c r="Z661" s="114" t="e">
        <f>INDEX('Factur-X FULL'!B:B,MATCH(CONCATENATE("/rsm:CrossIndustryInvoice",O661),'Factur-X FULL'!M:M,0))</f>
        <v>#N/A</v>
      </c>
      <c r="AA661" s="201" t="e">
        <f>INDEX('Factur-X FULL'!K:K,MATCH(CONCATENATE("/rsm:CrossIndustryInvoice",O661),'Factur-X FULL'!M:M,0))</f>
        <v>#N/A</v>
      </c>
      <c r="AB661" s="109" t="e">
        <f>IF(OR(ISNA(Z661),Z661="EXT"),INDEX('Factur-X FULL'!T:T,MATCH(CONCATENATE("/rsm:CrossIndustryInvoice",O661),'Factur-X FULL'!M:M,0)),INDEX('Factur-X FULL'!T:T,MATCH(Z661,'Factur-X FULL'!B:B,0)))</f>
        <v>#N/A</v>
      </c>
      <c r="AC661" s="426" t="s">
        <v>4707</v>
      </c>
      <c r="AD661" s="8"/>
    </row>
    <row r="662" spans="1:30" ht="45" customHeight="1" outlineLevel="4" x14ac:dyDescent="0.2">
      <c r="A662" s="8">
        <v>659</v>
      </c>
      <c r="B662" s="62" t="s">
        <v>4161</v>
      </c>
      <c r="C662" s="121"/>
      <c r="D662" s="445" t="str">
        <f t="shared" si="85"/>
        <v xml:space="preserve">* * * * * * </v>
      </c>
      <c r="E662" s="24" t="s">
        <v>5333</v>
      </c>
      <c r="F662" s="26">
        <f t="shared" si="100"/>
        <v>6</v>
      </c>
      <c r="G662" s="26" t="s">
        <v>5613</v>
      </c>
      <c r="H662" s="26" t="s">
        <v>5613</v>
      </c>
      <c r="I662" s="26" t="s">
        <v>5613</v>
      </c>
      <c r="J662" s="26" t="s">
        <v>99</v>
      </c>
      <c r="K662" s="18" t="s">
        <v>20</v>
      </c>
      <c r="L662" s="230" t="str">
        <f t="shared" si="105"/>
        <v>0..1</v>
      </c>
      <c r="M662" s="230" t="str">
        <f t="shared" si="78"/>
        <v>0..1</v>
      </c>
      <c r="N662" s="475" t="s">
        <v>20</v>
      </c>
      <c r="O662" s="25" t="s">
        <v>5341</v>
      </c>
      <c r="P662" s="24" t="s">
        <v>1493</v>
      </c>
      <c r="Q662" s="24" t="s">
        <v>1494</v>
      </c>
      <c r="R662" s="20"/>
      <c r="S662" s="21"/>
      <c r="T662" s="19" t="s">
        <v>125</v>
      </c>
      <c r="U662" s="494" t="s">
        <v>81</v>
      </c>
      <c r="V662" s="88"/>
      <c r="W662" s="181"/>
      <c r="X662" s="163" t="s">
        <v>4949</v>
      </c>
      <c r="Y662" s="8"/>
      <c r="Z662" s="114" t="e">
        <f>INDEX('Factur-X FULL'!B:B,MATCH(CONCATENATE("/rsm:CrossIndustryInvoice",O662),'Factur-X FULL'!M:M,0))</f>
        <v>#N/A</v>
      </c>
      <c r="AA662" s="201" t="e">
        <f>INDEX('Factur-X FULL'!K:K,MATCH(CONCATENATE("/rsm:CrossIndustryInvoice",O662),'Factur-X FULL'!M:M,0))</f>
        <v>#N/A</v>
      </c>
      <c r="AB662" s="109" t="e">
        <f>IF(OR(ISNA(Z662),Z662="EXT"),INDEX('Factur-X FULL'!T:T,MATCH(CONCATENATE("/rsm:CrossIndustryInvoice",O662),'Factur-X FULL'!M:M,0)),INDEX('Factur-X FULL'!T:T,MATCH(Z662,'Factur-X FULL'!B:B,0)))</f>
        <v>#N/A</v>
      </c>
      <c r="AC662" s="426" t="s">
        <v>4707</v>
      </c>
      <c r="AD662" s="8"/>
    </row>
    <row r="663" spans="1:30" s="148" customFormat="1" ht="45" customHeight="1" outlineLevel="3" x14ac:dyDescent="0.2">
      <c r="A663" s="8">
        <v>660</v>
      </c>
      <c r="B663" s="62" t="s">
        <v>4161</v>
      </c>
      <c r="C663" s="128"/>
      <c r="D663" s="446" t="str">
        <f t="shared" si="85"/>
        <v xml:space="preserve">* * * * </v>
      </c>
      <c r="E663" s="49" t="s">
        <v>4731</v>
      </c>
      <c r="F663" s="35">
        <f t="shared" si="100"/>
        <v>4</v>
      </c>
      <c r="G663" s="35" t="s">
        <v>5613</v>
      </c>
      <c r="H663" s="35" t="s">
        <v>5613</v>
      </c>
      <c r="I663" s="35" t="s">
        <v>5613</v>
      </c>
      <c r="J663" s="35" t="s">
        <v>323</v>
      </c>
      <c r="K663" s="36" t="s">
        <v>20</v>
      </c>
      <c r="L663" s="35" t="s">
        <v>21</v>
      </c>
      <c r="M663" s="35" t="str">
        <f t="shared" si="78"/>
        <v>0..n</v>
      </c>
      <c r="N663" s="482" t="s">
        <v>21</v>
      </c>
      <c r="O663" s="34" t="s">
        <v>4899</v>
      </c>
      <c r="P663" s="34" t="s">
        <v>1754</v>
      </c>
      <c r="Q663" s="34" t="s">
        <v>4235</v>
      </c>
      <c r="R663" s="34"/>
      <c r="S663" s="34"/>
      <c r="T663" s="36"/>
      <c r="U663" s="500"/>
      <c r="V663" s="91"/>
      <c r="W663" s="185"/>
      <c r="X663" s="166" t="s">
        <v>4949</v>
      </c>
      <c r="Y663" s="8"/>
      <c r="Z663" s="145" t="str">
        <f>INDEX('Factur-X FULL'!B:B,MATCH(CONCATENATE("/rsm:CrossIndustryInvoice",O663),'Factur-X FULL'!M:M,0))</f>
        <v>EXT</v>
      </c>
      <c r="AA663" s="202" t="str">
        <f>INDEX('Factur-X FULL'!K:K,MATCH(CONCATENATE("/rsm:CrossIndustryInvoice",O663),'Factur-X FULL'!M:M,0))</f>
        <v>0..1</v>
      </c>
      <c r="AB663" s="146" t="str">
        <f>IF(OR(ISNA(Z663),Z663="EXT"),INDEX('Factur-X FULL'!T:T,MATCH(CONCATENATE("/rsm:CrossIndustryInvoice",O663),'Factur-X FULL'!M:M,0)),INDEX('Factur-X FULL'!T:T,MATCH(Z663,'Factur-X FULL'!B:B,0)))</f>
        <v>EXTENDED</v>
      </c>
      <c r="AC663" s="433"/>
      <c r="AD663" s="8"/>
    </row>
    <row r="664" spans="1:30" ht="45" customHeight="1" outlineLevel="4" x14ac:dyDescent="0.2">
      <c r="A664" s="8">
        <v>661</v>
      </c>
      <c r="B664" s="62" t="s">
        <v>4161</v>
      </c>
      <c r="C664" s="121"/>
      <c r="D664" s="445" t="str">
        <f t="shared" si="85"/>
        <v xml:space="preserve">* * * * * </v>
      </c>
      <c r="E664" s="24" t="s">
        <v>4733</v>
      </c>
      <c r="F664" s="26">
        <f t="shared" si="100"/>
        <v>5</v>
      </c>
      <c r="G664" s="26" t="s">
        <v>5613</v>
      </c>
      <c r="H664" s="26" t="s">
        <v>5613</v>
      </c>
      <c r="I664" s="26" t="s">
        <v>5613</v>
      </c>
      <c r="J664" s="26" t="s">
        <v>323</v>
      </c>
      <c r="K664" s="19" t="s">
        <v>20</v>
      </c>
      <c r="L664" s="230" t="str">
        <f t="shared" ref="L664:L672" si="106">IF($K664="","",$K664)</f>
        <v>0..1</v>
      </c>
      <c r="M664" s="230" t="str">
        <f t="shared" si="78"/>
        <v>0..1</v>
      </c>
      <c r="N664" s="475" t="s">
        <v>20</v>
      </c>
      <c r="O664" s="24" t="s">
        <v>4725</v>
      </c>
      <c r="P664" s="24" t="s">
        <v>1508</v>
      </c>
      <c r="Q664" s="24" t="s">
        <v>1509</v>
      </c>
      <c r="R664" s="24"/>
      <c r="S664" s="24"/>
      <c r="T664" s="19" t="s">
        <v>125</v>
      </c>
      <c r="U664" s="494" t="s">
        <v>81</v>
      </c>
      <c r="V664" s="89"/>
      <c r="W664" s="182"/>
      <c r="X664" s="164" t="s">
        <v>4949</v>
      </c>
      <c r="Y664" s="8"/>
      <c r="Z664" s="114" t="str">
        <f>INDEX('Factur-X FULL'!B:B,MATCH(CONCATENATE("/rsm:CrossIndustryInvoice",O664),'Factur-X FULL'!M:M,0))</f>
        <v>EXT</v>
      </c>
      <c r="AA664" s="201" t="str">
        <f>INDEX('Factur-X FULL'!K:K,MATCH(CONCATENATE("/rsm:CrossIndustryInvoice",O664),'Factur-X FULL'!M:M,0))</f>
        <v>0..1</v>
      </c>
      <c r="AB664" s="109" t="str">
        <f>IF(OR(ISNA(Z664),Z664="EXT"),INDEX('Factur-X FULL'!T:T,MATCH(CONCATENATE("/rsm:CrossIndustryInvoice",O664),'Factur-X FULL'!M:M,0)),INDEX('Factur-X FULL'!T:T,MATCH(Z664,'Factur-X FULL'!B:B,0)))</f>
        <v>EXTENDED</v>
      </c>
      <c r="AC664" s="427" t="s">
        <v>4713</v>
      </c>
      <c r="AD664" s="8"/>
    </row>
    <row r="665" spans="1:30" ht="45" customHeight="1" outlineLevel="4" x14ac:dyDescent="0.2">
      <c r="A665" s="8">
        <v>662</v>
      </c>
      <c r="B665" s="62" t="s">
        <v>4161</v>
      </c>
      <c r="C665" s="121"/>
      <c r="D665" s="445" t="str">
        <f t="shared" si="85"/>
        <v xml:space="preserve">* * * * * </v>
      </c>
      <c r="E665" s="24" t="s">
        <v>4734</v>
      </c>
      <c r="F665" s="26">
        <f t="shared" si="100"/>
        <v>5</v>
      </c>
      <c r="G665" s="26" t="s">
        <v>5613</v>
      </c>
      <c r="H665" s="26" t="s">
        <v>5613</v>
      </c>
      <c r="I665" s="26" t="s">
        <v>5613</v>
      </c>
      <c r="J665" s="26" t="s">
        <v>323</v>
      </c>
      <c r="K665" s="19" t="s">
        <v>20</v>
      </c>
      <c r="L665" s="230" t="str">
        <f t="shared" si="106"/>
        <v>0..1</v>
      </c>
      <c r="M665" s="230" t="str">
        <f t="shared" si="78"/>
        <v>0..1</v>
      </c>
      <c r="N665" s="475" t="s">
        <v>20</v>
      </c>
      <c r="O665" s="24" t="s">
        <v>4726</v>
      </c>
      <c r="P665" s="24" t="s">
        <v>77</v>
      </c>
      <c r="Q665" s="24" t="s">
        <v>1517</v>
      </c>
      <c r="R665" s="24"/>
      <c r="S665" s="24"/>
      <c r="T665" s="19" t="s">
        <v>125</v>
      </c>
      <c r="U665" s="494" t="s">
        <v>81</v>
      </c>
      <c r="V665" s="89"/>
      <c r="W665" s="182"/>
      <c r="X665" s="164" t="s">
        <v>4949</v>
      </c>
      <c r="Y665" s="8"/>
      <c r="Z665" s="114" t="str">
        <f>INDEX('Factur-X FULL'!B:B,MATCH(CONCATENATE("/rsm:CrossIndustryInvoice",O665),'Factur-X FULL'!M:M,0))</f>
        <v>EXT</v>
      </c>
      <c r="AA665" s="201" t="str">
        <f>INDEX('Factur-X FULL'!K:K,MATCH(CONCATENATE("/rsm:CrossIndustryInvoice",O665),'Factur-X FULL'!M:M,0))</f>
        <v>0..1</v>
      </c>
      <c r="AB665" s="109" t="str">
        <f>IF(OR(ISNA(Z665),Z665="EXT"),INDEX('Factur-X FULL'!T:T,MATCH(CONCATENATE("/rsm:CrossIndustryInvoice",O665),'Factur-X FULL'!M:M,0)),INDEX('Factur-X FULL'!T:T,MATCH(Z665,'Factur-X FULL'!B:B,0)))</f>
        <v>EXTENDED</v>
      </c>
      <c r="AC665" s="427" t="s">
        <v>4713</v>
      </c>
      <c r="AD665" s="8"/>
    </row>
    <row r="666" spans="1:30" ht="45" customHeight="1" outlineLevel="4" x14ac:dyDescent="0.2">
      <c r="A666" s="8">
        <v>663</v>
      </c>
      <c r="B666" s="62" t="s">
        <v>4161</v>
      </c>
      <c r="C666" s="121"/>
      <c r="D666" s="445" t="str">
        <f>REPT($D$1,F666)</f>
        <v xml:space="preserve">* * * * * </v>
      </c>
      <c r="E666" s="24" t="s">
        <v>4732</v>
      </c>
      <c r="F666" s="26">
        <f>LEN(O666)-LEN(SUBSTITUTE(O666,"/",""))</f>
        <v>5</v>
      </c>
      <c r="G666" s="26" t="s">
        <v>5613</v>
      </c>
      <c r="H666" s="26" t="s">
        <v>5613</v>
      </c>
      <c r="I666" s="26" t="s">
        <v>5613</v>
      </c>
      <c r="J666" s="26" t="s">
        <v>3776</v>
      </c>
      <c r="K666" s="19" t="s">
        <v>20</v>
      </c>
      <c r="L666" s="230" t="str">
        <f>IF($K666="","",$K666)</f>
        <v>0..1</v>
      </c>
      <c r="M666" s="230" t="str">
        <f>IF($L666="","",$L666)</f>
        <v>0..1</v>
      </c>
      <c r="N666" s="475" t="s">
        <v>20</v>
      </c>
      <c r="O666" s="24" t="s">
        <v>4724</v>
      </c>
      <c r="P666" s="24" t="s">
        <v>4382</v>
      </c>
      <c r="Q666" s="24" t="s">
        <v>5619</v>
      </c>
      <c r="R666" s="24"/>
      <c r="S666" s="24"/>
      <c r="T666" s="19" t="s">
        <v>192</v>
      </c>
      <c r="U666" s="494" t="s">
        <v>81</v>
      </c>
      <c r="V666" s="89"/>
      <c r="W666" s="182"/>
      <c r="X666" s="164" t="s">
        <v>4949</v>
      </c>
      <c r="Y666" s="8"/>
      <c r="Z666" s="114" t="e">
        <f>INDEX('Factur-X FULL'!B:B,MATCH(CONCATENATE("/rsm:CrossIndustryInvoice",O666),'Factur-X FULL'!M:M,0))</f>
        <v>#N/A</v>
      </c>
      <c r="AA666" s="201" t="e">
        <f>INDEX('Factur-X FULL'!K:K,MATCH(CONCATENATE("/rsm:CrossIndustryInvoice",O666),'Factur-X FULL'!M:M,0))</f>
        <v>#N/A</v>
      </c>
      <c r="AB666" s="109" t="e">
        <f>IF(OR(ISNA(Z666),Z666="EXT"),INDEX('Factur-X FULL'!T:T,MATCH(CONCATENATE("/rsm:CrossIndustryInvoice",O666),'Factur-X FULL'!M:M,0)),INDEX('Factur-X FULL'!T:T,MATCH(Z666,'Factur-X FULL'!B:B,0)))</f>
        <v>#N/A</v>
      </c>
      <c r="AC666" s="426" t="s">
        <v>4707</v>
      </c>
      <c r="AD666" s="8"/>
    </row>
    <row r="667" spans="1:30" ht="45" customHeight="1" outlineLevel="4" x14ac:dyDescent="0.2">
      <c r="A667" s="8">
        <v>664</v>
      </c>
      <c r="B667" s="62" t="s">
        <v>4161</v>
      </c>
      <c r="C667" s="121"/>
      <c r="D667" s="445" t="str">
        <f t="shared" si="85"/>
        <v xml:space="preserve">* * * * * </v>
      </c>
      <c r="E667" s="46" t="str">
        <f>CONCATENATE("(",E668,")")</f>
        <v>(SHIP TO Contact - telephone number)</v>
      </c>
      <c r="F667" s="26">
        <f t="shared" si="100"/>
        <v>5</v>
      </c>
      <c r="G667" s="26" t="s">
        <v>5613</v>
      </c>
      <c r="H667" s="26" t="s">
        <v>5613</v>
      </c>
      <c r="I667" s="26" t="s">
        <v>5613</v>
      </c>
      <c r="J667" s="26" t="s">
        <v>323</v>
      </c>
      <c r="K667" s="19" t="s">
        <v>20</v>
      </c>
      <c r="L667" s="230" t="str">
        <f t="shared" si="106"/>
        <v>0..1</v>
      </c>
      <c r="M667" s="230" t="str">
        <f t="shared" si="78"/>
        <v>0..1</v>
      </c>
      <c r="N667" s="475" t="s">
        <v>20</v>
      </c>
      <c r="O667" s="24" t="s">
        <v>4727</v>
      </c>
      <c r="P667" s="24"/>
      <c r="Q667" s="24"/>
      <c r="R667" s="24"/>
      <c r="S667" s="24"/>
      <c r="T667" s="19"/>
      <c r="U667" s="494"/>
      <c r="V667" s="89"/>
      <c r="W667" s="182"/>
      <c r="X667" s="164" t="s">
        <v>4949</v>
      </c>
      <c r="Y667" s="8"/>
      <c r="Z667" s="114" t="str">
        <f>INDEX('Factur-X FULL'!B:B,MATCH(CONCATENATE("/rsm:CrossIndustryInvoice",O667),'Factur-X FULL'!M:M,0))</f>
        <v>EXT</v>
      </c>
      <c r="AA667" s="201" t="str">
        <f>INDEX('Factur-X FULL'!K:K,MATCH(CONCATENATE("/rsm:CrossIndustryInvoice",O667),'Factur-X FULL'!M:M,0))</f>
        <v>0..1</v>
      </c>
      <c r="AB667" s="109" t="str">
        <f>IF(OR(ISNA(Z667),Z667="EXT"),INDEX('Factur-X FULL'!T:T,MATCH(CONCATENATE("/rsm:CrossIndustryInvoice",O667),'Factur-X FULL'!M:M,0)),INDEX('Factur-X FULL'!T:T,MATCH(Z667,'Factur-X FULL'!B:B,0)))</f>
        <v>EXTENDED</v>
      </c>
      <c r="AC667" s="427" t="s">
        <v>4713</v>
      </c>
      <c r="AD667" s="8"/>
    </row>
    <row r="668" spans="1:30" ht="45" customHeight="1" outlineLevel="4" x14ac:dyDescent="0.2">
      <c r="A668" s="8">
        <v>665</v>
      </c>
      <c r="B668" s="62" t="s">
        <v>4161</v>
      </c>
      <c r="C668" s="121"/>
      <c r="D668" s="445" t="str">
        <f t="shared" si="85"/>
        <v xml:space="preserve">* * * * * * </v>
      </c>
      <c r="E668" s="24" t="s">
        <v>4735</v>
      </c>
      <c r="F668" s="26">
        <f t="shared" si="100"/>
        <v>6</v>
      </c>
      <c r="G668" s="26" t="s">
        <v>5613</v>
      </c>
      <c r="H668" s="26" t="s">
        <v>5613</v>
      </c>
      <c r="I668" s="26" t="s">
        <v>5613</v>
      </c>
      <c r="J668" s="26" t="s">
        <v>323</v>
      </c>
      <c r="K668" s="19" t="s">
        <v>16</v>
      </c>
      <c r="L668" s="230" t="str">
        <f t="shared" si="106"/>
        <v>1..1</v>
      </c>
      <c r="M668" s="230" t="str">
        <f t="shared" si="78"/>
        <v>1..1</v>
      </c>
      <c r="N668" s="475" t="s">
        <v>20</v>
      </c>
      <c r="O668" s="24" t="s">
        <v>4728</v>
      </c>
      <c r="P668" s="24" t="s">
        <v>1528</v>
      </c>
      <c r="Q668" s="24"/>
      <c r="R668" s="24"/>
      <c r="S668" s="24"/>
      <c r="T668" s="19" t="s">
        <v>125</v>
      </c>
      <c r="U668" s="494" t="s">
        <v>81</v>
      </c>
      <c r="V668" s="89"/>
      <c r="W668" s="182"/>
      <c r="X668" s="164" t="s">
        <v>4949</v>
      </c>
      <c r="Y668" s="8"/>
      <c r="Z668" s="114" t="str">
        <f>INDEX('Factur-X FULL'!B:B,MATCH(CONCATENATE("/rsm:CrossIndustryInvoice",O668),'Factur-X FULL'!M:M,0))</f>
        <v>EXT</v>
      </c>
      <c r="AA668" s="201" t="str">
        <f>INDEX('Factur-X FULL'!K:K,MATCH(CONCATENATE("/rsm:CrossIndustryInvoice",O668),'Factur-X FULL'!M:M,0))</f>
        <v>1..1</v>
      </c>
      <c r="AB668" s="109" t="str">
        <f>IF(OR(ISNA(Z668),Z668="EXT"),INDEX('Factur-X FULL'!T:T,MATCH(CONCATENATE("/rsm:CrossIndustryInvoice",O668),'Factur-X FULL'!M:M,0)),INDEX('Factur-X FULL'!T:T,MATCH(Z668,'Factur-X FULL'!B:B,0)))</f>
        <v>EXTENDED</v>
      </c>
      <c r="AC668" s="427" t="s">
        <v>4713</v>
      </c>
      <c r="AD668" s="8"/>
    </row>
    <row r="669" spans="1:30" ht="45" customHeight="1" outlineLevel="4" x14ac:dyDescent="0.2">
      <c r="A669" s="8">
        <v>666</v>
      </c>
      <c r="B669" s="62" t="s">
        <v>4161</v>
      </c>
      <c r="C669" s="121"/>
      <c r="D669" s="445" t="str">
        <f t="shared" si="85"/>
        <v xml:space="preserve">* * * * * </v>
      </c>
      <c r="E669" s="46" t="str">
        <f>CONCATENATE("(",E670,")")</f>
        <v>(SHIP TO Contact - fax number)</v>
      </c>
      <c r="F669" s="26">
        <f t="shared" ref="F669:F670" si="107">LEN(O669)-LEN(SUBSTITUTE(O669,"/",""))</f>
        <v>5</v>
      </c>
      <c r="G669" s="26" t="s">
        <v>5613</v>
      </c>
      <c r="H669" s="26" t="s">
        <v>5613</v>
      </c>
      <c r="I669" s="26" t="s">
        <v>5613</v>
      </c>
      <c r="J669" s="26" t="s">
        <v>99</v>
      </c>
      <c r="K669" s="19" t="s">
        <v>20</v>
      </c>
      <c r="L669" s="230" t="str">
        <f t="shared" si="106"/>
        <v>0..1</v>
      </c>
      <c r="M669" s="230" t="str">
        <f t="shared" si="78"/>
        <v>0..1</v>
      </c>
      <c r="N669" s="475" t="s">
        <v>20</v>
      </c>
      <c r="O669" s="24" t="s">
        <v>5318</v>
      </c>
      <c r="P669" s="24"/>
      <c r="Q669" s="24"/>
      <c r="R669" s="24"/>
      <c r="S669" s="24"/>
      <c r="T669" s="19"/>
      <c r="U669" s="494"/>
      <c r="V669" s="89"/>
      <c r="W669" s="182"/>
      <c r="X669" s="164" t="s">
        <v>4949</v>
      </c>
      <c r="Y669" s="8"/>
      <c r="Z669" s="114" t="str">
        <f>INDEX('Factur-X FULL'!B:B,MATCH(CONCATENATE("/rsm:CrossIndustryInvoice",O669),'Factur-X FULL'!M:M,0))</f>
        <v>EXT</v>
      </c>
      <c r="AA669" s="201" t="str">
        <f>INDEX('Factur-X FULL'!K:K,MATCH(CONCATENATE("/rsm:CrossIndustryInvoice",O669),'Factur-X FULL'!M:M,0))</f>
        <v>0..1</v>
      </c>
      <c r="AB669" s="109" t="str">
        <f>IF(OR(ISNA(Z669),Z669="EXT"),INDEX('Factur-X FULL'!T:T,MATCH(CONCATENATE("/rsm:CrossIndustryInvoice",O669),'Factur-X FULL'!M:M,0)),INDEX('Factur-X FULL'!T:T,MATCH(Z669,'Factur-X FULL'!B:B,0)))</f>
        <v>EXTENDED</v>
      </c>
      <c r="AC669" s="427" t="s">
        <v>4713</v>
      </c>
      <c r="AD669" s="8"/>
    </row>
    <row r="670" spans="1:30" ht="45" customHeight="1" outlineLevel="4" x14ac:dyDescent="0.2">
      <c r="A670" s="8">
        <v>667</v>
      </c>
      <c r="B670" s="62" t="s">
        <v>4161</v>
      </c>
      <c r="C670" s="121"/>
      <c r="D670" s="445" t="str">
        <f t="shared" si="85"/>
        <v xml:space="preserve">* * * * * * </v>
      </c>
      <c r="E670" s="24" t="s">
        <v>5317</v>
      </c>
      <c r="F670" s="26">
        <f t="shared" si="107"/>
        <v>6</v>
      </c>
      <c r="G670" s="26" t="s">
        <v>5613</v>
      </c>
      <c r="H670" s="26" t="s">
        <v>5613</v>
      </c>
      <c r="I670" s="26" t="s">
        <v>5613</v>
      </c>
      <c r="J670" s="26" t="s">
        <v>99</v>
      </c>
      <c r="K670" s="19" t="s">
        <v>16</v>
      </c>
      <c r="L670" s="230" t="str">
        <f t="shared" si="106"/>
        <v>1..1</v>
      </c>
      <c r="M670" s="230" t="str">
        <f t="shared" ref="M670" si="108">IF($L670="","",$L670)</f>
        <v>1..1</v>
      </c>
      <c r="N670" s="475" t="s">
        <v>20</v>
      </c>
      <c r="O670" s="24" t="s">
        <v>5319</v>
      </c>
      <c r="P670" s="24" t="s">
        <v>5218</v>
      </c>
      <c r="Q670" s="24"/>
      <c r="R670" s="24"/>
      <c r="S670" s="24"/>
      <c r="T670" s="19" t="s">
        <v>125</v>
      </c>
      <c r="U670" s="494" t="s">
        <v>81</v>
      </c>
      <c r="V670" s="89"/>
      <c r="W670" s="182"/>
      <c r="X670" s="164" t="s">
        <v>4949</v>
      </c>
      <c r="Y670" s="8"/>
      <c r="Z670" s="114" t="str">
        <f>INDEX('Factur-X FULL'!B:B,MATCH(CONCATENATE("/rsm:CrossIndustryInvoice",O670),'Factur-X FULL'!M:M,0))</f>
        <v>EXT</v>
      </c>
      <c r="AA670" s="201" t="str">
        <f>INDEX('Factur-X FULL'!K:K,MATCH(CONCATENATE("/rsm:CrossIndustryInvoice",O670),'Factur-X FULL'!M:M,0))</f>
        <v>1..1</v>
      </c>
      <c r="AB670" s="109" t="str">
        <f>IF(OR(ISNA(Z670),Z670="EXT"),INDEX('Factur-X FULL'!T:T,MATCH(CONCATENATE("/rsm:CrossIndustryInvoice",O670),'Factur-X FULL'!M:M,0)),INDEX('Factur-X FULL'!T:T,MATCH(Z670,'Factur-X FULL'!B:B,0)))</f>
        <v>EXTENDED</v>
      </c>
      <c r="AC670" s="427" t="s">
        <v>4713</v>
      </c>
      <c r="AD670" s="8"/>
    </row>
    <row r="671" spans="1:30" ht="45" customHeight="1" outlineLevel="4" x14ac:dyDescent="0.2">
      <c r="A671" s="8">
        <v>668</v>
      </c>
      <c r="B671" s="62" t="s">
        <v>4161</v>
      </c>
      <c r="C671" s="121"/>
      <c r="D671" s="445" t="str">
        <f t="shared" si="85"/>
        <v xml:space="preserve">* * * * * </v>
      </c>
      <c r="E671" s="46" t="str">
        <f>CONCATENATE("(",E672,")")</f>
        <v>(SHIP TO Contact - email address)</v>
      </c>
      <c r="F671" s="26">
        <f t="shared" si="100"/>
        <v>5</v>
      </c>
      <c r="G671" s="26" t="s">
        <v>5613</v>
      </c>
      <c r="H671" s="26" t="s">
        <v>5613</v>
      </c>
      <c r="I671" s="26" t="s">
        <v>5613</v>
      </c>
      <c r="J671" s="26" t="s">
        <v>323</v>
      </c>
      <c r="K671" s="19" t="s">
        <v>20</v>
      </c>
      <c r="L671" s="230" t="str">
        <f t="shared" si="106"/>
        <v>0..1</v>
      </c>
      <c r="M671" s="230" t="str">
        <f t="shared" ref="M671:M683" si="109">IF($L671="","",$L671)</f>
        <v>0..1</v>
      </c>
      <c r="N671" s="475" t="s">
        <v>20</v>
      </c>
      <c r="O671" s="24" t="s">
        <v>4729</v>
      </c>
      <c r="P671" s="24"/>
      <c r="Q671" s="24"/>
      <c r="R671" s="24"/>
      <c r="S671" s="24"/>
      <c r="T671" s="19"/>
      <c r="U671" s="494"/>
      <c r="V671" s="89"/>
      <c r="W671" s="182"/>
      <c r="X671" s="164" t="s">
        <v>4949</v>
      </c>
      <c r="Y671" s="8"/>
      <c r="Z671" s="114" t="str">
        <f>INDEX('Factur-X FULL'!B:B,MATCH(CONCATENATE("/rsm:CrossIndustryInvoice",O671),'Factur-X FULL'!M:M,0))</f>
        <v>EXT</v>
      </c>
      <c r="AA671" s="201" t="str">
        <f>INDEX('Factur-X FULL'!K:K,MATCH(CONCATENATE("/rsm:CrossIndustryInvoice",O671),'Factur-X FULL'!M:M,0))</f>
        <v>0..1</v>
      </c>
      <c r="AB671" s="109" t="str">
        <f>IF(OR(ISNA(Z671),Z671="EXT"),INDEX('Factur-X FULL'!T:T,MATCH(CONCATENATE("/rsm:CrossIndustryInvoice",O671),'Factur-X FULL'!M:M,0)),INDEX('Factur-X FULL'!T:T,MATCH(Z671,'Factur-X FULL'!B:B,0)))</f>
        <v>EXTENDED</v>
      </c>
      <c r="AC671" s="427" t="s">
        <v>4713</v>
      </c>
      <c r="AD671" s="8"/>
    </row>
    <row r="672" spans="1:30" ht="45" customHeight="1" outlineLevel="4" x14ac:dyDescent="0.2">
      <c r="A672" s="8">
        <v>669</v>
      </c>
      <c r="B672" s="62" t="s">
        <v>4161</v>
      </c>
      <c r="C672" s="121"/>
      <c r="D672" s="445" t="str">
        <f t="shared" si="85"/>
        <v xml:space="preserve">* * * * * * </v>
      </c>
      <c r="E672" s="24" t="s">
        <v>4736</v>
      </c>
      <c r="F672" s="26">
        <f t="shared" si="100"/>
        <v>6</v>
      </c>
      <c r="G672" s="26" t="s">
        <v>5613</v>
      </c>
      <c r="H672" s="26" t="s">
        <v>5613</v>
      </c>
      <c r="I672" s="26" t="s">
        <v>5613</v>
      </c>
      <c r="J672" s="26" t="s">
        <v>323</v>
      </c>
      <c r="K672" s="19" t="s">
        <v>16</v>
      </c>
      <c r="L672" s="230" t="str">
        <f t="shared" si="106"/>
        <v>1..1</v>
      </c>
      <c r="M672" s="230" t="str">
        <f t="shared" si="109"/>
        <v>1..1</v>
      </c>
      <c r="N672" s="475" t="s">
        <v>20</v>
      </c>
      <c r="O672" s="24" t="s">
        <v>4730</v>
      </c>
      <c r="P672" s="24" t="s">
        <v>1545</v>
      </c>
      <c r="Q672" s="24"/>
      <c r="R672" s="24"/>
      <c r="S672" s="24"/>
      <c r="T672" s="19" t="s">
        <v>125</v>
      </c>
      <c r="U672" s="494" t="s">
        <v>81</v>
      </c>
      <c r="V672" s="89"/>
      <c r="W672" s="182"/>
      <c r="X672" s="164" t="s">
        <v>4949</v>
      </c>
      <c r="Y672" s="8"/>
      <c r="Z672" s="114" t="str">
        <f>INDEX('Factur-X FULL'!B:B,MATCH(CONCATENATE("/rsm:CrossIndustryInvoice",O672),'Factur-X FULL'!M:M,0))</f>
        <v>EXT</v>
      </c>
      <c r="AA672" s="201" t="str">
        <f>INDEX('Factur-X FULL'!K:K,MATCH(CONCATENATE("/rsm:CrossIndustryInvoice",O672),'Factur-X FULL'!M:M,0))</f>
        <v>1..1</v>
      </c>
      <c r="AB672" s="109" t="str">
        <f>IF(OR(ISNA(Z672),Z672="EXT"),INDEX('Factur-X FULL'!T:T,MATCH(CONCATENATE("/rsm:CrossIndustryInvoice",O672),'Factur-X FULL'!M:M,0)),INDEX('Factur-X FULL'!T:T,MATCH(Z672,'Factur-X FULL'!B:B,0)))</f>
        <v>EXTENDED</v>
      </c>
      <c r="AC672" s="427" t="s">
        <v>4713</v>
      </c>
      <c r="AD672" s="8"/>
    </row>
    <row r="673" spans="1:30" s="148" customFormat="1" ht="45" customHeight="1" outlineLevel="3" x14ac:dyDescent="0.2">
      <c r="A673" s="8">
        <v>670</v>
      </c>
      <c r="B673" s="155" t="s">
        <v>4161</v>
      </c>
      <c r="C673" s="130"/>
      <c r="D673" s="446" t="str">
        <f t="shared" si="85"/>
        <v xml:space="preserve">* * * * </v>
      </c>
      <c r="E673" s="34" t="s">
        <v>4166</v>
      </c>
      <c r="F673" s="35">
        <f t="shared" si="100"/>
        <v>4</v>
      </c>
      <c r="G673" s="35" t="s">
        <v>5613</v>
      </c>
      <c r="H673" s="35" t="s">
        <v>5613</v>
      </c>
      <c r="I673" s="35" t="s">
        <v>5613</v>
      </c>
      <c r="J673" s="35" t="s">
        <v>323</v>
      </c>
      <c r="K673" s="36" t="s">
        <v>16</v>
      </c>
      <c r="L673" s="35" t="str">
        <f t="shared" si="105"/>
        <v>1..1</v>
      </c>
      <c r="M673" s="35" t="str">
        <f t="shared" si="109"/>
        <v>1..1</v>
      </c>
      <c r="N673" s="482" t="s">
        <v>20</v>
      </c>
      <c r="O673" s="34" t="s">
        <v>4165</v>
      </c>
      <c r="P673" s="34" t="s">
        <v>4230</v>
      </c>
      <c r="Q673" s="34" t="s">
        <v>2387</v>
      </c>
      <c r="R673" s="34"/>
      <c r="S673" s="34"/>
      <c r="T673" s="36" t="s">
        <v>77</v>
      </c>
      <c r="U673" s="500"/>
      <c r="V673" s="91">
        <v>44400</v>
      </c>
      <c r="W673" s="185" t="s">
        <v>4954</v>
      </c>
      <c r="X673" s="166" t="s">
        <v>4949</v>
      </c>
      <c r="Y673" s="8"/>
      <c r="Z673" s="145" t="str">
        <f>INDEX('Factur-X FULL'!B:B,MATCH(CONCATENATE("/rsm:CrossIndustryInvoice",O673),'Factur-X FULL'!M:M,0))</f>
        <v>BG-15</v>
      </c>
      <c r="AA673" s="202" t="str">
        <f>INDEX('Factur-X FULL'!K:K,MATCH(CONCATENATE("/rsm:CrossIndustryInvoice",O673),'Factur-X FULL'!M:M,0))</f>
        <v>0..1</v>
      </c>
      <c r="AB673" s="146" t="str">
        <f>IF(OR(ISNA(Z673),Z673="EXT"),INDEX('Factur-X FULL'!T:T,MATCH(CONCATENATE("/rsm:CrossIndustryInvoice",O673),'Factur-X FULL'!M:M,0)),INDEX('Factur-X FULL'!T:T,MATCH(Z673,'Factur-X FULL'!B:B,0)))</f>
        <v>BASIC WL</v>
      </c>
      <c r="AC673" s="70" t="s">
        <v>4706</v>
      </c>
      <c r="AD673" s="8"/>
    </row>
    <row r="674" spans="1:30" ht="45" customHeight="1" outlineLevel="4" x14ac:dyDescent="0.2">
      <c r="A674" s="8">
        <v>671</v>
      </c>
      <c r="B674" s="62" t="s">
        <v>4161</v>
      </c>
      <c r="C674" s="123"/>
      <c r="D674" s="445" t="str">
        <f t="shared" si="85"/>
        <v xml:space="preserve">* * * * * </v>
      </c>
      <c r="E674" s="24" t="s">
        <v>311</v>
      </c>
      <c r="F674" s="26">
        <f t="shared" si="100"/>
        <v>5</v>
      </c>
      <c r="G674" s="26" t="s">
        <v>5613</v>
      </c>
      <c r="H674" s="26" t="s">
        <v>5613</v>
      </c>
      <c r="I674" s="26" t="s">
        <v>5613</v>
      </c>
      <c r="J674" s="26" t="s">
        <v>323</v>
      </c>
      <c r="K674" s="18" t="s">
        <v>20</v>
      </c>
      <c r="L674" s="230" t="str">
        <f t="shared" si="105"/>
        <v>0..1</v>
      </c>
      <c r="M674" s="230" t="str">
        <f t="shared" si="109"/>
        <v>0..1</v>
      </c>
      <c r="N674" s="475" t="s">
        <v>20</v>
      </c>
      <c r="O674" s="21" t="s">
        <v>3936</v>
      </c>
      <c r="P674" s="20" t="s">
        <v>1467</v>
      </c>
      <c r="Q674" s="20" t="s">
        <v>1468</v>
      </c>
      <c r="R674" s="20"/>
      <c r="S674" s="21"/>
      <c r="T674" s="18" t="s">
        <v>125</v>
      </c>
      <c r="U674" s="495" t="s">
        <v>81</v>
      </c>
      <c r="V674" s="88">
        <v>44400</v>
      </c>
      <c r="W674" s="181"/>
      <c r="X674" s="163" t="s">
        <v>4949</v>
      </c>
      <c r="Y674" s="8"/>
      <c r="Z674" s="114" t="str">
        <f>INDEX('Factur-X FULL'!B:B,MATCH(CONCATENATE("/rsm:CrossIndustryInvoice",O674),'Factur-X FULL'!M:M,0))</f>
        <v>BT-78</v>
      </c>
      <c r="AA674" s="201" t="str">
        <f>INDEX('Factur-X FULL'!K:K,MATCH(CONCATENATE("/rsm:CrossIndustryInvoice",O674),'Factur-X FULL'!M:M,0))</f>
        <v>0..1</v>
      </c>
      <c r="AB674" s="109" t="str">
        <f>IF(OR(ISNA(Z674),Z674="EXT"),INDEX('Factur-X FULL'!T:T,MATCH(CONCATENATE("/rsm:CrossIndustryInvoice",O674),'Factur-X FULL'!M:M,0)),INDEX('Factur-X FULL'!T:T,MATCH(Z674,'Factur-X FULL'!B:B,0)))</f>
        <v>BASIC WL</v>
      </c>
      <c r="AC674" s="433"/>
      <c r="AD674" s="8"/>
    </row>
    <row r="675" spans="1:30" ht="45" customHeight="1" outlineLevel="4" x14ac:dyDescent="0.2">
      <c r="A675" s="8">
        <v>672</v>
      </c>
      <c r="B675" s="62" t="s">
        <v>4161</v>
      </c>
      <c r="C675" s="123"/>
      <c r="D675" s="445" t="str">
        <f t="shared" si="85"/>
        <v xml:space="preserve">* * * * * </v>
      </c>
      <c r="E675" s="24" t="s">
        <v>312</v>
      </c>
      <c r="F675" s="26">
        <f t="shared" si="100"/>
        <v>5</v>
      </c>
      <c r="G675" s="26" t="s">
        <v>5613</v>
      </c>
      <c r="H675" s="26" t="s">
        <v>5613</v>
      </c>
      <c r="I675" s="26" t="s">
        <v>5613</v>
      </c>
      <c r="J675" s="26" t="s">
        <v>323</v>
      </c>
      <c r="K675" s="18" t="s">
        <v>20</v>
      </c>
      <c r="L675" s="230" t="str">
        <f t="shared" si="105"/>
        <v>0..1</v>
      </c>
      <c r="M675" s="230" t="str">
        <f t="shared" si="109"/>
        <v>0..1</v>
      </c>
      <c r="N675" s="475" t="s">
        <v>20</v>
      </c>
      <c r="O675" s="21" t="s">
        <v>3937</v>
      </c>
      <c r="P675" s="20" t="s">
        <v>1472</v>
      </c>
      <c r="Q675" s="20" t="s">
        <v>2399</v>
      </c>
      <c r="R675" s="20"/>
      <c r="S675" s="21"/>
      <c r="T675" s="18" t="s">
        <v>125</v>
      </c>
      <c r="U675" s="495" t="s">
        <v>81</v>
      </c>
      <c r="V675" s="88" t="s">
        <v>313</v>
      </c>
      <c r="W675" s="181"/>
      <c r="X675" s="163" t="s">
        <v>4949</v>
      </c>
      <c r="Y675" s="8"/>
      <c r="Z675" s="114" t="str">
        <f>INDEX('Factur-X FULL'!B:B,MATCH(CONCATENATE("/rsm:CrossIndustryInvoice",O675),'Factur-X FULL'!M:M,0))</f>
        <v>BT-75</v>
      </c>
      <c r="AA675" s="201" t="str">
        <f>INDEX('Factur-X FULL'!K:K,MATCH(CONCATENATE("/rsm:CrossIndustryInvoice",O675),'Factur-X FULL'!M:M,0))</f>
        <v>0..1</v>
      </c>
      <c r="AB675" s="109" t="str">
        <f>IF(OR(ISNA(Z675),Z675="EXT"),INDEX('Factur-X FULL'!T:T,MATCH(CONCATENATE("/rsm:CrossIndustryInvoice",O675),'Factur-X FULL'!M:M,0)),INDEX('Factur-X FULL'!T:T,MATCH(Z675,'Factur-X FULL'!B:B,0)))</f>
        <v>BASIC WL</v>
      </c>
      <c r="AC675" s="433"/>
      <c r="AD675" s="8"/>
    </row>
    <row r="676" spans="1:30" ht="45" customHeight="1" outlineLevel="4" x14ac:dyDescent="0.2">
      <c r="A676" s="8">
        <v>673</v>
      </c>
      <c r="B676" s="62" t="s">
        <v>4161</v>
      </c>
      <c r="C676" s="123"/>
      <c r="D676" s="442" t="str">
        <f t="shared" ref="D676:D739" si="110">REPT($D$1,F676)</f>
        <v xml:space="preserve">* * * * * </v>
      </c>
      <c r="E676" s="20" t="s">
        <v>315</v>
      </c>
      <c r="F676" s="17">
        <f t="shared" si="100"/>
        <v>5</v>
      </c>
      <c r="G676" s="26" t="s">
        <v>5613</v>
      </c>
      <c r="H676" s="26" t="s">
        <v>5613</v>
      </c>
      <c r="I676" s="26" t="s">
        <v>5613</v>
      </c>
      <c r="J676" s="26" t="s">
        <v>323</v>
      </c>
      <c r="K676" s="18" t="s">
        <v>20</v>
      </c>
      <c r="L676" s="230" t="str">
        <f t="shared" ref="L676:L769" si="111">IF($K676="","",$K676)</f>
        <v>0..1</v>
      </c>
      <c r="M676" s="230" t="str">
        <f t="shared" si="109"/>
        <v>0..1</v>
      </c>
      <c r="N676" s="475" t="s">
        <v>20</v>
      </c>
      <c r="O676" s="21" t="s">
        <v>3938</v>
      </c>
      <c r="P676" s="20" t="s">
        <v>1477</v>
      </c>
      <c r="Q676" s="20"/>
      <c r="R676" s="20"/>
      <c r="S676" s="21"/>
      <c r="T676" s="18" t="s">
        <v>125</v>
      </c>
      <c r="U676" s="495" t="s">
        <v>81</v>
      </c>
      <c r="V676" s="88"/>
      <c r="W676" s="181"/>
      <c r="X676" s="163" t="s">
        <v>4949</v>
      </c>
      <c r="Y676" s="8"/>
      <c r="Z676" s="114" t="str">
        <f>INDEX('Factur-X FULL'!B:B,MATCH(CONCATENATE("/rsm:CrossIndustryInvoice",O676),'Factur-X FULL'!M:M,0))</f>
        <v>BT-76</v>
      </c>
      <c r="AA676" s="201" t="str">
        <f>INDEX('Factur-X FULL'!K:K,MATCH(CONCATENATE("/rsm:CrossIndustryInvoice",O676),'Factur-X FULL'!M:M,0))</f>
        <v>0..1</v>
      </c>
      <c r="AB676" s="109" t="str">
        <f>IF(OR(ISNA(Z676),Z676="EXT"),INDEX('Factur-X FULL'!T:T,MATCH(CONCATENATE("/rsm:CrossIndustryInvoice",O676),'Factur-X FULL'!M:M,0)),INDEX('Factur-X FULL'!T:T,MATCH(Z676,'Factur-X FULL'!B:B,0)))</f>
        <v>BASIC WL</v>
      </c>
      <c r="AC676" s="433"/>
      <c r="AD676" s="8"/>
    </row>
    <row r="677" spans="1:30" ht="45" customHeight="1" outlineLevel="4" x14ac:dyDescent="0.2">
      <c r="A677" s="8">
        <v>674</v>
      </c>
      <c r="B677" s="62" t="s">
        <v>4161</v>
      </c>
      <c r="C677" s="123"/>
      <c r="D677" s="442" t="str">
        <f t="shared" si="110"/>
        <v xml:space="preserve">* * * * * </v>
      </c>
      <c r="E677" s="20" t="s">
        <v>322</v>
      </c>
      <c r="F677" s="17">
        <f t="shared" si="100"/>
        <v>5</v>
      </c>
      <c r="G677" s="26" t="s">
        <v>5613</v>
      </c>
      <c r="H677" s="26" t="s">
        <v>5613</v>
      </c>
      <c r="I677" s="26" t="s">
        <v>5613</v>
      </c>
      <c r="J677" s="26" t="s">
        <v>323</v>
      </c>
      <c r="K677" s="18" t="s">
        <v>20</v>
      </c>
      <c r="L677" s="230" t="str">
        <f t="shared" si="111"/>
        <v>0..1</v>
      </c>
      <c r="M677" s="230" t="str">
        <f t="shared" si="109"/>
        <v>0..1</v>
      </c>
      <c r="N677" s="475" t="s">
        <v>20</v>
      </c>
      <c r="O677" s="21" t="s">
        <v>3939</v>
      </c>
      <c r="P677" s="20" t="s">
        <v>1477</v>
      </c>
      <c r="Q677" s="20"/>
      <c r="R677" s="20"/>
      <c r="S677" s="21"/>
      <c r="T677" s="18" t="s">
        <v>125</v>
      </c>
      <c r="U677" s="495" t="s">
        <v>81</v>
      </c>
      <c r="V677" s="88"/>
      <c r="W677" s="181"/>
      <c r="X677" s="163" t="s">
        <v>4949</v>
      </c>
      <c r="Y677" s="8"/>
      <c r="Z677" s="114" t="str">
        <f>INDEX('Factur-X FULL'!B:B,MATCH(CONCATENATE("/rsm:CrossIndustryInvoice",O677),'Factur-X FULL'!M:M,0))</f>
        <v>BT-165</v>
      </c>
      <c r="AA677" s="201" t="str">
        <f>INDEX('Factur-X FULL'!K:K,MATCH(CONCATENATE("/rsm:CrossIndustryInvoice",O677),'Factur-X FULL'!M:M,0))</f>
        <v>0..1</v>
      </c>
      <c r="AB677" s="109" t="str">
        <f>IF(OR(ISNA(Z677),Z677="EXT"),INDEX('Factur-X FULL'!T:T,MATCH(CONCATENATE("/rsm:CrossIndustryInvoice",O677),'Factur-X FULL'!M:M,0)),INDEX('Factur-X FULL'!T:T,MATCH(Z677,'Factur-X FULL'!B:B,0)))</f>
        <v>BASIC WL</v>
      </c>
      <c r="AC677" s="433"/>
      <c r="AD677" s="8"/>
    </row>
    <row r="678" spans="1:30" ht="45" customHeight="1" outlineLevel="4" x14ac:dyDescent="0.2">
      <c r="A678" s="8">
        <v>675</v>
      </c>
      <c r="B678" s="62" t="s">
        <v>4161</v>
      </c>
      <c r="C678" s="123"/>
      <c r="D678" s="442" t="str">
        <f t="shared" si="110"/>
        <v xml:space="preserve">* * * * * </v>
      </c>
      <c r="E678" s="20" t="s">
        <v>324</v>
      </c>
      <c r="F678" s="17">
        <f t="shared" si="100"/>
        <v>5</v>
      </c>
      <c r="G678" s="26" t="s">
        <v>5613</v>
      </c>
      <c r="H678" s="26" t="s">
        <v>5613</v>
      </c>
      <c r="I678" s="26" t="s">
        <v>5613</v>
      </c>
      <c r="J678" s="26" t="s">
        <v>323</v>
      </c>
      <c r="K678" s="18" t="s">
        <v>20</v>
      </c>
      <c r="L678" s="230" t="str">
        <f t="shared" si="111"/>
        <v>0..1</v>
      </c>
      <c r="M678" s="230" t="str">
        <f t="shared" si="109"/>
        <v>0..1</v>
      </c>
      <c r="N678" s="475" t="s">
        <v>20</v>
      </c>
      <c r="O678" s="21" t="s">
        <v>3940</v>
      </c>
      <c r="P678" s="20" t="s">
        <v>5725</v>
      </c>
      <c r="Q678" s="20"/>
      <c r="R678" s="20"/>
      <c r="S678" s="21"/>
      <c r="T678" s="18" t="s">
        <v>125</v>
      </c>
      <c r="U678" s="495" t="s">
        <v>81</v>
      </c>
      <c r="V678" s="88" t="s">
        <v>327</v>
      </c>
      <c r="W678" s="181"/>
      <c r="X678" s="163" t="s">
        <v>4949</v>
      </c>
      <c r="Y678" s="8"/>
      <c r="Z678" s="114" t="str">
        <f>INDEX('Factur-X FULL'!B:B,MATCH(CONCATENATE("/rsm:CrossIndustryInvoice",O678),'Factur-X FULL'!M:M,0))</f>
        <v>BT-77</v>
      </c>
      <c r="AA678" s="201" t="str">
        <f>INDEX('Factur-X FULL'!K:K,MATCH(CONCATENATE("/rsm:CrossIndustryInvoice",O678),'Factur-X FULL'!M:M,0))</f>
        <v>0..1</v>
      </c>
      <c r="AB678" s="109" t="str">
        <f>IF(OR(ISNA(Z678),Z678="EXT"),INDEX('Factur-X FULL'!T:T,MATCH(CONCATENATE("/rsm:CrossIndustryInvoice",O678),'Factur-X FULL'!M:M,0)),INDEX('Factur-X FULL'!T:T,MATCH(Z678,'Factur-X FULL'!B:B,0)))</f>
        <v>BASIC WL</v>
      </c>
      <c r="AC678" s="433"/>
      <c r="AD678" s="8"/>
    </row>
    <row r="679" spans="1:30" ht="45" customHeight="1" outlineLevel="4" x14ac:dyDescent="0.2">
      <c r="A679" s="8">
        <v>676</v>
      </c>
      <c r="B679" s="62" t="s">
        <v>4161</v>
      </c>
      <c r="C679" s="123"/>
      <c r="D679" s="442" t="str">
        <f t="shared" si="110"/>
        <v xml:space="preserve">* * * * * </v>
      </c>
      <c r="E679" s="20" t="s">
        <v>4812</v>
      </c>
      <c r="F679" s="17">
        <f t="shared" si="100"/>
        <v>5</v>
      </c>
      <c r="G679" s="26" t="s">
        <v>5613</v>
      </c>
      <c r="H679" s="26" t="s">
        <v>5613</v>
      </c>
      <c r="I679" s="26" t="s">
        <v>5613</v>
      </c>
      <c r="J679" s="26" t="s">
        <v>323</v>
      </c>
      <c r="K679" s="18" t="s">
        <v>16</v>
      </c>
      <c r="L679" s="230" t="str">
        <f t="shared" si="111"/>
        <v>1..1</v>
      </c>
      <c r="M679" s="230" t="str">
        <f t="shared" si="109"/>
        <v>1..1</v>
      </c>
      <c r="N679" s="475" t="s">
        <v>20</v>
      </c>
      <c r="O679" s="21" t="s">
        <v>3941</v>
      </c>
      <c r="P679" s="20" t="s">
        <v>1488</v>
      </c>
      <c r="Q679" s="20" t="s">
        <v>541</v>
      </c>
      <c r="R679" s="20"/>
      <c r="S679" s="21"/>
      <c r="T679" s="18" t="s">
        <v>192</v>
      </c>
      <c r="U679" s="495" t="s">
        <v>81</v>
      </c>
      <c r="V679" s="88"/>
      <c r="W679" s="181"/>
      <c r="X679" s="163" t="s">
        <v>4949</v>
      </c>
      <c r="Y679" s="8"/>
      <c r="Z679" s="114" t="str">
        <f>INDEX('Factur-X FULL'!B:B,MATCH(CONCATENATE("/rsm:CrossIndustryInvoice",O679),'Factur-X FULL'!M:M,0))</f>
        <v>BT-80</v>
      </c>
      <c r="AA679" s="201" t="str">
        <f>INDEX('Factur-X FULL'!K:K,MATCH(CONCATENATE("/rsm:CrossIndustryInvoice",O679),'Factur-X FULL'!M:M,0))</f>
        <v>1..1</v>
      </c>
      <c r="AB679" s="109" t="str">
        <f>IF(OR(ISNA(Z679),Z679="EXT"),INDEX('Factur-X FULL'!T:T,MATCH(CONCATENATE("/rsm:CrossIndustryInvoice",O679),'Factur-X FULL'!M:M,0)),INDEX('Factur-X FULL'!T:T,MATCH(Z679,'Factur-X FULL'!B:B,0)))</f>
        <v>BASIC WL</v>
      </c>
      <c r="AC679" s="433"/>
      <c r="AD679" s="8"/>
    </row>
    <row r="680" spans="1:30" ht="45" customHeight="1" outlineLevel="4" x14ac:dyDescent="0.2">
      <c r="A680" s="8">
        <v>677</v>
      </c>
      <c r="B680" s="62" t="s">
        <v>4161</v>
      </c>
      <c r="C680" s="121"/>
      <c r="D680" s="445" t="str">
        <f t="shared" si="110"/>
        <v xml:space="preserve">* * * * * </v>
      </c>
      <c r="E680" s="24" t="s">
        <v>4813</v>
      </c>
      <c r="F680" s="26">
        <f t="shared" si="100"/>
        <v>5</v>
      </c>
      <c r="G680" s="26" t="s">
        <v>5613</v>
      </c>
      <c r="H680" s="26" t="s">
        <v>5613</v>
      </c>
      <c r="I680" s="26" t="s">
        <v>5613</v>
      </c>
      <c r="J680" s="26" t="s">
        <v>323</v>
      </c>
      <c r="K680" s="18" t="s">
        <v>20</v>
      </c>
      <c r="L680" s="230" t="str">
        <f t="shared" si="111"/>
        <v>0..1</v>
      </c>
      <c r="M680" s="230" t="str">
        <f t="shared" si="109"/>
        <v>0..1</v>
      </c>
      <c r="N680" s="475" t="s">
        <v>20</v>
      </c>
      <c r="O680" s="25" t="s">
        <v>4814</v>
      </c>
      <c r="P680" s="24" t="s">
        <v>1493</v>
      </c>
      <c r="Q680" s="24" t="s">
        <v>1494</v>
      </c>
      <c r="R680" s="24"/>
      <c r="S680" s="25"/>
      <c r="T680" s="19" t="s">
        <v>125</v>
      </c>
      <c r="U680" s="495" t="s">
        <v>81</v>
      </c>
      <c r="V680" s="89"/>
      <c r="W680" s="182"/>
      <c r="X680" s="164" t="s">
        <v>4949</v>
      </c>
      <c r="Y680" s="8"/>
      <c r="Z680" s="114" t="str">
        <f>INDEX('Factur-X FULL'!B:B,MATCH(CONCATENATE("/rsm:CrossIndustryInvoice",O680),'Factur-X FULL'!M:M,0))</f>
        <v>BT-79</v>
      </c>
      <c r="AA680" s="201" t="str">
        <f>INDEX('Factur-X FULL'!K:K,MATCH(CONCATENATE("/rsm:CrossIndustryInvoice",O680),'Factur-X FULL'!M:M,0))</f>
        <v>0..1</v>
      </c>
      <c r="AB680" s="109" t="str">
        <f>IF(OR(ISNA(Z680),Z680="EXT"),INDEX('Factur-X FULL'!T:T,MATCH(CONCATENATE("/rsm:CrossIndustryInvoice",O680),'Factur-X FULL'!M:M,0)),INDEX('Factur-X FULL'!T:T,MATCH(Z680,'Factur-X FULL'!B:B,0)))</f>
        <v>BASIC WL</v>
      </c>
      <c r="AC680" s="433"/>
      <c r="AD680" s="8"/>
    </row>
    <row r="681" spans="1:30" s="148" customFormat="1" ht="45" customHeight="1" outlineLevel="3" x14ac:dyDescent="0.2">
      <c r="A681" s="8">
        <v>678</v>
      </c>
      <c r="B681" s="62" t="s">
        <v>4161</v>
      </c>
      <c r="C681" s="128"/>
      <c r="D681" s="446" t="str">
        <f t="shared" si="110"/>
        <v xml:space="preserve">* * * * </v>
      </c>
      <c r="E681" s="49" t="s">
        <v>4749</v>
      </c>
      <c r="F681" s="35">
        <f t="shared" si="100"/>
        <v>4</v>
      </c>
      <c r="G681" s="35" t="s">
        <v>5613</v>
      </c>
      <c r="H681" s="35" t="s">
        <v>5613</v>
      </c>
      <c r="I681" s="35" t="s">
        <v>5613</v>
      </c>
      <c r="J681" s="35" t="s">
        <v>323</v>
      </c>
      <c r="K681" s="36" t="s">
        <v>20</v>
      </c>
      <c r="L681" s="35" t="str">
        <f t="shared" si="111"/>
        <v>0..1</v>
      </c>
      <c r="M681" s="35" t="str">
        <f t="shared" si="109"/>
        <v>0..1</v>
      </c>
      <c r="N681" s="482" t="s">
        <v>21</v>
      </c>
      <c r="O681" s="34" t="s">
        <v>4755</v>
      </c>
      <c r="P681" s="34"/>
      <c r="Q681" s="34"/>
      <c r="R681" s="34"/>
      <c r="S681" s="34"/>
      <c r="T681" s="36"/>
      <c r="U681" s="500"/>
      <c r="V681" s="91"/>
      <c r="W681" s="185"/>
      <c r="X681" s="166"/>
      <c r="Y681" s="8"/>
      <c r="Z681" s="145" t="str">
        <f>INDEX('Factur-X FULL'!B:B,MATCH(CONCATENATE("/rsm:CrossIndustryInvoice",O681),'Factur-X FULL'!M:M,0))</f>
        <v>EXT</v>
      </c>
      <c r="AA681" s="202" t="str">
        <f>INDEX('Factur-X FULL'!K:K,MATCH(CONCATENATE("/rsm:CrossIndustryInvoice",O681),'Factur-X FULL'!M:M,0))</f>
        <v>0..1</v>
      </c>
      <c r="AB681" s="146" t="str">
        <f>IF(OR(ISNA(Z681),Z681="EXT"),INDEX('Factur-X FULL'!T:T,MATCH(CONCATENATE("/rsm:CrossIndustryInvoice",O681),'Factur-X FULL'!M:M,0)),INDEX('Factur-X FULL'!T:T,MATCH(Z681,'Factur-X FULL'!B:B,0)))</f>
        <v>EXTENDED</v>
      </c>
      <c r="AC681" s="427" t="s">
        <v>4713</v>
      </c>
      <c r="AD681" s="8"/>
    </row>
    <row r="682" spans="1:30" ht="45" customHeight="1" outlineLevel="4" x14ac:dyDescent="0.2">
      <c r="A682" s="8">
        <v>679</v>
      </c>
      <c r="B682" s="62" t="s">
        <v>4161</v>
      </c>
      <c r="C682" s="121"/>
      <c r="D682" s="445" t="str">
        <f t="shared" si="110"/>
        <v xml:space="preserve">* * * * * </v>
      </c>
      <c r="E682" s="24" t="s">
        <v>4751</v>
      </c>
      <c r="F682" s="26">
        <f t="shared" si="100"/>
        <v>5</v>
      </c>
      <c r="G682" s="26" t="s">
        <v>5613</v>
      </c>
      <c r="H682" s="26" t="s">
        <v>5613</v>
      </c>
      <c r="I682" s="26" t="s">
        <v>5613</v>
      </c>
      <c r="J682" s="26" t="s">
        <v>323</v>
      </c>
      <c r="K682" s="18" t="s">
        <v>16</v>
      </c>
      <c r="L682" s="230" t="str">
        <f t="shared" si="111"/>
        <v>1..1</v>
      </c>
      <c r="M682" s="230" t="str">
        <f t="shared" si="109"/>
        <v>1..1</v>
      </c>
      <c r="N682" s="475" t="s">
        <v>20</v>
      </c>
      <c r="O682" s="20" t="s">
        <v>4753</v>
      </c>
      <c r="P682" s="20" t="s">
        <v>4774</v>
      </c>
      <c r="Q682" s="20" t="s">
        <v>1610</v>
      </c>
      <c r="R682" s="20"/>
      <c r="S682" s="20"/>
      <c r="T682" s="18" t="s">
        <v>147</v>
      </c>
      <c r="U682" s="495" t="s">
        <v>81</v>
      </c>
      <c r="V682" s="88"/>
      <c r="W682" s="181"/>
      <c r="X682" s="163"/>
      <c r="Y682" s="8"/>
      <c r="Z682" s="114" t="str">
        <f>INDEX('Factur-X FULL'!B:B,MATCH(CONCATENATE("/rsm:CrossIndustryInvoice",O682),'Factur-X FULL'!M:M,0))</f>
        <v>EXT</v>
      </c>
      <c r="AA682" s="201" t="str">
        <f>INDEX('Factur-X FULL'!K:K,MATCH(CONCATENATE("/rsm:CrossIndustryInvoice",O682),'Factur-X FULL'!M:M,0))</f>
        <v>1..1</v>
      </c>
      <c r="AB682" s="109" t="str">
        <f>IF(OR(ISNA(Z682),Z682="EXT"),INDEX('Factur-X FULL'!T:T,MATCH(CONCATENATE("/rsm:CrossIndustryInvoice",O682),'Factur-X FULL'!M:M,0)),INDEX('Factur-X FULL'!T:T,MATCH(Z682,'Factur-X FULL'!B:B,0)))</f>
        <v>EXTENDED</v>
      </c>
      <c r="AC682" s="427" t="s">
        <v>4713</v>
      </c>
      <c r="AD682" s="8"/>
    </row>
    <row r="683" spans="1:30" ht="45" customHeight="1" outlineLevel="4" x14ac:dyDescent="0.2">
      <c r="A683" s="8">
        <v>680</v>
      </c>
      <c r="B683" s="62" t="s">
        <v>4161</v>
      </c>
      <c r="C683" s="121"/>
      <c r="D683" s="445" t="str">
        <f t="shared" si="110"/>
        <v xml:space="preserve">* * * * * * </v>
      </c>
      <c r="E683" s="24" t="s">
        <v>4751</v>
      </c>
      <c r="F683" s="26">
        <f t="shared" si="100"/>
        <v>6</v>
      </c>
      <c r="G683" s="26" t="s">
        <v>5613</v>
      </c>
      <c r="H683" s="26" t="s">
        <v>5613</v>
      </c>
      <c r="I683" s="26" t="s">
        <v>5613</v>
      </c>
      <c r="J683" s="26" t="s">
        <v>323</v>
      </c>
      <c r="K683" s="18" t="s">
        <v>16</v>
      </c>
      <c r="L683" s="230" t="str">
        <f t="shared" si="111"/>
        <v>1..1</v>
      </c>
      <c r="M683" s="230" t="str">
        <f t="shared" si="109"/>
        <v>1..1</v>
      </c>
      <c r="N683" s="475" t="s">
        <v>20</v>
      </c>
      <c r="O683" s="47" t="s">
        <v>4754</v>
      </c>
      <c r="P683" s="47" t="s">
        <v>4773</v>
      </c>
      <c r="Q683" s="47" t="s">
        <v>1610</v>
      </c>
      <c r="R683" s="47"/>
      <c r="S683" s="47"/>
      <c r="T683" s="125" t="s">
        <v>409</v>
      </c>
      <c r="U683" s="497" t="s">
        <v>230</v>
      </c>
      <c r="V683" s="94"/>
      <c r="W683" s="187"/>
      <c r="X683" s="169"/>
      <c r="Y683" s="8"/>
      <c r="Z683" s="114" t="str">
        <f>INDEX('Factur-X FULL'!B:B,MATCH(CONCATENATE("/rsm:CrossIndustryInvoice",O683),'Factur-X FULL'!M:M,0))</f>
        <v>EXT</v>
      </c>
      <c r="AA683" s="201" t="str">
        <f>INDEX('Factur-X FULL'!K:K,MATCH(CONCATENATE("/rsm:CrossIndustryInvoice",O683),'Factur-X FULL'!M:M,0))</f>
        <v>1..1</v>
      </c>
      <c r="AB683" s="109" t="str">
        <f>IF(OR(ISNA(Z683),Z683="EXT"),INDEX('Factur-X FULL'!T:T,MATCH(CONCATENATE("/rsm:CrossIndustryInvoice",O683),'Factur-X FULL'!M:M,0)),INDEX('Factur-X FULL'!T:T,MATCH(Z683,'Factur-X FULL'!B:B,0)))</f>
        <v>EXTENDED</v>
      </c>
      <c r="AC683" s="427" t="s">
        <v>4713</v>
      </c>
      <c r="AD683" s="8"/>
    </row>
    <row r="684" spans="1:30" s="148" customFormat="1" ht="45" customHeight="1" outlineLevel="3" x14ac:dyDescent="0.2">
      <c r="A684" s="8">
        <v>681</v>
      </c>
      <c r="B684" s="62" t="s">
        <v>4161</v>
      </c>
      <c r="C684" s="128"/>
      <c r="D684" s="446" t="str">
        <f t="shared" si="110"/>
        <v xml:space="preserve">* * * * </v>
      </c>
      <c r="E684" s="49" t="s">
        <v>4750</v>
      </c>
      <c r="F684" s="35">
        <f t="shared" si="100"/>
        <v>4</v>
      </c>
      <c r="G684" s="236" t="s">
        <v>5613</v>
      </c>
      <c r="H684" s="236" t="s">
        <v>5613</v>
      </c>
      <c r="I684" s="236" t="s">
        <v>5613</v>
      </c>
      <c r="J684" s="236" t="s">
        <v>3776</v>
      </c>
      <c r="K684" s="36" t="s">
        <v>20</v>
      </c>
      <c r="L684" s="35" t="s">
        <v>4576</v>
      </c>
      <c r="M684" s="35" t="s">
        <v>21</v>
      </c>
      <c r="N684" s="482" t="s">
        <v>21</v>
      </c>
      <c r="O684" s="34" t="s">
        <v>4756</v>
      </c>
      <c r="P684" s="34"/>
      <c r="Q684" s="34"/>
      <c r="R684" s="34"/>
      <c r="S684" s="34"/>
      <c r="T684" s="36"/>
      <c r="U684" s="500"/>
      <c r="V684" s="91"/>
      <c r="W684" s="185"/>
      <c r="X684" s="166"/>
      <c r="Y684" s="8"/>
      <c r="Z684" s="145" t="str">
        <f>INDEX('Factur-X FULL'!B:B,MATCH(CONCATENATE("/rsm:CrossIndustryInvoice",O684),'Factur-X FULL'!M:M,0))</f>
        <v>EXT</v>
      </c>
      <c r="AA684" s="202" t="str">
        <f>INDEX('Factur-X FULL'!K:K,MATCH(CONCATENATE("/rsm:CrossIndustryInvoice",O684),'Factur-X FULL'!M:M,0))</f>
        <v>0..n</v>
      </c>
      <c r="AB684" s="146" t="str">
        <f>IF(OR(ISNA(Z684),Z684="EXT"),INDEX('Factur-X FULL'!T:T,MATCH(CONCATENATE("/rsm:CrossIndustryInvoice",O684),'Factur-X FULL'!M:M,0)),INDEX('Factur-X FULL'!T:T,MATCH(Z684,'Factur-X FULL'!B:B,0)))</f>
        <v>EXTENDED</v>
      </c>
      <c r="AC684" s="427" t="s">
        <v>4713</v>
      </c>
      <c r="AD684" s="8"/>
    </row>
    <row r="685" spans="1:30" ht="45" customHeight="1" outlineLevel="4" x14ac:dyDescent="0.2">
      <c r="A685" s="8">
        <v>682</v>
      </c>
      <c r="B685" s="62" t="s">
        <v>4161</v>
      </c>
      <c r="C685" s="121"/>
      <c r="D685" s="445" t="str">
        <f t="shared" si="110"/>
        <v xml:space="preserve">* * * * * </v>
      </c>
      <c r="E685" s="24" t="s">
        <v>4752</v>
      </c>
      <c r="F685" s="26">
        <f t="shared" si="100"/>
        <v>5</v>
      </c>
      <c r="G685" s="26" t="s">
        <v>5613</v>
      </c>
      <c r="H685" s="26" t="s">
        <v>5613</v>
      </c>
      <c r="I685" s="26" t="s">
        <v>5613</v>
      </c>
      <c r="J685" s="26" t="s">
        <v>3776</v>
      </c>
      <c r="K685" s="18" t="s">
        <v>16</v>
      </c>
      <c r="L685" s="230" t="str">
        <f t="shared" si="111"/>
        <v>1..1</v>
      </c>
      <c r="M685" s="230" t="str">
        <f t="shared" ref="M685:M765" si="112">IF($L685="","",$L685)</f>
        <v>1..1</v>
      </c>
      <c r="N685" s="475" t="s">
        <v>20</v>
      </c>
      <c r="O685" s="21" t="s">
        <v>4757</v>
      </c>
      <c r="P685" s="20" t="s">
        <v>4772</v>
      </c>
      <c r="Q685" s="20" t="s">
        <v>1864</v>
      </c>
      <c r="R685" s="20"/>
      <c r="S685" s="21"/>
      <c r="T685" s="18" t="s">
        <v>147</v>
      </c>
      <c r="U685" s="495" t="s">
        <v>81</v>
      </c>
      <c r="V685" s="88"/>
      <c r="W685" s="181"/>
      <c r="X685" s="163"/>
      <c r="Y685" s="8"/>
      <c r="Z685" s="114" t="str">
        <f>INDEX('Factur-X FULL'!B:B,MATCH(CONCATENATE("/rsm:CrossIndustryInvoice",O685),'Factur-X FULL'!M:M,0))</f>
        <v>EXT</v>
      </c>
      <c r="AA685" s="201" t="str">
        <f>INDEX('Factur-X FULL'!K:K,MATCH(CONCATENATE("/rsm:CrossIndustryInvoice",O685),'Factur-X FULL'!M:M,0))</f>
        <v>1..1</v>
      </c>
      <c r="AB685" s="109" t="str">
        <f>IF(OR(ISNA(Z685),Z685="EXT"),INDEX('Factur-X FULL'!T:T,MATCH(CONCATENATE("/rsm:CrossIndustryInvoice",O685),'Factur-X FULL'!M:M,0)),INDEX('Factur-X FULL'!T:T,MATCH(Z685,'Factur-X FULL'!B:B,0)))</f>
        <v>EXTENDED</v>
      </c>
      <c r="AC685" s="427" t="s">
        <v>4713</v>
      </c>
      <c r="AD685" s="8"/>
    </row>
    <row r="686" spans="1:30" ht="45" customHeight="1" outlineLevel="4" x14ac:dyDescent="0.2">
      <c r="A686" s="8">
        <v>683</v>
      </c>
      <c r="B686" s="62" t="s">
        <v>4161</v>
      </c>
      <c r="C686" s="121"/>
      <c r="D686" s="445" t="str">
        <f t="shared" si="110"/>
        <v xml:space="preserve">* * * * * * </v>
      </c>
      <c r="E686" s="24"/>
      <c r="F686" s="26">
        <f t="shared" si="100"/>
        <v>6</v>
      </c>
      <c r="G686" s="26" t="s">
        <v>5613</v>
      </c>
      <c r="H686" s="26" t="s">
        <v>5613</v>
      </c>
      <c r="I686" s="26" t="s">
        <v>5613</v>
      </c>
      <c r="J686" s="26" t="s">
        <v>3776</v>
      </c>
      <c r="K686" s="19" t="s">
        <v>16</v>
      </c>
      <c r="L686" s="230" t="str">
        <f t="shared" si="111"/>
        <v>1..1</v>
      </c>
      <c r="M686" s="230" t="str">
        <f t="shared" si="112"/>
        <v>1..1</v>
      </c>
      <c r="N686" s="475" t="s">
        <v>20</v>
      </c>
      <c r="O686" s="52" t="s">
        <v>4758</v>
      </c>
      <c r="P686" s="47" t="s">
        <v>4771</v>
      </c>
      <c r="Q686" s="47" t="s">
        <v>4976</v>
      </c>
      <c r="R686" s="47"/>
      <c r="S686" s="52"/>
      <c r="T686" s="125" t="s">
        <v>409</v>
      </c>
      <c r="U686" s="497" t="s">
        <v>230</v>
      </c>
      <c r="V686" s="94" t="s">
        <v>138</v>
      </c>
      <c r="W686" s="187"/>
      <c r="X686" s="169"/>
      <c r="Y686" s="8"/>
      <c r="Z686" s="114" t="str">
        <f>INDEX('Factur-X FULL'!B:B,MATCH(CONCATENATE("/rsm:CrossIndustryInvoice",O686),'Factur-X FULL'!M:M,0))</f>
        <v>EXT</v>
      </c>
      <c r="AA686" s="201" t="str">
        <f>INDEX('Factur-X FULL'!K:K,MATCH(CONCATENATE("/rsm:CrossIndustryInvoice",O686),'Factur-X FULL'!M:M,0))</f>
        <v>1..1</v>
      </c>
      <c r="AB686" s="109" t="str">
        <f>IF(OR(ISNA(Z686),Z686="EXT"),INDEX('Factur-X FULL'!T:T,MATCH(CONCATENATE("/rsm:CrossIndustryInvoice",O686),'Factur-X FULL'!M:M,0)),INDEX('Factur-X FULL'!T:T,MATCH(Z686,'Factur-X FULL'!B:B,0)))</f>
        <v>EXTENDED</v>
      </c>
      <c r="AC686" s="427" t="s">
        <v>4713</v>
      </c>
      <c r="AD686" s="8"/>
    </row>
    <row r="687" spans="1:30" s="148" customFormat="1" ht="45" customHeight="1" outlineLevel="2" x14ac:dyDescent="0.2">
      <c r="A687" s="8">
        <v>684</v>
      </c>
      <c r="B687" s="155" t="s">
        <v>4161</v>
      </c>
      <c r="C687" s="127"/>
      <c r="D687" s="449" t="str">
        <f t="shared" si="110"/>
        <v xml:space="preserve">* * * </v>
      </c>
      <c r="E687" s="40" t="s">
        <v>4631</v>
      </c>
      <c r="F687" s="42">
        <f t="shared" ref="F687:F727" si="113">LEN(O687)-LEN(SUBSTITUTE(O687,"/",""))</f>
        <v>3</v>
      </c>
      <c r="G687" s="234" t="s">
        <v>5613</v>
      </c>
      <c r="H687" s="234" t="s">
        <v>5613</v>
      </c>
      <c r="I687" s="234" t="s">
        <v>5613</v>
      </c>
      <c r="J687" s="234" t="s">
        <v>99</v>
      </c>
      <c r="K687" s="42" t="s">
        <v>20</v>
      </c>
      <c r="L687" s="41" t="str">
        <f t="shared" si="111"/>
        <v>0..1</v>
      </c>
      <c r="M687" s="41" t="str">
        <f t="shared" si="112"/>
        <v>0..1</v>
      </c>
      <c r="N687" s="481" t="s">
        <v>20</v>
      </c>
      <c r="O687" s="40" t="s">
        <v>5380</v>
      </c>
      <c r="P687" s="40" t="s">
        <v>4229</v>
      </c>
      <c r="Q687" s="40"/>
      <c r="R687" s="40"/>
      <c r="S687" s="42"/>
      <c r="T687" s="42"/>
      <c r="U687" s="499"/>
      <c r="V687" s="92"/>
      <c r="W687" s="193"/>
      <c r="X687" s="194"/>
      <c r="Y687" s="8"/>
      <c r="Z687" s="141" t="str">
        <f>INDEX('Factur-X FULL'!B:B,MATCH(CONCATENATE("/rsm:CrossIndustryInvoice",O687),'Factur-X FULL'!M:M,0))</f>
        <v>EXT</v>
      </c>
      <c r="AA687" s="203" t="str">
        <f>INDEX('Factur-X FULL'!K:K,MATCH(CONCATENATE("/rsm:CrossIndustryInvoice",O687),'Factur-X FULL'!M:M,0))</f>
        <v>0..1</v>
      </c>
      <c r="AB687" s="143" t="str">
        <f>IF(OR(ISNA(Z687),Z687="EXT"),INDEX('Factur-X FULL'!T:T,MATCH(CONCATENATE("/rsm:CrossIndustryInvoice",O687),'Factur-X FULL'!M:M,0)),INDEX('Factur-X FULL'!T:T,MATCH(Z687,'Factur-X FULL'!B:B,0)))</f>
        <v>EXTENDED</v>
      </c>
      <c r="AC687" s="70"/>
      <c r="AD687" s="8"/>
    </row>
    <row r="688" spans="1:30" ht="45" customHeight="1" outlineLevel="3" x14ac:dyDescent="0.2">
      <c r="A688" s="8">
        <v>685</v>
      </c>
      <c r="B688" s="62" t="s">
        <v>4161</v>
      </c>
      <c r="C688" s="511"/>
      <c r="D688" s="445" t="str">
        <f t="shared" si="110"/>
        <v xml:space="preserve">* * * * </v>
      </c>
      <c r="E688" s="24" t="s">
        <v>5148</v>
      </c>
      <c r="F688" s="26">
        <f t="shared" si="113"/>
        <v>4</v>
      </c>
      <c r="G688" s="26" t="s">
        <v>5613</v>
      </c>
      <c r="H688" s="26" t="s">
        <v>5613</v>
      </c>
      <c r="I688" s="26" t="s">
        <v>5613</v>
      </c>
      <c r="J688" s="26" t="s">
        <v>99</v>
      </c>
      <c r="K688" s="18" t="s">
        <v>20</v>
      </c>
      <c r="L688" s="230" t="str">
        <f t="shared" si="111"/>
        <v>0..1</v>
      </c>
      <c r="M688" s="230" t="str">
        <f t="shared" si="112"/>
        <v>0..1</v>
      </c>
      <c r="N688" s="476" t="s">
        <v>21</v>
      </c>
      <c r="O688" s="21" t="s">
        <v>5381</v>
      </c>
      <c r="P688" s="20" t="s">
        <v>2334</v>
      </c>
      <c r="Q688" s="20" t="s">
        <v>2335</v>
      </c>
      <c r="R688" s="20"/>
      <c r="S688" s="21"/>
      <c r="T688" s="18" t="s">
        <v>147</v>
      </c>
      <c r="U688" s="495" t="s">
        <v>81</v>
      </c>
      <c r="V688" s="176"/>
      <c r="W688" s="181"/>
      <c r="X688" s="163"/>
      <c r="Y688" s="8"/>
      <c r="Z688" s="114" t="str">
        <f>INDEX('Factur-X FULL'!B:B,MATCH(CONCATENATE("/rsm:CrossIndustryInvoice",O688),'Factur-X FULL'!M:M,0))</f>
        <v>EXT</v>
      </c>
      <c r="AA688" s="201" t="str">
        <f>INDEX('Factur-X FULL'!K:K,MATCH(CONCATENATE("/rsm:CrossIndustryInvoice",O688),'Factur-X FULL'!M:M,0))</f>
        <v>0..1</v>
      </c>
      <c r="AB688" s="113" t="str">
        <f>IF(OR(ISNA(Z688),Z688="EXT"),INDEX('Factur-X FULL'!T:T,MATCH(CONCATENATE("/rsm:CrossIndustryInvoice",O688),'Factur-X FULL'!M:M,0)),INDEX('Factur-X FULL'!T:T,MATCH(Z688,'Factur-X FULL'!B:B,0)))</f>
        <v>EXTENDED</v>
      </c>
      <c r="AD688" s="8"/>
    </row>
    <row r="689" spans="1:30" ht="45" customHeight="1" outlineLevel="3" x14ac:dyDescent="0.2">
      <c r="A689" s="8">
        <v>686</v>
      </c>
      <c r="B689" s="62" t="s">
        <v>4161</v>
      </c>
      <c r="C689" s="511"/>
      <c r="D689" s="445" t="str">
        <f t="shared" si="110"/>
        <v xml:space="preserve">* * * * </v>
      </c>
      <c r="E689" s="24" t="s">
        <v>5149</v>
      </c>
      <c r="F689" s="26">
        <f t="shared" si="113"/>
        <v>4</v>
      </c>
      <c r="G689" s="26" t="s">
        <v>5613</v>
      </c>
      <c r="H689" s="26" t="s">
        <v>5613</v>
      </c>
      <c r="I689" s="26" t="s">
        <v>5613</v>
      </c>
      <c r="J689" s="26" t="s">
        <v>99</v>
      </c>
      <c r="K689" s="18" t="s">
        <v>21</v>
      </c>
      <c r="L689" s="230" t="str">
        <f t="shared" si="111"/>
        <v>0..n</v>
      </c>
      <c r="M689" s="230" t="str">
        <f t="shared" si="112"/>
        <v>0..n</v>
      </c>
      <c r="N689" s="476" t="s">
        <v>21</v>
      </c>
      <c r="O689" s="21" t="s">
        <v>5382</v>
      </c>
      <c r="P689" s="20" t="s">
        <v>77</v>
      </c>
      <c r="Q689" s="20" t="s">
        <v>1395</v>
      </c>
      <c r="R689" s="20"/>
      <c r="S689" s="21"/>
      <c r="T689" s="18" t="s">
        <v>147</v>
      </c>
      <c r="U689" s="495" t="s">
        <v>81</v>
      </c>
      <c r="V689" s="176"/>
      <c r="W689" s="181"/>
      <c r="X689" s="163"/>
      <c r="Y689" s="8"/>
      <c r="Z689" s="114" t="str">
        <f>INDEX('Factur-X FULL'!B:B,MATCH(CONCATENATE("/rsm:CrossIndustryInvoice",O689),'Factur-X FULL'!M:M,0))</f>
        <v>EXT</v>
      </c>
      <c r="AA689" s="201" t="str">
        <f>INDEX('Factur-X FULL'!K:K,MATCH(CONCATENATE("/rsm:CrossIndustryInvoice",O689),'Factur-X FULL'!M:M,0))</f>
        <v>0..n</v>
      </c>
      <c r="AB689" s="113" t="str">
        <f>IF(OR(ISNA(Z689),Z689="EXT"),INDEX('Factur-X FULL'!T:T,MATCH(CONCATENATE("/rsm:CrossIndustryInvoice",O689),'Factur-X FULL'!M:M,0)),INDEX('Factur-X FULL'!T:T,MATCH(Z689,'Factur-X FULL'!B:B,0)))</f>
        <v>EXTENDED</v>
      </c>
      <c r="AD689" s="8"/>
    </row>
    <row r="690" spans="1:30" ht="45" customHeight="1" outlineLevel="3" x14ac:dyDescent="0.2">
      <c r="A690" s="8">
        <v>687</v>
      </c>
      <c r="B690" s="62" t="s">
        <v>4161</v>
      </c>
      <c r="C690" s="511"/>
      <c r="D690" s="445" t="str">
        <f t="shared" si="110"/>
        <v xml:space="preserve">* * * * * </v>
      </c>
      <c r="E690" s="24" t="s">
        <v>161</v>
      </c>
      <c r="F690" s="26">
        <f t="shared" si="113"/>
        <v>5</v>
      </c>
      <c r="G690" s="26" t="s">
        <v>5613</v>
      </c>
      <c r="H690" s="26" t="s">
        <v>5613</v>
      </c>
      <c r="I690" s="26" t="s">
        <v>5613</v>
      </c>
      <c r="J690" s="26" t="s">
        <v>99</v>
      </c>
      <c r="K690" s="18" t="s">
        <v>16</v>
      </c>
      <c r="L690" s="230" t="str">
        <f t="shared" si="111"/>
        <v>1..1</v>
      </c>
      <c r="M690" s="230" t="str">
        <f t="shared" si="112"/>
        <v>1..1</v>
      </c>
      <c r="N690" s="476" t="s">
        <v>20</v>
      </c>
      <c r="O690" s="31" t="s">
        <v>5383</v>
      </c>
      <c r="P690" s="32" t="s">
        <v>2347</v>
      </c>
      <c r="Q690" s="32" t="s">
        <v>406</v>
      </c>
      <c r="R690" s="32"/>
      <c r="S690" s="31"/>
      <c r="T690" s="122" t="s">
        <v>409</v>
      </c>
      <c r="U690" s="497" t="s">
        <v>230</v>
      </c>
      <c r="V690" s="90"/>
      <c r="W690" s="184"/>
      <c r="X690" s="165"/>
      <c r="Y690" s="8"/>
      <c r="Z690" s="114" t="str">
        <f>INDEX('Factur-X FULL'!B:B,MATCH(CONCATENATE("/rsm:CrossIndustryInvoice",O690),'Factur-X FULL'!M:M,0))</f>
        <v>EXT</v>
      </c>
      <c r="AA690" s="201" t="str">
        <f>INDEX('Factur-X FULL'!K:K,MATCH(CONCATENATE("/rsm:CrossIndustryInvoice",O690),'Factur-X FULL'!M:M,0))</f>
        <v>1..1</v>
      </c>
      <c r="AB690" s="109" t="str">
        <f>IF(OR(ISNA(Z690),Z690="EXT"),INDEX('Factur-X FULL'!T:T,MATCH(CONCATENATE("/rsm:CrossIndustryInvoice",O690),'Factur-X FULL'!M:M,0)),INDEX('Factur-X FULL'!T:T,MATCH(Z690,'Factur-X FULL'!B:B,0)))</f>
        <v>EXTENDED</v>
      </c>
      <c r="AD690" s="8"/>
    </row>
    <row r="691" spans="1:30" ht="45" customHeight="1" outlineLevel="3" x14ac:dyDescent="0.2">
      <c r="A691" s="8">
        <v>688</v>
      </c>
      <c r="B691" s="62" t="s">
        <v>4161</v>
      </c>
      <c r="C691" s="511"/>
      <c r="D691" s="445" t="str">
        <f t="shared" si="110"/>
        <v xml:space="preserve">* * * * </v>
      </c>
      <c r="E691" s="24" t="s">
        <v>5150</v>
      </c>
      <c r="F691" s="26">
        <f t="shared" si="113"/>
        <v>4</v>
      </c>
      <c r="G691" s="26" t="s">
        <v>5613</v>
      </c>
      <c r="H691" s="26" t="s">
        <v>5613</v>
      </c>
      <c r="I691" s="26" t="s">
        <v>5613</v>
      </c>
      <c r="J691" s="26" t="s">
        <v>99</v>
      </c>
      <c r="K691" s="18" t="s">
        <v>16</v>
      </c>
      <c r="L691" s="230" t="str">
        <f t="shared" si="111"/>
        <v>1..1</v>
      </c>
      <c r="M691" s="230" t="str">
        <f t="shared" si="112"/>
        <v>1..1</v>
      </c>
      <c r="N691" s="475" t="s">
        <v>20</v>
      </c>
      <c r="O691" s="21" t="s">
        <v>5384</v>
      </c>
      <c r="P691" s="20" t="s">
        <v>2352</v>
      </c>
      <c r="Q691" s="161" t="s">
        <v>2353</v>
      </c>
      <c r="R691" s="161"/>
      <c r="S691" s="25"/>
      <c r="T691" s="18" t="s">
        <v>125</v>
      </c>
      <c r="U691" s="495" t="s">
        <v>81</v>
      </c>
      <c r="V691" s="88"/>
      <c r="W691" s="181"/>
      <c r="X691" s="163"/>
      <c r="Y691" s="8"/>
      <c r="Z691" s="114" t="str">
        <f>INDEX('Factur-X FULL'!B:B,MATCH(CONCATENATE("/rsm:CrossIndustryInvoice",O691),'Factur-X FULL'!M:M,0))</f>
        <v>EXT</v>
      </c>
      <c r="AA691" s="201" t="str">
        <f>INDEX('Factur-X FULL'!K:K,MATCH(CONCATENATE("/rsm:CrossIndustryInvoice",O691),'Factur-X FULL'!M:M,0))</f>
        <v>0..1</v>
      </c>
      <c r="AB691" s="113" t="str">
        <f>IF(OR(ISNA(Z691),Z691="EXT"),INDEX('Factur-X FULL'!T:T,MATCH(CONCATENATE("/rsm:CrossIndustryInvoice",O691),'Factur-X FULL'!M:M,0)),INDEX('Factur-X FULL'!T:T,MATCH(Z691,'Factur-X FULL'!B:B,0)))</f>
        <v>EXTENDED</v>
      </c>
      <c r="AC691" s="426" t="s">
        <v>4900</v>
      </c>
      <c r="AD691" s="8"/>
    </row>
    <row r="692" spans="1:30" ht="45" customHeight="1" outlineLevel="3" x14ac:dyDescent="0.2">
      <c r="A692" s="8">
        <v>689</v>
      </c>
      <c r="B692" s="62" t="s">
        <v>4161</v>
      </c>
      <c r="C692" s="126"/>
      <c r="D692" s="446" t="str">
        <f t="shared" si="110"/>
        <v xml:space="preserve">* * * * </v>
      </c>
      <c r="E692" s="50" t="s">
        <v>4632</v>
      </c>
      <c r="F692" s="35">
        <f t="shared" si="113"/>
        <v>4</v>
      </c>
      <c r="G692" s="35" t="s">
        <v>5613</v>
      </c>
      <c r="H692" s="35" t="s">
        <v>5613</v>
      </c>
      <c r="I692" s="35" t="s">
        <v>5613</v>
      </c>
      <c r="J692" s="35" t="s">
        <v>99</v>
      </c>
      <c r="K692" s="36" t="s">
        <v>20</v>
      </c>
      <c r="L692" s="35" t="str">
        <f t="shared" si="111"/>
        <v>0..1</v>
      </c>
      <c r="M692" s="35" t="str">
        <f t="shared" si="112"/>
        <v>0..1</v>
      </c>
      <c r="N692" s="482" t="s">
        <v>20</v>
      </c>
      <c r="O692" s="34" t="s">
        <v>5385</v>
      </c>
      <c r="P692" s="34"/>
      <c r="Q692" s="34"/>
      <c r="R692" s="34"/>
      <c r="S692" s="34"/>
      <c r="T692" s="36"/>
      <c r="U692" s="500"/>
      <c r="V692" s="91"/>
      <c r="W692" s="185"/>
      <c r="X692" s="166"/>
      <c r="Y692" s="8"/>
      <c r="Z692" s="114" t="str">
        <f>INDEX('Factur-X FULL'!B:B,MATCH(CONCATENATE("/rsm:CrossIndustryInvoice",O692),'Factur-X FULL'!M:M,0))</f>
        <v>EXT</v>
      </c>
      <c r="AA692" s="201" t="str">
        <f>INDEX('Factur-X FULL'!K:K,MATCH(CONCATENATE("/rsm:CrossIndustryInvoice",O692),'Factur-X FULL'!M:M,0))</f>
        <v>0..1</v>
      </c>
      <c r="AB692" s="113" t="str">
        <f>IF(OR(ISNA(Z692),Z692="EXT"),INDEX('Factur-X FULL'!T:T,MATCH(CONCATENATE("/rsm:CrossIndustryInvoice",O692),'Factur-X FULL'!M:M,0)),INDEX('Factur-X FULL'!T:T,MATCH(Z692,'Factur-X FULL'!B:B,0)))</f>
        <v>EXTENDED</v>
      </c>
      <c r="AD692" s="8"/>
    </row>
    <row r="693" spans="1:30" ht="45" customHeight="1" outlineLevel="4" x14ac:dyDescent="0.2">
      <c r="A693" s="8">
        <v>690</v>
      </c>
      <c r="B693" s="62" t="s">
        <v>4161</v>
      </c>
      <c r="C693" s="121"/>
      <c r="D693" s="445" t="str">
        <f t="shared" si="110"/>
        <v xml:space="preserve">* * * * * </v>
      </c>
      <c r="E693" s="24" t="s">
        <v>5361</v>
      </c>
      <c r="F693" s="26">
        <f t="shared" si="113"/>
        <v>5</v>
      </c>
      <c r="G693" s="26" t="s">
        <v>5613</v>
      </c>
      <c r="H693" s="26" t="s">
        <v>5613</v>
      </c>
      <c r="I693" s="26" t="s">
        <v>5613</v>
      </c>
      <c r="J693" s="26" t="s">
        <v>99</v>
      </c>
      <c r="K693" s="18" t="s">
        <v>20</v>
      </c>
      <c r="L693" s="230" t="str">
        <f t="shared" si="111"/>
        <v>0..1</v>
      </c>
      <c r="M693" s="230" t="str">
        <f t="shared" si="112"/>
        <v>0..1</v>
      </c>
      <c r="N693" s="475" t="s">
        <v>20</v>
      </c>
      <c r="O693" s="24" t="s">
        <v>5386</v>
      </c>
      <c r="P693" s="24" t="s">
        <v>5698</v>
      </c>
      <c r="Q693" s="24"/>
      <c r="R693" s="24"/>
      <c r="S693" s="24"/>
      <c r="T693" s="19" t="s">
        <v>147</v>
      </c>
      <c r="U693" s="494" t="s">
        <v>81</v>
      </c>
      <c r="V693" s="89"/>
      <c r="W693" s="182"/>
      <c r="X693" s="164"/>
      <c r="Y693" s="8"/>
      <c r="Z693" s="114" t="str">
        <f>INDEX('Factur-X FULL'!B:B,MATCH(CONCATENATE("/rsm:CrossIndustryInvoice",O693),'Factur-X FULL'!M:M,0))</f>
        <v>EXT</v>
      </c>
      <c r="AA693" s="201" t="str">
        <f>INDEX('Factur-X FULL'!K:K,MATCH(CONCATENATE("/rsm:CrossIndustryInvoice",O693),'Factur-X FULL'!M:M,0))</f>
        <v>0..1</v>
      </c>
      <c r="AB693" s="109" t="str">
        <f>IF(OR(ISNA(Z693),Z693="EXT"),INDEX('Factur-X FULL'!T:T,MATCH(CONCATENATE("/rsm:CrossIndustryInvoice",O693),'Factur-X FULL'!M:M,0)),INDEX('Factur-X FULL'!T:T,MATCH(Z693,'Factur-X FULL'!B:B,0)))</f>
        <v>EXTENDED</v>
      </c>
      <c r="AD693" s="8"/>
    </row>
    <row r="694" spans="1:30" ht="45" customHeight="1" outlineLevel="4" x14ac:dyDescent="0.2">
      <c r="A694" s="8">
        <v>691</v>
      </c>
      <c r="B694" s="62" t="s">
        <v>4161</v>
      </c>
      <c r="C694" s="511"/>
      <c r="D694" s="445" t="str">
        <f t="shared" si="110"/>
        <v xml:space="preserve">* * * * * * </v>
      </c>
      <c r="E694" s="24" t="s">
        <v>5362</v>
      </c>
      <c r="F694" s="26">
        <f t="shared" si="113"/>
        <v>6</v>
      </c>
      <c r="G694" s="26" t="s">
        <v>5613</v>
      </c>
      <c r="H694" s="26" t="s">
        <v>5613</v>
      </c>
      <c r="I694" s="26" t="s">
        <v>5613</v>
      </c>
      <c r="J694" s="26" t="s">
        <v>99</v>
      </c>
      <c r="K694" s="18" t="s">
        <v>20</v>
      </c>
      <c r="L694" s="230" t="str">
        <f t="shared" si="111"/>
        <v>0..1</v>
      </c>
      <c r="M694" s="230" t="str">
        <f t="shared" si="112"/>
        <v>0..1</v>
      </c>
      <c r="N694" s="475" t="s">
        <v>20</v>
      </c>
      <c r="O694" s="32" t="s">
        <v>5387</v>
      </c>
      <c r="P694" s="159" t="s">
        <v>5699</v>
      </c>
      <c r="Q694" s="32"/>
      <c r="R694" s="32"/>
      <c r="S694" s="32"/>
      <c r="T694" s="122" t="s">
        <v>409</v>
      </c>
      <c r="U694" s="497" t="s">
        <v>230</v>
      </c>
      <c r="V694" s="90"/>
      <c r="W694" s="184"/>
      <c r="X694" s="165"/>
      <c r="Y694" s="8"/>
      <c r="Z694" s="114" t="str">
        <f>INDEX('Factur-X FULL'!B:B,MATCH(CONCATENATE("/rsm:CrossIndustryInvoice",O694),'Factur-X FULL'!M:M,0))</f>
        <v>EXT</v>
      </c>
      <c r="AA694" s="201" t="str">
        <f>INDEX('Factur-X FULL'!K:K,MATCH(CONCATENATE("/rsm:CrossIndustryInvoice",O694),'Factur-X FULL'!M:M,0))</f>
        <v>0..1</v>
      </c>
      <c r="AB694" s="109" t="str">
        <f>IF(OR(ISNA(Z694),Z694="EXT"),INDEX('Factur-X FULL'!T:T,MATCH(CONCATENATE("/rsm:CrossIndustryInvoice",O694),'Factur-X FULL'!M:M,0)),INDEX('Factur-X FULL'!T:T,MATCH(Z694,'Factur-X FULL'!B:B,0)))</f>
        <v>EXTENDED</v>
      </c>
      <c r="AD694" s="8"/>
    </row>
    <row r="695" spans="1:30" ht="45" customHeight="1" outlineLevel="4" x14ac:dyDescent="0.2">
      <c r="A695" s="8">
        <v>692</v>
      </c>
      <c r="B695" s="62" t="s">
        <v>4161</v>
      </c>
      <c r="C695" s="511"/>
      <c r="D695" s="445" t="str">
        <f t="shared" si="110"/>
        <v xml:space="preserve">* * * * * </v>
      </c>
      <c r="E695" s="24" t="s">
        <v>5363</v>
      </c>
      <c r="F695" s="26">
        <f t="shared" si="113"/>
        <v>5</v>
      </c>
      <c r="G695" s="26" t="s">
        <v>5613</v>
      </c>
      <c r="H695" s="26" t="s">
        <v>5613</v>
      </c>
      <c r="I695" s="26" t="s">
        <v>5613</v>
      </c>
      <c r="J695" s="26" t="s">
        <v>99</v>
      </c>
      <c r="K695" s="18" t="s">
        <v>20</v>
      </c>
      <c r="L695" s="230" t="str">
        <f t="shared" si="111"/>
        <v>0..1</v>
      </c>
      <c r="M695" s="230" t="str">
        <f t="shared" si="112"/>
        <v>0..1</v>
      </c>
      <c r="N695" s="475" t="s">
        <v>20</v>
      </c>
      <c r="O695" s="24" t="s">
        <v>5388</v>
      </c>
      <c r="P695" s="24" t="s">
        <v>5659</v>
      </c>
      <c r="Q695" s="24"/>
      <c r="R695" s="24"/>
      <c r="S695" s="24"/>
      <c r="T695" s="19" t="s">
        <v>125</v>
      </c>
      <c r="U695" s="494" t="s">
        <v>81</v>
      </c>
      <c r="V695" s="89"/>
      <c r="W695" s="182"/>
      <c r="X695" s="164"/>
      <c r="Y695" s="8"/>
      <c r="Z695" s="114" t="str">
        <f>INDEX('Factur-X FULL'!B:B,MATCH(CONCATENATE("/rsm:CrossIndustryInvoice",O695),'Factur-X FULL'!M:M,0))</f>
        <v>EXT</v>
      </c>
      <c r="AA695" s="201" t="str">
        <f>INDEX('Factur-X FULL'!K:K,MATCH(CONCATENATE("/rsm:CrossIndustryInvoice",O695),'Factur-X FULL'!M:M,0))</f>
        <v>0..1</v>
      </c>
      <c r="AB695" s="109" t="str">
        <f>IF(OR(ISNA(Z695),Z695="EXT"),INDEX('Factur-X FULL'!T:T,MATCH(CONCATENATE("/rsm:CrossIndustryInvoice",O695),'Factur-X FULL'!M:M,0)),INDEX('Factur-X FULL'!T:T,MATCH(Z695,'Factur-X FULL'!B:B,0)))</f>
        <v>EXTENDED</v>
      </c>
      <c r="AD695" s="8"/>
    </row>
    <row r="696" spans="1:30" s="148" customFormat="1" ht="45" customHeight="1" outlineLevel="4" x14ac:dyDescent="0.2">
      <c r="A696" s="8">
        <v>693</v>
      </c>
      <c r="B696" s="155" t="s">
        <v>4161</v>
      </c>
      <c r="C696" s="405"/>
      <c r="D696" s="451" t="str">
        <f t="shared" si="110"/>
        <v xml:space="preserve">* * * * * </v>
      </c>
      <c r="E696" s="406" t="s">
        <v>5379</v>
      </c>
      <c r="F696" s="407">
        <f t="shared" si="113"/>
        <v>5</v>
      </c>
      <c r="G696" s="407" t="s">
        <v>5613</v>
      </c>
      <c r="H696" s="407" t="s">
        <v>5613</v>
      </c>
      <c r="I696" s="407" t="s">
        <v>5613</v>
      </c>
      <c r="J696" s="407" t="s">
        <v>99</v>
      </c>
      <c r="K696" s="408" t="s">
        <v>20</v>
      </c>
      <c r="L696" s="407" t="str">
        <f t="shared" si="111"/>
        <v>0..1</v>
      </c>
      <c r="M696" s="407" t="str">
        <f t="shared" si="112"/>
        <v>0..1</v>
      </c>
      <c r="N696" s="409" t="s">
        <v>20</v>
      </c>
      <c r="O696" s="410" t="s">
        <v>5389</v>
      </c>
      <c r="P696" s="410" t="s">
        <v>1798</v>
      </c>
      <c r="Q696" s="410" t="s">
        <v>1553</v>
      </c>
      <c r="R696" s="410"/>
      <c r="S696" s="410" t="s">
        <v>5265</v>
      </c>
      <c r="T696" s="408"/>
      <c r="U696" s="504"/>
      <c r="V696" s="411"/>
      <c r="W696" s="412"/>
      <c r="X696" s="413"/>
      <c r="Y696" s="8"/>
      <c r="Z696" s="145" t="e">
        <f>INDEX('Factur-X FULL'!B:B,MATCH(CONCATENATE("/rsm:CrossIndustryInvoice",O696),'Factur-X FULL'!M:M,0))</f>
        <v>#N/A</v>
      </c>
      <c r="AA696" s="202" t="e">
        <f>INDEX('Factur-X FULL'!K:K,MATCH(CONCATENATE("/rsm:CrossIndustryInvoice",O696),'Factur-X FULL'!M:M,0))</f>
        <v>#N/A</v>
      </c>
      <c r="AB696" s="146" t="e">
        <f>IF(OR(ISNA(Z696),Z696="EXT"),INDEX('Factur-X FULL'!T:T,MATCH(CONCATENATE("/rsm:CrossIndustryInvoice",O696),'Factur-X FULL'!M:M,0)),INDEX('Factur-X FULL'!T:T,MATCH(Z696,'Factur-X FULL'!B:B,0)))</f>
        <v>#N/A</v>
      </c>
      <c r="AC696" s="426" t="s">
        <v>4707</v>
      </c>
      <c r="AD696" s="8"/>
    </row>
    <row r="697" spans="1:30" ht="45" customHeight="1" outlineLevel="4" x14ac:dyDescent="0.2">
      <c r="A697" s="8">
        <v>694</v>
      </c>
      <c r="B697" s="62" t="s">
        <v>4161</v>
      </c>
      <c r="C697" s="511"/>
      <c r="D697" s="445" t="str">
        <f t="shared" si="110"/>
        <v xml:space="preserve">* * * * * * </v>
      </c>
      <c r="E697" s="24" t="s">
        <v>5364</v>
      </c>
      <c r="F697" s="26">
        <f t="shared" si="113"/>
        <v>6</v>
      </c>
      <c r="G697" s="26" t="s">
        <v>5613</v>
      </c>
      <c r="H697" s="26" t="s">
        <v>5613</v>
      </c>
      <c r="I697" s="26" t="s">
        <v>5613</v>
      </c>
      <c r="J697" s="26" t="s">
        <v>99</v>
      </c>
      <c r="K697" s="18" t="s">
        <v>20</v>
      </c>
      <c r="L697" s="230" t="str">
        <f t="shared" si="111"/>
        <v>0..1</v>
      </c>
      <c r="M697" s="230" t="str">
        <f t="shared" si="112"/>
        <v>0..1</v>
      </c>
      <c r="N697" s="475" t="s">
        <v>20</v>
      </c>
      <c r="O697" s="21" t="s">
        <v>5390</v>
      </c>
      <c r="P697" s="20" t="s">
        <v>1467</v>
      </c>
      <c r="Q697" s="20" t="s">
        <v>1468</v>
      </c>
      <c r="R697" s="20"/>
      <c r="S697" s="21"/>
      <c r="T697" s="19" t="s">
        <v>125</v>
      </c>
      <c r="U697" s="494" t="s">
        <v>81</v>
      </c>
      <c r="V697" s="88"/>
      <c r="W697" s="181"/>
      <c r="X697" s="163"/>
      <c r="Y697" s="8"/>
      <c r="Z697" s="114" t="e">
        <f>INDEX('Factur-X FULL'!B:B,MATCH(CONCATENATE("/rsm:CrossIndustryInvoice",O697),'Factur-X FULL'!M:M,0))</f>
        <v>#N/A</v>
      </c>
      <c r="AA697" s="201" t="e">
        <f>INDEX('Factur-X FULL'!K:K,MATCH(CONCATENATE("/rsm:CrossIndustryInvoice",O697),'Factur-X FULL'!M:M,0))</f>
        <v>#N/A</v>
      </c>
      <c r="AB697" s="109" t="e">
        <f>IF(OR(ISNA(Z697),Z697="EXT"),INDEX('Factur-X FULL'!T:T,MATCH(CONCATENATE("/rsm:CrossIndustryInvoice",O697),'Factur-X FULL'!M:M,0)),INDEX('Factur-X FULL'!T:T,MATCH(Z697,'Factur-X FULL'!B:B,0)))</f>
        <v>#N/A</v>
      </c>
      <c r="AC697" s="426" t="s">
        <v>4707</v>
      </c>
      <c r="AD697" s="8"/>
    </row>
    <row r="698" spans="1:30" ht="45" customHeight="1" outlineLevel="4" x14ac:dyDescent="0.2">
      <c r="A698" s="8">
        <v>695</v>
      </c>
      <c r="B698" s="62" t="s">
        <v>4161</v>
      </c>
      <c r="C698" s="511"/>
      <c r="D698" s="445" t="str">
        <f t="shared" si="110"/>
        <v xml:space="preserve">* * * * * * </v>
      </c>
      <c r="E698" s="24" t="s">
        <v>5365</v>
      </c>
      <c r="F698" s="26">
        <f t="shared" si="113"/>
        <v>6</v>
      </c>
      <c r="G698" s="26" t="s">
        <v>5613</v>
      </c>
      <c r="H698" s="26" t="s">
        <v>5613</v>
      </c>
      <c r="I698" s="26" t="s">
        <v>5613</v>
      </c>
      <c r="J698" s="26" t="s">
        <v>99</v>
      </c>
      <c r="K698" s="18" t="s">
        <v>20</v>
      </c>
      <c r="L698" s="230" t="str">
        <f t="shared" si="111"/>
        <v>0..1</v>
      </c>
      <c r="M698" s="230" t="str">
        <f t="shared" si="112"/>
        <v>0..1</v>
      </c>
      <c r="N698" s="475" t="s">
        <v>20</v>
      </c>
      <c r="O698" s="21" t="s">
        <v>5391</v>
      </c>
      <c r="P698" s="20" t="s">
        <v>1472</v>
      </c>
      <c r="Q698" s="20" t="s">
        <v>1473</v>
      </c>
      <c r="R698" s="20"/>
      <c r="S698" s="21"/>
      <c r="T698" s="19" t="s">
        <v>125</v>
      </c>
      <c r="U698" s="494" t="s">
        <v>81</v>
      </c>
      <c r="V698" s="88"/>
      <c r="W698" s="181"/>
      <c r="X698" s="163"/>
      <c r="Y698" s="8"/>
      <c r="Z698" s="114" t="e">
        <f>INDEX('Factur-X FULL'!B:B,MATCH(CONCATENATE("/rsm:CrossIndustryInvoice",O698),'Factur-X FULL'!M:M,0))</f>
        <v>#N/A</v>
      </c>
      <c r="AA698" s="201" t="e">
        <f>INDEX('Factur-X FULL'!K:K,MATCH(CONCATENATE("/rsm:CrossIndustryInvoice",O698),'Factur-X FULL'!M:M,0))</f>
        <v>#N/A</v>
      </c>
      <c r="AB698" s="109" t="e">
        <f>IF(OR(ISNA(Z698),Z698="EXT"),INDEX('Factur-X FULL'!T:T,MATCH(CONCATENATE("/rsm:CrossIndustryInvoice",O698),'Factur-X FULL'!M:M,0)),INDEX('Factur-X FULL'!T:T,MATCH(Z698,'Factur-X FULL'!B:B,0)))</f>
        <v>#N/A</v>
      </c>
      <c r="AC698" s="426" t="s">
        <v>4707</v>
      </c>
      <c r="AD698" s="8"/>
    </row>
    <row r="699" spans="1:30" ht="45" customHeight="1" outlineLevel="4" x14ac:dyDescent="0.2">
      <c r="A699" s="8">
        <v>696</v>
      </c>
      <c r="B699" s="62" t="s">
        <v>4161</v>
      </c>
      <c r="C699" s="511"/>
      <c r="D699" s="445" t="str">
        <f t="shared" si="110"/>
        <v xml:space="preserve">* * * * * * </v>
      </c>
      <c r="E699" s="24" t="s">
        <v>5366</v>
      </c>
      <c r="F699" s="26">
        <f t="shared" si="113"/>
        <v>6</v>
      </c>
      <c r="G699" s="26" t="s">
        <v>5613</v>
      </c>
      <c r="H699" s="26" t="s">
        <v>5613</v>
      </c>
      <c r="I699" s="26" t="s">
        <v>5613</v>
      </c>
      <c r="J699" s="26" t="s">
        <v>99</v>
      </c>
      <c r="K699" s="18" t="s">
        <v>20</v>
      </c>
      <c r="L699" s="230" t="str">
        <f t="shared" si="111"/>
        <v>0..1</v>
      </c>
      <c r="M699" s="230" t="str">
        <f t="shared" si="112"/>
        <v>0..1</v>
      </c>
      <c r="N699" s="475" t="s">
        <v>20</v>
      </c>
      <c r="O699" s="25" t="s">
        <v>5392</v>
      </c>
      <c r="P699" s="24" t="s">
        <v>1477</v>
      </c>
      <c r="Q699" s="24"/>
      <c r="R699" s="24"/>
      <c r="S699" s="25"/>
      <c r="T699" s="19" t="s">
        <v>125</v>
      </c>
      <c r="U699" s="494" t="s">
        <v>81</v>
      </c>
      <c r="V699" s="89"/>
      <c r="W699" s="182"/>
      <c r="X699" s="164"/>
      <c r="Y699" s="8"/>
      <c r="Z699" s="114" t="e">
        <f>INDEX('Factur-X FULL'!B:B,MATCH(CONCATENATE("/rsm:CrossIndustryInvoice",O699),'Factur-X FULL'!M:M,0))</f>
        <v>#N/A</v>
      </c>
      <c r="AA699" s="201" t="e">
        <f>INDEX('Factur-X FULL'!K:K,MATCH(CONCATENATE("/rsm:CrossIndustryInvoice",O699),'Factur-X FULL'!M:M,0))</f>
        <v>#N/A</v>
      </c>
      <c r="AB699" s="109" t="e">
        <f>IF(OR(ISNA(Z699),Z699="EXT"),INDEX('Factur-X FULL'!T:T,MATCH(CONCATENATE("/rsm:CrossIndustryInvoice",O699),'Factur-X FULL'!M:M,0)),INDEX('Factur-X FULL'!T:T,MATCH(Z699,'Factur-X FULL'!B:B,0)))</f>
        <v>#N/A</v>
      </c>
      <c r="AC699" s="426" t="s">
        <v>4707</v>
      </c>
      <c r="AD699" s="8"/>
    </row>
    <row r="700" spans="1:30" ht="45" customHeight="1" outlineLevel="4" x14ac:dyDescent="0.2">
      <c r="A700" s="8">
        <v>697</v>
      </c>
      <c r="B700" s="62" t="s">
        <v>4161</v>
      </c>
      <c r="C700" s="511"/>
      <c r="D700" s="445" t="str">
        <f t="shared" si="110"/>
        <v xml:space="preserve">* * * * * * </v>
      </c>
      <c r="E700" s="24" t="s">
        <v>5367</v>
      </c>
      <c r="F700" s="26">
        <f t="shared" si="113"/>
        <v>6</v>
      </c>
      <c r="G700" s="26" t="s">
        <v>5613</v>
      </c>
      <c r="H700" s="26" t="s">
        <v>5613</v>
      </c>
      <c r="I700" s="26" t="s">
        <v>5613</v>
      </c>
      <c r="J700" s="26" t="s">
        <v>99</v>
      </c>
      <c r="K700" s="18" t="s">
        <v>20</v>
      </c>
      <c r="L700" s="230" t="str">
        <f t="shared" si="111"/>
        <v>0..1</v>
      </c>
      <c r="M700" s="230" t="str">
        <f t="shared" si="112"/>
        <v>0..1</v>
      </c>
      <c r="N700" s="475" t="s">
        <v>20</v>
      </c>
      <c r="O700" s="25" t="s">
        <v>5393</v>
      </c>
      <c r="P700" s="24" t="s">
        <v>1477</v>
      </c>
      <c r="Q700" s="24"/>
      <c r="R700" s="24"/>
      <c r="S700" s="25"/>
      <c r="T700" s="19" t="s">
        <v>125</v>
      </c>
      <c r="U700" s="494" t="s">
        <v>81</v>
      </c>
      <c r="V700" s="89"/>
      <c r="W700" s="182"/>
      <c r="X700" s="164"/>
      <c r="Y700" s="8"/>
      <c r="Z700" s="114" t="e">
        <f>INDEX('Factur-X FULL'!B:B,MATCH(CONCATENATE("/rsm:CrossIndustryInvoice",O700),'Factur-X FULL'!M:M,0))</f>
        <v>#N/A</v>
      </c>
      <c r="AA700" s="201" t="e">
        <f>INDEX('Factur-X FULL'!K:K,MATCH(CONCATENATE("/rsm:CrossIndustryInvoice",O700),'Factur-X FULL'!M:M,0))</f>
        <v>#N/A</v>
      </c>
      <c r="AB700" s="109" t="e">
        <f>IF(OR(ISNA(Z700),Z700="EXT"),INDEX('Factur-X FULL'!T:T,MATCH(CONCATENATE("/rsm:CrossIndustryInvoice",O700),'Factur-X FULL'!M:M,0)),INDEX('Factur-X FULL'!T:T,MATCH(Z700,'Factur-X FULL'!B:B,0)))</f>
        <v>#N/A</v>
      </c>
      <c r="AC700" s="426" t="s">
        <v>4707</v>
      </c>
      <c r="AD700" s="8"/>
    </row>
    <row r="701" spans="1:30" ht="45" customHeight="1" outlineLevel="4" x14ac:dyDescent="0.2">
      <c r="A701" s="8">
        <v>698</v>
      </c>
      <c r="B701" s="62" t="s">
        <v>4161</v>
      </c>
      <c r="C701" s="511"/>
      <c r="D701" s="445" t="str">
        <f t="shared" si="110"/>
        <v xml:space="preserve">* * * * * * </v>
      </c>
      <c r="E701" s="24" t="s">
        <v>5368</v>
      </c>
      <c r="F701" s="26">
        <f t="shared" si="113"/>
        <v>6</v>
      </c>
      <c r="G701" s="26" t="s">
        <v>5613</v>
      </c>
      <c r="H701" s="26" t="s">
        <v>5613</v>
      </c>
      <c r="I701" s="26" t="s">
        <v>5613</v>
      </c>
      <c r="J701" s="26" t="s">
        <v>99</v>
      </c>
      <c r="K701" s="18" t="s">
        <v>20</v>
      </c>
      <c r="L701" s="230" t="str">
        <f t="shared" si="111"/>
        <v>0..1</v>
      </c>
      <c r="M701" s="230" t="str">
        <f t="shared" si="112"/>
        <v>0..1</v>
      </c>
      <c r="N701" s="475" t="s">
        <v>20</v>
      </c>
      <c r="O701" s="21" t="s">
        <v>5394</v>
      </c>
      <c r="P701" s="20" t="s">
        <v>5726</v>
      </c>
      <c r="Q701" s="20"/>
      <c r="R701" s="20"/>
      <c r="S701" s="21"/>
      <c r="T701" s="19" t="s">
        <v>125</v>
      </c>
      <c r="U701" s="494" t="s">
        <v>81</v>
      </c>
      <c r="V701" s="88"/>
      <c r="W701" s="181"/>
      <c r="X701" s="163"/>
      <c r="Y701" s="8"/>
      <c r="Z701" s="114" t="e">
        <f>INDEX('Factur-X FULL'!B:B,MATCH(CONCATENATE("/rsm:CrossIndustryInvoice",O701),'Factur-X FULL'!M:M,0))</f>
        <v>#N/A</v>
      </c>
      <c r="AA701" s="201" t="e">
        <f>INDEX('Factur-X FULL'!K:K,MATCH(CONCATENATE("/rsm:CrossIndustryInvoice",O701),'Factur-X FULL'!M:M,0))</f>
        <v>#N/A</v>
      </c>
      <c r="AB701" s="109" t="e">
        <f>IF(OR(ISNA(Z701),Z701="EXT"),INDEX('Factur-X FULL'!T:T,MATCH(CONCATENATE("/rsm:CrossIndustryInvoice",O701),'Factur-X FULL'!M:M,0)),INDEX('Factur-X FULL'!T:T,MATCH(Z701,'Factur-X FULL'!B:B,0)))</f>
        <v>#N/A</v>
      </c>
      <c r="AC701" s="426" t="s">
        <v>4707</v>
      </c>
      <c r="AD701" s="8"/>
    </row>
    <row r="702" spans="1:30" ht="45" customHeight="1" outlineLevel="4" x14ac:dyDescent="0.2">
      <c r="A702" s="8">
        <v>699</v>
      </c>
      <c r="B702" s="62" t="s">
        <v>4161</v>
      </c>
      <c r="C702" s="511"/>
      <c r="D702" s="445" t="str">
        <f t="shared" si="110"/>
        <v xml:space="preserve">* * * * * * </v>
      </c>
      <c r="E702" s="24" t="s">
        <v>5369</v>
      </c>
      <c r="F702" s="26">
        <f t="shared" si="113"/>
        <v>6</v>
      </c>
      <c r="G702" s="26" t="s">
        <v>5613</v>
      </c>
      <c r="H702" s="26" t="s">
        <v>5613</v>
      </c>
      <c r="I702" s="26" t="s">
        <v>5613</v>
      </c>
      <c r="J702" s="26" t="s">
        <v>99</v>
      </c>
      <c r="K702" s="18" t="s">
        <v>16</v>
      </c>
      <c r="L702" s="230" t="str">
        <f t="shared" si="111"/>
        <v>1..1</v>
      </c>
      <c r="M702" s="230" t="str">
        <f t="shared" si="112"/>
        <v>1..1</v>
      </c>
      <c r="N702" s="475" t="s">
        <v>20</v>
      </c>
      <c r="O702" s="25" t="s">
        <v>5395</v>
      </c>
      <c r="P702" s="24" t="s">
        <v>1488</v>
      </c>
      <c r="Q702" s="24" t="s">
        <v>541</v>
      </c>
      <c r="R702" s="24"/>
      <c r="S702" s="25"/>
      <c r="T702" s="19" t="s">
        <v>192</v>
      </c>
      <c r="U702" s="494" t="s">
        <v>81</v>
      </c>
      <c r="V702" s="89"/>
      <c r="W702" s="182"/>
      <c r="X702" s="164"/>
      <c r="Y702" s="8"/>
      <c r="Z702" s="114" t="e">
        <f>INDEX('Factur-X FULL'!B:B,MATCH(CONCATENATE("/rsm:CrossIndustryInvoice",O702),'Factur-X FULL'!M:M,0))</f>
        <v>#N/A</v>
      </c>
      <c r="AA702" s="201" t="e">
        <f>INDEX('Factur-X FULL'!K:K,MATCH(CONCATENATE("/rsm:CrossIndustryInvoice",O702),'Factur-X FULL'!M:M,0))</f>
        <v>#N/A</v>
      </c>
      <c r="AB702" s="109" t="e">
        <f>IF(OR(ISNA(Z702),Z702="EXT"),INDEX('Factur-X FULL'!T:T,MATCH(CONCATENATE("/rsm:CrossIndustryInvoice",O702),'Factur-X FULL'!M:M,0)),INDEX('Factur-X FULL'!T:T,MATCH(Z702,'Factur-X FULL'!B:B,0)))</f>
        <v>#N/A</v>
      </c>
      <c r="AC702" s="426" t="s">
        <v>4707</v>
      </c>
      <c r="AD702" s="8"/>
    </row>
    <row r="703" spans="1:30" ht="45" customHeight="1" outlineLevel="4" x14ac:dyDescent="0.2">
      <c r="A703" s="8">
        <v>700</v>
      </c>
      <c r="B703" s="62" t="s">
        <v>4161</v>
      </c>
      <c r="C703" s="511"/>
      <c r="D703" s="445" t="str">
        <f t="shared" si="110"/>
        <v xml:space="preserve">* * * * * * </v>
      </c>
      <c r="E703" s="24" t="s">
        <v>5370</v>
      </c>
      <c r="F703" s="26">
        <f t="shared" si="113"/>
        <v>6</v>
      </c>
      <c r="G703" s="26" t="s">
        <v>5613</v>
      </c>
      <c r="H703" s="26" t="s">
        <v>5613</v>
      </c>
      <c r="I703" s="26" t="s">
        <v>5613</v>
      </c>
      <c r="J703" s="26" t="s">
        <v>99</v>
      </c>
      <c r="K703" s="18" t="s">
        <v>20</v>
      </c>
      <c r="L703" s="230" t="str">
        <f t="shared" si="111"/>
        <v>0..1</v>
      </c>
      <c r="M703" s="230" t="str">
        <f t="shared" si="112"/>
        <v>0..1</v>
      </c>
      <c r="N703" s="475" t="s">
        <v>20</v>
      </c>
      <c r="O703" s="25" t="s">
        <v>5396</v>
      </c>
      <c r="P703" s="24" t="s">
        <v>1493</v>
      </c>
      <c r="Q703" s="24" t="s">
        <v>1494</v>
      </c>
      <c r="R703" s="20"/>
      <c r="S703" s="21"/>
      <c r="T703" s="19" t="s">
        <v>125</v>
      </c>
      <c r="U703" s="494" t="s">
        <v>81</v>
      </c>
      <c r="V703" s="88"/>
      <c r="W703" s="181"/>
      <c r="X703" s="163"/>
      <c r="Y703" s="8"/>
      <c r="Z703" s="114" t="e">
        <f>INDEX('Factur-X FULL'!B:B,MATCH(CONCATENATE("/rsm:CrossIndustryInvoice",O703),'Factur-X FULL'!M:M,0))</f>
        <v>#N/A</v>
      </c>
      <c r="AA703" s="201" t="e">
        <f>INDEX('Factur-X FULL'!K:K,MATCH(CONCATENATE("/rsm:CrossIndustryInvoice",O703),'Factur-X FULL'!M:M,0))</f>
        <v>#N/A</v>
      </c>
      <c r="AB703" s="109" t="e">
        <f>IF(OR(ISNA(Z703),Z703="EXT"),INDEX('Factur-X FULL'!T:T,MATCH(CONCATENATE("/rsm:CrossIndustryInvoice",O703),'Factur-X FULL'!M:M,0)),INDEX('Factur-X FULL'!T:T,MATCH(Z703,'Factur-X FULL'!B:B,0)))</f>
        <v>#N/A</v>
      </c>
      <c r="AC703" s="426" t="s">
        <v>4707</v>
      </c>
      <c r="AD703" s="8"/>
    </row>
    <row r="704" spans="1:30" s="148" customFormat="1" ht="45" customHeight="1" outlineLevel="3" x14ac:dyDescent="0.2">
      <c r="A704" s="8">
        <v>701</v>
      </c>
      <c r="B704" s="62" t="s">
        <v>4161</v>
      </c>
      <c r="C704" s="128"/>
      <c r="D704" s="446" t="str">
        <f t="shared" si="110"/>
        <v xml:space="preserve">* * * * </v>
      </c>
      <c r="E704" s="49" t="s">
        <v>4633</v>
      </c>
      <c r="F704" s="35">
        <f t="shared" si="113"/>
        <v>4</v>
      </c>
      <c r="G704" s="35" t="s">
        <v>5613</v>
      </c>
      <c r="H704" s="35" t="s">
        <v>5613</v>
      </c>
      <c r="I704" s="35" t="s">
        <v>5613</v>
      </c>
      <c r="J704" s="35" t="s">
        <v>99</v>
      </c>
      <c r="K704" s="36" t="s">
        <v>20</v>
      </c>
      <c r="L704" s="35" t="s">
        <v>21</v>
      </c>
      <c r="M704" s="35" t="str">
        <f t="shared" si="112"/>
        <v>0..n</v>
      </c>
      <c r="N704" s="482" t="s">
        <v>21</v>
      </c>
      <c r="O704" s="34" t="s">
        <v>5397</v>
      </c>
      <c r="P704" s="34" t="s">
        <v>1754</v>
      </c>
      <c r="Q704" s="34" t="s">
        <v>4235</v>
      </c>
      <c r="R704" s="34"/>
      <c r="S704" s="34"/>
      <c r="T704" s="36"/>
      <c r="U704" s="500"/>
      <c r="V704" s="91"/>
      <c r="W704" s="185"/>
      <c r="X704" s="166"/>
      <c r="Y704" s="8"/>
      <c r="Z704" s="145" t="str">
        <f>INDEX('Factur-X FULL'!B:B,MATCH(CONCATENATE("/rsm:CrossIndustryInvoice",O704),'Factur-X FULL'!M:M,0))</f>
        <v>EXT</v>
      </c>
      <c r="AA704" s="202" t="str">
        <f>INDEX('Factur-X FULL'!K:K,MATCH(CONCATENATE("/rsm:CrossIndustryInvoice",O704),'Factur-X FULL'!M:M,0))</f>
        <v>0..1</v>
      </c>
      <c r="AB704" s="146" t="str">
        <f>IF(OR(ISNA(Z704),Z704="EXT"),INDEX('Factur-X FULL'!T:T,MATCH(CONCATENATE("/rsm:CrossIndustryInvoice",O704),'Factur-X FULL'!M:M,0)),INDEX('Factur-X FULL'!T:T,MATCH(Z704,'Factur-X FULL'!B:B,0)))</f>
        <v>EXTENDED</v>
      </c>
      <c r="AC704" s="433"/>
      <c r="AD704" s="8"/>
    </row>
    <row r="705" spans="1:30" ht="45" customHeight="1" outlineLevel="4" x14ac:dyDescent="0.2">
      <c r="A705" s="8">
        <v>702</v>
      </c>
      <c r="B705" s="62" t="s">
        <v>4161</v>
      </c>
      <c r="C705" s="511"/>
      <c r="D705" s="445" t="str">
        <f t="shared" si="110"/>
        <v xml:space="preserve">* * * * * </v>
      </c>
      <c r="E705" s="24" t="s">
        <v>5372</v>
      </c>
      <c r="F705" s="26">
        <f t="shared" si="113"/>
        <v>5</v>
      </c>
      <c r="G705" s="26" t="s">
        <v>5613</v>
      </c>
      <c r="H705" s="26" t="s">
        <v>5613</v>
      </c>
      <c r="I705" s="26" t="s">
        <v>5613</v>
      </c>
      <c r="J705" s="26" t="s">
        <v>99</v>
      </c>
      <c r="K705" s="19" t="s">
        <v>20</v>
      </c>
      <c r="L705" s="230" t="str">
        <f t="shared" ref="L705:L713" si="114">IF($K705="","",$K705)</f>
        <v>0..1</v>
      </c>
      <c r="M705" s="230" t="str">
        <f t="shared" si="112"/>
        <v>0..1</v>
      </c>
      <c r="N705" s="475" t="s">
        <v>20</v>
      </c>
      <c r="O705" s="24" t="s">
        <v>5399</v>
      </c>
      <c r="P705" s="24" t="s">
        <v>1508</v>
      </c>
      <c r="Q705" s="24" t="s">
        <v>1509</v>
      </c>
      <c r="R705" s="24"/>
      <c r="S705" s="24"/>
      <c r="T705" s="19" t="s">
        <v>125</v>
      </c>
      <c r="U705" s="494" t="s">
        <v>81</v>
      </c>
      <c r="V705" s="89"/>
      <c r="W705" s="182"/>
      <c r="X705" s="164"/>
      <c r="Y705" s="8"/>
      <c r="Z705" s="114" t="str">
        <f>INDEX('Factur-X FULL'!B:B,MATCH(CONCATENATE("/rsm:CrossIndustryInvoice",O705),'Factur-X FULL'!M:M,0))</f>
        <v>EXT</v>
      </c>
      <c r="AA705" s="201" t="str">
        <f>INDEX('Factur-X FULL'!K:K,MATCH(CONCATENATE("/rsm:CrossIndustryInvoice",O705),'Factur-X FULL'!M:M,0))</f>
        <v>0..1</v>
      </c>
      <c r="AB705" s="109" t="str">
        <f>IF(OR(ISNA(Z705),Z705="EXT"),INDEX('Factur-X FULL'!T:T,MATCH(CONCATENATE("/rsm:CrossIndustryInvoice",O705),'Factur-X FULL'!M:M,0)),INDEX('Factur-X FULL'!T:T,MATCH(Z705,'Factur-X FULL'!B:B,0)))</f>
        <v>EXTENDED</v>
      </c>
      <c r="AC705" s="433"/>
      <c r="AD705" s="8"/>
    </row>
    <row r="706" spans="1:30" ht="45" customHeight="1" outlineLevel="4" x14ac:dyDescent="0.2">
      <c r="A706" s="8">
        <v>703</v>
      </c>
      <c r="B706" s="62" t="s">
        <v>4161</v>
      </c>
      <c r="C706" s="511"/>
      <c r="D706" s="445" t="str">
        <f t="shared" si="110"/>
        <v xml:space="preserve">* * * * * </v>
      </c>
      <c r="E706" s="24" t="s">
        <v>5373</v>
      </c>
      <c r="F706" s="26">
        <f t="shared" si="113"/>
        <v>5</v>
      </c>
      <c r="G706" s="26" t="s">
        <v>5613</v>
      </c>
      <c r="H706" s="26" t="s">
        <v>5613</v>
      </c>
      <c r="I706" s="26" t="s">
        <v>5613</v>
      </c>
      <c r="J706" s="26" t="s">
        <v>99</v>
      </c>
      <c r="K706" s="19" t="s">
        <v>20</v>
      </c>
      <c r="L706" s="230" t="str">
        <f t="shared" si="114"/>
        <v>0..1</v>
      </c>
      <c r="M706" s="230" t="str">
        <f t="shared" si="112"/>
        <v>0..1</v>
      </c>
      <c r="N706" s="475" t="s">
        <v>20</v>
      </c>
      <c r="O706" s="24" t="s">
        <v>5400</v>
      </c>
      <c r="P706" s="24" t="s">
        <v>77</v>
      </c>
      <c r="Q706" s="24" t="s">
        <v>1517</v>
      </c>
      <c r="R706" s="24"/>
      <c r="S706" s="24"/>
      <c r="T706" s="19" t="s">
        <v>125</v>
      </c>
      <c r="U706" s="494" t="s">
        <v>81</v>
      </c>
      <c r="V706" s="89"/>
      <c r="W706" s="182"/>
      <c r="X706" s="164"/>
      <c r="Y706" s="8"/>
      <c r="Z706" s="114" t="str">
        <f>INDEX('Factur-X FULL'!B:B,MATCH(CONCATENATE("/rsm:CrossIndustryInvoice",O706),'Factur-X FULL'!M:M,0))</f>
        <v>EXT</v>
      </c>
      <c r="AA706" s="201" t="str">
        <f>INDEX('Factur-X FULL'!K:K,MATCH(CONCATENATE("/rsm:CrossIndustryInvoice",O706),'Factur-X FULL'!M:M,0))</f>
        <v>0..1</v>
      </c>
      <c r="AB706" s="109" t="str">
        <f>IF(OR(ISNA(Z706),Z706="EXT"),INDEX('Factur-X FULL'!T:T,MATCH(CONCATENATE("/rsm:CrossIndustryInvoice",O706),'Factur-X FULL'!M:M,0)),INDEX('Factur-X FULL'!T:T,MATCH(Z706,'Factur-X FULL'!B:B,0)))</f>
        <v>EXTENDED</v>
      </c>
      <c r="AC706" s="433"/>
      <c r="AD706" s="8"/>
    </row>
    <row r="707" spans="1:30" ht="45" customHeight="1" outlineLevel="4" x14ac:dyDescent="0.2">
      <c r="A707" s="8">
        <v>704</v>
      </c>
      <c r="B707" s="62" t="s">
        <v>4161</v>
      </c>
      <c r="C707" s="511"/>
      <c r="D707" s="445" t="str">
        <f>REPT($D$1,F707)</f>
        <v xml:space="preserve">* * * * * </v>
      </c>
      <c r="E707" s="24" t="s">
        <v>5371</v>
      </c>
      <c r="F707" s="26">
        <f>LEN(O707)-LEN(SUBSTITUTE(O707,"/",""))</f>
        <v>5</v>
      </c>
      <c r="G707" s="26" t="s">
        <v>5613</v>
      </c>
      <c r="H707" s="26" t="s">
        <v>5613</v>
      </c>
      <c r="I707" s="26" t="s">
        <v>5613</v>
      </c>
      <c r="J707" s="26" t="s">
        <v>99</v>
      </c>
      <c r="K707" s="19" t="s">
        <v>20</v>
      </c>
      <c r="L707" s="230" t="str">
        <f>IF($K707="","",$K707)</f>
        <v>0..1</v>
      </c>
      <c r="M707" s="230" t="str">
        <f>IF($L707="","",$L707)</f>
        <v>0..1</v>
      </c>
      <c r="N707" s="475" t="s">
        <v>20</v>
      </c>
      <c r="O707" s="24" t="s">
        <v>5398</v>
      </c>
      <c r="P707" s="24" t="s">
        <v>4382</v>
      </c>
      <c r="Q707" s="24" t="s">
        <v>5619</v>
      </c>
      <c r="R707" s="24"/>
      <c r="S707" s="24"/>
      <c r="T707" s="19" t="s">
        <v>192</v>
      </c>
      <c r="U707" s="494" t="s">
        <v>81</v>
      </c>
      <c r="V707" s="89"/>
      <c r="W707" s="182"/>
      <c r="X707" s="164"/>
      <c r="Y707" s="8"/>
      <c r="Z707" s="114" t="e">
        <f>INDEX('Factur-X FULL'!B:B,MATCH(CONCATENATE("/rsm:CrossIndustryInvoice",O707),'Factur-X FULL'!M:M,0))</f>
        <v>#N/A</v>
      </c>
      <c r="AA707" s="201" t="e">
        <f>INDEX('Factur-X FULL'!K:K,MATCH(CONCATENATE("/rsm:CrossIndustryInvoice",O707),'Factur-X FULL'!M:M,0))</f>
        <v>#N/A</v>
      </c>
      <c r="AB707" s="109" t="e">
        <f>IF(OR(ISNA(Z707),Z707="EXT"),INDEX('Factur-X FULL'!T:T,MATCH(CONCATENATE("/rsm:CrossIndustryInvoice",O707),'Factur-X FULL'!M:M,0)),INDEX('Factur-X FULL'!T:T,MATCH(Z707,'Factur-X FULL'!B:B,0)))</f>
        <v>#N/A</v>
      </c>
      <c r="AC707" s="426" t="s">
        <v>4707</v>
      </c>
      <c r="AD707" s="8"/>
    </row>
    <row r="708" spans="1:30" ht="45" customHeight="1" outlineLevel="4" x14ac:dyDescent="0.2">
      <c r="A708" s="8">
        <v>705</v>
      </c>
      <c r="B708" s="62" t="s">
        <v>4161</v>
      </c>
      <c r="C708" s="511"/>
      <c r="D708" s="445" t="str">
        <f t="shared" si="110"/>
        <v xml:space="preserve">* * * * * </v>
      </c>
      <c r="E708" s="46" t="str">
        <f>CONCATENATE("(",E709,")")</f>
        <v>(Ultimate Ship To Contact - telephone number)</v>
      </c>
      <c r="F708" s="26">
        <f t="shared" si="113"/>
        <v>5</v>
      </c>
      <c r="G708" s="26" t="s">
        <v>5613</v>
      </c>
      <c r="H708" s="26" t="s">
        <v>5613</v>
      </c>
      <c r="I708" s="26" t="s">
        <v>5613</v>
      </c>
      <c r="J708" s="26" t="s">
        <v>99</v>
      </c>
      <c r="K708" s="19" t="s">
        <v>20</v>
      </c>
      <c r="L708" s="230" t="str">
        <f t="shared" si="114"/>
        <v>0..1</v>
      </c>
      <c r="M708" s="230" t="str">
        <f t="shared" si="112"/>
        <v>0..1</v>
      </c>
      <c r="N708" s="475" t="s">
        <v>20</v>
      </c>
      <c r="O708" s="24" t="s">
        <v>5401</v>
      </c>
      <c r="P708" s="24"/>
      <c r="Q708" s="24"/>
      <c r="R708" s="24"/>
      <c r="S708" s="24"/>
      <c r="T708" s="19"/>
      <c r="U708" s="494"/>
      <c r="V708" s="89"/>
      <c r="W708" s="182"/>
      <c r="X708" s="164"/>
      <c r="Y708" s="8"/>
      <c r="Z708" s="114" t="str">
        <f>INDEX('Factur-X FULL'!B:B,MATCH(CONCATENATE("/rsm:CrossIndustryInvoice",O708),'Factur-X FULL'!M:M,0))</f>
        <v>EXT</v>
      </c>
      <c r="AA708" s="201" t="str">
        <f>INDEX('Factur-X FULL'!K:K,MATCH(CONCATENATE("/rsm:CrossIndustryInvoice",O708),'Factur-X FULL'!M:M,0))</f>
        <v>0..1</v>
      </c>
      <c r="AB708" s="109" t="str">
        <f>IF(OR(ISNA(Z708),Z708="EXT"),INDEX('Factur-X FULL'!T:T,MATCH(CONCATENATE("/rsm:CrossIndustryInvoice",O708),'Factur-X FULL'!M:M,0)),INDEX('Factur-X FULL'!T:T,MATCH(Z708,'Factur-X FULL'!B:B,0)))</f>
        <v>EXTENDED</v>
      </c>
      <c r="AC708" s="433"/>
      <c r="AD708" s="8"/>
    </row>
    <row r="709" spans="1:30" ht="45" customHeight="1" outlineLevel="4" x14ac:dyDescent="0.2">
      <c r="A709" s="8">
        <v>706</v>
      </c>
      <c r="B709" s="62" t="s">
        <v>4161</v>
      </c>
      <c r="C709" s="511"/>
      <c r="D709" s="445" t="str">
        <f t="shared" si="110"/>
        <v xml:space="preserve">* * * * * * </v>
      </c>
      <c r="E709" s="24" t="s">
        <v>5374</v>
      </c>
      <c r="F709" s="26">
        <f t="shared" si="113"/>
        <v>6</v>
      </c>
      <c r="G709" s="26" t="s">
        <v>5613</v>
      </c>
      <c r="H709" s="26" t="s">
        <v>5613</v>
      </c>
      <c r="I709" s="26" t="s">
        <v>5613</v>
      </c>
      <c r="J709" s="26" t="s">
        <v>99</v>
      </c>
      <c r="K709" s="19" t="s">
        <v>16</v>
      </c>
      <c r="L709" s="230" t="str">
        <f t="shared" si="114"/>
        <v>1..1</v>
      </c>
      <c r="M709" s="230" t="str">
        <f t="shared" si="112"/>
        <v>1..1</v>
      </c>
      <c r="N709" s="475" t="s">
        <v>20</v>
      </c>
      <c r="O709" s="24" t="s">
        <v>5402</v>
      </c>
      <c r="P709" s="24" t="s">
        <v>1528</v>
      </c>
      <c r="Q709" s="24"/>
      <c r="R709" s="24"/>
      <c r="S709" s="24"/>
      <c r="T709" s="19" t="s">
        <v>125</v>
      </c>
      <c r="U709" s="494" t="s">
        <v>81</v>
      </c>
      <c r="V709" s="89"/>
      <c r="W709" s="182"/>
      <c r="X709" s="164"/>
      <c r="Y709" s="8"/>
      <c r="Z709" s="114" t="str">
        <f>INDEX('Factur-X FULL'!B:B,MATCH(CONCATENATE("/rsm:CrossIndustryInvoice",O709),'Factur-X FULL'!M:M,0))</f>
        <v>EXT</v>
      </c>
      <c r="AA709" s="201" t="str">
        <f>INDEX('Factur-X FULL'!K:K,MATCH(CONCATENATE("/rsm:CrossIndustryInvoice",O709),'Factur-X FULL'!M:M,0))</f>
        <v>1..1</v>
      </c>
      <c r="AB709" s="109" t="str">
        <f>IF(OR(ISNA(Z709),Z709="EXT"),INDEX('Factur-X FULL'!T:T,MATCH(CONCATENATE("/rsm:CrossIndustryInvoice",O709),'Factur-X FULL'!M:M,0)),INDEX('Factur-X FULL'!T:T,MATCH(Z709,'Factur-X FULL'!B:B,0)))</f>
        <v>EXTENDED</v>
      </c>
      <c r="AC709" s="433"/>
      <c r="AD709" s="8"/>
    </row>
    <row r="710" spans="1:30" ht="45" customHeight="1" outlineLevel="4" x14ac:dyDescent="0.2">
      <c r="A710" s="8">
        <v>707</v>
      </c>
      <c r="B710" s="62" t="s">
        <v>4161</v>
      </c>
      <c r="C710" s="511"/>
      <c r="D710" s="445" t="str">
        <f t="shared" si="110"/>
        <v xml:space="preserve">* * * * * </v>
      </c>
      <c r="E710" s="46" t="str">
        <f>CONCATENATE("(",E711,")")</f>
        <v>(Ultimate Ship To Contact - fax number)</v>
      </c>
      <c r="F710" s="26">
        <f t="shared" si="113"/>
        <v>5</v>
      </c>
      <c r="G710" s="26" t="s">
        <v>5613</v>
      </c>
      <c r="H710" s="26" t="s">
        <v>5613</v>
      </c>
      <c r="I710" s="26" t="s">
        <v>5613</v>
      </c>
      <c r="J710" s="26" t="s">
        <v>99</v>
      </c>
      <c r="K710" s="19" t="s">
        <v>20</v>
      </c>
      <c r="L710" s="230" t="str">
        <f t="shared" si="114"/>
        <v>0..1</v>
      </c>
      <c r="M710" s="230" t="str">
        <f t="shared" si="112"/>
        <v>0..1</v>
      </c>
      <c r="N710" s="475" t="s">
        <v>20</v>
      </c>
      <c r="O710" s="24" t="s">
        <v>5403</v>
      </c>
      <c r="P710" s="24"/>
      <c r="Q710" s="24"/>
      <c r="R710" s="24"/>
      <c r="S710" s="24"/>
      <c r="T710" s="19"/>
      <c r="U710" s="494"/>
      <c r="V710" s="89"/>
      <c r="W710" s="182"/>
      <c r="X710" s="164"/>
      <c r="Y710" s="8"/>
      <c r="Z710" s="114" t="str">
        <f>INDEX('Factur-X FULL'!B:B,MATCH(CONCATENATE("/rsm:CrossIndustryInvoice",O710),'Factur-X FULL'!M:M,0))</f>
        <v>EXT</v>
      </c>
      <c r="AA710" s="201" t="str">
        <f>INDEX('Factur-X FULL'!K:K,MATCH(CONCATENATE("/rsm:CrossIndustryInvoice",O710),'Factur-X FULL'!M:M,0))</f>
        <v>0..1</v>
      </c>
      <c r="AB710" s="109" t="str">
        <f>IF(OR(ISNA(Z710),Z710="EXT"),INDEX('Factur-X FULL'!T:T,MATCH(CONCATENATE("/rsm:CrossIndustryInvoice",O710),'Factur-X FULL'!M:M,0)),INDEX('Factur-X FULL'!T:T,MATCH(Z710,'Factur-X FULL'!B:B,0)))</f>
        <v>EXTENDED</v>
      </c>
      <c r="AC710" s="433"/>
      <c r="AD710" s="8"/>
    </row>
    <row r="711" spans="1:30" ht="45" customHeight="1" outlineLevel="4" x14ac:dyDescent="0.2">
      <c r="A711" s="8">
        <v>708</v>
      </c>
      <c r="B711" s="62" t="s">
        <v>4161</v>
      </c>
      <c r="C711" s="511"/>
      <c r="D711" s="445" t="str">
        <f t="shared" si="110"/>
        <v xml:space="preserve">* * * * * * </v>
      </c>
      <c r="E711" s="24" t="s">
        <v>5375</v>
      </c>
      <c r="F711" s="26">
        <f t="shared" si="113"/>
        <v>6</v>
      </c>
      <c r="G711" s="26" t="s">
        <v>5613</v>
      </c>
      <c r="H711" s="26" t="s">
        <v>5613</v>
      </c>
      <c r="I711" s="26" t="s">
        <v>5613</v>
      </c>
      <c r="J711" s="26" t="s">
        <v>99</v>
      </c>
      <c r="K711" s="19" t="s">
        <v>16</v>
      </c>
      <c r="L711" s="230" t="str">
        <f t="shared" si="114"/>
        <v>1..1</v>
      </c>
      <c r="M711" s="230" t="str">
        <f t="shared" si="112"/>
        <v>1..1</v>
      </c>
      <c r="N711" s="475" t="s">
        <v>20</v>
      </c>
      <c r="O711" s="24" t="s">
        <v>5404</v>
      </c>
      <c r="P711" s="24" t="s">
        <v>5218</v>
      </c>
      <c r="Q711" s="24"/>
      <c r="R711" s="24"/>
      <c r="S711" s="24"/>
      <c r="T711" s="19" t="s">
        <v>125</v>
      </c>
      <c r="U711" s="494" t="s">
        <v>81</v>
      </c>
      <c r="V711" s="89"/>
      <c r="W711" s="182"/>
      <c r="X711" s="164"/>
      <c r="Y711" s="8"/>
      <c r="Z711" s="114" t="str">
        <f>INDEX('Factur-X FULL'!B:B,MATCH(CONCATENATE("/rsm:CrossIndustryInvoice",O711),'Factur-X FULL'!M:M,0))</f>
        <v>EXT</v>
      </c>
      <c r="AA711" s="201" t="str">
        <f>INDEX('Factur-X FULL'!K:K,MATCH(CONCATENATE("/rsm:CrossIndustryInvoice",O711),'Factur-X FULL'!M:M,0))</f>
        <v>1..1</v>
      </c>
      <c r="AB711" s="109" t="str">
        <f>IF(OR(ISNA(Z711),Z711="EXT"),INDEX('Factur-X FULL'!T:T,MATCH(CONCATENATE("/rsm:CrossIndustryInvoice",O711),'Factur-X FULL'!M:M,0)),INDEX('Factur-X FULL'!T:T,MATCH(Z711,'Factur-X FULL'!B:B,0)))</f>
        <v>EXTENDED</v>
      </c>
      <c r="AC711" s="433"/>
      <c r="AD711" s="8"/>
    </row>
    <row r="712" spans="1:30" ht="45" customHeight="1" outlineLevel="4" x14ac:dyDescent="0.2">
      <c r="A712" s="8">
        <v>709</v>
      </c>
      <c r="B712" s="62" t="s">
        <v>4161</v>
      </c>
      <c r="C712" s="511"/>
      <c r="D712" s="445" t="str">
        <f t="shared" si="110"/>
        <v xml:space="preserve">* * * * * </v>
      </c>
      <c r="E712" s="46" t="str">
        <f>CONCATENATE("(",E713,")")</f>
        <v>(Ultimate Ship To Contact - email address)</v>
      </c>
      <c r="F712" s="26">
        <f t="shared" si="113"/>
        <v>5</v>
      </c>
      <c r="G712" s="26" t="s">
        <v>5613</v>
      </c>
      <c r="H712" s="26" t="s">
        <v>5613</v>
      </c>
      <c r="I712" s="26" t="s">
        <v>5613</v>
      </c>
      <c r="J712" s="26" t="s">
        <v>99</v>
      </c>
      <c r="K712" s="19" t="s">
        <v>20</v>
      </c>
      <c r="L712" s="230" t="str">
        <f t="shared" si="114"/>
        <v>0..1</v>
      </c>
      <c r="M712" s="230" t="str">
        <f t="shared" si="112"/>
        <v>0..1</v>
      </c>
      <c r="N712" s="475" t="s">
        <v>20</v>
      </c>
      <c r="O712" s="24" t="s">
        <v>5405</v>
      </c>
      <c r="P712" s="24"/>
      <c r="Q712" s="24"/>
      <c r="R712" s="24"/>
      <c r="S712" s="24"/>
      <c r="T712" s="19"/>
      <c r="U712" s="494"/>
      <c r="V712" s="89"/>
      <c r="W712" s="182"/>
      <c r="X712" s="164"/>
      <c r="Y712" s="8"/>
      <c r="Z712" s="114" t="str">
        <f>INDEX('Factur-X FULL'!B:B,MATCH(CONCATENATE("/rsm:CrossIndustryInvoice",O712),'Factur-X FULL'!M:M,0))</f>
        <v>EXT</v>
      </c>
      <c r="AA712" s="201" t="str">
        <f>INDEX('Factur-X FULL'!K:K,MATCH(CONCATENATE("/rsm:CrossIndustryInvoice",O712),'Factur-X FULL'!M:M,0))</f>
        <v>0..1</v>
      </c>
      <c r="AB712" s="109" t="str">
        <f>IF(OR(ISNA(Z712),Z712="EXT"),INDEX('Factur-X FULL'!T:T,MATCH(CONCATENATE("/rsm:CrossIndustryInvoice",O712),'Factur-X FULL'!M:M,0)),INDEX('Factur-X FULL'!T:T,MATCH(Z712,'Factur-X FULL'!B:B,0)))</f>
        <v>EXTENDED</v>
      </c>
      <c r="AC712" s="433"/>
      <c r="AD712" s="8"/>
    </row>
    <row r="713" spans="1:30" ht="45" customHeight="1" outlineLevel="4" x14ac:dyDescent="0.2">
      <c r="A713" s="8">
        <v>710</v>
      </c>
      <c r="B713" s="62" t="s">
        <v>4161</v>
      </c>
      <c r="C713" s="511"/>
      <c r="D713" s="445" t="str">
        <f t="shared" si="110"/>
        <v xml:space="preserve">* * * * * * </v>
      </c>
      <c r="E713" s="24" t="s">
        <v>5376</v>
      </c>
      <c r="F713" s="26">
        <f t="shared" si="113"/>
        <v>6</v>
      </c>
      <c r="G713" s="26" t="s">
        <v>5613</v>
      </c>
      <c r="H713" s="26" t="s">
        <v>5613</v>
      </c>
      <c r="I713" s="26" t="s">
        <v>5613</v>
      </c>
      <c r="J713" s="26" t="s">
        <v>99</v>
      </c>
      <c r="K713" s="19" t="s">
        <v>16</v>
      </c>
      <c r="L713" s="230" t="str">
        <f t="shared" si="114"/>
        <v>1..1</v>
      </c>
      <c r="M713" s="230" t="str">
        <f t="shared" si="112"/>
        <v>1..1</v>
      </c>
      <c r="N713" s="475" t="s">
        <v>20</v>
      </c>
      <c r="O713" s="24" t="s">
        <v>5406</v>
      </c>
      <c r="P713" s="24" t="s">
        <v>1545</v>
      </c>
      <c r="Q713" s="24"/>
      <c r="R713" s="24"/>
      <c r="S713" s="24"/>
      <c r="T713" s="19" t="s">
        <v>125</v>
      </c>
      <c r="U713" s="494" t="s">
        <v>81</v>
      </c>
      <c r="V713" s="89"/>
      <c r="W713" s="182"/>
      <c r="X713" s="164"/>
      <c r="Y713" s="8"/>
      <c r="Z713" s="114" t="str">
        <f>INDEX('Factur-X FULL'!B:B,MATCH(CONCATENATE("/rsm:CrossIndustryInvoice",O713),'Factur-X FULL'!M:M,0))</f>
        <v>EXT</v>
      </c>
      <c r="AA713" s="201" t="str">
        <f>INDEX('Factur-X FULL'!K:K,MATCH(CONCATENATE("/rsm:CrossIndustryInvoice",O713),'Factur-X FULL'!M:M,0))</f>
        <v>1..1</v>
      </c>
      <c r="AB713" s="109" t="str">
        <f>IF(OR(ISNA(Z713),Z713="EXT"),INDEX('Factur-X FULL'!T:T,MATCH(CONCATENATE("/rsm:CrossIndustryInvoice",O713),'Factur-X FULL'!M:M,0)),INDEX('Factur-X FULL'!T:T,MATCH(Z713,'Factur-X FULL'!B:B,0)))</f>
        <v>EXTENDED</v>
      </c>
      <c r="AC713" s="433"/>
      <c r="AD713" s="8"/>
    </row>
    <row r="714" spans="1:30" s="148" customFormat="1" ht="45" customHeight="1" outlineLevel="3" x14ac:dyDescent="0.2">
      <c r="A714" s="8">
        <v>711</v>
      </c>
      <c r="B714" s="155" t="s">
        <v>4161</v>
      </c>
      <c r="C714" s="130"/>
      <c r="D714" s="446" t="str">
        <f t="shared" si="110"/>
        <v xml:space="preserve">* * * * </v>
      </c>
      <c r="E714" s="34" t="s">
        <v>4634</v>
      </c>
      <c r="F714" s="35">
        <f t="shared" si="113"/>
        <v>4</v>
      </c>
      <c r="G714" s="35" t="s">
        <v>5613</v>
      </c>
      <c r="H714" s="35" t="s">
        <v>5613</v>
      </c>
      <c r="I714" s="35" t="s">
        <v>5613</v>
      </c>
      <c r="J714" s="35" t="s">
        <v>99</v>
      </c>
      <c r="K714" s="36" t="s">
        <v>16</v>
      </c>
      <c r="L714" s="35" t="str">
        <f t="shared" si="111"/>
        <v>1..1</v>
      </c>
      <c r="M714" s="35" t="str">
        <f t="shared" si="112"/>
        <v>1..1</v>
      </c>
      <c r="N714" s="482" t="s">
        <v>20</v>
      </c>
      <c r="O714" s="34" t="s">
        <v>5407</v>
      </c>
      <c r="P714" s="34" t="s">
        <v>4230</v>
      </c>
      <c r="Q714" s="34" t="s">
        <v>2387</v>
      </c>
      <c r="R714" s="34"/>
      <c r="S714" s="34"/>
      <c r="T714" s="36"/>
      <c r="U714" s="500"/>
      <c r="V714" s="91"/>
      <c r="W714" s="185"/>
      <c r="X714" s="166"/>
      <c r="Y714" s="8"/>
      <c r="Z714" s="145" t="str">
        <f>INDEX('Factur-X FULL'!B:B,MATCH(CONCATENATE("/rsm:CrossIndustryInvoice",O714),'Factur-X FULL'!M:M,0))</f>
        <v>EXT</v>
      </c>
      <c r="AA714" s="202" t="str">
        <f>INDEX('Factur-X FULL'!K:K,MATCH(CONCATENATE("/rsm:CrossIndustryInvoice",O714),'Factur-X FULL'!M:M,0))</f>
        <v>0..1</v>
      </c>
      <c r="AB714" s="146" t="str">
        <f>IF(OR(ISNA(Z714),Z714="EXT"),INDEX('Factur-X FULL'!T:T,MATCH(CONCATENATE("/rsm:CrossIndustryInvoice",O714),'Factur-X FULL'!M:M,0)),INDEX('Factur-X FULL'!T:T,MATCH(Z714,'Factur-X FULL'!B:B,0)))</f>
        <v>EXTENDED</v>
      </c>
      <c r="AC714" s="433" t="s">
        <v>4706</v>
      </c>
      <c r="AD714" s="8"/>
    </row>
    <row r="715" spans="1:30" ht="45" customHeight="1" outlineLevel="4" x14ac:dyDescent="0.2">
      <c r="A715" s="8">
        <v>712</v>
      </c>
      <c r="B715" s="62" t="s">
        <v>4161</v>
      </c>
      <c r="C715" s="511"/>
      <c r="D715" s="445" t="str">
        <f t="shared" si="110"/>
        <v xml:space="preserve">* * * * * </v>
      </c>
      <c r="E715" s="24" t="s">
        <v>5160</v>
      </c>
      <c r="F715" s="26">
        <f t="shared" si="113"/>
        <v>5</v>
      </c>
      <c r="G715" s="26" t="s">
        <v>5613</v>
      </c>
      <c r="H715" s="26" t="s">
        <v>5613</v>
      </c>
      <c r="I715" s="26" t="s">
        <v>5613</v>
      </c>
      <c r="J715" s="26" t="s">
        <v>99</v>
      </c>
      <c r="K715" s="18" t="s">
        <v>20</v>
      </c>
      <c r="L715" s="230" t="str">
        <f t="shared" si="111"/>
        <v>0..1</v>
      </c>
      <c r="M715" s="230" t="str">
        <f t="shared" si="112"/>
        <v>0..1</v>
      </c>
      <c r="N715" s="475" t="s">
        <v>20</v>
      </c>
      <c r="O715" s="21" t="s">
        <v>5408</v>
      </c>
      <c r="P715" s="20" t="s">
        <v>1467</v>
      </c>
      <c r="Q715" s="20" t="s">
        <v>1468</v>
      </c>
      <c r="R715" s="20"/>
      <c r="S715" s="21"/>
      <c r="T715" s="19" t="s">
        <v>125</v>
      </c>
      <c r="U715" s="494" t="s">
        <v>81</v>
      </c>
      <c r="V715" s="88"/>
      <c r="W715" s="181"/>
      <c r="X715" s="163"/>
      <c r="Y715" s="8"/>
      <c r="Z715" s="114" t="str">
        <f>INDEX('Factur-X FULL'!B:B,MATCH(CONCATENATE("/rsm:CrossIndustryInvoice",O715),'Factur-X FULL'!M:M,0))</f>
        <v>EXT</v>
      </c>
      <c r="AA715" s="201" t="str">
        <f>INDEX('Factur-X FULL'!K:K,MATCH(CONCATENATE("/rsm:CrossIndustryInvoice",O715),'Factur-X FULL'!M:M,0))</f>
        <v>0..1</v>
      </c>
      <c r="AB715" s="109" t="str">
        <f>IF(OR(ISNA(Z715),Z715="EXT"),INDEX('Factur-X FULL'!T:T,MATCH(CONCATENATE("/rsm:CrossIndustryInvoice",O715),'Factur-X FULL'!M:M,0)),INDEX('Factur-X FULL'!T:T,MATCH(Z715,'Factur-X FULL'!B:B,0)))</f>
        <v>EXTENDED</v>
      </c>
      <c r="AC715" s="433"/>
      <c r="AD715" s="8"/>
    </row>
    <row r="716" spans="1:30" ht="45" customHeight="1" outlineLevel="4" x14ac:dyDescent="0.2">
      <c r="A716" s="8">
        <v>713</v>
      </c>
      <c r="B716" s="62" t="s">
        <v>4161</v>
      </c>
      <c r="C716" s="511"/>
      <c r="D716" s="445" t="str">
        <f t="shared" si="110"/>
        <v xml:space="preserve">* * * * * </v>
      </c>
      <c r="E716" s="24" t="s">
        <v>5161</v>
      </c>
      <c r="F716" s="26">
        <f t="shared" si="113"/>
        <v>5</v>
      </c>
      <c r="G716" s="26" t="s">
        <v>5613</v>
      </c>
      <c r="H716" s="26" t="s">
        <v>5613</v>
      </c>
      <c r="I716" s="26" t="s">
        <v>5613</v>
      </c>
      <c r="J716" s="26" t="s">
        <v>99</v>
      </c>
      <c r="K716" s="18" t="s">
        <v>20</v>
      </c>
      <c r="L716" s="230" t="str">
        <f t="shared" si="111"/>
        <v>0..1</v>
      </c>
      <c r="M716" s="230" t="str">
        <f t="shared" si="112"/>
        <v>0..1</v>
      </c>
      <c r="N716" s="475" t="s">
        <v>20</v>
      </c>
      <c r="O716" s="21" t="s">
        <v>5409</v>
      </c>
      <c r="P716" s="20" t="s">
        <v>1472</v>
      </c>
      <c r="Q716" s="20" t="s">
        <v>2399</v>
      </c>
      <c r="R716" s="20"/>
      <c r="S716" s="21"/>
      <c r="T716" s="19" t="s">
        <v>125</v>
      </c>
      <c r="U716" s="494" t="s">
        <v>81</v>
      </c>
      <c r="V716" s="88"/>
      <c r="W716" s="181"/>
      <c r="X716" s="163"/>
      <c r="Y716" s="8"/>
      <c r="Z716" s="114" t="str">
        <f>INDEX('Factur-X FULL'!B:B,MATCH(CONCATENATE("/rsm:CrossIndustryInvoice",O716),'Factur-X FULL'!M:M,0))</f>
        <v>EXT</v>
      </c>
      <c r="AA716" s="201" t="str">
        <f>INDEX('Factur-X FULL'!K:K,MATCH(CONCATENATE("/rsm:CrossIndustryInvoice",O716),'Factur-X FULL'!M:M,0))</f>
        <v>0..1</v>
      </c>
      <c r="AB716" s="109" t="str">
        <f>IF(OR(ISNA(Z716),Z716="EXT"),INDEX('Factur-X FULL'!T:T,MATCH(CONCATENATE("/rsm:CrossIndustryInvoice",O716),'Factur-X FULL'!M:M,0)),INDEX('Factur-X FULL'!T:T,MATCH(Z716,'Factur-X FULL'!B:B,0)))</f>
        <v>EXTENDED</v>
      </c>
      <c r="AC716" s="433"/>
      <c r="AD716" s="8"/>
    </row>
    <row r="717" spans="1:30" ht="45" customHeight="1" outlineLevel="4" x14ac:dyDescent="0.2">
      <c r="A717" s="8">
        <v>714</v>
      </c>
      <c r="B717" s="62" t="s">
        <v>4161</v>
      </c>
      <c r="C717" s="511"/>
      <c r="D717" s="442" t="str">
        <f t="shared" si="110"/>
        <v xml:space="preserve">* * * * * </v>
      </c>
      <c r="E717" s="20" t="s">
        <v>5162</v>
      </c>
      <c r="F717" s="17">
        <f t="shared" si="113"/>
        <v>5</v>
      </c>
      <c r="G717" s="26" t="s">
        <v>5613</v>
      </c>
      <c r="H717" s="26" t="s">
        <v>5613</v>
      </c>
      <c r="I717" s="26" t="s">
        <v>5613</v>
      </c>
      <c r="J717" s="26" t="s">
        <v>99</v>
      </c>
      <c r="K717" s="18" t="s">
        <v>20</v>
      </c>
      <c r="L717" s="230" t="str">
        <f t="shared" si="111"/>
        <v>0..1</v>
      </c>
      <c r="M717" s="230" t="str">
        <f t="shared" si="112"/>
        <v>0..1</v>
      </c>
      <c r="N717" s="475" t="s">
        <v>20</v>
      </c>
      <c r="O717" s="21" t="s">
        <v>5410</v>
      </c>
      <c r="P717" s="20" t="s">
        <v>1477</v>
      </c>
      <c r="Q717" s="20"/>
      <c r="R717" s="20"/>
      <c r="S717" s="21"/>
      <c r="T717" s="19" t="s">
        <v>125</v>
      </c>
      <c r="U717" s="494" t="s">
        <v>81</v>
      </c>
      <c r="V717" s="88"/>
      <c r="W717" s="181"/>
      <c r="X717" s="163"/>
      <c r="Y717" s="8"/>
      <c r="Z717" s="114" t="str">
        <f>INDEX('Factur-X FULL'!B:B,MATCH(CONCATENATE("/rsm:CrossIndustryInvoice",O717),'Factur-X FULL'!M:M,0))</f>
        <v>EXT</v>
      </c>
      <c r="AA717" s="201" t="str">
        <f>INDEX('Factur-X FULL'!K:K,MATCH(CONCATENATE("/rsm:CrossIndustryInvoice",O717),'Factur-X FULL'!M:M,0))</f>
        <v>0..1</v>
      </c>
      <c r="AB717" s="109" t="str">
        <f>IF(OR(ISNA(Z717),Z717="EXT"),INDEX('Factur-X FULL'!T:T,MATCH(CONCATENATE("/rsm:CrossIndustryInvoice",O717),'Factur-X FULL'!M:M,0)),INDEX('Factur-X FULL'!T:T,MATCH(Z717,'Factur-X FULL'!B:B,0)))</f>
        <v>EXTENDED</v>
      </c>
      <c r="AC717" s="433"/>
      <c r="AD717" s="8"/>
    </row>
    <row r="718" spans="1:30" ht="45" customHeight="1" outlineLevel="4" x14ac:dyDescent="0.2">
      <c r="A718" s="8">
        <v>715</v>
      </c>
      <c r="B718" s="62" t="s">
        <v>4161</v>
      </c>
      <c r="C718" s="511"/>
      <c r="D718" s="442" t="str">
        <f t="shared" si="110"/>
        <v xml:space="preserve">* * * * * </v>
      </c>
      <c r="E718" s="20" t="s">
        <v>5163</v>
      </c>
      <c r="F718" s="17">
        <f t="shared" si="113"/>
        <v>5</v>
      </c>
      <c r="G718" s="26" t="s">
        <v>5613</v>
      </c>
      <c r="H718" s="26" t="s">
        <v>5613</v>
      </c>
      <c r="I718" s="26" t="s">
        <v>5613</v>
      </c>
      <c r="J718" s="26" t="s">
        <v>99</v>
      </c>
      <c r="K718" s="18" t="s">
        <v>20</v>
      </c>
      <c r="L718" s="230" t="str">
        <f t="shared" si="111"/>
        <v>0..1</v>
      </c>
      <c r="M718" s="230" t="str">
        <f t="shared" si="112"/>
        <v>0..1</v>
      </c>
      <c r="N718" s="475" t="s">
        <v>20</v>
      </c>
      <c r="O718" s="21" t="s">
        <v>5411</v>
      </c>
      <c r="P718" s="20" t="s">
        <v>1477</v>
      </c>
      <c r="Q718" s="20"/>
      <c r="R718" s="20"/>
      <c r="S718" s="21"/>
      <c r="T718" s="19" t="s">
        <v>125</v>
      </c>
      <c r="U718" s="494" t="s">
        <v>81</v>
      </c>
      <c r="V718" s="88"/>
      <c r="W718" s="181"/>
      <c r="X718" s="163"/>
      <c r="Y718" s="8"/>
      <c r="Z718" s="114" t="str">
        <f>INDEX('Factur-X FULL'!B:B,MATCH(CONCATENATE("/rsm:CrossIndustryInvoice",O718),'Factur-X FULL'!M:M,0))</f>
        <v>EXT</v>
      </c>
      <c r="AA718" s="201" t="str">
        <f>INDEX('Factur-X FULL'!K:K,MATCH(CONCATENATE("/rsm:CrossIndustryInvoice",O718),'Factur-X FULL'!M:M,0))</f>
        <v>0..1</v>
      </c>
      <c r="AB718" s="109" t="str">
        <f>IF(OR(ISNA(Z718),Z718="EXT"),INDEX('Factur-X FULL'!T:T,MATCH(CONCATENATE("/rsm:CrossIndustryInvoice",O718),'Factur-X FULL'!M:M,0)),INDEX('Factur-X FULL'!T:T,MATCH(Z718,'Factur-X FULL'!B:B,0)))</f>
        <v>EXTENDED</v>
      </c>
      <c r="AC718" s="433"/>
      <c r="AD718" s="8"/>
    </row>
    <row r="719" spans="1:30" ht="45" customHeight="1" outlineLevel="4" x14ac:dyDescent="0.2">
      <c r="A719" s="8">
        <v>716</v>
      </c>
      <c r="B719" s="62" t="s">
        <v>4161</v>
      </c>
      <c r="C719" s="511"/>
      <c r="D719" s="442" t="str">
        <f t="shared" si="110"/>
        <v xml:space="preserve">* * * * * </v>
      </c>
      <c r="E719" s="20" t="s">
        <v>5164</v>
      </c>
      <c r="F719" s="17">
        <f t="shared" si="113"/>
        <v>5</v>
      </c>
      <c r="G719" s="26" t="s">
        <v>5613</v>
      </c>
      <c r="H719" s="26" t="s">
        <v>5613</v>
      </c>
      <c r="I719" s="26" t="s">
        <v>5613</v>
      </c>
      <c r="J719" s="26" t="s">
        <v>99</v>
      </c>
      <c r="K719" s="18" t="s">
        <v>20</v>
      </c>
      <c r="L719" s="230" t="str">
        <f t="shared" si="111"/>
        <v>0..1</v>
      </c>
      <c r="M719" s="230" t="str">
        <f t="shared" si="112"/>
        <v>0..1</v>
      </c>
      <c r="N719" s="475" t="s">
        <v>20</v>
      </c>
      <c r="O719" s="21" t="s">
        <v>5412</v>
      </c>
      <c r="P719" s="20" t="s">
        <v>5726</v>
      </c>
      <c r="Q719" s="20"/>
      <c r="R719" s="20"/>
      <c r="S719" s="21"/>
      <c r="T719" s="19" t="s">
        <v>125</v>
      </c>
      <c r="U719" s="494" t="s">
        <v>81</v>
      </c>
      <c r="V719" s="88"/>
      <c r="W719" s="181"/>
      <c r="X719" s="163"/>
      <c r="Y719" s="8"/>
      <c r="Z719" s="114" t="str">
        <f>INDEX('Factur-X FULL'!B:B,MATCH(CONCATENATE("/rsm:CrossIndustryInvoice",O719),'Factur-X FULL'!M:M,0))</f>
        <v>EXT</v>
      </c>
      <c r="AA719" s="201" t="str">
        <f>INDEX('Factur-X FULL'!K:K,MATCH(CONCATENATE("/rsm:CrossIndustryInvoice",O719),'Factur-X FULL'!M:M,0))</f>
        <v>0..1</v>
      </c>
      <c r="AB719" s="109" t="str">
        <f>IF(OR(ISNA(Z719),Z719="EXT"),INDEX('Factur-X FULL'!T:T,MATCH(CONCATENATE("/rsm:CrossIndustryInvoice",O719),'Factur-X FULL'!M:M,0)),INDEX('Factur-X FULL'!T:T,MATCH(Z719,'Factur-X FULL'!B:B,0)))</f>
        <v>EXTENDED</v>
      </c>
      <c r="AC719" s="433"/>
      <c r="AD719" s="8"/>
    </row>
    <row r="720" spans="1:30" ht="45" customHeight="1" outlineLevel="4" x14ac:dyDescent="0.2">
      <c r="A720" s="8">
        <v>717</v>
      </c>
      <c r="B720" s="62" t="s">
        <v>4161</v>
      </c>
      <c r="C720" s="511"/>
      <c r="D720" s="442" t="str">
        <f t="shared" si="110"/>
        <v xml:space="preserve">* * * * * </v>
      </c>
      <c r="E720" s="20" t="s">
        <v>5165</v>
      </c>
      <c r="F720" s="17">
        <f t="shared" si="113"/>
        <v>5</v>
      </c>
      <c r="G720" s="26" t="s">
        <v>5613</v>
      </c>
      <c r="H720" s="26" t="s">
        <v>5613</v>
      </c>
      <c r="I720" s="26" t="s">
        <v>5613</v>
      </c>
      <c r="J720" s="26" t="s">
        <v>99</v>
      </c>
      <c r="K720" s="18" t="s">
        <v>16</v>
      </c>
      <c r="L720" s="230" t="str">
        <f t="shared" si="111"/>
        <v>1..1</v>
      </c>
      <c r="M720" s="230" t="str">
        <f t="shared" si="112"/>
        <v>1..1</v>
      </c>
      <c r="N720" s="475" t="s">
        <v>20</v>
      </c>
      <c r="O720" s="21" t="s">
        <v>5413</v>
      </c>
      <c r="P720" s="20" t="s">
        <v>1488</v>
      </c>
      <c r="Q720" s="20" t="s">
        <v>541</v>
      </c>
      <c r="R720" s="20"/>
      <c r="S720" s="21"/>
      <c r="T720" s="19" t="s">
        <v>192</v>
      </c>
      <c r="U720" s="494" t="s">
        <v>81</v>
      </c>
      <c r="V720" s="88"/>
      <c r="W720" s="181"/>
      <c r="X720" s="163"/>
      <c r="Y720" s="8"/>
      <c r="Z720" s="114" t="str">
        <f>INDEX('Factur-X FULL'!B:B,MATCH(CONCATENATE("/rsm:CrossIndustryInvoice",O720),'Factur-X FULL'!M:M,0))</f>
        <v>EXT</v>
      </c>
      <c r="AA720" s="201" t="str">
        <f>INDEX('Factur-X FULL'!K:K,MATCH(CONCATENATE("/rsm:CrossIndustryInvoice",O720),'Factur-X FULL'!M:M,0))</f>
        <v>1..1</v>
      </c>
      <c r="AB720" s="109" t="str">
        <f>IF(OR(ISNA(Z720),Z720="EXT"),INDEX('Factur-X FULL'!T:T,MATCH(CONCATENATE("/rsm:CrossIndustryInvoice",O720),'Factur-X FULL'!M:M,0)),INDEX('Factur-X FULL'!T:T,MATCH(Z720,'Factur-X FULL'!B:B,0)))</f>
        <v>EXTENDED</v>
      </c>
      <c r="AC720" s="433"/>
      <c r="AD720" s="8"/>
    </row>
    <row r="721" spans="1:30" ht="45" customHeight="1" outlineLevel="4" x14ac:dyDescent="0.2">
      <c r="A721" s="8">
        <v>718</v>
      </c>
      <c r="B721" s="62" t="s">
        <v>4161</v>
      </c>
      <c r="C721" s="511"/>
      <c r="D721" s="445" t="str">
        <f t="shared" si="110"/>
        <v xml:space="preserve">* * * * * </v>
      </c>
      <c r="E721" s="24" t="s">
        <v>5166</v>
      </c>
      <c r="F721" s="26">
        <f t="shared" si="113"/>
        <v>5</v>
      </c>
      <c r="G721" s="26" t="s">
        <v>5613</v>
      </c>
      <c r="H721" s="26" t="s">
        <v>5613</v>
      </c>
      <c r="I721" s="26" t="s">
        <v>5613</v>
      </c>
      <c r="J721" s="26" t="s">
        <v>99</v>
      </c>
      <c r="K721" s="18" t="s">
        <v>20</v>
      </c>
      <c r="L721" s="230" t="str">
        <f t="shared" si="111"/>
        <v>0..1</v>
      </c>
      <c r="M721" s="230" t="str">
        <f t="shared" si="112"/>
        <v>0..1</v>
      </c>
      <c r="N721" s="475" t="s">
        <v>20</v>
      </c>
      <c r="O721" s="25" t="s">
        <v>5414</v>
      </c>
      <c r="P721" s="24" t="s">
        <v>1493</v>
      </c>
      <c r="Q721" s="24" t="s">
        <v>1494</v>
      </c>
      <c r="R721" s="24"/>
      <c r="S721" s="25"/>
      <c r="T721" s="19" t="s">
        <v>125</v>
      </c>
      <c r="U721" s="494" t="s">
        <v>81</v>
      </c>
      <c r="V721" s="89"/>
      <c r="W721" s="182"/>
      <c r="X721" s="164"/>
      <c r="Y721" s="8"/>
      <c r="Z721" s="114" t="str">
        <f>INDEX('Factur-X FULL'!B:B,MATCH(CONCATENATE("/rsm:CrossIndustryInvoice",O721),'Factur-X FULL'!M:M,0))</f>
        <v>EXT</v>
      </c>
      <c r="AA721" s="201" t="str">
        <f>INDEX('Factur-X FULL'!K:K,MATCH(CONCATENATE("/rsm:CrossIndustryInvoice",O721),'Factur-X FULL'!M:M,0))</f>
        <v>0..1</v>
      </c>
      <c r="AB721" s="109" t="str">
        <f>IF(OR(ISNA(Z721),Z721="EXT"),INDEX('Factur-X FULL'!T:T,MATCH(CONCATENATE("/rsm:CrossIndustryInvoice",O721),'Factur-X FULL'!M:M,0)),INDEX('Factur-X FULL'!T:T,MATCH(Z721,'Factur-X FULL'!B:B,0)))</f>
        <v>EXTENDED</v>
      </c>
      <c r="AC721" s="433"/>
      <c r="AD721" s="8"/>
    </row>
    <row r="722" spans="1:30" s="148" customFormat="1" ht="45" customHeight="1" outlineLevel="3" x14ac:dyDescent="0.2">
      <c r="A722" s="8">
        <v>719</v>
      </c>
      <c r="B722" s="62" t="s">
        <v>4161</v>
      </c>
      <c r="C722" s="128"/>
      <c r="D722" s="446" t="str">
        <f t="shared" si="110"/>
        <v xml:space="preserve">* * * * </v>
      </c>
      <c r="E722" s="49" t="s">
        <v>5169</v>
      </c>
      <c r="F722" s="35">
        <f t="shared" si="113"/>
        <v>4</v>
      </c>
      <c r="G722" s="35" t="s">
        <v>5613</v>
      </c>
      <c r="H722" s="35" t="s">
        <v>5613</v>
      </c>
      <c r="I722" s="35" t="s">
        <v>5613</v>
      </c>
      <c r="J722" s="35" t="s">
        <v>99</v>
      </c>
      <c r="K722" s="36" t="s">
        <v>20</v>
      </c>
      <c r="L722" s="35" t="str">
        <f t="shared" si="111"/>
        <v>0..1</v>
      </c>
      <c r="M722" s="35" t="str">
        <f t="shared" si="112"/>
        <v>0..1</v>
      </c>
      <c r="N722" s="482" t="s">
        <v>21</v>
      </c>
      <c r="O722" s="34" t="s">
        <v>5415</v>
      </c>
      <c r="P722" s="34"/>
      <c r="Q722" s="34"/>
      <c r="R722" s="34"/>
      <c r="S722" s="34"/>
      <c r="T722" s="36"/>
      <c r="U722" s="500"/>
      <c r="V722" s="91"/>
      <c r="W722" s="185"/>
      <c r="X722" s="166"/>
      <c r="Y722" s="8"/>
      <c r="Z722" s="145" t="str">
        <f>INDEX('Factur-X FULL'!B:B,MATCH(CONCATENATE("/rsm:CrossIndustryInvoice",O722),'Factur-X FULL'!M:M,0))</f>
        <v>EXT</v>
      </c>
      <c r="AA722" s="202" t="str">
        <f>INDEX('Factur-X FULL'!K:K,MATCH(CONCATENATE("/rsm:CrossIndustryInvoice",O722),'Factur-X FULL'!M:M,0))</f>
        <v>0..1</v>
      </c>
      <c r="AB722" s="146" t="str">
        <f>IF(OR(ISNA(Z722),Z722="EXT"),INDEX('Factur-X FULL'!T:T,MATCH(CONCATENATE("/rsm:CrossIndustryInvoice",O722),'Factur-X FULL'!M:M,0)),INDEX('Factur-X FULL'!T:T,MATCH(Z722,'Factur-X FULL'!B:B,0)))</f>
        <v>EXTENDED</v>
      </c>
      <c r="AC722" s="433"/>
      <c r="AD722" s="8"/>
    </row>
    <row r="723" spans="1:30" ht="45" customHeight="1" outlineLevel="4" x14ac:dyDescent="0.2">
      <c r="A723" s="8">
        <v>720</v>
      </c>
      <c r="B723" s="62" t="s">
        <v>4161</v>
      </c>
      <c r="C723" s="511"/>
      <c r="D723" s="445" t="str">
        <f t="shared" si="110"/>
        <v xml:space="preserve">* * * * * </v>
      </c>
      <c r="E723" s="24" t="s">
        <v>5377</v>
      </c>
      <c r="F723" s="26">
        <f t="shared" si="113"/>
        <v>5</v>
      </c>
      <c r="G723" s="26" t="s">
        <v>5613</v>
      </c>
      <c r="H723" s="26" t="s">
        <v>5613</v>
      </c>
      <c r="I723" s="26" t="s">
        <v>5613</v>
      </c>
      <c r="J723" s="26" t="s">
        <v>99</v>
      </c>
      <c r="K723" s="18" t="s">
        <v>16</v>
      </c>
      <c r="L723" s="230" t="str">
        <f t="shared" si="111"/>
        <v>1..1</v>
      </c>
      <c r="M723" s="230" t="str">
        <f t="shared" si="112"/>
        <v>1..1</v>
      </c>
      <c r="N723" s="475" t="s">
        <v>20</v>
      </c>
      <c r="O723" s="20" t="s">
        <v>5416</v>
      </c>
      <c r="P723" s="20" t="s">
        <v>4774</v>
      </c>
      <c r="Q723" s="20" t="s">
        <v>1610</v>
      </c>
      <c r="R723" s="20"/>
      <c r="S723" s="20"/>
      <c r="T723" s="18" t="s">
        <v>147</v>
      </c>
      <c r="U723" s="495" t="s">
        <v>81</v>
      </c>
      <c r="V723" s="88"/>
      <c r="W723" s="181"/>
      <c r="X723" s="163"/>
      <c r="Y723" s="8"/>
      <c r="Z723" s="114" t="str">
        <f>INDEX('Factur-X FULL'!B:B,MATCH(CONCATENATE("/rsm:CrossIndustryInvoice",O723),'Factur-X FULL'!M:M,0))</f>
        <v>EXT</v>
      </c>
      <c r="AA723" s="201" t="str">
        <f>INDEX('Factur-X FULL'!K:K,MATCH(CONCATENATE("/rsm:CrossIndustryInvoice",O723),'Factur-X FULL'!M:M,0))</f>
        <v>1..1</v>
      </c>
      <c r="AB723" s="109" t="str">
        <f>IF(OR(ISNA(Z723),Z723="EXT"),INDEX('Factur-X FULL'!T:T,MATCH(CONCATENATE("/rsm:CrossIndustryInvoice",O723),'Factur-X FULL'!M:M,0)),INDEX('Factur-X FULL'!T:T,MATCH(Z723,'Factur-X FULL'!B:B,0)))</f>
        <v>EXTENDED</v>
      </c>
      <c r="AC723" s="433"/>
      <c r="AD723" s="8"/>
    </row>
    <row r="724" spans="1:30" ht="45" customHeight="1" outlineLevel="4" x14ac:dyDescent="0.2">
      <c r="A724" s="8">
        <v>721</v>
      </c>
      <c r="B724" s="62" t="s">
        <v>4161</v>
      </c>
      <c r="C724" s="511"/>
      <c r="D724" s="445" t="str">
        <f t="shared" si="110"/>
        <v xml:space="preserve">* * * * * * </v>
      </c>
      <c r="E724" s="24" t="s">
        <v>5377</v>
      </c>
      <c r="F724" s="26">
        <f t="shared" si="113"/>
        <v>6</v>
      </c>
      <c r="G724" s="26" t="s">
        <v>5613</v>
      </c>
      <c r="H724" s="26" t="s">
        <v>5613</v>
      </c>
      <c r="I724" s="26" t="s">
        <v>5613</v>
      </c>
      <c r="J724" s="26" t="s">
        <v>99</v>
      </c>
      <c r="K724" s="18" t="s">
        <v>16</v>
      </c>
      <c r="L724" s="230" t="str">
        <f t="shared" si="111"/>
        <v>1..1</v>
      </c>
      <c r="M724" s="230" t="str">
        <f t="shared" si="112"/>
        <v>1..1</v>
      </c>
      <c r="N724" s="475" t="s">
        <v>20</v>
      </c>
      <c r="O724" s="47" t="s">
        <v>5417</v>
      </c>
      <c r="P724" s="47" t="s">
        <v>4773</v>
      </c>
      <c r="Q724" s="47" t="s">
        <v>1610</v>
      </c>
      <c r="R724" s="47"/>
      <c r="S724" s="47"/>
      <c r="T724" s="125" t="s">
        <v>409</v>
      </c>
      <c r="U724" s="497" t="s">
        <v>230</v>
      </c>
      <c r="V724" s="94" t="s">
        <v>4056</v>
      </c>
      <c r="W724" s="187"/>
      <c r="X724" s="169"/>
      <c r="Y724" s="8"/>
      <c r="Z724" s="114" t="str">
        <f>INDEX('Factur-X FULL'!B:B,MATCH(CONCATENATE("/rsm:CrossIndustryInvoice",O724),'Factur-X FULL'!M:M,0))</f>
        <v>EXT</v>
      </c>
      <c r="AA724" s="201" t="str">
        <f>INDEX('Factur-X FULL'!K:K,MATCH(CONCATENATE("/rsm:CrossIndustryInvoice",O724),'Factur-X FULL'!M:M,0))</f>
        <v>1..1</v>
      </c>
      <c r="AB724" s="109" t="str">
        <f>IF(OR(ISNA(Z724),Z724="EXT"),INDEX('Factur-X FULL'!T:T,MATCH(CONCATENATE("/rsm:CrossIndustryInvoice",O724),'Factur-X FULL'!M:M,0)),INDEX('Factur-X FULL'!T:T,MATCH(Z724,'Factur-X FULL'!B:B,0)))</f>
        <v>EXTENDED</v>
      </c>
      <c r="AC724" s="433"/>
      <c r="AD724" s="8"/>
    </row>
    <row r="725" spans="1:30" s="148" customFormat="1" ht="45" customHeight="1" outlineLevel="3" x14ac:dyDescent="0.2">
      <c r="A725" s="8">
        <v>722</v>
      </c>
      <c r="B725" s="62" t="s">
        <v>4161</v>
      </c>
      <c r="C725" s="128"/>
      <c r="D725" s="446" t="str">
        <f t="shared" si="110"/>
        <v xml:space="preserve">* * * * </v>
      </c>
      <c r="E725" s="49" t="s">
        <v>5170</v>
      </c>
      <c r="F725" s="35">
        <f t="shared" si="113"/>
        <v>4</v>
      </c>
      <c r="G725" s="236" t="s">
        <v>5613</v>
      </c>
      <c r="H725" s="236" t="s">
        <v>5613</v>
      </c>
      <c r="I725" s="236" t="s">
        <v>5613</v>
      </c>
      <c r="J725" s="236" t="s">
        <v>99</v>
      </c>
      <c r="K725" s="36" t="s">
        <v>20</v>
      </c>
      <c r="L725" s="35" t="s">
        <v>4576</v>
      </c>
      <c r="M725" s="35" t="s">
        <v>21</v>
      </c>
      <c r="N725" s="482" t="s">
        <v>21</v>
      </c>
      <c r="O725" s="34" t="s">
        <v>5418</v>
      </c>
      <c r="P725" s="34"/>
      <c r="Q725" s="34"/>
      <c r="R725" s="34"/>
      <c r="S725" s="34"/>
      <c r="T725" s="36"/>
      <c r="U725" s="500"/>
      <c r="V725" s="91"/>
      <c r="W725" s="185"/>
      <c r="X725" s="166"/>
      <c r="Y725" s="8"/>
      <c r="Z725" s="145" t="str">
        <f>INDEX('Factur-X FULL'!B:B,MATCH(CONCATENATE("/rsm:CrossIndustryInvoice",O725),'Factur-X FULL'!M:M,0))</f>
        <v>EXT</v>
      </c>
      <c r="AA725" s="202" t="str">
        <f>INDEX('Factur-X FULL'!K:K,MATCH(CONCATENATE("/rsm:CrossIndustryInvoice",O725),'Factur-X FULL'!M:M,0))</f>
        <v>0..n</v>
      </c>
      <c r="AB725" s="146" t="str">
        <f>IF(OR(ISNA(Z725),Z725="EXT"),INDEX('Factur-X FULL'!T:T,MATCH(CONCATENATE("/rsm:CrossIndustryInvoice",O725),'Factur-X FULL'!M:M,0)),INDEX('Factur-X FULL'!T:T,MATCH(Z725,'Factur-X FULL'!B:B,0)))</f>
        <v>EXTENDED</v>
      </c>
      <c r="AC725" s="70" t="s">
        <v>4706</v>
      </c>
      <c r="AD725" s="8"/>
    </row>
    <row r="726" spans="1:30" ht="45" customHeight="1" outlineLevel="4" x14ac:dyDescent="0.2">
      <c r="A726" s="8">
        <v>723</v>
      </c>
      <c r="B726" s="62" t="s">
        <v>4161</v>
      </c>
      <c r="C726" s="511"/>
      <c r="D726" s="445" t="str">
        <f t="shared" si="110"/>
        <v xml:space="preserve">* * * * * </v>
      </c>
      <c r="E726" s="24" t="s">
        <v>5378</v>
      </c>
      <c r="F726" s="26">
        <f t="shared" si="113"/>
        <v>5</v>
      </c>
      <c r="G726" s="26" t="s">
        <v>5613</v>
      </c>
      <c r="H726" s="26" t="s">
        <v>5613</v>
      </c>
      <c r="I726" s="26" t="s">
        <v>5613</v>
      </c>
      <c r="J726" s="26" t="s">
        <v>99</v>
      </c>
      <c r="K726" s="18" t="s">
        <v>16</v>
      </c>
      <c r="L726" s="230" t="str">
        <f t="shared" si="111"/>
        <v>1..1</v>
      </c>
      <c r="M726" s="230" t="str">
        <f t="shared" si="112"/>
        <v>1..1</v>
      </c>
      <c r="N726" s="475" t="s">
        <v>20</v>
      </c>
      <c r="O726" s="21" t="s">
        <v>5419</v>
      </c>
      <c r="P726" s="20" t="s">
        <v>4772</v>
      </c>
      <c r="Q726" s="20" t="s">
        <v>1864</v>
      </c>
      <c r="R726" s="20"/>
      <c r="S726" s="21"/>
      <c r="T726" s="18" t="s">
        <v>147</v>
      </c>
      <c r="U726" s="495" t="s">
        <v>81</v>
      </c>
      <c r="V726" s="88"/>
      <c r="W726" s="181"/>
      <c r="X726" s="163"/>
      <c r="Y726" s="8"/>
      <c r="Z726" s="114" t="str">
        <f>INDEX('Factur-X FULL'!B:B,MATCH(CONCATENATE("/rsm:CrossIndustryInvoice",O726),'Factur-X FULL'!M:M,0))</f>
        <v>EXT</v>
      </c>
      <c r="AA726" s="201" t="str">
        <f>INDEX('Factur-X FULL'!K:K,MATCH(CONCATENATE("/rsm:CrossIndustryInvoice",O726),'Factur-X FULL'!M:M,0))</f>
        <v>1..1</v>
      </c>
      <c r="AB726" s="109" t="str">
        <f>IF(OR(ISNA(Z726),Z726="EXT"),INDEX('Factur-X FULL'!T:T,MATCH(CONCATENATE("/rsm:CrossIndustryInvoice",O726),'Factur-X FULL'!M:M,0)),INDEX('Factur-X FULL'!T:T,MATCH(Z726,'Factur-X FULL'!B:B,0)))</f>
        <v>EXTENDED</v>
      </c>
      <c r="AC726" s="433"/>
      <c r="AD726" s="8"/>
    </row>
    <row r="727" spans="1:30" ht="45" customHeight="1" outlineLevel="4" x14ac:dyDescent="0.2">
      <c r="A727" s="8">
        <v>724</v>
      </c>
      <c r="B727" s="62" t="s">
        <v>4161</v>
      </c>
      <c r="C727" s="511"/>
      <c r="D727" s="445" t="str">
        <f t="shared" si="110"/>
        <v xml:space="preserve">* * * * * * </v>
      </c>
      <c r="E727" s="24"/>
      <c r="F727" s="26">
        <f t="shared" si="113"/>
        <v>6</v>
      </c>
      <c r="G727" s="26" t="s">
        <v>5613</v>
      </c>
      <c r="H727" s="26" t="s">
        <v>5613</v>
      </c>
      <c r="I727" s="26" t="s">
        <v>5613</v>
      </c>
      <c r="J727" s="26" t="s">
        <v>99</v>
      </c>
      <c r="K727" s="19" t="s">
        <v>16</v>
      </c>
      <c r="L727" s="230" t="str">
        <f t="shared" si="111"/>
        <v>1..1</v>
      </c>
      <c r="M727" s="230" t="str">
        <f t="shared" si="112"/>
        <v>1..1</v>
      </c>
      <c r="N727" s="475" t="s">
        <v>20</v>
      </c>
      <c r="O727" s="52" t="s">
        <v>5420</v>
      </c>
      <c r="P727" s="47" t="s">
        <v>4771</v>
      </c>
      <c r="Q727" s="47" t="s">
        <v>4976</v>
      </c>
      <c r="R727" s="47"/>
      <c r="S727" s="52"/>
      <c r="T727" s="125" t="s">
        <v>409</v>
      </c>
      <c r="U727" s="497" t="s">
        <v>230</v>
      </c>
      <c r="V727" s="94" t="s">
        <v>138</v>
      </c>
      <c r="W727" s="187"/>
      <c r="X727" s="169"/>
      <c r="Y727" s="8"/>
      <c r="Z727" s="114" t="str">
        <f>INDEX('Factur-X FULL'!B:B,MATCH(CONCATENATE("/rsm:CrossIndustryInvoice",O727),'Factur-X FULL'!M:M,0))</f>
        <v>EXT</v>
      </c>
      <c r="AA727" s="201" t="str">
        <f>INDEX('Factur-X FULL'!K:K,MATCH(CONCATENATE("/rsm:CrossIndustryInvoice",O727),'Factur-X FULL'!M:M,0))</f>
        <v>1..1</v>
      </c>
      <c r="AB727" s="109" t="str">
        <f>IF(OR(ISNA(Z727),Z727="EXT"),INDEX('Factur-X FULL'!T:T,MATCH(CONCATENATE("/rsm:CrossIndustryInvoice",O727),'Factur-X FULL'!M:M,0)),INDEX('Factur-X FULL'!T:T,MATCH(Z727,'Factur-X FULL'!B:B,0)))</f>
        <v>EXTENDED</v>
      </c>
      <c r="AC727" s="433"/>
      <c r="AD727" s="8"/>
    </row>
    <row r="728" spans="1:30" s="148" customFormat="1" ht="45" customHeight="1" outlineLevel="2" x14ac:dyDescent="0.2">
      <c r="A728" s="8">
        <v>725</v>
      </c>
      <c r="B728" s="155" t="s">
        <v>4161</v>
      </c>
      <c r="C728" s="127"/>
      <c r="D728" s="449" t="str">
        <f t="shared" si="110"/>
        <v xml:space="preserve">* * * </v>
      </c>
      <c r="E728" s="40" t="s">
        <v>4167</v>
      </c>
      <c r="F728" s="42">
        <f t="shared" si="100"/>
        <v>3</v>
      </c>
      <c r="G728" s="237" t="s">
        <v>5613</v>
      </c>
      <c r="H728" s="237" t="s">
        <v>5613</v>
      </c>
      <c r="I728" s="237" t="s">
        <v>5613</v>
      </c>
      <c r="J728" s="237" t="s">
        <v>323</v>
      </c>
      <c r="K728" s="42" t="s">
        <v>20</v>
      </c>
      <c r="L728" s="41" t="str">
        <f t="shared" si="111"/>
        <v>0..1</v>
      </c>
      <c r="M728" s="41" t="str">
        <f t="shared" si="112"/>
        <v>0..1</v>
      </c>
      <c r="N728" s="481" t="s">
        <v>20</v>
      </c>
      <c r="O728" s="40" t="s">
        <v>3942</v>
      </c>
      <c r="P728" s="40"/>
      <c r="Q728" s="40"/>
      <c r="R728" s="40"/>
      <c r="S728" s="42"/>
      <c r="T728" s="42"/>
      <c r="U728" s="499"/>
      <c r="V728" s="91"/>
      <c r="W728" s="193"/>
      <c r="X728" s="194"/>
      <c r="Y728" s="8"/>
      <c r="Z728" s="141" t="str">
        <f>INDEX('Factur-X FULL'!B:B,MATCH(CONCATENATE("/rsm:CrossIndustryInvoice",O728),'Factur-X FULL'!M:M,0))</f>
        <v>EXT</v>
      </c>
      <c r="AA728" s="203" t="str">
        <f>INDEX('Factur-X FULL'!K:K,MATCH(CONCATENATE("/rsm:CrossIndustryInvoice",O728),'Factur-X FULL'!M:M,0))</f>
        <v>0..1</v>
      </c>
      <c r="AB728" s="144" t="str">
        <f>IF(OR(ISNA(Z728),Z728="EXT"),INDEX('Factur-X FULL'!T:T,MATCH(CONCATENATE("/rsm:CrossIndustryInvoice",O728),'Factur-X FULL'!M:M,0)),INDEX('Factur-X FULL'!T:T,MATCH(Z728,'Factur-X FULL'!B:B,0)))</f>
        <v>EXTENDED</v>
      </c>
      <c r="AC728" s="427" t="s">
        <v>4713</v>
      </c>
      <c r="AD728" s="8"/>
    </row>
    <row r="729" spans="1:30" ht="45" customHeight="1" outlineLevel="3" x14ac:dyDescent="0.2">
      <c r="A729" s="8">
        <v>726</v>
      </c>
      <c r="B729" s="62" t="s">
        <v>4161</v>
      </c>
      <c r="C729" s="121"/>
      <c r="D729" s="445" t="str">
        <f t="shared" si="110"/>
        <v xml:space="preserve">* * * * </v>
      </c>
      <c r="E729" s="24" t="s">
        <v>4033</v>
      </c>
      <c r="F729" s="26">
        <f t="shared" si="100"/>
        <v>4</v>
      </c>
      <c r="G729" s="26" t="s">
        <v>5613</v>
      </c>
      <c r="H729" s="26" t="s">
        <v>5613</v>
      </c>
      <c r="I729" s="26" t="s">
        <v>5613</v>
      </c>
      <c r="J729" s="26" t="s">
        <v>323</v>
      </c>
      <c r="K729" s="18" t="s">
        <v>20</v>
      </c>
      <c r="L729" s="230" t="str">
        <f t="shared" si="111"/>
        <v>0..1</v>
      </c>
      <c r="M729" s="230" t="str">
        <f t="shared" si="112"/>
        <v>0..1</v>
      </c>
      <c r="N729" s="476" t="s">
        <v>21</v>
      </c>
      <c r="O729" s="25" t="s">
        <v>4036</v>
      </c>
      <c r="P729" s="20" t="s">
        <v>5700</v>
      </c>
      <c r="Q729" s="24"/>
      <c r="R729" s="24"/>
      <c r="S729" s="25"/>
      <c r="T729" s="18" t="s">
        <v>147</v>
      </c>
      <c r="U729" s="495" t="s">
        <v>81</v>
      </c>
      <c r="V729" s="89"/>
      <c r="W729" s="182"/>
      <c r="X729" s="164"/>
      <c r="Y729" s="8"/>
      <c r="Z729" s="114" t="str">
        <f>INDEX('Factur-X FULL'!B:B,MATCH(CONCATENATE("/rsm:CrossIndustryInvoice",O729),'Factur-X FULL'!M:M,0))</f>
        <v>EXT</v>
      </c>
      <c r="AA729" s="201" t="str">
        <f>INDEX('Factur-X FULL'!K:K,MATCH(CONCATENATE("/rsm:CrossIndustryInvoice",O729),'Factur-X FULL'!M:M,0))</f>
        <v>0..1</v>
      </c>
      <c r="AB729" s="109" t="str">
        <f>IF(OR(ISNA(Z729),Z729="EXT"),INDEX('Factur-X FULL'!T:T,MATCH(CONCATENATE("/rsm:CrossIndustryInvoice",O729),'Factur-X FULL'!M:M,0)),INDEX('Factur-X FULL'!T:T,MATCH(Z729,'Factur-X FULL'!B:B,0)))</f>
        <v>EXTENDED</v>
      </c>
      <c r="AC729" s="427" t="s">
        <v>4713</v>
      </c>
      <c r="AD729" s="8"/>
    </row>
    <row r="730" spans="1:30" ht="45" customHeight="1" outlineLevel="3" x14ac:dyDescent="0.2">
      <c r="A730" s="8">
        <v>727</v>
      </c>
      <c r="B730" s="62" t="s">
        <v>4161</v>
      </c>
      <c r="C730" s="121"/>
      <c r="D730" s="445" t="str">
        <f t="shared" si="110"/>
        <v xml:space="preserve">* * * * </v>
      </c>
      <c r="E730" s="24" t="s">
        <v>4034</v>
      </c>
      <c r="F730" s="26">
        <f t="shared" si="100"/>
        <v>4</v>
      </c>
      <c r="G730" s="26" t="s">
        <v>5613</v>
      </c>
      <c r="H730" s="26" t="s">
        <v>5613</v>
      </c>
      <c r="I730" s="26" t="s">
        <v>5613</v>
      </c>
      <c r="J730" s="26" t="s">
        <v>323</v>
      </c>
      <c r="K730" s="18" t="s">
        <v>21</v>
      </c>
      <c r="L730" s="230" t="str">
        <f t="shared" si="111"/>
        <v>0..n</v>
      </c>
      <c r="M730" s="230" t="str">
        <f t="shared" si="112"/>
        <v>0..n</v>
      </c>
      <c r="N730" s="476" t="s">
        <v>21</v>
      </c>
      <c r="O730" s="25" t="s">
        <v>4037</v>
      </c>
      <c r="P730" s="20" t="s">
        <v>5700</v>
      </c>
      <c r="Q730" s="24"/>
      <c r="R730" s="24"/>
      <c r="S730" s="25"/>
      <c r="T730" s="18" t="s">
        <v>147</v>
      </c>
      <c r="U730" s="495" t="s">
        <v>81</v>
      </c>
      <c r="V730" s="89"/>
      <c r="W730" s="182"/>
      <c r="X730" s="164"/>
      <c r="Y730" s="8"/>
      <c r="Z730" s="114" t="str">
        <f>INDEX('Factur-X FULL'!B:B,MATCH(CONCATENATE("/rsm:CrossIndustryInvoice",O730),'Factur-X FULL'!M:M,0))</f>
        <v>EXT</v>
      </c>
      <c r="AA730" s="201" t="str">
        <f>INDEX('Factur-X FULL'!K:K,MATCH(CONCATENATE("/rsm:CrossIndustryInvoice",O730),'Factur-X FULL'!M:M,0))</f>
        <v>0..n</v>
      </c>
      <c r="AB730" s="109" t="str">
        <f>IF(OR(ISNA(Z730),Z730="EXT"),INDEX('Factur-X FULL'!T:T,MATCH(CONCATENATE("/rsm:CrossIndustryInvoice",O730),'Factur-X FULL'!M:M,0)),INDEX('Factur-X FULL'!T:T,MATCH(Z730,'Factur-X FULL'!B:B,0)))</f>
        <v>EXTENDED</v>
      </c>
      <c r="AC730" s="427" t="s">
        <v>4713</v>
      </c>
      <c r="AD730" s="8"/>
    </row>
    <row r="731" spans="1:30" ht="45" customHeight="1" outlineLevel="3" x14ac:dyDescent="0.2">
      <c r="A731" s="8">
        <v>728</v>
      </c>
      <c r="B731" s="62" t="s">
        <v>4161</v>
      </c>
      <c r="C731" s="121"/>
      <c r="D731" s="445" t="str">
        <f t="shared" si="110"/>
        <v xml:space="preserve">* * * * * </v>
      </c>
      <c r="E731" s="24" t="s">
        <v>4035</v>
      </c>
      <c r="F731" s="26">
        <f t="shared" si="100"/>
        <v>5</v>
      </c>
      <c r="G731" s="26" t="s">
        <v>5613</v>
      </c>
      <c r="H731" s="26" t="s">
        <v>5613</v>
      </c>
      <c r="I731" s="26" t="s">
        <v>5613</v>
      </c>
      <c r="J731" s="26" t="s">
        <v>323</v>
      </c>
      <c r="K731" s="18" t="s">
        <v>16</v>
      </c>
      <c r="L731" s="230" t="str">
        <f t="shared" si="111"/>
        <v>1..1</v>
      </c>
      <c r="M731" s="230" t="str">
        <f t="shared" si="112"/>
        <v>1..1</v>
      </c>
      <c r="N731" s="476" t="s">
        <v>20</v>
      </c>
      <c r="O731" s="31" t="s">
        <v>4038</v>
      </c>
      <c r="P731" s="32" t="s">
        <v>5701</v>
      </c>
      <c r="Q731" s="32"/>
      <c r="R731" s="32"/>
      <c r="S731" s="31"/>
      <c r="T731" s="122" t="s">
        <v>409</v>
      </c>
      <c r="U731" s="497" t="s">
        <v>230</v>
      </c>
      <c r="V731" s="90"/>
      <c r="W731" s="184"/>
      <c r="X731" s="165"/>
      <c r="Y731" s="8"/>
      <c r="Z731" s="114" t="str">
        <f>INDEX('Factur-X FULL'!B:B,MATCH(CONCATENATE("/rsm:CrossIndustryInvoice",O731),'Factur-X FULL'!M:M,0))</f>
        <v>EXT</v>
      </c>
      <c r="AA731" s="201" t="str">
        <f>INDEX('Factur-X FULL'!K:K,MATCH(CONCATENATE("/rsm:CrossIndustryInvoice",O731),'Factur-X FULL'!M:M,0))</f>
        <v>1..1</v>
      </c>
      <c r="AB731" s="109" t="str">
        <f>IF(OR(ISNA(Z731),Z731="EXT"),INDEX('Factur-X FULL'!T:T,MATCH(CONCATENATE("/rsm:CrossIndustryInvoice",O731),'Factur-X FULL'!M:M,0)),INDEX('Factur-X FULL'!T:T,MATCH(Z731,'Factur-X FULL'!B:B,0)))</f>
        <v>EXTENDED</v>
      </c>
      <c r="AC731" s="427" t="s">
        <v>4713</v>
      </c>
      <c r="AD731" s="8"/>
    </row>
    <row r="732" spans="1:30" ht="45" customHeight="1" outlineLevel="3" x14ac:dyDescent="0.2">
      <c r="A732" s="8">
        <v>729</v>
      </c>
      <c r="B732" s="62" t="s">
        <v>4161</v>
      </c>
      <c r="C732" s="121"/>
      <c r="D732" s="445" t="str">
        <f t="shared" si="110"/>
        <v xml:space="preserve">* * * * </v>
      </c>
      <c r="E732" s="24" t="s">
        <v>339</v>
      </c>
      <c r="F732" s="26">
        <f t="shared" si="100"/>
        <v>4</v>
      </c>
      <c r="G732" s="26" t="s">
        <v>5613</v>
      </c>
      <c r="H732" s="26" t="s">
        <v>5613</v>
      </c>
      <c r="I732" s="26" t="s">
        <v>5613</v>
      </c>
      <c r="J732" s="26" t="s">
        <v>3776</v>
      </c>
      <c r="K732" s="18" t="s">
        <v>16</v>
      </c>
      <c r="L732" s="230" t="str">
        <f t="shared" si="111"/>
        <v>1..1</v>
      </c>
      <c r="M732" s="230" t="str">
        <f t="shared" si="112"/>
        <v>1..1</v>
      </c>
      <c r="N732" s="475" t="s">
        <v>20</v>
      </c>
      <c r="O732" s="25" t="s">
        <v>3943</v>
      </c>
      <c r="P732" s="20" t="s">
        <v>5702</v>
      </c>
      <c r="Q732" s="24"/>
      <c r="R732" s="24"/>
      <c r="S732" s="25"/>
      <c r="T732" s="19" t="s">
        <v>125</v>
      </c>
      <c r="U732" s="494" t="s">
        <v>81</v>
      </c>
      <c r="V732" s="89"/>
      <c r="W732" s="182"/>
      <c r="X732" s="164"/>
      <c r="Y732" s="8"/>
      <c r="Z732" s="114" t="str">
        <f>INDEX('Factur-X FULL'!B:B,MATCH(CONCATENATE("/rsm:CrossIndustryInvoice",O732),'Factur-X FULL'!M:M,0))</f>
        <v>EXT</v>
      </c>
      <c r="AA732" s="201" t="str">
        <f>INDEX('Factur-X FULL'!K:K,MATCH(CONCATENATE("/rsm:CrossIndustryInvoice",O732),'Factur-X FULL'!M:M,0))</f>
        <v>0..1</v>
      </c>
      <c r="AB732" s="109" t="str">
        <f>IF(OR(ISNA(Z732),Z732="EXT"),INDEX('Factur-X FULL'!T:T,MATCH(CONCATENATE("/rsm:CrossIndustryInvoice",O732),'Factur-X FULL'!M:M,0)),INDEX('Factur-X FULL'!T:T,MATCH(Z732,'Factur-X FULL'!B:B,0)))</f>
        <v>EXTENDED</v>
      </c>
      <c r="AC732" s="427" t="s">
        <v>4713</v>
      </c>
      <c r="AD732" s="8"/>
    </row>
    <row r="733" spans="1:30" ht="45" customHeight="1" outlineLevel="3" x14ac:dyDescent="0.2">
      <c r="A733" s="8">
        <v>730</v>
      </c>
      <c r="B733" s="62" t="s">
        <v>4161</v>
      </c>
      <c r="C733" s="126"/>
      <c r="D733" s="446" t="str">
        <f t="shared" si="110"/>
        <v xml:space="preserve">* * * * </v>
      </c>
      <c r="E733" s="49" t="s">
        <v>4637</v>
      </c>
      <c r="F733" s="35">
        <f t="shared" si="100"/>
        <v>4</v>
      </c>
      <c r="G733" s="35" t="s">
        <v>5613</v>
      </c>
      <c r="H733" s="35" t="s">
        <v>5613</v>
      </c>
      <c r="I733" s="35" t="s">
        <v>5613</v>
      </c>
      <c r="J733" s="35" t="s">
        <v>3776</v>
      </c>
      <c r="K733" s="36" t="s">
        <v>20</v>
      </c>
      <c r="L733" s="35" t="str">
        <f t="shared" si="111"/>
        <v>0..1</v>
      </c>
      <c r="M733" s="35" t="str">
        <f t="shared" si="112"/>
        <v>0..1</v>
      </c>
      <c r="N733" s="482" t="s">
        <v>20</v>
      </c>
      <c r="O733" s="34" t="s">
        <v>4040</v>
      </c>
      <c r="P733" s="34"/>
      <c r="Q733" s="34"/>
      <c r="R733" s="34"/>
      <c r="S733" s="34"/>
      <c r="T733" s="36"/>
      <c r="U733" s="500"/>
      <c r="V733" s="91"/>
      <c r="W733" s="185"/>
      <c r="X733" s="166"/>
      <c r="Y733" s="8"/>
      <c r="Z733" s="114" t="str">
        <f>INDEX('Factur-X FULL'!B:B,MATCH(CONCATENATE("/rsm:CrossIndustryInvoice",O733),'Factur-X FULL'!M:M,0))</f>
        <v>EXT</v>
      </c>
      <c r="AA733" s="201" t="str">
        <f>INDEX('Factur-X FULL'!K:K,MATCH(CONCATENATE("/rsm:CrossIndustryInvoice",O733),'Factur-X FULL'!M:M,0))</f>
        <v>0..1</v>
      </c>
      <c r="AB733" s="109" t="str">
        <f>IF(OR(ISNA(Z733),Z733="EXT"),INDEX('Factur-X FULL'!T:T,MATCH(CONCATENATE("/rsm:CrossIndustryInvoice",O733),'Factur-X FULL'!M:M,0)),INDEX('Factur-X FULL'!T:T,MATCH(Z733,'Factur-X FULL'!B:B,0)))</f>
        <v>EXTENDED</v>
      </c>
      <c r="AC733" s="427" t="s">
        <v>5594</v>
      </c>
      <c r="AD733" s="8"/>
    </row>
    <row r="734" spans="1:30" ht="45" customHeight="1" outlineLevel="4" x14ac:dyDescent="0.2">
      <c r="A734" s="8">
        <v>731</v>
      </c>
      <c r="B734" s="62" t="s">
        <v>4161</v>
      </c>
      <c r="C734" s="121"/>
      <c r="D734" s="445" t="str">
        <f t="shared" si="110"/>
        <v xml:space="preserve">* * * * * </v>
      </c>
      <c r="E734" s="24" t="s">
        <v>4039</v>
      </c>
      <c r="F734" s="26">
        <f t="shared" si="100"/>
        <v>5</v>
      </c>
      <c r="G734" s="26" t="s">
        <v>5613</v>
      </c>
      <c r="H734" s="26" t="s">
        <v>5613</v>
      </c>
      <c r="I734" s="26" t="s">
        <v>5613</v>
      </c>
      <c r="J734" s="26" t="s">
        <v>3776</v>
      </c>
      <c r="K734" s="18" t="s">
        <v>20</v>
      </c>
      <c r="L734" s="230" t="str">
        <f t="shared" si="111"/>
        <v>0..1</v>
      </c>
      <c r="M734" s="230" t="str">
        <f t="shared" si="112"/>
        <v>0..1</v>
      </c>
      <c r="N734" s="475" t="s">
        <v>20</v>
      </c>
      <c r="O734" s="24" t="s">
        <v>3944</v>
      </c>
      <c r="P734" s="24" t="s">
        <v>5696</v>
      </c>
      <c r="Q734" s="24"/>
      <c r="R734" s="24"/>
      <c r="S734" s="24"/>
      <c r="T734" s="18" t="s">
        <v>147</v>
      </c>
      <c r="U734" s="495" t="s">
        <v>81</v>
      </c>
      <c r="V734" s="89"/>
      <c r="W734" s="182"/>
      <c r="X734" s="164"/>
      <c r="Y734" s="8"/>
      <c r="Z734" s="114" t="str">
        <f>INDEX('Factur-X FULL'!B:B,MATCH(CONCATENATE("/rsm:CrossIndustryInvoice",O734),'Factur-X FULL'!M:M,0))</f>
        <v>EXT</v>
      </c>
      <c r="AA734" s="201" t="str">
        <f>INDEX('Factur-X FULL'!K:K,MATCH(CONCATENATE("/rsm:CrossIndustryInvoice",O734),'Factur-X FULL'!M:M,0))</f>
        <v>0..1</v>
      </c>
      <c r="AB734" s="109" t="str">
        <f>IF(OR(ISNA(Z734),Z734="EXT"),INDEX('Factur-X FULL'!T:T,MATCH(CONCATENATE("/rsm:CrossIndustryInvoice",O734),'Factur-X FULL'!M:M,0)),INDEX('Factur-X FULL'!T:T,MATCH(Z734,'Factur-X FULL'!B:B,0)))</f>
        <v>EXTENDED</v>
      </c>
      <c r="AC734" s="427" t="s">
        <v>5594</v>
      </c>
      <c r="AD734" s="8"/>
    </row>
    <row r="735" spans="1:30" ht="45" customHeight="1" outlineLevel="4" x14ac:dyDescent="0.2">
      <c r="A735" s="8">
        <v>732</v>
      </c>
      <c r="B735" s="62" t="s">
        <v>4161</v>
      </c>
      <c r="C735" s="121"/>
      <c r="D735" s="445" t="str">
        <f t="shared" si="110"/>
        <v xml:space="preserve">* * * * * * </v>
      </c>
      <c r="E735" s="24" t="s">
        <v>4078</v>
      </c>
      <c r="F735" s="26">
        <f t="shared" si="100"/>
        <v>6</v>
      </c>
      <c r="G735" s="26" t="s">
        <v>5613</v>
      </c>
      <c r="H735" s="26" t="s">
        <v>5613</v>
      </c>
      <c r="I735" s="26" t="s">
        <v>5613</v>
      </c>
      <c r="J735" s="26" t="s">
        <v>3776</v>
      </c>
      <c r="K735" s="18" t="s">
        <v>20</v>
      </c>
      <c r="L735" s="230" t="str">
        <f t="shared" si="111"/>
        <v>0..1</v>
      </c>
      <c r="M735" s="230" t="str">
        <f t="shared" si="112"/>
        <v>0..1</v>
      </c>
      <c r="N735" s="475" t="s">
        <v>20</v>
      </c>
      <c r="O735" s="47" t="s">
        <v>4077</v>
      </c>
      <c r="P735" s="159" t="s">
        <v>5697</v>
      </c>
      <c r="Q735" s="32"/>
      <c r="R735" s="32"/>
      <c r="S735" s="31"/>
      <c r="T735" s="125" t="s">
        <v>409</v>
      </c>
      <c r="U735" s="497" t="s">
        <v>230</v>
      </c>
      <c r="V735" s="94"/>
      <c r="W735" s="187"/>
      <c r="X735" s="169"/>
      <c r="Y735" s="8"/>
      <c r="Z735" s="114" t="str">
        <f>INDEX('Factur-X FULL'!B:B,MATCH(CONCATENATE("/rsm:CrossIndustryInvoice",O735),'Factur-X FULL'!M:M,0))</f>
        <v>EXT</v>
      </c>
      <c r="AA735" s="201" t="str">
        <f>INDEX('Factur-X FULL'!K:K,MATCH(CONCATENATE("/rsm:CrossIndustryInvoice",O735),'Factur-X FULL'!M:M,0))</f>
        <v>0..1</v>
      </c>
      <c r="AB735" s="109" t="str">
        <f>IF(OR(ISNA(Z735),Z735="EXT"),INDEX('Factur-X FULL'!T:T,MATCH(CONCATENATE("/rsm:CrossIndustryInvoice",O735),'Factur-X FULL'!M:M,0)),INDEX('Factur-X FULL'!T:T,MATCH(Z735,'Factur-X FULL'!B:B,0)))</f>
        <v>EXTENDED</v>
      </c>
      <c r="AC735" s="427" t="s">
        <v>5594</v>
      </c>
      <c r="AD735" s="8"/>
    </row>
    <row r="736" spans="1:30" ht="45" customHeight="1" outlineLevel="4" x14ac:dyDescent="0.2">
      <c r="A736" s="8">
        <v>733</v>
      </c>
      <c r="B736" s="62" t="s">
        <v>4161</v>
      </c>
      <c r="C736" s="121"/>
      <c r="D736" s="445" t="str">
        <f t="shared" si="110"/>
        <v xml:space="preserve">* * * * * </v>
      </c>
      <c r="E736" s="24" t="s">
        <v>4795</v>
      </c>
      <c r="F736" s="26">
        <f t="shared" si="100"/>
        <v>5</v>
      </c>
      <c r="G736" s="26" t="s">
        <v>5613</v>
      </c>
      <c r="H736" s="26" t="s">
        <v>5613</v>
      </c>
      <c r="I736" s="26" t="s">
        <v>5613</v>
      </c>
      <c r="J736" s="26" t="s">
        <v>3776</v>
      </c>
      <c r="K736" s="18" t="s">
        <v>20</v>
      </c>
      <c r="L736" s="230" t="str">
        <f t="shared" si="111"/>
        <v>0..1</v>
      </c>
      <c r="M736" s="230" t="str">
        <f t="shared" si="112"/>
        <v>0..1</v>
      </c>
      <c r="N736" s="475" t="s">
        <v>20</v>
      </c>
      <c r="O736" s="24" t="s">
        <v>4796</v>
      </c>
      <c r="P736" s="24" t="s">
        <v>5659</v>
      </c>
      <c r="Q736" s="24"/>
      <c r="R736" s="24"/>
      <c r="S736" s="24"/>
      <c r="T736" s="19" t="s">
        <v>125</v>
      </c>
      <c r="U736" s="494" t="s">
        <v>81</v>
      </c>
      <c r="V736" s="89"/>
      <c r="W736" s="182"/>
      <c r="X736" s="164"/>
      <c r="Y736" s="8"/>
      <c r="Z736" s="114" t="str">
        <f>INDEX('Factur-X FULL'!B:B,MATCH(CONCATENATE("/rsm:CrossIndustryInvoice",O736),'Factur-X FULL'!M:M,0))</f>
        <v>EXT</v>
      </c>
      <c r="AA736" s="201" t="str">
        <f>INDEX('Factur-X FULL'!K:K,MATCH(CONCATENATE("/rsm:CrossIndustryInvoice",O736),'Factur-X FULL'!M:M,0))</f>
        <v>0..1</v>
      </c>
      <c r="AB736" s="109" t="str">
        <f>IF(OR(ISNA(Z736),Z736="EXT"),INDEX('Factur-X FULL'!T:T,MATCH(CONCATENATE("/rsm:CrossIndustryInvoice",O736),'Factur-X FULL'!M:M,0)),INDEX('Factur-X FULL'!T:T,MATCH(Z736,'Factur-X FULL'!B:B,0)))</f>
        <v>EXTENDED</v>
      </c>
      <c r="AC736" s="427" t="s">
        <v>5594</v>
      </c>
      <c r="AD736" s="8"/>
    </row>
    <row r="737" spans="1:30" s="148" customFormat="1" ht="45" customHeight="1" outlineLevel="4" x14ac:dyDescent="0.2">
      <c r="A737" s="8">
        <v>734</v>
      </c>
      <c r="B737" s="155" t="s">
        <v>4161</v>
      </c>
      <c r="C737" s="405"/>
      <c r="D737" s="451" t="str">
        <f t="shared" si="110"/>
        <v xml:space="preserve">* * * * * </v>
      </c>
      <c r="E737" s="406" t="s">
        <v>5598</v>
      </c>
      <c r="F737" s="407">
        <f t="shared" ref="F737:F744" si="115">LEN(O737)-LEN(SUBSTITUTE(O737,"/",""))</f>
        <v>5</v>
      </c>
      <c r="G737" s="407" t="s">
        <v>5613</v>
      </c>
      <c r="H737" s="407" t="s">
        <v>5613</v>
      </c>
      <c r="I737" s="407" t="s">
        <v>5613</v>
      </c>
      <c r="J737" s="407" t="s">
        <v>99</v>
      </c>
      <c r="K737" s="408" t="s">
        <v>20</v>
      </c>
      <c r="L737" s="407" t="str">
        <f t="shared" si="111"/>
        <v>0..1</v>
      </c>
      <c r="M737" s="407" t="str">
        <f t="shared" si="112"/>
        <v>0..1</v>
      </c>
      <c r="N737" s="409" t="s">
        <v>20</v>
      </c>
      <c r="O737" s="410" t="s">
        <v>5349</v>
      </c>
      <c r="P737" s="410" t="s">
        <v>1798</v>
      </c>
      <c r="Q737" s="410" t="s">
        <v>1553</v>
      </c>
      <c r="R737" s="410"/>
      <c r="S737" s="410" t="s">
        <v>4918</v>
      </c>
      <c r="T737" s="408"/>
      <c r="U737" s="504"/>
      <c r="V737" s="411"/>
      <c r="W737" s="412"/>
      <c r="X737" s="413"/>
      <c r="Y737" s="8"/>
      <c r="Z737" s="145" t="e">
        <f>INDEX('Factur-X FULL'!B:B,MATCH(CONCATENATE("/rsm:CrossIndustryInvoice",O737),'Factur-X FULL'!M:M,0))</f>
        <v>#N/A</v>
      </c>
      <c r="AA737" s="202" t="e">
        <f>INDEX('Factur-X FULL'!K:K,MATCH(CONCATENATE("/rsm:CrossIndustryInvoice",O737),'Factur-X FULL'!M:M,0))</f>
        <v>#N/A</v>
      </c>
      <c r="AB737" s="146" t="e">
        <f>IF(OR(ISNA(Z737),Z737="EXT"),INDEX('Factur-X FULL'!T:T,MATCH(CONCATENATE("/rsm:CrossIndustryInvoice",O737),'Factur-X FULL'!M:M,0)),INDEX('Factur-X FULL'!T:T,MATCH(Z737,'Factur-X FULL'!B:B,0)))</f>
        <v>#N/A</v>
      </c>
      <c r="AC737" s="426" t="s">
        <v>4707</v>
      </c>
      <c r="AD737" s="8"/>
    </row>
    <row r="738" spans="1:30" ht="45" customHeight="1" outlineLevel="4" x14ac:dyDescent="0.2">
      <c r="A738" s="8">
        <v>735</v>
      </c>
      <c r="B738" s="62" t="s">
        <v>4161</v>
      </c>
      <c r="C738" s="121"/>
      <c r="D738" s="445" t="str">
        <f t="shared" si="110"/>
        <v xml:space="preserve">* * * * * * </v>
      </c>
      <c r="E738" s="24" t="s">
        <v>5342</v>
      </c>
      <c r="F738" s="26">
        <f t="shared" si="115"/>
        <v>6</v>
      </c>
      <c r="G738" s="26" t="s">
        <v>5613</v>
      </c>
      <c r="H738" s="26" t="s">
        <v>5613</v>
      </c>
      <c r="I738" s="26" t="s">
        <v>5613</v>
      </c>
      <c r="J738" s="26" t="s">
        <v>99</v>
      </c>
      <c r="K738" s="18" t="s">
        <v>20</v>
      </c>
      <c r="L738" s="230" t="str">
        <f t="shared" si="111"/>
        <v>0..1</v>
      </c>
      <c r="M738" s="230" t="str">
        <f t="shared" si="112"/>
        <v>0..1</v>
      </c>
      <c r="N738" s="475" t="s">
        <v>20</v>
      </c>
      <c r="O738" s="21" t="s">
        <v>5350</v>
      </c>
      <c r="P738" s="20" t="s">
        <v>1467</v>
      </c>
      <c r="Q738" s="20" t="s">
        <v>1468</v>
      </c>
      <c r="R738" s="20"/>
      <c r="S738" s="21"/>
      <c r="T738" s="19" t="s">
        <v>125</v>
      </c>
      <c r="U738" s="494" t="s">
        <v>81</v>
      </c>
      <c r="V738" s="88"/>
      <c r="W738" s="181"/>
      <c r="X738" s="163"/>
      <c r="Y738" s="8"/>
      <c r="Z738" s="114" t="e">
        <f>INDEX('Factur-X FULL'!B:B,MATCH(CONCATENATE("/rsm:CrossIndustryInvoice",O738),'Factur-X FULL'!M:M,0))</f>
        <v>#N/A</v>
      </c>
      <c r="AA738" s="201" t="e">
        <f>INDEX('Factur-X FULL'!K:K,MATCH(CONCATENATE("/rsm:CrossIndustryInvoice",O738),'Factur-X FULL'!M:M,0))</f>
        <v>#N/A</v>
      </c>
      <c r="AB738" s="109" t="e">
        <f>IF(OR(ISNA(Z738),Z738="EXT"),INDEX('Factur-X FULL'!T:T,MATCH(CONCATENATE("/rsm:CrossIndustryInvoice",O738),'Factur-X FULL'!M:M,0)),INDEX('Factur-X FULL'!T:T,MATCH(Z738,'Factur-X FULL'!B:B,0)))</f>
        <v>#N/A</v>
      </c>
      <c r="AC738" s="426" t="s">
        <v>4707</v>
      </c>
      <c r="AD738" s="8"/>
    </row>
    <row r="739" spans="1:30" ht="45" customHeight="1" outlineLevel="4" x14ac:dyDescent="0.2">
      <c r="A739" s="8">
        <v>736</v>
      </c>
      <c r="B739" s="62" t="s">
        <v>4161</v>
      </c>
      <c r="C739" s="121"/>
      <c r="D739" s="445" t="str">
        <f t="shared" si="110"/>
        <v xml:space="preserve">* * * * * * </v>
      </c>
      <c r="E739" s="24" t="s">
        <v>5343</v>
      </c>
      <c r="F739" s="26">
        <f t="shared" si="115"/>
        <v>6</v>
      </c>
      <c r="G739" s="26" t="s">
        <v>5613</v>
      </c>
      <c r="H739" s="26" t="s">
        <v>5613</v>
      </c>
      <c r="I739" s="26" t="s">
        <v>5613</v>
      </c>
      <c r="J739" s="26" t="s">
        <v>99</v>
      </c>
      <c r="K739" s="18" t="s">
        <v>20</v>
      </c>
      <c r="L739" s="230" t="str">
        <f t="shared" si="111"/>
        <v>0..1</v>
      </c>
      <c r="M739" s="230" t="str">
        <f t="shared" si="112"/>
        <v>0..1</v>
      </c>
      <c r="N739" s="475" t="s">
        <v>20</v>
      </c>
      <c r="O739" s="21" t="s">
        <v>5351</v>
      </c>
      <c r="P739" s="20" t="s">
        <v>1472</v>
      </c>
      <c r="Q739" s="20" t="s">
        <v>1473</v>
      </c>
      <c r="R739" s="20"/>
      <c r="S739" s="21"/>
      <c r="T739" s="19" t="s">
        <v>125</v>
      </c>
      <c r="U739" s="494" t="s">
        <v>81</v>
      </c>
      <c r="V739" s="88"/>
      <c r="W739" s="181"/>
      <c r="X739" s="163"/>
      <c r="Y739" s="8"/>
      <c r="Z739" s="114" t="e">
        <f>INDEX('Factur-X FULL'!B:B,MATCH(CONCATENATE("/rsm:CrossIndustryInvoice",O739),'Factur-X FULL'!M:M,0))</f>
        <v>#N/A</v>
      </c>
      <c r="AA739" s="201" t="e">
        <f>INDEX('Factur-X FULL'!K:K,MATCH(CONCATENATE("/rsm:CrossIndustryInvoice",O739),'Factur-X FULL'!M:M,0))</f>
        <v>#N/A</v>
      </c>
      <c r="AB739" s="109" t="e">
        <f>IF(OR(ISNA(Z739),Z739="EXT"),INDEX('Factur-X FULL'!T:T,MATCH(CONCATENATE("/rsm:CrossIndustryInvoice",O739),'Factur-X FULL'!M:M,0)),INDEX('Factur-X FULL'!T:T,MATCH(Z739,'Factur-X FULL'!B:B,0)))</f>
        <v>#N/A</v>
      </c>
      <c r="AC739" s="426" t="s">
        <v>4707</v>
      </c>
      <c r="AD739" s="8"/>
    </row>
    <row r="740" spans="1:30" ht="45" customHeight="1" outlineLevel="4" x14ac:dyDescent="0.2">
      <c r="A740" s="8">
        <v>737</v>
      </c>
      <c r="B740" s="62" t="s">
        <v>4161</v>
      </c>
      <c r="C740" s="121"/>
      <c r="D740" s="445" t="str">
        <f t="shared" ref="D740:D803" si="116">REPT($D$1,F740)</f>
        <v xml:space="preserve">* * * * * * </v>
      </c>
      <c r="E740" s="24" t="s">
        <v>5344</v>
      </c>
      <c r="F740" s="26">
        <f t="shared" si="115"/>
        <v>6</v>
      </c>
      <c r="G740" s="26" t="s">
        <v>5613</v>
      </c>
      <c r="H740" s="26" t="s">
        <v>5613</v>
      </c>
      <c r="I740" s="26" t="s">
        <v>5613</v>
      </c>
      <c r="J740" s="26" t="s">
        <v>99</v>
      </c>
      <c r="K740" s="18" t="s">
        <v>20</v>
      </c>
      <c r="L740" s="230" t="str">
        <f t="shared" si="111"/>
        <v>0..1</v>
      </c>
      <c r="M740" s="230" t="str">
        <f t="shared" si="112"/>
        <v>0..1</v>
      </c>
      <c r="N740" s="475" t="s">
        <v>20</v>
      </c>
      <c r="O740" s="25" t="s">
        <v>5352</v>
      </c>
      <c r="P740" s="24" t="s">
        <v>1477</v>
      </c>
      <c r="Q740" s="24"/>
      <c r="R740" s="24"/>
      <c r="S740" s="25"/>
      <c r="T740" s="19" t="s">
        <v>125</v>
      </c>
      <c r="U740" s="494" t="s">
        <v>81</v>
      </c>
      <c r="V740" s="89"/>
      <c r="W740" s="182"/>
      <c r="X740" s="164"/>
      <c r="Y740" s="8"/>
      <c r="Z740" s="114" t="e">
        <f>INDEX('Factur-X FULL'!B:B,MATCH(CONCATENATE("/rsm:CrossIndustryInvoice",O740),'Factur-X FULL'!M:M,0))</f>
        <v>#N/A</v>
      </c>
      <c r="AA740" s="201" t="e">
        <f>INDEX('Factur-X FULL'!K:K,MATCH(CONCATENATE("/rsm:CrossIndustryInvoice",O740),'Factur-X FULL'!M:M,0))</f>
        <v>#N/A</v>
      </c>
      <c r="AB740" s="109" t="e">
        <f>IF(OR(ISNA(Z740),Z740="EXT"),INDEX('Factur-X FULL'!T:T,MATCH(CONCATENATE("/rsm:CrossIndustryInvoice",O740),'Factur-X FULL'!M:M,0)),INDEX('Factur-X FULL'!T:T,MATCH(Z740,'Factur-X FULL'!B:B,0)))</f>
        <v>#N/A</v>
      </c>
      <c r="AC740" s="426" t="s">
        <v>4707</v>
      </c>
      <c r="AD740" s="8"/>
    </row>
    <row r="741" spans="1:30" ht="45" customHeight="1" outlineLevel="4" x14ac:dyDescent="0.2">
      <c r="A741" s="8">
        <v>738</v>
      </c>
      <c r="B741" s="62" t="s">
        <v>4161</v>
      </c>
      <c r="C741" s="121"/>
      <c r="D741" s="445" t="str">
        <f t="shared" si="116"/>
        <v xml:space="preserve">* * * * * * </v>
      </c>
      <c r="E741" s="24" t="s">
        <v>5345</v>
      </c>
      <c r="F741" s="26">
        <f t="shared" si="115"/>
        <v>6</v>
      </c>
      <c r="G741" s="26" t="s">
        <v>5613</v>
      </c>
      <c r="H741" s="26" t="s">
        <v>5613</v>
      </c>
      <c r="I741" s="26" t="s">
        <v>5613</v>
      </c>
      <c r="J741" s="26" t="s">
        <v>99</v>
      </c>
      <c r="K741" s="18" t="s">
        <v>20</v>
      </c>
      <c r="L741" s="230" t="str">
        <f t="shared" si="111"/>
        <v>0..1</v>
      </c>
      <c r="M741" s="230" t="str">
        <f t="shared" si="112"/>
        <v>0..1</v>
      </c>
      <c r="N741" s="475" t="s">
        <v>20</v>
      </c>
      <c r="O741" s="25" t="s">
        <v>5353</v>
      </c>
      <c r="P741" s="24" t="s">
        <v>1477</v>
      </c>
      <c r="Q741" s="24"/>
      <c r="R741" s="24"/>
      <c r="S741" s="25"/>
      <c r="T741" s="19" t="s">
        <v>125</v>
      </c>
      <c r="U741" s="494" t="s">
        <v>81</v>
      </c>
      <c r="V741" s="89"/>
      <c r="W741" s="182"/>
      <c r="X741" s="164"/>
      <c r="Y741" s="8"/>
      <c r="Z741" s="114" t="e">
        <f>INDEX('Factur-X FULL'!B:B,MATCH(CONCATENATE("/rsm:CrossIndustryInvoice",O741),'Factur-X FULL'!M:M,0))</f>
        <v>#N/A</v>
      </c>
      <c r="AA741" s="201" t="e">
        <f>INDEX('Factur-X FULL'!K:K,MATCH(CONCATENATE("/rsm:CrossIndustryInvoice",O741),'Factur-X FULL'!M:M,0))</f>
        <v>#N/A</v>
      </c>
      <c r="AB741" s="109" t="e">
        <f>IF(OR(ISNA(Z741),Z741="EXT"),INDEX('Factur-X FULL'!T:T,MATCH(CONCATENATE("/rsm:CrossIndustryInvoice",O741),'Factur-X FULL'!M:M,0)),INDEX('Factur-X FULL'!T:T,MATCH(Z741,'Factur-X FULL'!B:B,0)))</f>
        <v>#N/A</v>
      </c>
      <c r="AC741" s="426" t="s">
        <v>4707</v>
      </c>
      <c r="AD741" s="8"/>
    </row>
    <row r="742" spans="1:30" ht="45" customHeight="1" outlineLevel="4" x14ac:dyDescent="0.2">
      <c r="A742" s="8">
        <v>739</v>
      </c>
      <c r="B742" s="62" t="s">
        <v>4161</v>
      </c>
      <c r="C742" s="121"/>
      <c r="D742" s="445" t="str">
        <f t="shared" si="116"/>
        <v xml:space="preserve">* * * * * * </v>
      </c>
      <c r="E742" s="24" t="s">
        <v>5346</v>
      </c>
      <c r="F742" s="26">
        <f t="shared" si="115"/>
        <v>6</v>
      </c>
      <c r="G742" s="26" t="s">
        <v>5613</v>
      </c>
      <c r="H742" s="26" t="s">
        <v>5613</v>
      </c>
      <c r="I742" s="26" t="s">
        <v>5613</v>
      </c>
      <c r="J742" s="26" t="s">
        <v>99</v>
      </c>
      <c r="K742" s="18" t="s">
        <v>20</v>
      </c>
      <c r="L742" s="230" t="str">
        <f t="shared" si="111"/>
        <v>0..1</v>
      </c>
      <c r="M742" s="230" t="str">
        <f t="shared" si="112"/>
        <v>0..1</v>
      </c>
      <c r="N742" s="475" t="s">
        <v>20</v>
      </c>
      <c r="O742" s="21" t="s">
        <v>5354</v>
      </c>
      <c r="P742" s="20" t="s">
        <v>5727</v>
      </c>
      <c r="Q742" s="20"/>
      <c r="R742" s="20"/>
      <c r="S742" s="21"/>
      <c r="T742" s="19" t="s">
        <v>125</v>
      </c>
      <c r="U742" s="494" t="s">
        <v>81</v>
      </c>
      <c r="V742" s="88"/>
      <c r="W742" s="181"/>
      <c r="X742" s="163"/>
      <c r="Y742" s="8"/>
      <c r="Z742" s="114" t="e">
        <f>INDEX('Factur-X FULL'!B:B,MATCH(CONCATENATE("/rsm:CrossIndustryInvoice",O742),'Factur-X FULL'!M:M,0))</f>
        <v>#N/A</v>
      </c>
      <c r="AA742" s="201" t="e">
        <f>INDEX('Factur-X FULL'!K:K,MATCH(CONCATENATE("/rsm:CrossIndustryInvoice",O742),'Factur-X FULL'!M:M,0))</f>
        <v>#N/A</v>
      </c>
      <c r="AB742" s="109" t="e">
        <f>IF(OR(ISNA(Z742),Z742="EXT"),INDEX('Factur-X FULL'!T:T,MATCH(CONCATENATE("/rsm:CrossIndustryInvoice",O742),'Factur-X FULL'!M:M,0)),INDEX('Factur-X FULL'!T:T,MATCH(Z742,'Factur-X FULL'!B:B,0)))</f>
        <v>#N/A</v>
      </c>
      <c r="AC742" s="426" t="s">
        <v>4707</v>
      </c>
      <c r="AD742" s="8"/>
    </row>
    <row r="743" spans="1:30" ht="45" customHeight="1" outlineLevel="4" x14ac:dyDescent="0.2">
      <c r="A743" s="8">
        <v>740</v>
      </c>
      <c r="B743" s="62" t="s">
        <v>4161</v>
      </c>
      <c r="C743" s="121"/>
      <c r="D743" s="445" t="str">
        <f t="shared" si="116"/>
        <v xml:space="preserve">* * * * * * </v>
      </c>
      <c r="E743" s="24" t="s">
        <v>5347</v>
      </c>
      <c r="F743" s="26">
        <f t="shared" si="115"/>
        <v>6</v>
      </c>
      <c r="G743" s="26" t="s">
        <v>5613</v>
      </c>
      <c r="H743" s="26" t="s">
        <v>5613</v>
      </c>
      <c r="I743" s="26" t="s">
        <v>5613</v>
      </c>
      <c r="J743" s="26" t="s">
        <v>99</v>
      </c>
      <c r="K743" s="18" t="s">
        <v>16</v>
      </c>
      <c r="L743" s="230" t="str">
        <f t="shared" si="111"/>
        <v>1..1</v>
      </c>
      <c r="M743" s="230" t="str">
        <f t="shared" si="112"/>
        <v>1..1</v>
      </c>
      <c r="N743" s="475" t="s">
        <v>20</v>
      </c>
      <c r="O743" s="25" t="s">
        <v>5355</v>
      </c>
      <c r="P743" s="24" t="s">
        <v>1488</v>
      </c>
      <c r="Q743" s="24" t="s">
        <v>541</v>
      </c>
      <c r="R743" s="24"/>
      <c r="S743" s="25"/>
      <c r="T743" s="19" t="s">
        <v>192</v>
      </c>
      <c r="U743" s="494" t="s">
        <v>81</v>
      </c>
      <c r="V743" s="89"/>
      <c r="W743" s="182"/>
      <c r="X743" s="164"/>
      <c r="Y743" s="8"/>
      <c r="Z743" s="114" t="e">
        <f>INDEX('Factur-X FULL'!B:B,MATCH(CONCATENATE("/rsm:CrossIndustryInvoice",O743),'Factur-X FULL'!M:M,0))</f>
        <v>#N/A</v>
      </c>
      <c r="AA743" s="201" t="e">
        <f>INDEX('Factur-X FULL'!K:K,MATCH(CONCATENATE("/rsm:CrossIndustryInvoice",O743),'Factur-X FULL'!M:M,0))</f>
        <v>#N/A</v>
      </c>
      <c r="AB743" s="109" t="e">
        <f>IF(OR(ISNA(Z743),Z743="EXT"),INDEX('Factur-X FULL'!T:T,MATCH(CONCATENATE("/rsm:CrossIndustryInvoice",O743),'Factur-X FULL'!M:M,0)),INDEX('Factur-X FULL'!T:T,MATCH(Z743,'Factur-X FULL'!B:B,0)))</f>
        <v>#N/A</v>
      </c>
      <c r="AC743" s="426" t="s">
        <v>4707</v>
      </c>
      <c r="AD743" s="8"/>
    </row>
    <row r="744" spans="1:30" ht="45" customHeight="1" outlineLevel="4" x14ac:dyDescent="0.2">
      <c r="A744" s="8">
        <v>741</v>
      </c>
      <c r="B744" s="62" t="s">
        <v>4161</v>
      </c>
      <c r="C744" s="121"/>
      <c r="D744" s="445" t="str">
        <f t="shared" si="116"/>
        <v xml:space="preserve">* * * * * * </v>
      </c>
      <c r="E744" s="24" t="s">
        <v>5348</v>
      </c>
      <c r="F744" s="26">
        <f t="shared" si="115"/>
        <v>6</v>
      </c>
      <c r="G744" s="26" t="s">
        <v>5613</v>
      </c>
      <c r="H744" s="26" t="s">
        <v>5613</v>
      </c>
      <c r="I744" s="26" t="s">
        <v>5613</v>
      </c>
      <c r="J744" s="26" t="s">
        <v>99</v>
      </c>
      <c r="K744" s="18" t="s">
        <v>20</v>
      </c>
      <c r="L744" s="230" t="str">
        <f t="shared" si="111"/>
        <v>0..1</v>
      </c>
      <c r="M744" s="230" t="str">
        <f t="shared" si="112"/>
        <v>0..1</v>
      </c>
      <c r="N744" s="475" t="s">
        <v>20</v>
      </c>
      <c r="O744" s="25" t="s">
        <v>5356</v>
      </c>
      <c r="P744" s="24" t="s">
        <v>1493</v>
      </c>
      <c r="Q744" s="24" t="s">
        <v>1494</v>
      </c>
      <c r="R744" s="20"/>
      <c r="S744" s="21"/>
      <c r="T744" s="19" t="s">
        <v>125</v>
      </c>
      <c r="U744" s="494" t="s">
        <v>81</v>
      </c>
      <c r="V744" s="88"/>
      <c r="W744" s="181"/>
      <c r="X744" s="163"/>
      <c r="Y744" s="8"/>
      <c r="Z744" s="114" t="e">
        <f>INDEX('Factur-X FULL'!B:B,MATCH(CONCATENATE("/rsm:CrossIndustryInvoice",O744),'Factur-X FULL'!M:M,0))</f>
        <v>#N/A</v>
      </c>
      <c r="AA744" s="201" t="e">
        <f>INDEX('Factur-X FULL'!K:K,MATCH(CONCATENATE("/rsm:CrossIndustryInvoice",O744),'Factur-X FULL'!M:M,0))</f>
        <v>#N/A</v>
      </c>
      <c r="AB744" s="109" t="e">
        <f>IF(OR(ISNA(Z744),Z744="EXT"),INDEX('Factur-X FULL'!T:T,MATCH(CONCATENATE("/rsm:CrossIndustryInvoice",O744),'Factur-X FULL'!M:M,0)),INDEX('Factur-X FULL'!T:T,MATCH(Z744,'Factur-X FULL'!B:B,0)))</f>
        <v>#N/A</v>
      </c>
      <c r="AC744" s="426" t="s">
        <v>4707</v>
      </c>
      <c r="AD744" s="8"/>
    </row>
    <row r="745" spans="1:30" s="148" customFormat="1" ht="45" customHeight="1" outlineLevel="3" x14ac:dyDescent="0.2">
      <c r="A745" s="8">
        <v>742</v>
      </c>
      <c r="B745" s="62" t="s">
        <v>4161</v>
      </c>
      <c r="C745" s="128"/>
      <c r="D745" s="446" t="str">
        <f t="shared" si="116"/>
        <v xml:space="preserve">* * * * </v>
      </c>
      <c r="E745" s="49" t="s">
        <v>4638</v>
      </c>
      <c r="F745" s="35">
        <f t="shared" si="100"/>
        <v>4</v>
      </c>
      <c r="G745" s="35" t="s">
        <v>5613</v>
      </c>
      <c r="H745" s="35" t="s">
        <v>5613</v>
      </c>
      <c r="I745" s="35" t="s">
        <v>5613</v>
      </c>
      <c r="J745" s="35" t="s">
        <v>323</v>
      </c>
      <c r="K745" s="36" t="s">
        <v>20</v>
      </c>
      <c r="L745" s="35" t="s">
        <v>21</v>
      </c>
      <c r="M745" s="35" t="str">
        <f t="shared" si="112"/>
        <v>0..n</v>
      </c>
      <c r="N745" s="482" t="s">
        <v>21</v>
      </c>
      <c r="O745" s="34" t="s">
        <v>4837</v>
      </c>
      <c r="P745" s="34" t="s">
        <v>1754</v>
      </c>
      <c r="Q745" s="34" t="s">
        <v>4235</v>
      </c>
      <c r="R745" s="34"/>
      <c r="S745" s="34"/>
      <c r="T745" s="36"/>
      <c r="U745" s="500"/>
      <c r="V745" s="91"/>
      <c r="W745" s="185"/>
      <c r="X745" s="166"/>
      <c r="Y745" s="8"/>
      <c r="Z745" s="145" t="str">
        <f>INDEX('Factur-X FULL'!B:B,MATCH(CONCATENATE("/rsm:CrossIndustryInvoice",O745),'Factur-X FULL'!M:M,0))</f>
        <v>EXT</v>
      </c>
      <c r="AA745" s="202" t="str">
        <f>INDEX('Factur-X FULL'!K:K,MATCH(CONCATENATE("/rsm:CrossIndustryInvoice",O745),'Factur-X FULL'!M:M,0))</f>
        <v>0..1</v>
      </c>
      <c r="AB745" s="146" t="str">
        <f>IF(OR(ISNA(Z745),Z745="EXT"),INDEX('Factur-X FULL'!T:T,MATCH(CONCATENATE("/rsm:CrossIndustryInvoice",O745),'Factur-X FULL'!M:M,0)),INDEX('Factur-X FULL'!T:T,MATCH(Z745,'Factur-X FULL'!B:B,0)))</f>
        <v>EXTENDED</v>
      </c>
      <c r="AC745" s="427" t="s">
        <v>4713</v>
      </c>
      <c r="AD745" s="8"/>
    </row>
    <row r="746" spans="1:30" ht="45" customHeight="1" outlineLevel="4" x14ac:dyDescent="0.2">
      <c r="A746" s="8">
        <v>743</v>
      </c>
      <c r="B746" s="62" t="s">
        <v>4161</v>
      </c>
      <c r="C746" s="121"/>
      <c r="D746" s="445" t="str">
        <f t="shared" si="116"/>
        <v xml:space="preserve">* * * * * </v>
      </c>
      <c r="E746" s="24" t="s">
        <v>4738</v>
      </c>
      <c r="F746" s="26">
        <f t="shared" si="100"/>
        <v>5</v>
      </c>
      <c r="G746" s="26" t="s">
        <v>5613</v>
      </c>
      <c r="H746" s="26" t="s">
        <v>5613</v>
      </c>
      <c r="I746" s="26" t="s">
        <v>5613</v>
      </c>
      <c r="J746" s="26" t="s">
        <v>323</v>
      </c>
      <c r="K746" s="19" t="s">
        <v>20</v>
      </c>
      <c r="L746" s="230" t="str">
        <f t="shared" ref="L746:L754" si="117">IF($K746="","",$K746)</f>
        <v>0..1</v>
      </c>
      <c r="M746" s="230" t="str">
        <f t="shared" si="112"/>
        <v>0..1</v>
      </c>
      <c r="N746" s="475" t="s">
        <v>20</v>
      </c>
      <c r="O746" s="24" t="s">
        <v>4743</v>
      </c>
      <c r="P746" s="24" t="s">
        <v>1508</v>
      </c>
      <c r="Q746" s="24" t="s">
        <v>1509</v>
      </c>
      <c r="R746" s="24"/>
      <c r="S746" s="24"/>
      <c r="T746" s="19" t="s">
        <v>125</v>
      </c>
      <c r="U746" s="494" t="s">
        <v>81</v>
      </c>
      <c r="V746" s="89"/>
      <c r="W746" s="182"/>
      <c r="X746" s="164"/>
      <c r="Y746" s="8"/>
      <c r="Z746" s="114" t="str">
        <f>INDEX('Factur-X FULL'!B:B,MATCH(CONCATENATE("/rsm:CrossIndustryInvoice",O746),'Factur-X FULL'!M:M,0))</f>
        <v>EXT</v>
      </c>
      <c r="AA746" s="201" t="str">
        <f>INDEX('Factur-X FULL'!K:K,MATCH(CONCATENATE("/rsm:CrossIndustryInvoice",O746),'Factur-X FULL'!M:M,0))</f>
        <v>0..1</v>
      </c>
      <c r="AB746" s="109" t="str">
        <f>IF(OR(ISNA(Z746),Z746="EXT"),INDEX('Factur-X FULL'!T:T,MATCH(CONCATENATE("/rsm:CrossIndustryInvoice",O746),'Factur-X FULL'!M:M,0)),INDEX('Factur-X FULL'!T:T,MATCH(Z746,'Factur-X FULL'!B:B,0)))</f>
        <v>EXTENDED</v>
      </c>
      <c r="AC746" s="427" t="s">
        <v>4713</v>
      </c>
      <c r="AD746" s="8"/>
    </row>
    <row r="747" spans="1:30" ht="45" customHeight="1" outlineLevel="4" x14ac:dyDescent="0.2">
      <c r="A747" s="8">
        <v>744</v>
      </c>
      <c r="B747" s="62" t="s">
        <v>4161</v>
      </c>
      <c r="C747" s="121"/>
      <c r="D747" s="445" t="str">
        <f t="shared" si="116"/>
        <v xml:space="preserve">* * * * * </v>
      </c>
      <c r="E747" s="24" t="s">
        <v>4739</v>
      </c>
      <c r="F747" s="26">
        <f t="shared" si="100"/>
        <v>5</v>
      </c>
      <c r="G747" s="26" t="s">
        <v>5613</v>
      </c>
      <c r="H747" s="26" t="s">
        <v>5613</v>
      </c>
      <c r="I747" s="26" t="s">
        <v>5613</v>
      </c>
      <c r="J747" s="26" t="s">
        <v>323</v>
      </c>
      <c r="K747" s="19" t="s">
        <v>20</v>
      </c>
      <c r="L747" s="230" t="str">
        <f t="shared" si="117"/>
        <v>0..1</v>
      </c>
      <c r="M747" s="230" t="str">
        <f t="shared" si="112"/>
        <v>0..1</v>
      </c>
      <c r="N747" s="475" t="s">
        <v>20</v>
      </c>
      <c r="O747" s="24" t="s">
        <v>4744</v>
      </c>
      <c r="P747" s="24" t="s">
        <v>77</v>
      </c>
      <c r="Q747" s="24" t="s">
        <v>1517</v>
      </c>
      <c r="R747" s="24"/>
      <c r="S747" s="24"/>
      <c r="T747" s="19" t="s">
        <v>125</v>
      </c>
      <c r="U747" s="494" t="s">
        <v>81</v>
      </c>
      <c r="V747" s="89"/>
      <c r="W747" s="182"/>
      <c r="X747" s="164"/>
      <c r="Y747" s="8"/>
      <c r="Z747" s="114" t="str">
        <f>INDEX('Factur-X FULL'!B:B,MATCH(CONCATENATE("/rsm:CrossIndustryInvoice",O747),'Factur-X FULL'!M:M,0))</f>
        <v>EXT</v>
      </c>
      <c r="AA747" s="201" t="str">
        <f>INDEX('Factur-X FULL'!K:K,MATCH(CONCATENATE("/rsm:CrossIndustryInvoice",O747),'Factur-X FULL'!M:M,0))</f>
        <v>0..1</v>
      </c>
      <c r="AB747" s="109" t="str">
        <f>IF(OR(ISNA(Z747),Z747="EXT"),INDEX('Factur-X FULL'!T:T,MATCH(CONCATENATE("/rsm:CrossIndustryInvoice",O747),'Factur-X FULL'!M:M,0)),INDEX('Factur-X FULL'!T:T,MATCH(Z747,'Factur-X FULL'!B:B,0)))</f>
        <v>EXTENDED</v>
      </c>
      <c r="AC747" s="427" t="s">
        <v>4713</v>
      </c>
      <c r="AD747" s="8"/>
    </row>
    <row r="748" spans="1:30" ht="45" customHeight="1" outlineLevel="4" x14ac:dyDescent="0.2">
      <c r="A748" s="8">
        <v>745</v>
      </c>
      <c r="B748" s="62" t="s">
        <v>4161</v>
      </c>
      <c r="C748" s="121"/>
      <c r="D748" s="445" t="str">
        <f>REPT($D$1,F748)</f>
        <v xml:space="preserve">* * * * * </v>
      </c>
      <c r="E748" s="24" t="s">
        <v>4737</v>
      </c>
      <c r="F748" s="26">
        <f>LEN(O748)-LEN(SUBSTITUTE(O748,"/",""))</f>
        <v>5</v>
      </c>
      <c r="G748" s="26" t="s">
        <v>5613</v>
      </c>
      <c r="H748" s="26" t="s">
        <v>5613</v>
      </c>
      <c r="I748" s="26" t="s">
        <v>5613</v>
      </c>
      <c r="J748" s="26" t="s">
        <v>3776</v>
      </c>
      <c r="K748" s="19" t="s">
        <v>20</v>
      </c>
      <c r="L748" s="230" t="str">
        <f>IF($K748="","",$K748)</f>
        <v>0..1</v>
      </c>
      <c r="M748" s="230" t="str">
        <f>IF($L748="","",$L748)</f>
        <v>0..1</v>
      </c>
      <c r="N748" s="475" t="s">
        <v>20</v>
      </c>
      <c r="O748" s="24" t="s">
        <v>4742</v>
      </c>
      <c r="P748" s="24" t="s">
        <v>4382</v>
      </c>
      <c r="Q748" s="24" t="s">
        <v>5619</v>
      </c>
      <c r="R748" s="24"/>
      <c r="S748" s="24"/>
      <c r="T748" s="19" t="s">
        <v>192</v>
      </c>
      <c r="U748" s="494" t="s">
        <v>81</v>
      </c>
      <c r="V748" s="89"/>
      <c r="W748" s="182"/>
      <c r="X748" s="164"/>
      <c r="Y748" s="8"/>
      <c r="Z748" s="114" t="e">
        <f>INDEX('Factur-X FULL'!B:B,MATCH(CONCATENATE("/rsm:CrossIndustryInvoice",O748),'Factur-X FULL'!M:M,0))</f>
        <v>#N/A</v>
      </c>
      <c r="AA748" s="201" t="e">
        <f>INDEX('Factur-X FULL'!K:K,MATCH(CONCATENATE("/rsm:CrossIndustryInvoice",O748),'Factur-X FULL'!M:M,0))</f>
        <v>#N/A</v>
      </c>
      <c r="AB748" s="109" t="e">
        <f>IF(OR(ISNA(Z748),Z748="EXT"),INDEX('Factur-X FULL'!T:T,MATCH(CONCATENATE("/rsm:CrossIndustryInvoice",O748),'Factur-X FULL'!M:M,0)),INDEX('Factur-X FULL'!T:T,MATCH(Z748,'Factur-X FULL'!B:B,0)))</f>
        <v>#N/A</v>
      </c>
      <c r="AC748" s="426" t="s">
        <v>4707</v>
      </c>
      <c r="AD748" s="8"/>
    </row>
    <row r="749" spans="1:30" ht="45" customHeight="1" outlineLevel="4" x14ac:dyDescent="0.2">
      <c r="A749" s="8">
        <v>746</v>
      </c>
      <c r="B749" s="62" t="s">
        <v>4161</v>
      </c>
      <c r="C749" s="121"/>
      <c r="D749" s="445" t="str">
        <f t="shared" si="116"/>
        <v xml:space="preserve">* * * * * </v>
      </c>
      <c r="E749" s="46" t="str">
        <f>CONCATENATE("(",E750,")")</f>
        <v>(SHIP FROM Contact - telephone number)</v>
      </c>
      <c r="F749" s="26">
        <f t="shared" si="100"/>
        <v>5</v>
      </c>
      <c r="G749" s="26" t="s">
        <v>5613</v>
      </c>
      <c r="H749" s="26" t="s">
        <v>5613</v>
      </c>
      <c r="I749" s="26" t="s">
        <v>5613</v>
      </c>
      <c r="J749" s="26" t="s">
        <v>323</v>
      </c>
      <c r="K749" s="19" t="s">
        <v>20</v>
      </c>
      <c r="L749" s="230" t="str">
        <f t="shared" si="117"/>
        <v>0..1</v>
      </c>
      <c r="M749" s="230" t="str">
        <f t="shared" si="112"/>
        <v>0..1</v>
      </c>
      <c r="N749" s="475" t="s">
        <v>20</v>
      </c>
      <c r="O749" s="24" t="s">
        <v>4745</v>
      </c>
      <c r="P749" s="24"/>
      <c r="Q749" s="24"/>
      <c r="R749" s="24"/>
      <c r="S749" s="24"/>
      <c r="T749" s="19"/>
      <c r="U749" s="494"/>
      <c r="V749" s="89"/>
      <c r="W749" s="182"/>
      <c r="X749" s="164"/>
      <c r="Y749" s="8"/>
      <c r="Z749" s="114" t="str">
        <f>INDEX('Factur-X FULL'!B:B,MATCH(CONCATENATE("/rsm:CrossIndustryInvoice",O749),'Factur-X FULL'!M:M,0))</f>
        <v>EXT</v>
      </c>
      <c r="AA749" s="201" t="str">
        <f>INDEX('Factur-X FULL'!K:K,MATCH(CONCATENATE("/rsm:CrossIndustryInvoice",O749),'Factur-X FULL'!M:M,0))</f>
        <v>0..1</v>
      </c>
      <c r="AB749" s="109" t="str">
        <f>IF(OR(ISNA(Z749),Z749="EXT"),INDEX('Factur-X FULL'!T:T,MATCH(CONCATENATE("/rsm:CrossIndustryInvoice",O749),'Factur-X FULL'!M:M,0)),INDEX('Factur-X FULL'!T:T,MATCH(Z749,'Factur-X FULL'!B:B,0)))</f>
        <v>EXTENDED</v>
      </c>
      <c r="AC749" s="427" t="s">
        <v>4713</v>
      </c>
      <c r="AD749" s="8"/>
    </row>
    <row r="750" spans="1:30" ht="45" customHeight="1" outlineLevel="4" x14ac:dyDescent="0.2">
      <c r="A750" s="8">
        <v>747</v>
      </c>
      <c r="B750" s="62" t="s">
        <v>4161</v>
      </c>
      <c r="C750" s="121"/>
      <c r="D750" s="445" t="str">
        <f t="shared" si="116"/>
        <v xml:space="preserve">* * * * * * </v>
      </c>
      <c r="E750" s="24" t="s">
        <v>4740</v>
      </c>
      <c r="F750" s="26">
        <f t="shared" si="100"/>
        <v>6</v>
      </c>
      <c r="G750" s="26" t="s">
        <v>5613</v>
      </c>
      <c r="H750" s="26" t="s">
        <v>5613</v>
      </c>
      <c r="I750" s="26" t="s">
        <v>5613</v>
      </c>
      <c r="J750" s="26" t="s">
        <v>323</v>
      </c>
      <c r="K750" s="19" t="s">
        <v>16</v>
      </c>
      <c r="L750" s="230" t="str">
        <f t="shared" si="117"/>
        <v>1..1</v>
      </c>
      <c r="M750" s="230" t="str">
        <f t="shared" si="112"/>
        <v>1..1</v>
      </c>
      <c r="N750" s="475" t="s">
        <v>20</v>
      </c>
      <c r="O750" s="24" t="s">
        <v>4746</v>
      </c>
      <c r="P750" s="24" t="s">
        <v>1528</v>
      </c>
      <c r="Q750" s="24"/>
      <c r="R750" s="24"/>
      <c r="S750" s="24"/>
      <c r="T750" s="19" t="s">
        <v>125</v>
      </c>
      <c r="U750" s="494" t="s">
        <v>81</v>
      </c>
      <c r="V750" s="89"/>
      <c r="W750" s="182"/>
      <c r="X750" s="164"/>
      <c r="Y750" s="8"/>
      <c r="Z750" s="114" t="str">
        <f>INDEX('Factur-X FULL'!B:B,MATCH(CONCATENATE("/rsm:CrossIndustryInvoice",O750),'Factur-X FULL'!M:M,0))</f>
        <v>EXT</v>
      </c>
      <c r="AA750" s="201" t="str">
        <f>INDEX('Factur-X FULL'!K:K,MATCH(CONCATENATE("/rsm:CrossIndustryInvoice",O750),'Factur-X FULL'!M:M,0))</f>
        <v>1..1</v>
      </c>
      <c r="AB750" s="109" t="str">
        <f>IF(OR(ISNA(Z750),Z750="EXT"),INDEX('Factur-X FULL'!T:T,MATCH(CONCATENATE("/rsm:CrossIndustryInvoice",O750),'Factur-X FULL'!M:M,0)),INDEX('Factur-X FULL'!T:T,MATCH(Z750,'Factur-X FULL'!B:B,0)))</f>
        <v>EXTENDED</v>
      </c>
      <c r="AC750" s="427" t="s">
        <v>4713</v>
      </c>
      <c r="AD750" s="8"/>
    </row>
    <row r="751" spans="1:30" ht="45" customHeight="1" outlineLevel="4" x14ac:dyDescent="0.2">
      <c r="A751" s="8">
        <v>748</v>
      </c>
      <c r="B751" s="62" t="s">
        <v>4161</v>
      </c>
      <c r="C751" s="121"/>
      <c r="D751" s="445" t="str">
        <f t="shared" si="116"/>
        <v xml:space="preserve">* * * * * </v>
      </c>
      <c r="E751" s="46" t="str">
        <f>CONCATENATE("(",E752,")")</f>
        <v>(SHIP FROM Contact - fax number)</v>
      </c>
      <c r="F751" s="26">
        <f t="shared" ref="F751:F752" si="118">LEN(O751)-LEN(SUBSTITUTE(O751,"/",""))</f>
        <v>5</v>
      </c>
      <c r="G751" s="26" t="s">
        <v>5613</v>
      </c>
      <c r="H751" s="26" t="s">
        <v>5613</v>
      </c>
      <c r="I751" s="26" t="s">
        <v>5613</v>
      </c>
      <c r="J751" s="26" t="s">
        <v>99</v>
      </c>
      <c r="K751" s="19" t="s">
        <v>20</v>
      </c>
      <c r="L751" s="230" t="str">
        <f t="shared" si="117"/>
        <v>0..1</v>
      </c>
      <c r="M751" s="230" t="str">
        <f t="shared" si="112"/>
        <v>0..1</v>
      </c>
      <c r="N751" s="475" t="s">
        <v>20</v>
      </c>
      <c r="O751" s="24" t="s">
        <v>5321</v>
      </c>
      <c r="P751" s="24"/>
      <c r="Q751" s="24"/>
      <c r="R751" s="24"/>
      <c r="S751" s="24"/>
      <c r="T751" s="19"/>
      <c r="U751" s="494"/>
      <c r="V751" s="89"/>
      <c r="W751" s="182"/>
      <c r="X751" s="164"/>
      <c r="Y751" s="8"/>
      <c r="Z751" s="114" t="str">
        <f>INDEX('Factur-X FULL'!B:B,MATCH(CONCATENATE("/rsm:CrossIndustryInvoice",O751),'Factur-X FULL'!M:M,0))</f>
        <v>EXT</v>
      </c>
      <c r="AA751" s="201" t="str">
        <f>INDEX('Factur-X FULL'!K:K,MATCH(CONCATENATE("/rsm:CrossIndustryInvoice",O751),'Factur-X FULL'!M:M,0))</f>
        <v>0..1</v>
      </c>
      <c r="AB751" s="109" t="str">
        <f>IF(OR(ISNA(Z751),Z751="EXT"),INDEX('Factur-X FULL'!T:T,MATCH(CONCATENATE("/rsm:CrossIndustryInvoice",O751),'Factur-X FULL'!M:M,0)),INDEX('Factur-X FULL'!T:T,MATCH(Z751,'Factur-X FULL'!B:B,0)))</f>
        <v>EXTENDED</v>
      </c>
      <c r="AC751" s="427" t="s">
        <v>4713</v>
      </c>
      <c r="AD751" s="8"/>
    </row>
    <row r="752" spans="1:30" ht="45" customHeight="1" outlineLevel="4" x14ac:dyDescent="0.2">
      <c r="A752" s="8">
        <v>749</v>
      </c>
      <c r="B752" s="62" t="s">
        <v>4161</v>
      </c>
      <c r="C752" s="121"/>
      <c r="D752" s="445" t="str">
        <f t="shared" si="116"/>
        <v xml:space="preserve">* * * * * * </v>
      </c>
      <c r="E752" s="24" t="s">
        <v>5320</v>
      </c>
      <c r="F752" s="26">
        <f t="shared" si="118"/>
        <v>6</v>
      </c>
      <c r="G752" s="26" t="s">
        <v>5613</v>
      </c>
      <c r="H752" s="26" t="s">
        <v>5613</v>
      </c>
      <c r="I752" s="26" t="s">
        <v>5613</v>
      </c>
      <c r="J752" s="26" t="s">
        <v>99</v>
      </c>
      <c r="K752" s="19" t="s">
        <v>16</v>
      </c>
      <c r="L752" s="230" t="str">
        <f t="shared" si="117"/>
        <v>1..1</v>
      </c>
      <c r="M752" s="230" t="str">
        <f t="shared" si="112"/>
        <v>1..1</v>
      </c>
      <c r="N752" s="475" t="s">
        <v>20</v>
      </c>
      <c r="O752" s="24" t="s">
        <v>5322</v>
      </c>
      <c r="P752" s="24" t="s">
        <v>5218</v>
      </c>
      <c r="Q752" s="24"/>
      <c r="R752" s="24"/>
      <c r="S752" s="24"/>
      <c r="T752" s="19" t="s">
        <v>125</v>
      </c>
      <c r="U752" s="494" t="s">
        <v>81</v>
      </c>
      <c r="V752" s="89"/>
      <c r="W752" s="182"/>
      <c r="X752" s="164"/>
      <c r="Y752" s="8"/>
      <c r="Z752" s="114" t="str">
        <f>INDEX('Factur-X FULL'!B:B,MATCH(CONCATENATE("/rsm:CrossIndustryInvoice",O752),'Factur-X FULL'!M:M,0))</f>
        <v>EXT</v>
      </c>
      <c r="AA752" s="201" t="str">
        <f>INDEX('Factur-X FULL'!K:K,MATCH(CONCATENATE("/rsm:CrossIndustryInvoice",O752),'Factur-X FULL'!M:M,0))</f>
        <v>1..1</v>
      </c>
      <c r="AB752" s="109" t="str">
        <f>IF(OR(ISNA(Z752),Z752="EXT"),INDEX('Factur-X FULL'!T:T,MATCH(CONCATENATE("/rsm:CrossIndustryInvoice",O752),'Factur-X FULL'!M:M,0)),INDEX('Factur-X FULL'!T:T,MATCH(Z752,'Factur-X FULL'!B:B,0)))</f>
        <v>EXTENDED</v>
      </c>
      <c r="AC752" s="427" t="s">
        <v>4713</v>
      </c>
      <c r="AD752" s="8"/>
    </row>
    <row r="753" spans="1:30" ht="45" customHeight="1" outlineLevel="4" x14ac:dyDescent="0.2">
      <c r="A753" s="8">
        <v>750</v>
      </c>
      <c r="B753" s="62" t="s">
        <v>4161</v>
      </c>
      <c r="C753" s="121"/>
      <c r="D753" s="445" t="str">
        <f t="shared" si="116"/>
        <v xml:space="preserve">* * * * * </v>
      </c>
      <c r="E753" s="46" t="str">
        <f>CONCATENATE("(",E754,")")</f>
        <v>(SHIP FROM Contact - email address)</v>
      </c>
      <c r="F753" s="26">
        <f t="shared" si="100"/>
        <v>5</v>
      </c>
      <c r="G753" s="26" t="s">
        <v>5613</v>
      </c>
      <c r="H753" s="26" t="s">
        <v>5613</v>
      </c>
      <c r="I753" s="26" t="s">
        <v>5613</v>
      </c>
      <c r="J753" s="26" t="s">
        <v>323</v>
      </c>
      <c r="K753" s="19" t="s">
        <v>20</v>
      </c>
      <c r="L753" s="230" t="str">
        <f t="shared" si="117"/>
        <v>0..1</v>
      </c>
      <c r="M753" s="230" t="str">
        <f t="shared" si="112"/>
        <v>0..1</v>
      </c>
      <c r="N753" s="475" t="s">
        <v>20</v>
      </c>
      <c r="O753" s="24" t="s">
        <v>4747</v>
      </c>
      <c r="P753" s="24"/>
      <c r="Q753" s="24"/>
      <c r="R753" s="24"/>
      <c r="S753" s="24"/>
      <c r="T753" s="19"/>
      <c r="U753" s="494"/>
      <c r="V753" s="89"/>
      <c r="W753" s="182"/>
      <c r="X753" s="164"/>
      <c r="Y753" s="8"/>
      <c r="Z753" s="114" t="str">
        <f>INDEX('Factur-X FULL'!B:B,MATCH(CONCATENATE("/rsm:CrossIndustryInvoice",O753),'Factur-X FULL'!M:M,0))</f>
        <v>EXT</v>
      </c>
      <c r="AA753" s="201" t="str">
        <f>INDEX('Factur-X FULL'!K:K,MATCH(CONCATENATE("/rsm:CrossIndustryInvoice",O753),'Factur-X FULL'!M:M,0))</f>
        <v>0..1</v>
      </c>
      <c r="AB753" s="109" t="str">
        <f>IF(OR(ISNA(Z753),Z753="EXT"),INDEX('Factur-X FULL'!T:T,MATCH(CONCATENATE("/rsm:CrossIndustryInvoice",O753),'Factur-X FULL'!M:M,0)),INDEX('Factur-X FULL'!T:T,MATCH(Z753,'Factur-X FULL'!B:B,0)))</f>
        <v>EXTENDED</v>
      </c>
      <c r="AC753" s="427" t="s">
        <v>4713</v>
      </c>
      <c r="AD753" s="8"/>
    </row>
    <row r="754" spans="1:30" ht="45" customHeight="1" outlineLevel="4" x14ac:dyDescent="0.2">
      <c r="A754" s="8">
        <v>751</v>
      </c>
      <c r="B754" s="62" t="s">
        <v>4161</v>
      </c>
      <c r="C754" s="121"/>
      <c r="D754" s="445" t="str">
        <f t="shared" si="116"/>
        <v xml:space="preserve">* * * * * * </v>
      </c>
      <c r="E754" s="24" t="s">
        <v>4741</v>
      </c>
      <c r="F754" s="26">
        <f t="shared" si="100"/>
        <v>6</v>
      </c>
      <c r="G754" s="26" t="s">
        <v>5613</v>
      </c>
      <c r="H754" s="26" t="s">
        <v>5613</v>
      </c>
      <c r="I754" s="26" t="s">
        <v>5613</v>
      </c>
      <c r="J754" s="26" t="s">
        <v>323</v>
      </c>
      <c r="K754" s="19" t="s">
        <v>16</v>
      </c>
      <c r="L754" s="230" t="str">
        <f t="shared" si="117"/>
        <v>1..1</v>
      </c>
      <c r="M754" s="230" t="str">
        <f t="shared" si="112"/>
        <v>1..1</v>
      </c>
      <c r="N754" s="475" t="s">
        <v>20</v>
      </c>
      <c r="O754" s="24" t="s">
        <v>4748</v>
      </c>
      <c r="P754" s="24" t="s">
        <v>1545</v>
      </c>
      <c r="Q754" s="24"/>
      <c r="R754" s="24"/>
      <c r="S754" s="24"/>
      <c r="T754" s="19" t="s">
        <v>125</v>
      </c>
      <c r="U754" s="494" t="s">
        <v>81</v>
      </c>
      <c r="V754" s="89"/>
      <c r="W754" s="182"/>
      <c r="X754" s="164"/>
      <c r="Y754" s="8"/>
      <c r="Z754" s="114" t="str">
        <f>INDEX('Factur-X FULL'!B:B,MATCH(CONCATENATE("/rsm:CrossIndustryInvoice",O754),'Factur-X FULL'!M:M,0))</f>
        <v>EXT</v>
      </c>
      <c r="AA754" s="201" t="str">
        <f>INDEX('Factur-X FULL'!K:K,MATCH(CONCATENATE("/rsm:CrossIndustryInvoice",O754),'Factur-X FULL'!M:M,0))</f>
        <v>1..1</v>
      </c>
      <c r="AB754" s="109" t="str">
        <f>IF(OR(ISNA(Z754),Z754="EXT"),INDEX('Factur-X FULL'!T:T,MATCH(CONCATENATE("/rsm:CrossIndustryInvoice",O754),'Factur-X FULL'!M:M,0)),INDEX('Factur-X FULL'!T:T,MATCH(Z754,'Factur-X FULL'!B:B,0)))</f>
        <v>EXTENDED</v>
      </c>
      <c r="AC754" s="427" t="s">
        <v>4713</v>
      </c>
      <c r="AD754" s="8"/>
    </row>
    <row r="755" spans="1:30" s="148" customFormat="1" ht="45" customHeight="1" outlineLevel="3" x14ac:dyDescent="0.2">
      <c r="A755" s="8">
        <v>752</v>
      </c>
      <c r="B755" s="155" t="s">
        <v>4161</v>
      </c>
      <c r="C755" s="130"/>
      <c r="D755" s="446" t="str">
        <f t="shared" si="116"/>
        <v xml:space="preserve">* * * * </v>
      </c>
      <c r="E755" s="34" t="s">
        <v>4168</v>
      </c>
      <c r="F755" s="35">
        <f t="shared" si="100"/>
        <v>4</v>
      </c>
      <c r="G755" s="35" t="s">
        <v>5613</v>
      </c>
      <c r="H755" s="35" t="s">
        <v>5613</v>
      </c>
      <c r="I755" s="35" t="s">
        <v>5613</v>
      </c>
      <c r="J755" s="35" t="s">
        <v>323</v>
      </c>
      <c r="K755" s="36" t="s">
        <v>20</v>
      </c>
      <c r="L755" s="35" t="str">
        <f t="shared" si="111"/>
        <v>0..1</v>
      </c>
      <c r="M755" s="35" t="str">
        <f t="shared" si="112"/>
        <v>0..1</v>
      </c>
      <c r="N755" s="482" t="s">
        <v>20</v>
      </c>
      <c r="O755" s="34" t="s">
        <v>4169</v>
      </c>
      <c r="P755" s="34"/>
      <c r="Q755" s="34"/>
      <c r="R755" s="34"/>
      <c r="S755" s="34"/>
      <c r="T755" s="36"/>
      <c r="U755" s="500"/>
      <c r="V755" s="91"/>
      <c r="W755" s="185"/>
      <c r="X755" s="166"/>
      <c r="Y755" s="8"/>
      <c r="Z755" s="145" t="str">
        <f>INDEX('Factur-X FULL'!B:B,MATCH(CONCATENATE("/rsm:CrossIndustryInvoice",O755),'Factur-X FULL'!M:M,0))</f>
        <v>EXT</v>
      </c>
      <c r="AA755" s="202" t="str">
        <f>INDEX('Factur-X FULL'!K:K,MATCH(CONCATENATE("/rsm:CrossIndustryInvoice",O755),'Factur-X FULL'!M:M,0))</f>
        <v>0..1</v>
      </c>
      <c r="AB755" s="154" t="str">
        <f>IF(OR(ISNA(Z755),Z755="EXT"),INDEX('Factur-X FULL'!T:T,MATCH(CONCATENATE("/rsm:CrossIndustryInvoice",O755),'Factur-X FULL'!M:M,0)),INDEX('Factur-X FULL'!T:T,MATCH(Z755,'Factur-X FULL'!B:B,0)))</f>
        <v>EXTENDED</v>
      </c>
      <c r="AC755" s="427" t="s">
        <v>4713</v>
      </c>
      <c r="AD755" s="8"/>
    </row>
    <row r="756" spans="1:30" ht="45" customHeight="1" outlineLevel="4" x14ac:dyDescent="0.2">
      <c r="A756" s="8">
        <v>753</v>
      </c>
      <c r="B756" s="62" t="s">
        <v>4161</v>
      </c>
      <c r="C756" s="121"/>
      <c r="D756" s="445" t="str">
        <f t="shared" si="116"/>
        <v xml:space="preserve">* * * * * </v>
      </c>
      <c r="E756" s="24" t="s">
        <v>346</v>
      </c>
      <c r="F756" s="26">
        <f t="shared" si="100"/>
        <v>5</v>
      </c>
      <c r="G756" s="26" t="s">
        <v>5613</v>
      </c>
      <c r="H756" s="26" t="s">
        <v>5613</v>
      </c>
      <c r="I756" s="26" t="s">
        <v>5613</v>
      </c>
      <c r="J756" s="26" t="s">
        <v>323</v>
      </c>
      <c r="K756" s="18" t="s">
        <v>20</v>
      </c>
      <c r="L756" s="230" t="str">
        <f t="shared" si="111"/>
        <v>0..1</v>
      </c>
      <c r="M756" s="230" t="str">
        <f t="shared" si="112"/>
        <v>0..1</v>
      </c>
      <c r="N756" s="475" t="s">
        <v>20</v>
      </c>
      <c r="O756" s="25" t="s">
        <v>3945</v>
      </c>
      <c r="P756" s="20" t="s">
        <v>1467</v>
      </c>
      <c r="Q756" s="24"/>
      <c r="R756" s="24"/>
      <c r="S756" s="25"/>
      <c r="T756" s="19" t="s">
        <v>125</v>
      </c>
      <c r="U756" s="494" t="s">
        <v>81</v>
      </c>
      <c r="V756" s="89"/>
      <c r="W756" s="182"/>
      <c r="X756" s="164"/>
      <c r="Y756" s="8"/>
      <c r="Z756" s="114" t="str">
        <f>INDEX('Factur-X FULL'!B:B,MATCH(CONCATENATE("/rsm:CrossIndustryInvoice",O756),'Factur-X FULL'!M:M,0))</f>
        <v>EXT</v>
      </c>
      <c r="AA756" s="201" t="str">
        <f>INDEX('Factur-X FULL'!K:K,MATCH(CONCATENATE("/rsm:CrossIndustryInvoice",O756),'Factur-X FULL'!M:M,0))</f>
        <v>0..1</v>
      </c>
      <c r="AB756" s="109" t="str">
        <f>IF(OR(ISNA(Z756),Z756="EXT"),INDEX('Factur-X FULL'!T:T,MATCH(CONCATENATE("/rsm:CrossIndustryInvoice",O756),'Factur-X FULL'!M:M,0)),INDEX('Factur-X FULL'!T:T,MATCH(Z756,'Factur-X FULL'!B:B,0)))</f>
        <v>EXTENDED</v>
      </c>
      <c r="AC756" s="427" t="s">
        <v>4713</v>
      </c>
      <c r="AD756" s="8"/>
    </row>
    <row r="757" spans="1:30" ht="45" customHeight="1" outlineLevel="4" x14ac:dyDescent="0.2">
      <c r="A757" s="8">
        <v>754</v>
      </c>
      <c r="B757" s="62" t="s">
        <v>4161</v>
      </c>
      <c r="C757" s="121"/>
      <c r="D757" s="445" t="str">
        <f t="shared" si="116"/>
        <v xml:space="preserve">* * * * * </v>
      </c>
      <c r="E757" s="24" t="s">
        <v>348</v>
      </c>
      <c r="F757" s="26">
        <f t="shared" si="100"/>
        <v>5</v>
      </c>
      <c r="G757" s="26" t="s">
        <v>5613</v>
      </c>
      <c r="H757" s="26" t="s">
        <v>5613</v>
      </c>
      <c r="I757" s="26" t="s">
        <v>5613</v>
      </c>
      <c r="J757" s="26" t="s">
        <v>323</v>
      </c>
      <c r="K757" s="18" t="s">
        <v>20</v>
      </c>
      <c r="L757" s="230" t="str">
        <f t="shared" si="111"/>
        <v>0..1</v>
      </c>
      <c r="M757" s="230" t="str">
        <f t="shared" si="112"/>
        <v>0..1</v>
      </c>
      <c r="N757" s="475" t="s">
        <v>20</v>
      </c>
      <c r="O757" s="25" t="s">
        <v>3946</v>
      </c>
      <c r="P757" s="20" t="s">
        <v>1472</v>
      </c>
      <c r="Q757" s="24"/>
      <c r="R757" s="24"/>
      <c r="S757" s="25"/>
      <c r="T757" s="19" t="s">
        <v>125</v>
      </c>
      <c r="U757" s="494" t="s">
        <v>81</v>
      </c>
      <c r="V757" s="89"/>
      <c r="W757" s="182"/>
      <c r="X757" s="164"/>
      <c r="Y757" s="8"/>
      <c r="Z757" s="114" t="str">
        <f>INDEX('Factur-X FULL'!B:B,MATCH(CONCATENATE("/rsm:CrossIndustryInvoice",O757),'Factur-X FULL'!M:M,0))</f>
        <v>EXT</v>
      </c>
      <c r="AA757" s="201" t="str">
        <f>INDEX('Factur-X FULL'!K:K,MATCH(CONCATENATE("/rsm:CrossIndustryInvoice",O757),'Factur-X FULL'!M:M,0))</f>
        <v>0..1</v>
      </c>
      <c r="AB757" s="109" t="str">
        <f>IF(OR(ISNA(Z757),Z757="EXT"),INDEX('Factur-X FULL'!T:T,MATCH(CONCATENATE("/rsm:CrossIndustryInvoice",O757),'Factur-X FULL'!M:M,0)),INDEX('Factur-X FULL'!T:T,MATCH(Z757,'Factur-X FULL'!B:B,0)))</f>
        <v>EXTENDED</v>
      </c>
      <c r="AC757" s="427" t="s">
        <v>4713</v>
      </c>
      <c r="AD757" s="8"/>
    </row>
    <row r="758" spans="1:30" ht="45" customHeight="1" outlineLevel="4" x14ac:dyDescent="0.2">
      <c r="A758" s="8">
        <v>755</v>
      </c>
      <c r="B758" s="62" t="s">
        <v>4161</v>
      </c>
      <c r="C758" s="121"/>
      <c r="D758" s="445" t="str">
        <f t="shared" si="116"/>
        <v xml:space="preserve">* * * * * </v>
      </c>
      <c r="E758" s="24" t="s">
        <v>352</v>
      </c>
      <c r="F758" s="26">
        <f t="shared" si="100"/>
        <v>5</v>
      </c>
      <c r="G758" s="26" t="s">
        <v>5613</v>
      </c>
      <c r="H758" s="26" t="s">
        <v>5613</v>
      </c>
      <c r="I758" s="26" t="s">
        <v>5613</v>
      </c>
      <c r="J758" s="26" t="s">
        <v>323</v>
      </c>
      <c r="K758" s="18" t="s">
        <v>20</v>
      </c>
      <c r="L758" s="230" t="str">
        <f t="shared" si="111"/>
        <v>0..1</v>
      </c>
      <c r="M758" s="230" t="str">
        <f t="shared" si="112"/>
        <v>0..1</v>
      </c>
      <c r="N758" s="475" t="s">
        <v>20</v>
      </c>
      <c r="O758" s="25" t="s">
        <v>3947</v>
      </c>
      <c r="P758" s="24" t="s">
        <v>1477</v>
      </c>
      <c r="Q758" s="24"/>
      <c r="R758" s="24"/>
      <c r="S758" s="25"/>
      <c r="T758" s="19" t="s">
        <v>125</v>
      </c>
      <c r="U758" s="494" t="s">
        <v>81</v>
      </c>
      <c r="V758" s="89"/>
      <c r="W758" s="182"/>
      <c r="X758" s="164"/>
      <c r="Y758" s="8"/>
      <c r="Z758" s="114" t="str">
        <f>INDEX('Factur-X FULL'!B:B,MATCH(CONCATENATE("/rsm:CrossIndustryInvoice",O758),'Factur-X FULL'!M:M,0))</f>
        <v>EXT</v>
      </c>
      <c r="AA758" s="201" t="str">
        <f>INDEX('Factur-X FULL'!K:K,MATCH(CONCATENATE("/rsm:CrossIndustryInvoice",O758),'Factur-X FULL'!M:M,0))</f>
        <v>0..1</v>
      </c>
      <c r="AB758" s="109" t="str">
        <f>IF(OR(ISNA(Z758),Z758="EXT"),INDEX('Factur-X FULL'!T:T,MATCH(CONCATENATE("/rsm:CrossIndustryInvoice",O758),'Factur-X FULL'!M:M,0)),INDEX('Factur-X FULL'!T:T,MATCH(Z758,'Factur-X FULL'!B:B,0)))</f>
        <v>EXTENDED</v>
      </c>
      <c r="AC758" s="427" t="s">
        <v>4713</v>
      </c>
      <c r="AD758" s="8"/>
    </row>
    <row r="759" spans="1:30" ht="45" customHeight="1" outlineLevel="4" x14ac:dyDescent="0.2">
      <c r="A759" s="8">
        <v>756</v>
      </c>
      <c r="B759" s="62" t="s">
        <v>4161</v>
      </c>
      <c r="C759" s="121"/>
      <c r="D759" s="445" t="str">
        <f t="shared" si="116"/>
        <v xml:space="preserve">* * * * * </v>
      </c>
      <c r="E759" s="24" t="s">
        <v>355</v>
      </c>
      <c r="F759" s="26">
        <f t="shared" si="100"/>
        <v>5</v>
      </c>
      <c r="G759" s="26" t="s">
        <v>5613</v>
      </c>
      <c r="H759" s="26" t="s">
        <v>5613</v>
      </c>
      <c r="I759" s="26" t="s">
        <v>5613</v>
      </c>
      <c r="J759" s="26" t="s">
        <v>323</v>
      </c>
      <c r="K759" s="18" t="s">
        <v>20</v>
      </c>
      <c r="L759" s="230" t="str">
        <f t="shared" si="111"/>
        <v>0..1</v>
      </c>
      <c r="M759" s="230" t="str">
        <f t="shared" si="112"/>
        <v>0..1</v>
      </c>
      <c r="N759" s="475" t="s">
        <v>20</v>
      </c>
      <c r="O759" s="25" t="s">
        <v>3948</v>
      </c>
      <c r="P759" s="24" t="s">
        <v>1477</v>
      </c>
      <c r="Q759" s="24"/>
      <c r="R759" s="24"/>
      <c r="S759" s="25"/>
      <c r="T759" s="19" t="s">
        <v>125</v>
      </c>
      <c r="U759" s="494" t="s">
        <v>81</v>
      </c>
      <c r="V759" s="89"/>
      <c r="W759" s="182"/>
      <c r="X759" s="164"/>
      <c r="Y759" s="8"/>
      <c r="Z759" s="114" t="str">
        <f>INDEX('Factur-X FULL'!B:B,MATCH(CONCATENATE("/rsm:CrossIndustryInvoice",O759),'Factur-X FULL'!M:M,0))</f>
        <v>EXT</v>
      </c>
      <c r="AA759" s="201" t="str">
        <f>INDEX('Factur-X FULL'!K:K,MATCH(CONCATENATE("/rsm:CrossIndustryInvoice",O759),'Factur-X FULL'!M:M,0))</f>
        <v>0..1</v>
      </c>
      <c r="AB759" s="109" t="str">
        <f>IF(OR(ISNA(Z759),Z759="EXT"),INDEX('Factur-X FULL'!T:T,MATCH(CONCATENATE("/rsm:CrossIndustryInvoice",O759),'Factur-X FULL'!M:M,0)),INDEX('Factur-X FULL'!T:T,MATCH(Z759,'Factur-X FULL'!B:B,0)))</f>
        <v>EXTENDED</v>
      </c>
      <c r="AC759" s="427" t="s">
        <v>4713</v>
      </c>
      <c r="AD759" s="8"/>
    </row>
    <row r="760" spans="1:30" ht="45" customHeight="1" outlineLevel="4" x14ac:dyDescent="0.2">
      <c r="A760" s="8">
        <v>757</v>
      </c>
      <c r="B760" s="62" t="s">
        <v>4161</v>
      </c>
      <c r="C760" s="121"/>
      <c r="D760" s="445" t="str">
        <f t="shared" si="116"/>
        <v xml:space="preserve">* * * * * </v>
      </c>
      <c r="E760" s="24" t="s">
        <v>358</v>
      </c>
      <c r="F760" s="26">
        <f t="shared" si="100"/>
        <v>5</v>
      </c>
      <c r="G760" s="26" t="s">
        <v>5613</v>
      </c>
      <c r="H760" s="26" t="s">
        <v>5613</v>
      </c>
      <c r="I760" s="26" t="s">
        <v>5613</v>
      </c>
      <c r="J760" s="26" t="s">
        <v>323</v>
      </c>
      <c r="K760" s="18" t="s">
        <v>20</v>
      </c>
      <c r="L760" s="230" t="str">
        <f t="shared" si="111"/>
        <v>0..1</v>
      </c>
      <c r="M760" s="230" t="str">
        <f t="shared" si="112"/>
        <v>0..1</v>
      </c>
      <c r="N760" s="475" t="s">
        <v>20</v>
      </c>
      <c r="O760" s="25" t="s">
        <v>3949</v>
      </c>
      <c r="P760" s="20" t="s">
        <v>5727</v>
      </c>
      <c r="Q760" s="24"/>
      <c r="R760" s="24"/>
      <c r="S760" s="25"/>
      <c r="T760" s="19" t="s">
        <v>125</v>
      </c>
      <c r="U760" s="494" t="s">
        <v>81</v>
      </c>
      <c r="V760" s="89"/>
      <c r="W760" s="182"/>
      <c r="X760" s="164"/>
      <c r="Y760" s="8"/>
      <c r="Z760" s="114" t="str">
        <f>INDEX('Factur-X FULL'!B:B,MATCH(CONCATENATE("/rsm:CrossIndustryInvoice",O760),'Factur-X FULL'!M:M,0))</f>
        <v>EXT</v>
      </c>
      <c r="AA760" s="201" t="str">
        <f>INDEX('Factur-X FULL'!K:K,MATCH(CONCATENATE("/rsm:CrossIndustryInvoice",O760),'Factur-X FULL'!M:M,0))</f>
        <v>0..1</v>
      </c>
      <c r="AB760" s="109" t="str">
        <f>IF(OR(ISNA(Z760),Z760="EXT"),INDEX('Factur-X FULL'!T:T,MATCH(CONCATENATE("/rsm:CrossIndustryInvoice",O760),'Factur-X FULL'!M:M,0)),INDEX('Factur-X FULL'!T:T,MATCH(Z760,'Factur-X FULL'!B:B,0)))</f>
        <v>EXTENDED</v>
      </c>
      <c r="AC760" s="427" t="s">
        <v>4713</v>
      </c>
      <c r="AD760" s="8"/>
    </row>
    <row r="761" spans="1:30" ht="45" customHeight="1" outlineLevel="4" x14ac:dyDescent="0.2">
      <c r="A761" s="8">
        <v>758</v>
      </c>
      <c r="B761" s="62" t="s">
        <v>4161</v>
      </c>
      <c r="C761" s="121"/>
      <c r="D761" s="445" t="str">
        <f t="shared" si="116"/>
        <v xml:space="preserve">* * * * * </v>
      </c>
      <c r="E761" s="24" t="s">
        <v>4816</v>
      </c>
      <c r="F761" s="26">
        <f t="shared" si="100"/>
        <v>5</v>
      </c>
      <c r="G761" s="26" t="s">
        <v>5613</v>
      </c>
      <c r="H761" s="26" t="s">
        <v>5613</v>
      </c>
      <c r="I761" s="26" t="s">
        <v>5613</v>
      </c>
      <c r="J761" s="26" t="s">
        <v>323</v>
      </c>
      <c r="K761" s="18" t="s">
        <v>16</v>
      </c>
      <c r="L761" s="230" t="str">
        <f t="shared" si="111"/>
        <v>1..1</v>
      </c>
      <c r="M761" s="230" t="str">
        <f t="shared" si="112"/>
        <v>1..1</v>
      </c>
      <c r="N761" s="475" t="s">
        <v>20</v>
      </c>
      <c r="O761" s="25" t="s">
        <v>3950</v>
      </c>
      <c r="P761" s="24" t="s">
        <v>1488</v>
      </c>
      <c r="Q761" s="24"/>
      <c r="R761" s="24"/>
      <c r="S761" s="25"/>
      <c r="T761" s="19" t="s">
        <v>192</v>
      </c>
      <c r="U761" s="494" t="s">
        <v>81</v>
      </c>
      <c r="V761" s="89"/>
      <c r="W761" s="182"/>
      <c r="X761" s="164"/>
      <c r="Y761" s="8"/>
      <c r="Z761" s="114" t="str">
        <f>INDEX('Factur-X FULL'!B:B,MATCH(CONCATENATE("/rsm:CrossIndustryInvoice",O761),'Factur-X FULL'!M:M,0))</f>
        <v>EXT</v>
      </c>
      <c r="AA761" s="201" t="str">
        <f>INDEX('Factur-X FULL'!K:K,MATCH(CONCATENATE("/rsm:CrossIndustryInvoice",O761),'Factur-X FULL'!M:M,0))</f>
        <v>1..1</v>
      </c>
      <c r="AB761" s="109" t="str">
        <f>IF(OR(ISNA(Z761),Z761="EXT"),INDEX('Factur-X FULL'!T:T,MATCH(CONCATENATE("/rsm:CrossIndustryInvoice",O761),'Factur-X FULL'!M:M,0)),INDEX('Factur-X FULL'!T:T,MATCH(Z761,'Factur-X FULL'!B:B,0)))</f>
        <v>EXTENDED</v>
      </c>
      <c r="AC761" s="427" t="s">
        <v>4713</v>
      </c>
      <c r="AD761" s="8"/>
    </row>
    <row r="762" spans="1:30" ht="45" customHeight="1" outlineLevel="4" x14ac:dyDescent="0.2">
      <c r="A762" s="8">
        <v>759</v>
      </c>
      <c r="B762" s="62" t="s">
        <v>4161</v>
      </c>
      <c r="C762" s="121"/>
      <c r="D762" s="445" t="str">
        <f t="shared" si="116"/>
        <v xml:space="preserve">* * * * * </v>
      </c>
      <c r="E762" s="24" t="s">
        <v>4815</v>
      </c>
      <c r="F762" s="26">
        <f t="shared" si="100"/>
        <v>5</v>
      </c>
      <c r="G762" s="26" t="s">
        <v>5613</v>
      </c>
      <c r="H762" s="26" t="s">
        <v>5613</v>
      </c>
      <c r="I762" s="26" t="s">
        <v>5613</v>
      </c>
      <c r="J762" s="26" t="s">
        <v>323</v>
      </c>
      <c r="K762" s="18" t="s">
        <v>20</v>
      </c>
      <c r="L762" s="230" t="str">
        <f t="shared" si="111"/>
        <v>0..1</v>
      </c>
      <c r="M762" s="230" t="str">
        <f t="shared" si="112"/>
        <v>0..1</v>
      </c>
      <c r="N762" s="475" t="s">
        <v>20</v>
      </c>
      <c r="O762" s="25" t="s">
        <v>4817</v>
      </c>
      <c r="P762" s="24" t="s">
        <v>1493</v>
      </c>
      <c r="Q762" s="24" t="s">
        <v>1494</v>
      </c>
      <c r="R762" s="24"/>
      <c r="S762" s="25"/>
      <c r="T762" s="19" t="s">
        <v>125</v>
      </c>
      <c r="U762" s="494" t="s">
        <v>81</v>
      </c>
      <c r="V762" s="89"/>
      <c r="W762" s="182"/>
      <c r="X762" s="164"/>
      <c r="Y762" s="8"/>
      <c r="Z762" s="114" t="str">
        <f>INDEX('Factur-X FULL'!B:B,MATCH(CONCATENATE("/rsm:CrossIndustryInvoice",O762),'Factur-X FULL'!M:M,0))</f>
        <v>EXT</v>
      </c>
      <c r="AA762" s="201" t="str">
        <f>INDEX('Factur-X FULL'!K:K,MATCH(CONCATENATE("/rsm:CrossIndustryInvoice",O762),'Factur-X FULL'!M:M,0))</f>
        <v>0..1</v>
      </c>
      <c r="AB762" s="109" t="str">
        <f>IF(OR(ISNA(Z762),Z762="EXT"),INDEX('Factur-X FULL'!T:T,MATCH(CONCATENATE("/rsm:CrossIndustryInvoice",O762),'Factur-X FULL'!M:M,0)),INDEX('Factur-X FULL'!T:T,MATCH(Z762,'Factur-X FULL'!B:B,0)))</f>
        <v>EXTENDED</v>
      </c>
      <c r="AC762" s="427" t="s">
        <v>4713</v>
      </c>
      <c r="AD762" s="8"/>
    </row>
    <row r="763" spans="1:30" s="148" customFormat="1" ht="45" customHeight="1" outlineLevel="3" x14ac:dyDescent="0.2">
      <c r="A763" s="8">
        <v>760</v>
      </c>
      <c r="B763" s="62" t="s">
        <v>4161</v>
      </c>
      <c r="C763" s="128"/>
      <c r="D763" s="446" t="str">
        <f t="shared" si="116"/>
        <v xml:space="preserve">* * * * </v>
      </c>
      <c r="E763" s="49" t="s">
        <v>4639</v>
      </c>
      <c r="F763" s="35">
        <f t="shared" ref="F763:F879" si="119">LEN(O763)-LEN(SUBSTITUTE(O763,"/",""))</f>
        <v>4</v>
      </c>
      <c r="G763" s="35" t="s">
        <v>5613</v>
      </c>
      <c r="H763" s="35" t="s">
        <v>5613</v>
      </c>
      <c r="I763" s="35" t="s">
        <v>5613</v>
      </c>
      <c r="J763" s="35" t="s">
        <v>323</v>
      </c>
      <c r="K763" s="36" t="s">
        <v>20</v>
      </c>
      <c r="L763" s="35" t="str">
        <f t="shared" si="111"/>
        <v>0..1</v>
      </c>
      <c r="M763" s="35" t="str">
        <f t="shared" si="112"/>
        <v>0..1</v>
      </c>
      <c r="N763" s="482" t="s">
        <v>21</v>
      </c>
      <c r="O763" s="34" t="s">
        <v>4764</v>
      </c>
      <c r="P763" s="34"/>
      <c r="Q763" s="34"/>
      <c r="R763" s="34"/>
      <c r="S763" s="34"/>
      <c r="T763" s="36"/>
      <c r="U763" s="500"/>
      <c r="V763" s="91"/>
      <c r="W763" s="185"/>
      <c r="X763" s="166"/>
      <c r="Y763" s="8"/>
      <c r="Z763" s="145" t="str">
        <f>INDEX('Factur-X FULL'!B:B,MATCH(CONCATENATE("/rsm:CrossIndustryInvoice",O763),'Factur-X FULL'!M:M,0))</f>
        <v>EXT</v>
      </c>
      <c r="AA763" s="202" t="str">
        <f>INDEX('Factur-X FULL'!K:K,MATCH(CONCATENATE("/rsm:CrossIndustryInvoice",O763),'Factur-X FULL'!M:M,0))</f>
        <v>0..1</v>
      </c>
      <c r="AB763" s="146" t="str">
        <f>IF(OR(ISNA(Z763),Z763="EXT"),INDEX('Factur-X FULL'!T:T,MATCH(CONCATENATE("/rsm:CrossIndustryInvoice",O763),'Factur-X FULL'!M:M,0)),INDEX('Factur-X FULL'!T:T,MATCH(Z763,'Factur-X FULL'!B:B,0)))</f>
        <v>EXTENDED</v>
      </c>
      <c r="AC763" s="427" t="s">
        <v>4713</v>
      </c>
      <c r="AD763" s="8"/>
    </row>
    <row r="764" spans="1:30" ht="45" customHeight="1" outlineLevel="4" x14ac:dyDescent="0.2">
      <c r="A764" s="8">
        <v>761</v>
      </c>
      <c r="B764" s="62" t="s">
        <v>4161</v>
      </c>
      <c r="C764" s="121"/>
      <c r="D764" s="445" t="str">
        <f t="shared" si="116"/>
        <v xml:space="preserve">* * * * * </v>
      </c>
      <c r="E764" s="24" t="s">
        <v>4759</v>
      </c>
      <c r="F764" s="26">
        <f t="shared" si="119"/>
        <v>5</v>
      </c>
      <c r="G764" s="26" t="s">
        <v>5613</v>
      </c>
      <c r="H764" s="26" t="s">
        <v>5613</v>
      </c>
      <c r="I764" s="26" t="s">
        <v>5613</v>
      </c>
      <c r="J764" s="26" t="s">
        <v>323</v>
      </c>
      <c r="K764" s="18" t="s">
        <v>16</v>
      </c>
      <c r="L764" s="230" t="str">
        <f t="shared" si="111"/>
        <v>1..1</v>
      </c>
      <c r="M764" s="230" t="str">
        <f t="shared" si="112"/>
        <v>1..1</v>
      </c>
      <c r="N764" s="475" t="s">
        <v>20</v>
      </c>
      <c r="O764" s="20" t="s">
        <v>4765</v>
      </c>
      <c r="P764" s="20" t="s">
        <v>4761</v>
      </c>
      <c r="Q764" s="20" t="s">
        <v>1610</v>
      </c>
      <c r="R764" s="20"/>
      <c r="S764" s="20"/>
      <c r="T764" s="18" t="s">
        <v>147</v>
      </c>
      <c r="U764" s="495" t="s">
        <v>81</v>
      </c>
      <c r="V764" s="88"/>
      <c r="W764" s="181"/>
      <c r="X764" s="163"/>
      <c r="Y764" s="8"/>
      <c r="Z764" s="114" t="str">
        <f>INDEX('Factur-X FULL'!B:B,MATCH(CONCATENATE("/rsm:CrossIndustryInvoice",O764),'Factur-X FULL'!M:M,0))</f>
        <v>EXT</v>
      </c>
      <c r="AA764" s="201" t="str">
        <f>INDEX('Factur-X FULL'!K:K,MATCH(CONCATENATE("/rsm:CrossIndustryInvoice",O764),'Factur-X FULL'!M:M,0))</f>
        <v>1..1</v>
      </c>
      <c r="AB764" s="109" t="str">
        <f>IF(OR(ISNA(Z764),Z764="EXT"),INDEX('Factur-X FULL'!T:T,MATCH(CONCATENATE("/rsm:CrossIndustryInvoice",O764),'Factur-X FULL'!M:M,0)),INDEX('Factur-X FULL'!T:T,MATCH(Z764,'Factur-X FULL'!B:B,0)))</f>
        <v>EXTENDED</v>
      </c>
      <c r="AC764" s="427" t="s">
        <v>4713</v>
      </c>
      <c r="AD764" s="8"/>
    </row>
    <row r="765" spans="1:30" ht="45" customHeight="1" outlineLevel="4" x14ac:dyDescent="0.2">
      <c r="A765" s="8">
        <v>762</v>
      </c>
      <c r="B765" s="62" t="s">
        <v>4161</v>
      </c>
      <c r="C765" s="121"/>
      <c r="D765" s="445" t="str">
        <f t="shared" si="116"/>
        <v xml:space="preserve">* * * * * * </v>
      </c>
      <c r="E765" s="24" t="s">
        <v>4759</v>
      </c>
      <c r="F765" s="26">
        <f t="shared" si="119"/>
        <v>6</v>
      </c>
      <c r="G765" s="26" t="s">
        <v>5613</v>
      </c>
      <c r="H765" s="26" t="s">
        <v>5613</v>
      </c>
      <c r="I765" s="26" t="s">
        <v>5613</v>
      </c>
      <c r="J765" s="26" t="s">
        <v>323</v>
      </c>
      <c r="K765" s="18" t="s">
        <v>16</v>
      </c>
      <c r="L765" s="230" t="str">
        <f t="shared" si="111"/>
        <v>1..1</v>
      </c>
      <c r="M765" s="230" t="str">
        <f t="shared" si="112"/>
        <v>1..1</v>
      </c>
      <c r="N765" s="475" t="s">
        <v>20</v>
      </c>
      <c r="O765" s="47" t="s">
        <v>4766</v>
      </c>
      <c r="P765" s="47" t="s">
        <v>4762</v>
      </c>
      <c r="Q765" s="47" t="s">
        <v>1610</v>
      </c>
      <c r="R765" s="47"/>
      <c r="S765" s="47"/>
      <c r="T765" s="125" t="s">
        <v>409</v>
      </c>
      <c r="U765" s="497" t="s">
        <v>230</v>
      </c>
      <c r="V765" s="94" t="s">
        <v>4056</v>
      </c>
      <c r="W765" s="187"/>
      <c r="X765" s="169"/>
      <c r="Y765" s="8"/>
      <c r="Z765" s="114" t="str">
        <f>INDEX('Factur-X FULL'!B:B,MATCH(CONCATENATE("/rsm:CrossIndustryInvoice",O765),'Factur-X FULL'!M:M,0))</f>
        <v>EXT</v>
      </c>
      <c r="AA765" s="201" t="str">
        <f>INDEX('Factur-X FULL'!K:K,MATCH(CONCATENATE("/rsm:CrossIndustryInvoice",O765),'Factur-X FULL'!M:M,0))</f>
        <v>1..1</v>
      </c>
      <c r="AB765" s="109" t="str">
        <f>IF(OR(ISNA(Z765),Z765="EXT"),INDEX('Factur-X FULL'!T:T,MATCH(CONCATENATE("/rsm:CrossIndustryInvoice",O765),'Factur-X FULL'!M:M,0)),INDEX('Factur-X FULL'!T:T,MATCH(Z765,'Factur-X FULL'!B:B,0)))</f>
        <v>EXTENDED</v>
      </c>
      <c r="AC765" s="427" t="s">
        <v>4713</v>
      </c>
      <c r="AD765" s="8"/>
    </row>
    <row r="766" spans="1:30" s="148" customFormat="1" ht="45" customHeight="1" outlineLevel="3" x14ac:dyDescent="0.2">
      <c r="A766" s="8">
        <v>763</v>
      </c>
      <c r="B766" s="62" t="s">
        <v>4161</v>
      </c>
      <c r="C766" s="128"/>
      <c r="D766" s="446" t="str">
        <f t="shared" si="116"/>
        <v xml:space="preserve">* * * * </v>
      </c>
      <c r="E766" s="49" t="s">
        <v>5882</v>
      </c>
      <c r="F766" s="35">
        <f t="shared" si="119"/>
        <v>4</v>
      </c>
      <c r="G766" s="236" t="s">
        <v>5613</v>
      </c>
      <c r="H766" s="236" t="s">
        <v>5613</v>
      </c>
      <c r="I766" s="236" t="s">
        <v>5613</v>
      </c>
      <c r="J766" s="236" t="s">
        <v>3776</v>
      </c>
      <c r="K766" s="36" t="s">
        <v>20</v>
      </c>
      <c r="L766" s="35" t="s">
        <v>4576</v>
      </c>
      <c r="M766" s="35" t="s">
        <v>21</v>
      </c>
      <c r="N766" s="482" t="s">
        <v>21</v>
      </c>
      <c r="O766" s="34" t="s">
        <v>4767</v>
      </c>
      <c r="P766" s="34"/>
      <c r="Q766" s="34"/>
      <c r="R766" s="34"/>
      <c r="S766" s="34"/>
      <c r="T766" s="36"/>
      <c r="U766" s="500"/>
      <c r="V766" s="91"/>
      <c r="W766" s="185"/>
      <c r="X766" s="166"/>
      <c r="Y766" s="8"/>
      <c r="Z766" s="145" t="str">
        <f>INDEX('Factur-X FULL'!B:B,MATCH(CONCATENATE("/rsm:CrossIndustryInvoice",O766),'Factur-X FULL'!M:M,0))</f>
        <v>EXT</v>
      </c>
      <c r="AA766" s="202" t="str">
        <f>INDEX('Factur-X FULL'!K:K,MATCH(CONCATENATE("/rsm:CrossIndustryInvoice",O766),'Factur-X FULL'!M:M,0))</f>
        <v>0..n</v>
      </c>
      <c r="AB766" s="146" t="str">
        <f>IF(OR(ISNA(Z766),Z766="EXT"),INDEX('Factur-X FULL'!T:T,MATCH(CONCATENATE("/rsm:CrossIndustryInvoice",O766),'Factur-X FULL'!M:M,0)),INDEX('Factur-X FULL'!T:T,MATCH(Z766,'Factur-X FULL'!B:B,0)))</f>
        <v>EXTENDED</v>
      </c>
      <c r="AC766" s="427" t="s">
        <v>4713</v>
      </c>
      <c r="AD766" s="8"/>
    </row>
    <row r="767" spans="1:30" ht="45" customHeight="1" outlineLevel="4" x14ac:dyDescent="0.2">
      <c r="A767" s="8">
        <v>764</v>
      </c>
      <c r="B767" s="62" t="s">
        <v>4161</v>
      </c>
      <c r="C767" s="121"/>
      <c r="D767" s="445" t="str">
        <f t="shared" si="116"/>
        <v xml:space="preserve">* * * * * </v>
      </c>
      <c r="E767" s="24" t="s">
        <v>4760</v>
      </c>
      <c r="F767" s="26">
        <f t="shared" si="119"/>
        <v>5</v>
      </c>
      <c r="G767" s="26" t="s">
        <v>5613</v>
      </c>
      <c r="H767" s="26" t="s">
        <v>5613</v>
      </c>
      <c r="I767" s="26" t="s">
        <v>5613</v>
      </c>
      <c r="J767" s="26" t="s">
        <v>3776</v>
      </c>
      <c r="K767" s="18" t="s">
        <v>16</v>
      </c>
      <c r="L767" s="230" t="str">
        <f t="shared" si="111"/>
        <v>1..1</v>
      </c>
      <c r="M767" s="230" t="str">
        <f t="shared" ref="M767:M873" si="120">IF($L767="","",$L767)</f>
        <v>1..1</v>
      </c>
      <c r="N767" s="475" t="s">
        <v>20</v>
      </c>
      <c r="O767" s="21" t="s">
        <v>4768</v>
      </c>
      <c r="P767" s="20" t="s">
        <v>4763</v>
      </c>
      <c r="Q767" s="20" t="s">
        <v>1864</v>
      </c>
      <c r="R767" s="20"/>
      <c r="S767" s="21"/>
      <c r="T767" s="18" t="s">
        <v>147</v>
      </c>
      <c r="U767" s="495" t="s">
        <v>81</v>
      </c>
      <c r="V767" s="510"/>
      <c r="W767" s="181"/>
      <c r="X767" s="163"/>
      <c r="Y767" s="8"/>
      <c r="Z767" s="114" t="str">
        <f>INDEX('Factur-X FULL'!B:B,MATCH(CONCATENATE("/rsm:CrossIndustryInvoice",O767),'Factur-X FULL'!M:M,0))</f>
        <v>EXT</v>
      </c>
      <c r="AA767" s="201" t="str">
        <f>INDEX('Factur-X FULL'!K:K,MATCH(CONCATENATE("/rsm:CrossIndustryInvoice",O767),'Factur-X FULL'!M:M,0))</f>
        <v>1..1</v>
      </c>
      <c r="AB767" s="109" t="str">
        <f>IF(OR(ISNA(Z767),Z767="EXT"),INDEX('Factur-X FULL'!T:T,MATCH(CONCATENATE("/rsm:CrossIndustryInvoice",O767),'Factur-X FULL'!M:M,0)),INDEX('Factur-X FULL'!T:T,MATCH(Z767,'Factur-X FULL'!B:B,0)))</f>
        <v>EXTENDED</v>
      </c>
      <c r="AC767" s="427" t="s">
        <v>4713</v>
      </c>
      <c r="AD767" s="8"/>
    </row>
    <row r="768" spans="1:30" ht="45" customHeight="1" outlineLevel="4" x14ac:dyDescent="0.2">
      <c r="A768" s="8">
        <v>765</v>
      </c>
      <c r="B768" s="62" t="s">
        <v>4161</v>
      </c>
      <c r="C768" s="121"/>
      <c r="D768" s="445" t="str">
        <f t="shared" si="116"/>
        <v xml:space="preserve">* * * * * * </v>
      </c>
      <c r="E768" s="24"/>
      <c r="F768" s="26">
        <f t="shared" si="119"/>
        <v>6</v>
      </c>
      <c r="G768" s="26" t="s">
        <v>5613</v>
      </c>
      <c r="H768" s="26" t="s">
        <v>5613</v>
      </c>
      <c r="I768" s="26" t="s">
        <v>5613</v>
      </c>
      <c r="J768" s="26" t="s">
        <v>3776</v>
      </c>
      <c r="K768" s="19" t="s">
        <v>16</v>
      </c>
      <c r="L768" s="230" t="str">
        <f t="shared" si="111"/>
        <v>1..1</v>
      </c>
      <c r="M768" s="230" t="str">
        <f t="shared" si="120"/>
        <v>1..1</v>
      </c>
      <c r="N768" s="475" t="s">
        <v>20</v>
      </c>
      <c r="O768" s="52" t="s">
        <v>4769</v>
      </c>
      <c r="P768" s="47" t="s">
        <v>4770</v>
      </c>
      <c r="Q768" s="47" t="s">
        <v>4976</v>
      </c>
      <c r="R768" s="47"/>
      <c r="S768" s="52"/>
      <c r="T768" s="125" t="s">
        <v>409</v>
      </c>
      <c r="U768" s="497" t="s">
        <v>230</v>
      </c>
      <c r="V768" s="94" t="s">
        <v>138</v>
      </c>
      <c r="W768" s="187"/>
      <c r="X768" s="169"/>
      <c r="Y768" s="8"/>
      <c r="Z768" s="114" t="str">
        <f>INDEX('Factur-X FULL'!B:B,MATCH(CONCATENATE("/rsm:CrossIndustryInvoice",O768),'Factur-X FULL'!M:M,0))</f>
        <v>EXT</v>
      </c>
      <c r="AA768" s="201" t="str">
        <f>INDEX('Factur-X FULL'!K:K,MATCH(CONCATENATE("/rsm:CrossIndustryInvoice",O768),'Factur-X FULL'!M:M,0))</f>
        <v>1..1</v>
      </c>
      <c r="AB768" s="109" t="str">
        <f>IF(OR(ISNA(Z768),Z768="EXT"),INDEX('Factur-X FULL'!T:T,MATCH(CONCATENATE("/rsm:CrossIndustryInvoice",O768),'Factur-X FULL'!M:M,0)),INDEX('Factur-X FULL'!T:T,MATCH(Z768,'Factur-X FULL'!B:B,0)))</f>
        <v>EXTENDED</v>
      </c>
      <c r="AC768" s="427" t="s">
        <v>4713</v>
      </c>
      <c r="AD768" s="8"/>
    </row>
    <row r="769" spans="1:30" s="148" customFormat="1" ht="45" customHeight="1" outlineLevel="2" x14ac:dyDescent="0.2">
      <c r="A769" s="8">
        <v>766</v>
      </c>
      <c r="B769" s="155" t="s">
        <v>4161</v>
      </c>
      <c r="C769" s="127"/>
      <c r="D769" s="449" t="str">
        <f t="shared" si="116"/>
        <v xml:space="preserve">* * * </v>
      </c>
      <c r="E769" s="40" t="s">
        <v>4164</v>
      </c>
      <c r="F769" s="42">
        <f t="shared" si="119"/>
        <v>3</v>
      </c>
      <c r="G769" s="237" t="s">
        <v>5613</v>
      </c>
      <c r="H769" s="237" t="s">
        <v>5613</v>
      </c>
      <c r="I769" s="237" t="s">
        <v>5613</v>
      </c>
      <c r="J769" s="237" t="s">
        <v>323</v>
      </c>
      <c r="K769" s="42" t="s">
        <v>21</v>
      </c>
      <c r="L769" s="41" t="str">
        <f t="shared" si="111"/>
        <v>0..n</v>
      </c>
      <c r="M769" s="41" t="str">
        <f t="shared" si="120"/>
        <v>0..n</v>
      </c>
      <c r="N769" s="481" t="s">
        <v>21</v>
      </c>
      <c r="O769" s="40" t="s">
        <v>3951</v>
      </c>
      <c r="P769" s="40" t="s">
        <v>5664</v>
      </c>
      <c r="Q769" s="40"/>
      <c r="R769" s="40"/>
      <c r="S769" s="40" t="s">
        <v>5949</v>
      </c>
      <c r="T769" s="42"/>
      <c r="U769" s="499"/>
      <c r="V769" s="92"/>
      <c r="W769" s="193" t="s">
        <v>367</v>
      </c>
      <c r="X769" s="194"/>
      <c r="Y769" s="8"/>
      <c r="Z769" s="141" t="e">
        <f>INDEX('Factur-X FULL'!B:B,MATCH(CONCATENATE("/rsm:CrossIndustryInvoice",O769),'Factur-X FULL'!M:M,0))</f>
        <v>#N/A</v>
      </c>
      <c r="AA769" s="203" t="e">
        <f>INDEX('Factur-X FULL'!K:K,MATCH(CONCATENATE("/rsm:CrossIndustryInvoice",O769),'Factur-X FULL'!M:M,0))</f>
        <v>#N/A</v>
      </c>
      <c r="AB769" s="144" t="e">
        <f>IF(OR(ISNA(Z769),Z769="EXT"),INDEX('Factur-X FULL'!T:T,MATCH(CONCATENATE("/rsm:CrossIndustryInvoice",O769),'Factur-X FULL'!M:M,0)),INDEX('Factur-X FULL'!T:T,MATCH(Z769,'Factur-X FULL'!B:B,0)))</f>
        <v>#N/A</v>
      </c>
      <c r="AC769" s="70" t="s">
        <v>4706</v>
      </c>
      <c r="AD769" s="8"/>
    </row>
    <row r="770" spans="1:30" s="148" customFormat="1" ht="45" customHeight="1" outlineLevel="3" x14ac:dyDescent="0.2">
      <c r="A770" s="8">
        <v>767</v>
      </c>
      <c r="B770" s="155" t="s">
        <v>4161</v>
      </c>
      <c r="C770" s="221"/>
      <c r="D770" s="446" t="str">
        <f t="shared" si="116"/>
        <v xml:space="preserve">* * * * </v>
      </c>
      <c r="E770" s="34" t="s">
        <v>370</v>
      </c>
      <c r="F770" s="35">
        <f t="shared" si="119"/>
        <v>4</v>
      </c>
      <c r="G770" s="35" t="s">
        <v>5613</v>
      </c>
      <c r="H770" s="35" t="s">
        <v>5613</v>
      </c>
      <c r="I770" s="35" t="s">
        <v>5613</v>
      </c>
      <c r="J770" s="35" t="s">
        <v>323</v>
      </c>
      <c r="K770" s="36" t="s">
        <v>20</v>
      </c>
      <c r="L770" s="35" t="str">
        <f t="shared" ref="L770:L811" si="121">IF($K770="","",$K770)</f>
        <v>0..1</v>
      </c>
      <c r="M770" s="35" t="str">
        <f t="shared" si="120"/>
        <v>0..1</v>
      </c>
      <c r="N770" s="482" t="s">
        <v>20</v>
      </c>
      <c r="O770" s="34" t="s">
        <v>3952</v>
      </c>
      <c r="P770" s="34"/>
      <c r="Q770" s="34"/>
      <c r="R770" s="34"/>
      <c r="S770" s="34" t="s">
        <v>5962</v>
      </c>
      <c r="T770" s="36"/>
      <c r="U770" s="500"/>
      <c r="V770" s="91">
        <v>20200120</v>
      </c>
      <c r="W770" s="185"/>
      <c r="X770" s="166"/>
      <c r="Y770" s="8"/>
      <c r="Z770" s="145" t="e">
        <f>INDEX('Factur-X FULL'!B:B,MATCH(CONCATENATE("/rsm:CrossIndustryInvoice",O770),'Factur-X FULL'!M:M,0))</f>
        <v>#N/A</v>
      </c>
      <c r="AA770" s="202" t="e">
        <f>INDEX('Factur-X FULL'!K:K,MATCH(CONCATENATE("/rsm:CrossIndustryInvoice",O770),'Factur-X FULL'!M:M,0))</f>
        <v>#N/A</v>
      </c>
      <c r="AB770" s="154" t="e">
        <f>IF(OR(ISNA(Z770),Z770="EXT"),INDEX('Factur-X FULL'!T:T,MATCH(CONCATENATE("/rsm:CrossIndustryInvoice",O770),'Factur-X FULL'!M:M,0)),INDEX('Factur-X FULL'!T:T,MATCH(Z770,'Factur-X FULL'!B:B,0)))</f>
        <v>#N/A</v>
      </c>
      <c r="AC770" s="70" t="s">
        <v>4706</v>
      </c>
      <c r="AD770" s="8"/>
    </row>
    <row r="771" spans="1:30" ht="45" customHeight="1" outlineLevel="3" x14ac:dyDescent="0.2">
      <c r="A771" s="8">
        <v>768</v>
      </c>
      <c r="B771" s="62" t="s">
        <v>4161</v>
      </c>
      <c r="C771" s="121"/>
      <c r="D771" s="442" t="str">
        <f t="shared" si="116"/>
        <v xml:space="preserve">* * * * * </v>
      </c>
      <c r="E771" s="20"/>
      <c r="F771" s="17">
        <f t="shared" si="119"/>
        <v>5</v>
      </c>
      <c r="G771" s="26" t="s">
        <v>5613</v>
      </c>
      <c r="H771" s="26" t="s">
        <v>5613</v>
      </c>
      <c r="I771" s="26" t="s">
        <v>5613</v>
      </c>
      <c r="J771" s="26" t="s">
        <v>323</v>
      </c>
      <c r="K771" s="18" t="s">
        <v>16</v>
      </c>
      <c r="L771" s="230" t="str">
        <f t="shared" si="121"/>
        <v>1..1</v>
      </c>
      <c r="M771" s="230" t="str">
        <f t="shared" si="120"/>
        <v>1..1</v>
      </c>
      <c r="N771" s="475" t="s">
        <v>16</v>
      </c>
      <c r="O771" s="25" t="s">
        <v>4330</v>
      </c>
      <c r="P771" s="24" t="s">
        <v>5665</v>
      </c>
      <c r="Q771" s="59"/>
      <c r="R771" s="59"/>
      <c r="S771" s="25"/>
      <c r="T771" s="19" t="s">
        <v>215</v>
      </c>
      <c r="U771" s="494" t="s">
        <v>81</v>
      </c>
      <c r="V771" s="89">
        <v>20200109</v>
      </c>
      <c r="W771" s="182"/>
      <c r="X771" s="164"/>
      <c r="Y771" s="8"/>
      <c r="Z771" s="111" t="e">
        <f>INDEX('Factur-X FULL'!B:B,MATCH(CONCATENATE("/rsm:CrossIndustryInvoice",O771),'Factur-X FULL'!M:M,0))</f>
        <v>#N/A</v>
      </c>
      <c r="AA771" s="199" t="e">
        <f>INDEX('Factur-X FULL'!K:K,MATCH(CONCATENATE("/rsm:CrossIndustryInvoice",O771),'Factur-X FULL'!M:M,0))</f>
        <v>#N/A</v>
      </c>
      <c r="AB771" s="109" t="e">
        <f>IF(OR(ISNA(Z771),Z771="EXT"),INDEX('Factur-X FULL'!T:T,MATCH(CONCATENATE("/rsm:CrossIndustryInvoice",O771),'Factur-X FULL'!M:M,0)),INDEX('Factur-X FULL'!T:T,MATCH(Z771,'Factur-X FULL'!B:B,0)))</f>
        <v>#N/A</v>
      </c>
      <c r="AC771" s="70" t="s">
        <v>4706</v>
      </c>
      <c r="AD771" s="8"/>
    </row>
    <row r="772" spans="1:30" ht="45" customHeight="1" outlineLevel="3" x14ac:dyDescent="0.2">
      <c r="A772" s="8">
        <v>769</v>
      </c>
      <c r="B772" s="62" t="s">
        <v>4161</v>
      </c>
      <c r="C772" s="121"/>
      <c r="D772" s="442" t="str">
        <f t="shared" si="116"/>
        <v xml:space="preserve">* * * * * * </v>
      </c>
      <c r="E772" s="24" t="s">
        <v>1164</v>
      </c>
      <c r="F772" s="17">
        <f t="shared" si="119"/>
        <v>6</v>
      </c>
      <c r="G772" s="26" t="s">
        <v>5613</v>
      </c>
      <c r="H772" s="26" t="s">
        <v>5613</v>
      </c>
      <c r="I772" s="26" t="s">
        <v>5613</v>
      </c>
      <c r="J772" s="26" t="s">
        <v>323</v>
      </c>
      <c r="K772" s="18" t="s">
        <v>16</v>
      </c>
      <c r="L772" s="230" t="str">
        <f t="shared" si="121"/>
        <v>1..1</v>
      </c>
      <c r="M772" s="230" t="str">
        <f t="shared" si="120"/>
        <v>1..1</v>
      </c>
      <c r="N772" s="475" t="s">
        <v>20</v>
      </c>
      <c r="O772" s="31" t="s">
        <v>4331</v>
      </c>
      <c r="P772" s="32"/>
      <c r="Q772" s="32" t="s">
        <v>5755</v>
      </c>
      <c r="R772" s="32"/>
      <c r="S772" s="31"/>
      <c r="T772" s="122" t="s">
        <v>192</v>
      </c>
      <c r="U772" s="497" t="s">
        <v>230</v>
      </c>
      <c r="V772" s="90"/>
      <c r="W772" s="184"/>
      <c r="X772" s="165"/>
      <c r="Y772" s="8"/>
      <c r="Z772" s="111" t="e">
        <f>INDEX('Factur-X FULL'!B:B,MATCH(CONCATENATE("/rsm:CrossIndustryInvoice",O772),'Factur-X FULL'!M:M,0))</f>
        <v>#N/A</v>
      </c>
      <c r="AA772" s="199" t="e">
        <f>INDEX('Factur-X FULL'!K:K,MATCH(CONCATENATE("/rsm:CrossIndustryInvoice",O772),'Factur-X FULL'!M:M,0))</f>
        <v>#N/A</v>
      </c>
      <c r="AB772" s="109" t="e">
        <f>IF(OR(ISNA(Z772),Z772="EXT"),INDEX('Factur-X FULL'!T:T,MATCH(CONCATENATE("/rsm:CrossIndustryInvoice",O772),'Factur-X FULL'!M:M,0)),INDEX('Factur-X FULL'!T:T,MATCH(Z772,'Factur-X FULL'!B:B,0)))</f>
        <v>#N/A</v>
      </c>
      <c r="AC772" s="70" t="s">
        <v>4706</v>
      </c>
      <c r="AD772" s="8"/>
    </row>
    <row r="773" spans="1:30" s="148" customFormat="1" ht="45" customHeight="1" outlineLevel="3" x14ac:dyDescent="0.2">
      <c r="A773" s="8">
        <v>770</v>
      </c>
      <c r="B773" s="155" t="s">
        <v>4161</v>
      </c>
      <c r="C773" s="221"/>
      <c r="D773" s="446" t="str">
        <f t="shared" si="116"/>
        <v xml:space="preserve">* * * * </v>
      </c>
      <c r="E773" s="34" t="s">
        <v>376</v>
      </c>
      <c r="F773" s="35">
        <f t="shared" si="119"/>
        <v>4</v>
      </c>
      <c r="G773" s="35" t="s">
        <v>5613</v>
      </c>
      <c r="H773" s="35" t="s">
        <v>5613</v>
      </c>
      <c r="I773" s="35" t="s">
        <v>5613</v>
      </c>
      <c r="J773" s="35" t="s">
        <v>323</v>
      </c>
      <c r="K773" s="36" t="s">
        <v>20</v>
      </c>
      <c r="L773" s="35" t="str">
        <f t="shared" si="121"/>
        <v>0..1</v>
      </c>
      <c r="M773" s="35" t="str">
        <f t="shared" si="120"/>
        <v>0..1</v>
      </c>
      <c r="N773" s="482" t="s">
        <v>20</v>
      </c>
      <c r="O773" s="34" t="s">
        <v>3953</v>
      </c>
      <c r="P773" s="34" t="s">
        <v>5666</v>
      </c>
      <c r="Q773" s="34"/>
      <c r="R773" s="34"/>
      <c r="S773" s="34" t="s">
        <v>5962</v>
      </c>
      <c r="T773" s="36"/>
      <c r="U773" s="500"/>
      <c r="V773" s="91"/>
      <c r="W773" s="185"/>
      <c r="X773" s="166"/>
      <c r="Y773" s="8"/>
      <c r="Z773" s="145" t="e">
        <f>INDEX('Factur-X FULL'!B:B,MATCH(CONCATENATE("/rsm:CrossIndustryInvoice",O773),'Factur-X FULL'!M:M,0))</f>
        <v>#N/A</v>
      </c>
      <c r="AA773" s="202" t="e">
        <f>INDEX('Factur-X FULL'!K:K,MATCH(CONCATENATE("/rsm:CrossIndustryInvoice",O773),'Factur-X FULL'!M:M,0))</f>
        <v>#N/A</v>
      </c>
      <c r="AB773" s="154" t="e">
        <f>IF(OR(ISNA(Z773),Z773="EXT"),INDEX('Factur-X FULL'!T:T,MATCH(CONCATENATE("/rsm:CrossIndustryInvoice",O773),'Factur-X FULL'!M:M,0)),INDEX('Factur-X FULL'!T:T,MATCH(Z773,'Factur-X FULL'!B:B,0)))</f>
        <v>#N/A</v>
      </c>
      <c r="AC773" s="70" t="s">
        <v>4706</v>
      </c>
      <c r="AD773" s="8"/>
    </row>
    <row r="774" spans="1:30" ht="45" customHeight="1" outlineLevel="3" x14ac:dyDescent="0.2">
      <c r="A774" s="8">
        <v>771</v>
      </c>
      <c r="B774" s="62" t="s">
        <v>4161</v>
      </c>
      <c r="C774" s="121"/>
      <c r="D774" s="445" t="str">
        <f t="shared" si="116"/>
        <v xml:space="preserve">* * * * * </v>
      </c>
      <c r="E774" s="24" t="s">
        <v>378</v>
      </c>
      <c r="F774" s="26">
        <f t="shared" si="119"/>
        <v>5</v>
      </c>
      <c r="G774" s="26" t="s">
        <v>5613</v>
      </c>
      <c r="H774" s="26" t="s">
        <v>5613</v>
      </c>
      <c r="I774" s="26" t="s">
        <v>5613</v>
      </c>
      <c r="J774" s="26" t="s">
        <v>323</v>
      </c>
      <c r="K774" s="18" t="s">
        <v>20</v>
      </c>
      <c r="L774" s="230" t="str">
        <f t="shared" si="121"/>
        <v>0..1</v>
      </c>
      <c r="M774" s="230" t="str">
        <f t="shared" si="120"/>
        <v>0..1</v>
      </c>
      <c r="N774" s="475" t="s">
        <v>20</v>
      </c>
      <c r="O774" s="25" t="s">
        <v>3954</v>
      </c>
      <c r="P774" s="24"/>
      <c r="Q774" s="24"/>
      <c r="R774" s="24"/>
      <c r="S774" s="25"/>
      <c r="T774" s="19"/>
      <c r="U774" s="494"/>
      <c r="V774" s="89"/>
      <c r="W774" s="182" t="s">
        <v>384</v>
      </c>
      <c r="X774" s="164"/>
      <c r="Y774" s="8"/>
      <c r="Z774" s="114" t="e">
        <f>INDEX('Factur-X FULL'!B:B,MATCH(CONCATENATE("/rsm:CrossIndustryInvoice",O774),'Factur-X FULL'!M:M,0))</f>
        <v>#N/A</v>
      </c>
      <c r="AA774" s="201" t="e">
        <f>INDEX('Factur-X FULL'!K:K,MATCH(CONCATENATE("/rsm:CrossIndustryInvoice",O774),'Factur-X FULL'!M:M,0))</f>
        <v>#N/A</v>
      </c>
      <c r="AB774" s="109" t="e">
        <f>IF(OR(ISNA(Z774),Z774="EXT"),INDEX('Factur-X FULL'!T:T,MATCH(CONCATENATE("/rsm:CrossIndustryInvoice",O774),'Factur-X FULL'!M:M,0)),INDEX('Factur-X FULL'!T:T,MATCH(Z774,'Factur-X FULL'!B:B,0)))</f>
        <v>#N/A</v>
      </c>
      <c r="AC774" s="70" t="s">
        <v>4706</v>
      </c>
      <c r="AD774" s="8"/>
    </row>
    <row r="775" spans="1:30" ht="45" customHeight="1" outlineLevel="3" x14ac:dyDescent="0.2">
      <c r="A775" s="8">
        <v>772</v>
      </c>
      <c r="B775" s="62" t="s">
        <v>4161</v>
      </c>
      <c r="C775" s="121"/>
      <c r="D775" s="442" t="str">
        <f t="shared" si="116"/>
        <v xml:space="preserve">* * * * * * </v>
      </c>
      <c r="E775" s="20"/>
      <c r="F775" s="17">
        <f t="shared" si="119"/>
        <v>6</v>
      </c>
      <c r="G775" s="26" t="s">
        <v>5613</v>
      </c>
      <c r="H775" s="26" t="s">
        <v>5613</v>
      </c>
      <c r="I775" s="26" t="s">
        <v>5613</v>
      </c>
      <c r="J775" s="26" t="s">
        <v>323</v>
      </c>
      <c r="K775" s="18" t="s">
        <v>16</v>
      </c>
      <c r="L775" s="230" t="str">
        <f t="shared" si="121"/>
        <v>1..1</v>
      </c>
      <c r="M775" s="230" t="str">
        <f t="shared" si="120"/>
        <v>1..1</v>
      </c>
      <c r="N775" s="475" t="s">
        <v>16</v>
      </c>
      <c r="O775" s="25" t="s">
        <v>4332</v>
      </c>
      <c r="P775" s="24" t="s">
        <v>5667</v>
      </c>
      <c r="Q775" s="59"/>
      <c r="R775" s="59"/>
      <c r="S775" s="25"/>
      <c r="T775" s="19" t="s">
        <v>215</v>
      </c>
      <c r="U775" s="494" t="s">
        <v>81</v>
      </c>
      <c r="V775" s="89">
        <v>20200109</v>
      </c>
      <c r="W775" s="182"/>
      <c r="X775" s="164"/>
      <c r="Y775" s="8"/>
      <c r="Z775" s="111" t="e">
        <f>INDEX('Factur-X FULL'!B:B,MATCH(CONCATENATE("/rsm:CrossIndustryInvoice",O775),'Factur-X FULL'!M:M,0))</f>
        <v>#N/A</v>
      </c>
      <c r="AA775" s="199" t="e">
        <f>INDEX('Factur-X FULL'!K:K,MATCH(CONCATENATE("/rsm:CrossIndustryInvoice",O775),'Factur-X FULL'!M:M,0))</f>
        <v>#N/A</v>
      </c>
      <c r="AB775" s="109" t="e">
        <f>IF(OR(ISNA(Z775),Z775="EXT"),INDEX('Factur-X FULL'!T:T,MATCH(CONCATENATE("/rsm:CrossIndustryInvoice",O775),'Factur-X FULL'!M:M,0)),INDEX('Factur-X FULL'!T:T,MATCH(Z775,'Factur-X FULL'!B:B,0)))</f>
        <v>#N/A</v>
      </c>
      <c r="AC775" s="70" t="s">
        <v>4706</v>
      </c>
      <c r="AD775" s="8"/>
    </row>
    <row r="776" spans="1:30" ht="45" customHeight="1" outlineLevel="3" x14ac:dyDescent="0.2">
      <c r="A776" s="8">
        <v>773</v>
      </c>
      <c r="B776" s="62" t="s">
        <v>4161</v>
      </c>
      <c r="C776" s="121"/>
      <c r="D776" s="442" t="str">
        <f t="shared" si="116"/>
        <v xml:space="preserve">* * * * * * * </v>
      </c>
      <c r="E776" s="24" t="s">
        <v>1164</v>
      </c>
      <c r="F776" s="17">
        <f t="shared" si="119"/>
        <v>7</v>
      </c>
      <c r="G776" s="26" t="s">
        <v>5613</v>
      </c>
      <c r="H776" s="26" t="s">
        <v>5613</v>
      </c>
      <c r="I776" s="26" t="s">
        <v>5613</v>
      </c>
      <c r="J776" s="26" t="s">
        <v>323</v>
      </c>
      <c r="K776" s="18" t="s">
        <v>16</v>
      </c>
      <c r="L776" s="230" t="str">
        <f t="shared" si="121"/>
        <v>1..1</v>
      </c>
      <c r="M776" s="230" t="str">
        <f t="shared" si="120"/>
        <v>1..1</v>
      </c>
      <c r="N776" s="475" t="s">
        <v>20</v>
      </c>
      <c r="O776" s="31" t="s">
        <v>4333</v>
      </c>
      <c r="P776" s="32"/>
      <c r="Q776" s="32" t="s">
        <v>5755</v>
      </c>
      <c r="R776" s="32"/>
      <c r="S776" s="31"/>
      <c r="T776" s="122" t="s">
        <v>192</v>
      </c>
      <c r="U776" s="497" t="s">
        <v>230</v>
      </c>
      <c r="V776" s="90"/>
      <c r="W776" s="184"/>
      <c r="X776" s="165"/>
      <c r="Y776" s="8"/>
      <c r="Z776" s="111" t="e">
        <f>INDEX('Factur-X FULL'!B:B,MATCH(CONCATENATE("/rsm:CrossIndustryInvoice",O776),'Factur-X FULL'!M:M,0))</f>
        <v>#N/A</v>
      </c>
      <c r="AA776" s="199" t="e">
        <f>INDEX('Factur-X FULL'!K:K,MATCH(CONCATENATE("/rsm:CrossIndustryInvoice",O776),'Factur-X FULL'!M:M,0))</f>
        <v>#N/A</v>
      </c>
      <c r="AB776" s="109" t="e">
        <f>IF(OR(ISNA(Z776),Z776="EXT"),INDEX('Factur-X FULL'!T:T,MATCH(CONCATENATE("/rsm:CrossIndustryInvoice",O776),'Factur-X FULL'!M:M,0)),INDEX('Factur-X FULL'!T:T,MATCH(Z776,'Factur-X FULL'!B:B,0)))</f>
        <v>#N/A</v>
      </c>
      <c r="AC776" s="70" t="s">
        <v>4706</v>
      </c>
      <c r="AD776" s="8"/>
    </row>
    <row r="777" spans="1:30" ht="45" customHeight="1" outlineLevel="3" x14ac:dyDescent="0.2">
      <c r="A777" s="8">
        <v>774</v>
      </c>
      <c r="B777" s="62" t="s">
        <v>4161</v>
      </c>
      <c r="C777" s="121"/>
      <c r="D777" s="445" t="str">
        <f t="shared" si="116"/>
        <v xml:space="preserve">* * * * * </v>
      </c>
      <c r="E777" s="24" t="s">
        <v>3772</v>
      </c>
      <c r="F777" s="26">
        <f t="shared" si="119"/>
        <v>5</v>
      </c>
      <c r="G777" s="26" t="s">
        <v>5613</v>
      </c>
      <c r="H777" s="26" t="s">
        <v>5613</v>
      </c>
      <c r="I777" s="26" t="s">
        <v>5613</v>
      </c>
      <c r="J777" s="26" t="s">
        <v>323</v>
      </c>
      <c r="K777" s="18" t="s">
        <v>20</v>
      </c>
      <c r="L777" s="230" t="str">
        <f t="shared" si="121"/>
        <v>0..1</v>
      </c>
      <c r="M777" s="230" t="str">
        <f t="shared" si="120"/>
        <v>0..1</v>
      </c>
      <c r="N777" s="475" t="s">
        <v>20</v>
      </c>
      <c r="O777" s="25" t="s">
        <v>3955</v>
      </c>
      <c r="P777" s="24"/>
      <c r="Q777" s="24"/>
      <c r="R777" s="24"/>
      <c r="S777" s="25"/>
      <c r="T777" s="19"/>
      <c r="U777" s="494"/>
      <c r="V777" s="89"/>
      <c r="W777" s="182" t="s">
        <v>384</v>
      </c>
      <c r="X777" s="164"/>
      <c r="Y777" s="8"/>
      <c r="Z777" s="114" t="e">
        <f>INDEX('Factur-X FULL'!B:B,MATCH(CONCATENATE("/rsm:CrossIndustryInvoice",O777),'Factur-X FULL'!M:M,0))</f>
        <v>#N/A</v>
      </c>
      <c r="AA777" s="201" t="e">
        <f>INDEX('Factur-X FULL'!K:K,MATCH(CONCATENATE("/rsm:CrossIndustryInvoice",O777),'Factur-X FULL'!M:M,0))</f>
        <v>#N/A</v>
      </c>
      <c r="AB777" s="109" t="e">
        <f>IF(OR(ISNA(Z777),Z777="EXT"),INDEX('Factur-X FULL'!T:T,MATCH(CONCATENATE("/rsm:CrossIndustryInvoice",O777),'Factur-X FULL'!M:M,0)),INDEX('Factur-X FULL'!T:T,MATCH(Z777,'Factur-X FULL'!B:B,0)))</f>
        <v>#N/A</v>
      </c>
      <c r="AC777" s="70" t="s">
        <v>4706</v>
      </c>
      <c r="AD777" s="8"/>
    </row>
    <row r="778" spans="1:30" ht="45" customHeight="1" outlineLevel="3" x14ac:dyDescent="0.2">
      <c r="A778" s="8">
        <v>775</v>
      </c>
      <c r="B778" s="62" t="s">
        <v>4161</v>
      </c>
      <c r="C778" s="121"/>
      <c r="D778" s="442" t="str">
        <f t="shared" si="116"/>
        <v xml:space="preserve">* * * * * * </v>
      </c>
      <c r="E778" s="20"/>
      <c r="F778" s="17">
        <f t="shared" si="119"/>
        <v>6</v>
      </c>
      <c r="G778" s="26" t="s">
        <v>5613</v>
      </c>
      <c r="H778" s="26" t="s">
        <v>5613</v>
      </c>
      <c r="I778" s="26" t="s">
        <v>5613</v>
      </c>
      <c r="J778" s="26" t="s">
        <v>323</v>
      </c>
      <c r="K778" s="18" t="s">
        <v>16</v>
      </c>
      <c r="L778" s="230" t="str">
        <f t="shared" si="121"/>
        <v>1..1</v>
      </c>
      <c r="M778" s="230" t="str">
        <f t="shared" si="120"/>
        <v>1..1</v>
      </c>
      <c r="N778" s="475" t="s">
        <v>16</v>
      </c>
      <c r="O778" s="25" t="s">
        <v>4334</v>
      </c>
      <c r="P778" s="24" t="s">
        <v>5668</v>
      </c>
      <c r="Q778" s="59"/>
      <c r="R778" s="59"/>
      <c r="S778" s="25"/>
      <c r="T778" s="19" t="s">
        <v>215</v>
      </c>
      <c r="U778" s="494" t="s">
        <v>81</v>
      </c>
      <c r="V778" s="89">
        <v>20200109</v>
      </c>
      <c r="W778" s="182"/>
      <c r="X778" s="164"/>
      <c r="Y778" s="8"/>
      <c r="Z778" s="111" t="e">
        <f>INDEX('Factur-X FULL'!B:B,MATCH(CONCATENATE("/rsm:CrossIndustryInvoice",O778),'Factur-X FULL'!M:M,0))</f>
        <v>#N/A</v>
      </c>
      <c r="AA778" s="199" t="e">
        <f>INDEX('Factur-X FULL'!K:K,MATCH(CONCATENATE("/rsm:CrossIndustryInvoice",O778),'Factur-X FULL'!M:M,0))</f>
        <v>#N/A</v>
      </c>
      <c r="AB778" s="109" t="e">
        <f>IF(OR(ISNA(Z778),Z778="EXT"),INDEX('Factur-X FULL'!T:T,MATCH(CONCATENATE("/rsm:CrossIndustryInvoice",O778),'Factur-X FULL'!M:M,0)),INDEX('Factur-X FULL'!T:T,MATCH(Z778,'Factur-X FULL'!B:B,0)))</f>
        <v>#N/A</v>
      </c>
      <c r="AC778" s="70" t="s">
        <v>4706</v>
      </c>
      <c r="AD778" s="8"/>
    </row>
    <row r="779" spans="1:30" ht="45" customHeight="1" outlineLevel="3" x14ac:dyDescent="0.2">
      <c r="A779" s="8">
        <v>776</v>
      </c>
      <c r="B779" s="62" t="s">
        <v>4161</v>
      </c>
      <c r="C779" s="121"/>
      <c r="D779" s="442" t="str">
        <f t="shared" si="116"/>
        <v xml:space="preserve">* * * * * * * </v>
      </c>
      <c r="E779" s="24" t="s">
        <v>1164</v>
      </c>
      <c r="F779" s="17">
        <f t="shared" si="119"/>
        <v>7</v>
      </c>
      <c r="G779" s="26" t="s">
        <v>5613</v>
      </c>
      <c r="H779" s="26" t="s">
        <v>5613</v>
      </c>
      <c r="I779" s="26" t="s">
        <v>5613</v>
      </c>
      <c r="J779" s="26" t="s">
        <v>323</v>
      </c>
      <c r="K779" s="18" t="s">
        <v>16</v>
      </c>
      <c r="L779" s="230" t="str">
        <f t="shared" si="121"/>
        <v>1..1</v>
      </c>
      <c r="M779" s="230" t="str">
        <f t="shared" si="120"/>
        <v>1..1</v>
      </c>
      <c r="N779" s="475" t="s">
        <v>20</v>
      </c>
      <c r="O779" s="31" t="s">
        <v>4335</v>
      </c>
      <c r="P779" s="32"/>
      <c r="Q779" s="32" t="s">
        <v>5755</v>
      </c>
      <c r="R779" s="32"/>
      <c r="S779" s="31"/>
      <c r="T779" s="122" t="s">
        <v>192</v>
      </c>
      <c r="U779" s="497" t="s">
        <v>230</v>
      </c>
      <c r="V779" s="90"/>
      <c r="W779" s="184"/>
      <c r="X779" s="165"/>
      <c r="Y779" s="8"/>
      <c r="Z779" s="111" t="e">
        <f>INDEX('Factur-X FULL'!B:B,MATCH(CONCATENATE("/rsm:CrossIndustryInvoice",O779),'Factur-X FULL'!M:M,0))</f>
        <v>#N/A</v>
      </c>
      <c r="AA779" s="199" t="e">
        <f>INDEX('Factur-X FULL'!K:K,MATCH(CONCATENATE("/rsm:CrossIndustryInvoice",O779),'Factur-X FULL'!M:M,0))</f>
        <v>#N/A</v>
      </c>
      <c r="AB779" s="109" t="e">
        <f>IF(OR(ISNA(Z779),Z779="EXT"),INDEX('Factur-X FULL'!T:T,MATCH(CONCATENATE("/rsm:CrossIndustryInvoice",O779),'Factur-X FULL'!M:M,0)),INDEX('Factur-X FULL'!T:T,MATCH(Z779,'Factur-X FULL'!B:B,0)))</f>
        <v>#N/A</v>
      </c>
      <c r="AC779" s="70" t="s">
        <v>4706</v>
      </c>
      <c r="AD779" s="8"/>
    </row>
    <row r="780" spans="1:30" s="148" customFormat="1" ht="45" customHeight="1" outlineLevel="2" x14ac:dyDescent="0.2">
      <c r="A780" s="8">
        <v>777</v>
      </c>
      <c r="B780" s="155" t="s">
        <v>4161</v>
      </c>
      <c r="C780" s="127"/>
      <c r="D780" s="449" t="str">
        <f t="shared" si="116"/>
        <v xml:space="preserve">* * * </v>
      </c>
      <c r="E780" s="40" t="s">
        <v>385</v>
      </c>
      <c r="F780" s="42">
        <f t="shared" si="119"/>
        <v>3</v>
      </c>
      <c r="G780" s="237" t="s">
        <v>5613</v>
      </c>
      <c r="H780" s="237" t="s">
        <v>5613</v>
      </c>
      <c r="I780" s="237" t="s">
        <v>5613</v>
      </c>
      <c r="J780" s="237" t="s">
        <v>323</v>
      </c>
      <c r="K780" s="42" t="s">
        <v>21</v>
      </c>
      <c r="L780" s="41" t="str">
        <f t="shared" si="121"/>
        <v>0..n</v>
      </c>
      <c r="M780" s="41" t="str">
        <f t="shared" si="120"/>
        <v>0..n</v>
      </c>
      <c r="N780" s="481" t="s">
        <v>21</v>
      </c>
      <c r="O780" s="40" t="s">
        <v>3956</v>
      </c>
      <c r="P780" s="40" t="s">
        <v>5669</v>
      </c>
      <c r="Q780" s="40"/>
      <c r="R780" s="40"/>
      <c r="S780" s="40" t="s">
        <v>5949</v>
      </c>
      <c r="T780" s="42"/>
      <c r="U780" s="499"/>
      <c r="V780" s="177"/>
      <c r="W780" s="193" t="s">
        <v>389</v>
      </c>
      <c r="X780" s="194"/>
      <c r="Y780" s="8"/>
      <c r="Z780" s="141" t="e">
        <f>INDEX('Factur-X FULL'!B:B,MATCH(CONCATENATE("/rsm:CrossIndustryInvoice",O780),'Factur-X FULL'!M:M,0))</f>
        <v>#N/A</v>
      </c>
      <c r="AA780" s="203" t="e">
        <f>INDEX('Factur-X FULL'!K:K,MATCH(CONCATENATE("/rsm:CrossIndustryInvoice",O780),'Factur-X FULL'!M:M,0))</f>
        <v>#N/A</v>
      </c>
      <c r="AB780" s="144" t="e">
        <f>IF(OR(ISNA(Z780),Z780="EXT"),INDEX('Factur-X FULL'!T:T,MATCH(CONCATENATE("/rsm:CrossIndustryInvoice",O780),'Factur-X FULL'!M:M,0)),INDEX('Factur-X FULL'!T:T,MATCH(Z780,'Factur-X FULL'!B:B,0)))</f>
        <v>#N/A</v>
      </c>
      <c r="AC780" s="70" t="s">
        <v>4706</v>
      </c>
      <c r="AD780" s="8"/>
    </row>
    <row r="781" spans="1:30" s="148" customFormat="1" ht="45" customHeight="1" outlineLevel="3" x14ac:dyDescent="0.2">
      <c r="A781" s="8">
        <v>778</v>
      </c>
      <c r="B781" s="155" t="s">
        <v>4161</v>
      </c>
      <c r="C781" s="221"/>
      <c r="D781" s="446" t="str">
        <f t="shared" si="116"/>
        <v xml:space="preserve">* * * * </v>
      </c>
      <c r="E781" s="34" t="s">
        <v>395</v>
      </c>
      <c r="F781" s="35">
        <f t="shared" si="119"/>
        <v>4</v>
      </c>
      <c r="G781" s="35" t="s">
        <v>5613</v>
      </c>
      <c r="H781" s="35" t="s">
        <v>5613</v>
      </c>
      <c r="I781" s="35" t="s">
        <v>5613</v>
      </c>
      <c r="J781" s="35" t="s">
        <v>323</v>
      </c>
      <c r="K781" s="36" t="s">
        <v>20</v>
      </c>
      <c r="L781" s="35" t="str">
        <f t="shared" si="121"/>
        <v>0..1</v>
      </c>
      <c r="M781" s="35" t="str">
        <f t="shared" si="120"/>
        <v>0..1</v>
      </c>
      <c r="N781" s="482" t="s">
        <v>20</v>
      </c>
      <c r="O781" s="34" t="s">
        <v>3957</v>
      </c>
      <c r="P781" s="34"/>
      <c r="Q781" s="34"/>
      <c r="R781" s="34"/>
      <c r="S781" s="34" t="s">
        <v>5962</v>
      </c>
      <c r="T781" s="36"/>
      <c r="U781" s="500"/>
      <c r="V781" s="91">
        <v>20200120</v>
      </c>
      <c r="W781" s="185"/>
      <c r="X781" s="166"/>
      <c r="Y781" s="8"/>
      <c r="Z781" s="145" t="e">
        <f>INDEX('Factur-X FULL'!B:B,MATCH(CONCATENATE("/rsm:CrossIndustryInvoice",O781),'Factur-X FULL'!M:M,0))</f>
        <v>#N/A</v>
      </c>
      <c r="AA781" s="202" t="e">
        <f>INDEX('Factur-X FULL'!K:K,MATCH(CONCATENATE("/rsm:CrossIndustryInvoice",O781),'Factur-X FULL'!M:M,0))</f>
        <v>#N/A</v>
      </c>
      <c r="AB781" s="154" t="e">
        <f>IF(OR(ISNA(Z781),Z781="EXT"),INDEX('Factur-X FULL'!T:T,MATCH(CONCATENATE("/rsm:CrossIndustryInvoice",O781),'Factur-X FULL'!M:M,0)),INDEX('Factur-X FULL'!T:T,MATCH(Z781,'Factur-X FULL'!B:B,0)))</f>
        <v>#N/A</v>
      </c>
      <c r="AC781" s="70" t="s">
        <v>4706</v>
      </c>
      <c r="AD781" s="8"/>
    </row>
    <row r="782" spans="1:30" ht="45" customHeight="1" outlineLevel="3" x14ac:dyDescent="0.2">
      <c r="A782" s="8">
        <v>779</v>
      </c>
      <c r="B782" s="62" t="s">
        <v>4161</v>
      </c>
      <c r="C782" s="121"/>
      <c r="D782" s="442" t="str">
        <f t="shared" si="116"/>
        <v xml:space="preserve">* * * * * </v>
      </c>
      <c r="E782" s="20"/>
      <c r="F782" s="17">
        <f t="shared" si="119"/>
        <v>5</v>
      </c>
      <c r="G782" s="26" t="s">
        <v>5613</v>
      </c>
      <c r="H782" s="26" t="s">
        <v>5613</v>
      </c>
      <c r="I782" s="26" t="s">
        <v>5613</v>
      </c>
      <c r="J782" s="26" t="s">
        <v>323</v>
      </c>
      <c r="K782" s="18" t="s">
        <v>16</v>
      </c>
      <c r="L782" s="230" t="str">
        <f t="shared" si="121"/>
        <v>1..1</v>
      </c>
      <c r="M782" s="230" t="str">
        <f t="shared" si="120"/>
        <v>1..1</v>
      </c>
      <c r="N782" s="475" t="s">
        <v>16</v>
      </c>
      <c r="O782" s="25" t="s">
        <v>4336</v>
      </c>
      <c r="P782" s="24" t="s">
        <v>5670</v>
      </c>
      <c r="Q782" s="59"/>
      <c r="R782" s="59"/>
      <c r="S782" s="25"/>
      <c r="T782" s="19" t="s">
        <v>215</v>
      </c>
      <c r="U782" s="494" t="s">
        <v>81</v>
      </c>
      <c r="V782" s="89">
        <v>20200109</v>
      </c>
      <c r="W782" s="182"/>
      <c r="X782" s="164"/>
      <c r="Y782" s="8"/>
      <c r="Z782" s="111" t="e">
        <f>INDEX('Factur-X FULL'!B:B,MATCH(CONCATENATE("/rsm:CrossIndustryInvoice",O782),'Factur-X FULL'!M:M,0))</f>
        <v>#N/A</v>
      </c>
      <c r="AA782" s="199" t="e">
        <f>INDEX('Factur-X FULL'!K:K,MATCH(CONCATENATE("/rsm:CrossIndustryInvoice",O782),'Factur-X FULL'!M:M,0))</f>
        <v>#N/A</v>
      </c>
      <c r="AB782" s="109" t="e">
        <f>IF(OR(ISNA(Z782),Z782="EXT"),INDEX('Factur-X FULL'!T:T,MATCH(CONCATENATE("/rsm:CrossIndustryInvoice",O782),'Factur-X FULL'!M:M,0)),INDEX('Factur-X FULL'!T:T,MATCH(Z782,'Factur-X FULL'!B:B,0)))</f>
        <v>#N/A</v>
      </c>
      <c r="AC782" s="70" t="s">
        <v>4706</v>
      </c>
      <c r="AD782" s="8"/>
    </row>
    <row r="783" spans="1:30" ht="45" customHeight="1" outlineLevel="3" x14ac:dyDescent="0.2">
      <c r="A783" s="8">
        <v>780</v>
      </c>
      <c r="B783" s="62" t="s">
        <v>4161</v>
      </c>
      <c r="C783" s="121"/>
      <c r="D783" s="442" t="str">
        <f t="shared" si="116"/>
        <v xml:space="preserve">* * * * * * </v>
      </c>
      <c r="E783" s="24" t="s">
        <v>1164</v>
      </c>
      <c r="F783" s="17">
        <f t="shared" si="119"/>
        <v>6</v>
      </c>
      <c r="G783" s="26" t="s">
        <v>5613</v>
      </c>
      <c r="H783" s="26" t="s">
        <v>5613</v>
      </c>
      <c r="I783" s="26" t="s">
        <v>5613</v>
      </c>
      <c r="J783" s="26" t="s">
        <v>323</v>
      </c>
      <c r="K783" s="18" t="s">
        <v>16</v>
      </c>
      <c r="L783" s="230" t="str">
        <f t="shared" si="121"/>
        <v>1..1</v>
      </c>
      <c r="M783" s="230" t="str">
        <f t="shared" si="120"/>
        <v>1..1</v>
      </c>
      <c r="N783" s="475" t="s">
        <v>20</v>
      </c>
      <c r="O783" s="31" t="s">
        <v>4337</v>
      </c>
      <c r="P783" s="32"/>
      <c r="Q783" s="32" t="s">
        <v>5755</v>
      </c>
      <c r="R783" s="32"/>
      <c r="S783" s="31"/>
      <c r="T783" s="122" t="s">
        <v>192</v>
      </c>
      <c r="U783" s="497" t="s">
        <v>230</v>
      </c>
      <c r="V783" s="90"/>
      <c r="W783" s="184"/>
      <c r="X783" s="165"/>
      <c r="Y783" s="8"/>
      <c r="Z783" s="111" t="e">
        <f>INDEX('Factur-X FULL'!B:B,MATCH(CONCATENATE("/rsm:CrossIndustryInvoice",O783),'Factur-X FULL'!M:M,0))</f>
        <v>#N/A</v>
      </c>
      <c r="AA783" s="199" t="e">
        <f>INDEX('Factur-X FULL'!K:K,MATCH(CONCATENATE("/rsm:CrossIndustryInvoice",O783),'Factur-X FULL'!M:M,0))</f>
        <v>#N/A</v>
      </c>
      <c r="AB783" s="109" t="e">
        <f>IF(OR(ISNA(Z783),Z783="EXT"),INDEX('Factur-X FULL'!T:T,MATCH(CONCATENATE("/rsm:CrossIndustryInvoice",O783),'Factur-X FULL'!M:M,0)),INDEX('Factur-X FULL'!T:T,MATCH(Z783,'Factur-X FULL'!B:B,0)))</f>
        <v>#N/A</v>
      </c>
      <c r="AC783" s="70" t="s">
        <v>4706</v>
      </c>
      <c r="AD783" s="8"/>
    </row>
    <row r="784" spans="1:30" s="148" customFormat="1" ht="45" customHeight="1" outlineLevel="3" x14ac:dyDescent="0.2">
      <c r="A784" s="8">
        <v>781</v>
      </c>
      <c r="B784" s="155" t="s">
        <v>4161</v>
      </c>
      <c r="C784" s="221"/>
      <c r="D784" s="446" t="str">
        <f t="shared" si="116"/>
        <v xml:space="preserve">* * * * </v>
      </c>
      <c r="E784" s="34" t="s">
        <v>398</v>
      </c>
      <c r="F784" s="35">
        <f t="shared" si="119"/>
        <v>4</v>
      </c>
      <c r="G784" s="35" t="s">
        <v>5613</v>
      </c>
      <c r="H784" s="35" t="s">
        <v>5613</v>
      </c>
      <c r="I784" s="35" t="s">
        <v>5613</v>
      </c>
      <c r="J784" s="35" t="s">
        <v>323</v>
      </c>
      <c r="K784" s="36" t="s">
        <v>20</v>
      </c>
      <c r="L784" s="35" t="str">
        <f t="shared" si="121"/>
        <v>0..1</v>
      </c>
      <c r="M784" s="35" t="str">
        <f t="shared" si="120"/>
        <v>0..1</v>
      </c>
      <c r="N784" s="482" t="s">
        <v>20</v>
      </c>
      <c r="O784" s="34" t="s">
        <v>3958</v>
      </c>
      <c r="P784" s="34" t="s">
        <v>5671</v>
      </c>
      <c r="Q784" s="34"/>
      <c r="R784" s="34"/>
      <c r="S784" s="34" t="s">
        <v>5962</v>
      </c>
      <c r="T784" s="36"/>
      <c r="U784" s="500"/>
      <c r="V784" s="91"/>
      <c r="W784" s="185"/>
      <c r="X784" s="166"/>
      <c r="Y784" s="8"/>
      <c r="Z784" s="145" t="e">
        <f>INDEX('Factur-X FULL'!B:B,MATCH(CONCATENATE("/rsm:CrossIndustryInvoice",O784),'Factur-X FULL'!M:M,0))</f>
        <v>#N/A</v>
      </c>
      <c r="AA784" s="202" t="e">
        <f>INDEX('Factur-X FULL'!K:K,MATCH(CONCATENATE("/rsm:CrossIndustryInvoice",O784),'Factur-X FULL'!M:M,0))</f>
        <v>#N/A</v>
      </c>
      <c r="AB784" s="154" t="e">
        <f>IF(OR(ISNA(Z784),Z784="EXT"),INDEX('Factur-X FULL'!T:T,MATCH(CONCATENATE("/rsm:CrossIndustryInvoice",O784),'Factur-X FULL'!M:M,0)),INDEX('Factur-X FULL'!T:T,MATCH(Z784,'Factur-X FULL'!B:B,0)))</f>
        <v>#N/A</v>
      </c>
      <c r="AC784" s="70" t="s">
        <v>4706</v>
      </c>
      <c r="AD784" s="8"/>
    </row>
    <row r="785" spans="1:30" ht="45" customHeight="1" outlineLevel="3" x14ac:dyDescent="0.2">
      <c r="A785" s="8">
        <v>782</v>
      </c>
      <c r="B785" s="62" t="s">
        <v>4161</v>
      </c>
      <c r="C785" s="121"/>
      <c r="D785" s="445" t="str">
        <f t="shared" si="116"/>
        <v xml:space="preserve">* * * * * </v>
      </c>
      <c r="E785" s="24" t="s">
        <v>378</v>
      </c>
      <c r="F785" s="26">
        <f t="shared" si="119"/>
        <v>5</v>
      </c>
      <c r="G785" s="26" t="s">
        <v>5613</v>
      </c>
      <c r="H785" s="26" t="s">
        <v>5613</v>
      </c>
      <c r="I785" s="26" t="s">
        <v>5613</v>
      </c>
      <c r="J785" s="26" t="s">
        <v>323</v>
      </c>
      <c r="K785" s="18" t="s">
        <v>20</v>
      </c>
      <c r="L785" s="230" t="str">
        <f t="shared" si="121"/>
        <v>0..1</v>
      </c>
      <c r="M785" s="230" t="str">
        <f t="shared" si="120"/>
        <v>0..1</v>
      </c>
      <c r="N785" s="475" t="s">
        <v>20</v>
      </c>
      <c r="O785" s="25" t="s">
        <v>3959</v>
      </c>
      <c r="P785" s="24"/>
      <c r="Q785" s="24"/>
      <c r="R785" s="24"/>
      <c r="S785" s="25"/>
      <c r="T785" s="19"/>
      <c r="U785" s="494"/>
      <c r="V785" s="89"/>
      <c r="W785" s="182" t="s">
        <v>384</v>
      </c>
      <c r="X785" s="164"/>
      <c r="Y785" s="8"/>
      <c r="Z785" s="114" t="e">
        <f>INDEX('Factur-X FULL'!B:B,MATCH(CONCATENATE("/rsm:CrossIndustryInvoice",O785),'Factur-X FULL'!M:M,0))</f>
        <v>#N/A</v>
      </c>
      <c r="AA785" s="201" t="e">
        <f>INDEX('Factur-X FULL'!K:K,MATCH(CONCATENATE("/rsm:CrossIndustryInvoice",O785),'Factur-X FULL'!M:M,0))</f>
        <v>#N/A</v>
      </c>
      <c r="AB785" s="109" t="e">
        <f>IF(OR(ISNA(Z785),Z785="EXT"),INDEX('Factur-X FULL'!T:T,MATCH(CONCATENATE("/rsm:CrossIndustryInvoice",O785),'Factur-X FULL'!M:M,0)),INDEX('Factur-X FULL'!T:T,MATCH(Z785,'Factur-X FULL'!B:B,0)))</f>
        <v>#N/A</v>
      </c>
      <c r="AC785" s="70" t="s">
        <v>4706</v>
      </c>
      <c r="AD785" s="8"/>
    </row>
    <row r="786" spans="1:30" ht="45" customHeight="1" outlineLevel="3" x14ac:dyDescent="0.2">
      <c r="A786" s="8">
        <v>783</v>
      </c>
      <c r="B786" s="62" t="s">
        <v>4161</v>
      </c>
      <c r="C786" s="121"/>
      <c r="D786" s="442" t="str">
        <f t="shared" si="116"/>
        <v xml:space="preserve">* * * * * * </v>
      </c>
      <c r="E786" s="20"/>
      <c r="F786" s="17">
        <f t="shared" si="119"/>
        <v>6</v>
      </c>
      <c r="G786" s="26" t="s">
        <v>5613</v>
      </c>
      <c r="H786" s="26" t="s">
        <v>5613</v>
      </c>
      <c r="I786" s="26" t="s">
        <v>5613</v>
      </c>
      <c r="J786" s="26" t="s">
        <v>323</v>
      </c>
      <c r="K786" s="18" t="s">
        <v>16</v>
      </c>
      <c r="L786" s="230" t="str">
        <f t="shared" si="121"/>
        <v>1..1</v>
      </c>
      <c r="M786" s="230" t="str">
        <f t="shared" si="120"/>
        <v>1..1</v>
      </c>
      <c r="N786" s="475" t="s">
        <v>16</v>
      </c>
      <c r="O786" s="25" t="s">
        <v>4338</v>
      </c>
      <c r="P786" s="24" t="s">
        <v>5672</v>
      </c>
      <c r="Q786" s="59"/>
      <c r="R786" s="59"/>
      <c r="S786" s="25"/>
      <c r="T786" s="19" t="s">
        <v>215</v>
      </c>
      <c r="U786" s="494" t="s">
        <v>81</v>
      </c>
      <c r="V786" s="89">
        <v>20200109</v>
      </c>
      <c r="W786" s="182"/>
      <c r="X786" s="164"/>
      <c r="Y786" s="8"/>
      <c r="Z786" s="111" t="e">
        <f>INDEX('Factur-X FULL'!B:B,MATCH(CONCATENATE("/rsm:CrossIndustryInvoice",O786),'Factur-X FULL'!M:M,0))</f>
        <v>#N/A</v>
      </c>
      <c r="AA786" s="199" t="e">
        <f>INDEX('Factur-X FULL'!K:K,MATCH(CONCATENATE("/rsm:CrossIndustryInvoice",O786),'Factur-X FULL'!M:M,0))</f>
        <v>#N/A</v>
      </c>
      <c r="AB786" s="109" t="e">
        <f>IF(OR(ISNA(Z786),Z786="EXT"),INDEX('Factur-X FULL'!T:T,MATCH(CONCATENATE("/rsm:CrossIndustryInvoice",O786),'Factur-X FULL'!M:M,0)),INDEX('Factur-X FULL'!T:T,MATCH(Z786,'Factur-X FULL'!B:B,0)))</f>
        <v>#N/A</v>
      </c>
      <c r="AC786" s="70" t="s">
        <v>4706</v>
      </c>
      <c r="AD786" s="8"/>
    </row>
    <row r="787" spans="1:30" ht="45" customHeight="1" outlineLevel="3" x14ac:dyDescent="0.2">
      <c r="A787" s="8">
        <v>784</v>
      </c>
      <c r="B787" s="62" t="s">
        <v>4161</v>
      </c>
      <c r="C787" s="121"/>
      <c r="D787" s="442" t="str">
        <f t="shared" si="116"/>
        <v xml:space="preserve">* * * * * * * </v>
      </c>
      <c r="E787" s="24" t="s">
        <v>1164</v>
      </c>
      <c r="F787" s="17">
        <f t="shared" si="119"/>
        <v>7</v>
      </c>
      <c r="G787" s="26" t="s">
        <v>5613</v>
      </c>
      <c r="H787" s="26" t="s">
        <v>5613</v>
      </c>
      <c r="I787" s="26" t="s">
        <v>5613</v>
      </c>
      <c r="J787" s="26" t="s">
        <v>323</v>
      </c>
      <c r="K787" s="18" t="s">
        <v>16</v>
      </c>
      <c r="L787" s="230" t="str">
        <f t="shared" si="121"/>
        <v>1..1</v>
      </c>
      <c r="M787" s="230" t="str">
        <f t="shared" si="120"/>
        <v>1..1</v>
      </c>
      <c r="N787" s="475" t="s">
        <v>20</v>
      </c>
      <c r="O787" s="31" t="s">
        <v>4339</v>
      </c>
      <c r="P787" s="32"/>
      <c r="Q787" s="32" t="s">
        <v>5755</v>
      </c>
      <c r="R787" s="32"/>
      <c r="S787" s="31"/>
      <c r="T787" s="122" t="s">
        <v>192</v>
      </c>
      <c r="U787" s="497" t="s">
        <v>230</v>
      </c>
      <c r="V787" s="90"/>
      <c r="W787" s="184"/>
      <c r="X787" s="165"/>
      <c r="Y787" s="8"/>
      <c r="Z787" s="111" t="e">
        <f>INDEX('Factur-X FULL'!B:B,MATCH(CONCATENATE("/rsm:CrossIndustryInvoice",O787),'Factur-X FULL'!M:M,0))</f>
        <v>#N/A</v>
      </c>
      <c r="AA787" s="199" t="e">
        <f>INDEX('Factur-X FULL'!K:K,MATCH(CONCATENATE("/rsm:CrossIndustryInvoice",O787),'Factur-X FULL'!M:M,0))</f>
        <v>#N/A</v>
      </c>
      <c r="AB787" s="109" t="e">
        <f>IF(OR(ISNA(Z787),Z787="EXT"),INDEX('Factur-X FULL'!T:T,MATCH(CONCATENATE("/rsm:CrossIndustryInvoice",O787),'Factur-X FULL'!M:M,0)),INDEX('Factur-X FULL'!T:T,MATCH(Z787,'Factur-X FULL'!B:B,0)))</f>
        <v>#N/A</v>
      </c>
      <c r="AC787" s="70" t="s">
        <v>4706</v>
      </c>
      <c r="AD787" s="8"/>
    </row>
    <row r="788" spans="1:30" ht="45" customHeight="1" outlineLevel="3" x14ac:dyDescent="0.2">
      <c r="A788" s="8">
        <v>785</v>
      </c>
      <c r="B788" s="62" t="s">
        <v>4161</v>
      </c>
      <c r="C788" s="121"/>
      <c r="D788" s="445" t="str">
        <f t="shared" si="116"/>
        <v xml:space="preserve">* * * * * </v>
      </c>
      <c r="E788" s="24" t="s">
        <v>3772</v>
      </c>
      <c r="F788" s="26">
        <f t="shared" si="119"/>
        <v>5</v>
      </c>
      <c r="G788" s="26" t="s">
        <v>5613</v>
      </c>
      <c r="H788" s="26" t="s">
        <v>5613</v>
      </c>
      <c r="I788" s="26" t="s">
        <v>5613</v>
      </c>
      <c r="J788" s="26" t="s">
        <v>323</v>
      </c>
      <c r="K788" s="18" t="s">
        <v>20</v>
      </c>
      <c r="L788" s="230" t="str">
        <f t="shared" si="121"/>
        <v>0..1</v>
      </c>
      <c r="M788" s="230" t="str">
        <f t="shared" si="120"/>
        <v>0..1</v>
      </c>
      <c r="N788" s="475" t="s">
        <v>20</v>
      </c>
      <c r="O788" s="25" t="s">
        <v>3960</v>
      </c>
      <c r="P788" s="24"/>
      <c r="Q788" s="24"/>
      <c r="R788" s="24"/>
      <c r="S788" s="25"/>
      <c r="T788" s="19"/>
      <c r="U788" s="494"/>
      <c r="V788" s="89"/>
      <c r="W788" s="182" t="s">
        <v>384</v>
      </c>
      <c r="X788" s="164"/>
      <c r="Y788" s="8"/>
      <c r="Z788" s="114" t="e">
        <f>INDEX('Factur-X FULL'!B:B,MATCH(CONCATENATE("/rsm:CrossIndustryInvoice",O788),'Factur-X FULL'!M:M,0))</f>
        <v>#N/A</v>
      </c>
      <c r="AA788" s="201" t="e">
        <f>INDEX('Factur-X FULL'!K:K,MATCH(CONCATENATE("/rsm:CrossIndustryInvoice",O788),'Factur-X FULL'!M:M,0))</f>
        <v>#N/A</v>
      </c>
      <c r="AB788" s="109" t="e">
        <f>IF(OR(ISNA(Z788),Z788="EXT"),INDEX('Factur-X FULL'!T:T,MATCH(CONCATENATE("/rsm:CrossIndustryInvoice",O788),'Factur-X FULL'!M:M,0)),INDEX('Factur-X FULL'!T:T,MATCH(Z788,'Factur-X FULL'!B:B,0)))</f>
        <v>#N/A</v>
      </c>
      <c r="AC788" s="70" t="s">
        <v>4706</v>
      </c>
      <c r="AD788" s="8"/>
    </row>
    <row r="789" spans="1:30" ht="45" customHeight="1" outlineLevel="3" x14ac:dyDescent="0.2">
      <c r="A789" s="8">
        <v>786</v>
      </c>
      <c r="B789" s="62" t="s">
        <v>4161</v>
      </c>
      <c r="C789" s="121"/>
      <c r="D789" s="442" t="str">
        <f t="shared" si="116"/>
        <v xml:space="preserve">* * * * * * </v>
      </c>
      <c r="E789" s="20"/>
      <c r="F789" s="17">
        <f t="shared" si="119"/>
        <v>6</v>
      </c>
      <c r="G789" s="26" t="s">
        <v>5613</v>
      </c>
      <c r="H789" s="26" t="s">
        <v>5613</v>
      </c>
      <c r="I789" s="26" t="s">
        <v>5613</v>
      </c>
      <c r="J789" s="26" t="s">
        <v>323</v>
      </c>
      <c r="K789" s="18" t="s">
        <v>16</v>
      </c>
      <c r="L789" s="230" t="str">
        <f t="shared" si="121"/>
        <v>1..1</v>
      </c>
      <c r="M789" s="230" t="str">
        <f t="shared" si="120"/>
        <v>1..1</v>
      </c>
      <c r="N789" s="475" t="s">
        <v>16</v>
      </c>
      <c r="O789" s="25" t="s">
        <v>4340</v>
      </c>
      <c r="P789" s="24" t="s">
        <v>5673</v>
      </c>
      <c r="Q789" s="59"/>
      <c r="R789" s="59"/>
      <c r="S789" s="25"/>
      <c r="T789" s="19" t="s">
        <v>215</v>
      </c>
      <c r="U789" s="494" t="s">
        <v>81</v>
      </c>
      <c r="V789" s="89">
        <v>20200109</v>
      </c>
      <c r="W789" s="182"/>
      <c r="X789" s="164"/>
      <c r="Y789" s="8"/>
      <c r="Z789" s="111" t="e">
        <f>INDEX('Factur-X FULL'!B:B,MATCH(CONCATENATE("/rsm:CrossIndustryInvoice",O789),'Factur-X FULL'!M:M,0))</f>
        <v>#N/A</v>
      </c>
      <c r="AA789" s="199" t="e">
        <f>INDEX('Factur-X FULL'!K:K,MATCH(CONCATENATE("/rsm:CrossIndustryInvoice",O789),'Factur-X FULL'!M:M,0))</f>
        <v>#N/A</v>
      </c>
      <c r="AB789" s="109" t="e">
        <f>IF(OR(ISNA(Z789),Z789="EXT"),INDEX('Factur-X FULL'!T:T,MATCH(CONCATENATE("/rsm:CrossIndustryInvoice",O789),'Factur-X FULL'!M:M,0)),INDEX('Factur-X FULL'!T:T,MATCH(Z789,'Factur-X FULL'!B:B,0)))</f>
        <v>#N/A</v>
      </c>
      <c r="AC789" s="70" t="s">
        <v>4706</v>
      </c>
      <c r="AD789" s="8"/>
    </row>
    <row r="790" spans="1:30" ht="45" customHeight="1" outlineLevel="3" x14ac:dyDescent="0.2">
      <c r="A790" s="8">
        <v>787</v>
      </c>
      <c r="B790" s="62" t="s">
        <v>4161</v>
      </c>
      <c r="C790" s="121"/>
      <c r="D790" s="442" t="str">
        <f t="shared" si="116"/>
        <v xml:space="preserve">* * * * * * * </v>
      </c>
      <c r="E790" s="24" t="s">
        <v>1164</v>
      </c>
      <c r="F790" s="17">
        <f t="shared" si="119"/>
        <v>7</v>
      </c>
      <c r="G790" s="26" t="s">
        <v>5613</v>
      </c>
      <c r="H790" s="26" t="s">
        <v>5613</v>
      </c>
      <c r="I790" s="26" t="s">
        <v>5613</v>
      </c>
      <c r="J790" s="26" t="s">
        <v>323</v>
      </c>
      <c r="K790" s="18" t="s">
        <v>16</v>
      </c>
      <c r="L790" s="230" t="str">
        <f t="shared" si="121"/>
        <v>1..1</v>
      </c>
      <c r="M790" s="230" t="str">
        <f t="shared" si="120"/>
        <v>1..1</v>
      </c>
      <c r="N790" s="475" t="s">
        <v>20</v>
      </c>
      <c r="O790" s="31" t="s">
        <v>4341</v>
      </c>
      <c r="P790" s="32"/>
      <c r="Q790" s="32" t="s">
        <v>5755</v>
      </c>
      <c r="R790" s="32"/>
      <c r="S790" s="31"/>
      <c r="T790" s="122" t="s">
        <v>192</v>
      </c>
      <c r="U790" s="497" t="s">
        <v>230</v>
      </c>
      <c r="V790" s="90"/>
      <c r="W790" s="184"/>
      <c r="X790" s="165"/>
      <c r="Y790" s="8"/>
      <c r="Z790" s="111" t="e">
        <f>INDEX('Factur-X FULL'!B:B,MATCH(CONCATENATE("/rsm:CrossIndustryInvoice",O790),'Factur-X FULL'!M:M,0))</f>
        <v>#N/A</v>
      </c>
      <c r="AA790" s="199" t="e">
        <f>INDEX('Factur-X FULL'!K:K,MATCH(CONCATENATE("/rsm:CrossIndustryInvoice",O790),'Factur-X FULL'!M:M,0))</f>
        <v>#N/A</v>
      </c>
      <c r="AB790" s="109" t="e">
        <f>IF(OR(ISNA(Z790),Z790="EXT"),INDEX('Factur-X FULL'!T:T,MATCH(CONCATENATE("/rsm:CrossIndustryInvoice",O790),'Factur-X FULL'!M:M,0)),INDEX('Factur-X FULL'!T:T,MATCH(Z790,'Factur-X FULL'!B:B,0)))</f>
        <v>#N/A</v>
      </c>
      <c r="AC790" s="70" t="s">
        <v>4706</v>
      </c>
      <c r="AD790" s="8"/>
    </row>
    <row r="791" spans="1:30" ht="45" customHeight="1" outlineLevel="1" x14ac:dyDescent="0.2">
      <c r="A791" s="8">
        <v>788</v>
      </c>
      <c r="B791" s="68" t="s">
        <v>4162</v>
      </c>
      <c r="C791" s="129"/>
      <c r="D791" s="452" t="str">
        <f t="shared" si="116"/>
        <v xml:space="preserve">* * </v>
      </c>
      <c r="E791" s="56" t="s">
        <v>3</v>
      </c>
      <c r="F791" s="57">
        <f t="shared" si="119"/>
        <v>2</v>
      </c>
      <c r="G791" s="64" t="s">
        <v>5613</v>
      </c>
      <c r="H791" s="64" t="s">
        <v>5613</v>
      </c>
      <c r="I791" s="64" t="s">
        <v>5613</v>
      </c>
      <c r="J791" s="64" t="s">
        <v>323</v>
      </c>
      <c r="K791" s="58" t="s">
        <v>16</v>
      </c>
      <c r="L791" s="28" t="str">
        <f t="shared" si="121"/>
        <v>1..1</v>
      </c>
      <c r="M791" s="28" t="str">
        <f t="shared" si="120"/>
        <v>1..1</v>
      </c>
      <c r="N791" s="479" t="s">
        <v>20</v>
      </c>
      <c r="O791" s="55" t="s">
        <v>4173</v>
      </c>
      <c r="P791" s="56"/>
      <c r="Q791" s="56"/>
      <c r="R791" s="56"/>
      <c r="S791" s="55"/>
      <c r="T791" s="58" t="s">
        <v>77</v>
      </c>
      <c r="U791" s="505"/>
      <c r="V791" s="100"/>
      <c r="W791" s="188"/>
      <c r="X791" s="168"/>
      <c r="Y791" s="8"/>
      <c r="Z791" s="138" t="str">
        <f>INDEX('Factur-X FULL'!B:B,MATCH(CONCATENATE("/rsm:CrossIndustryInvoice",O791),'Factur-X FULL'!M:M,0))</f>
        <v>BG-19</v>
      </c>
      <c r="AA791" s="200" t="str">
        <f>INDEX('Factur-X FULL'!K:K,MATCH(CONCATENATE("/rsm:CrossIndustryInvoice",O791),'Factur-X FULL'!M:M,0))</f>
        <v>1..1</v>
      </c>
      <c r="AB791" s="140" t="str">
        <f>IF(OR(ISNA(Z791),Z791="EXT"),INDEX('Factur-X FULL'!T:T,MATCH(CONCATENATE("/rsm:CrossIndustryInvoice",O791),'Factur-X FULL'!M:M,0)),INDEX('Factur-X FULL'!T:T,MATCH(Z791,'Factur-X FULL'!B:B,0)))</f>
        <v>MINIMUM</v>
      </c>
      <c r="AD791" s="8"/>
    </row>
    <row r="792" spans="1:30" s="148" customFormat="1" ht="45" customHeight="1" outlineLevel="2" x14ac:dyDescent="0.2">
      <c r="A792" s="8">
        <v>789</v>
      </c>
      <c r="B792" s="156" t="s">
        <v>4162</v>
      </c>
      <c r="C792" s="127"/>
      <c r="D792" s="449" t="str">
        <f t="shared" si="116"/>
        <v xml:space="preserve">* * * </v>
      </c>
      <c r="E792" s="40" t="s">
        <v>4902</v>
      </c>
      <c r="F792" s="42">
        <f t="shared" ref="F792" si="122">LEN(O792)-LEN(SUBSTITUTE(O792,"/",""))</f>
        <v>3</v>
      </c>
      <c r="G792" s="234" t="s">
        <v>5613</v>
      </c>
      <c r="H792" s="234" t="s">
        <v>5613</v>
      </c>
      <c r="I792" s="234" t="s">
        <v>5613</v>
      </c>
      <c r="J792" s="234" t="s">
        <v>99</v>
      </c>
      <c r="K792" s="42" t="s">
        <v>20</v>
      </c>
      <c r="L792" s="41" t="str">
        <f t="shared" si="121"/>
        <v>0..1</v>
      </c>
      <c r="M792" s="41" t="str">
        <f t="shared" si="120"/>
        <v>0..1</v>
      </c>
      <c r="N792" s="481" t="s">
        <v>20</v>
      </c>
      <c r="O792" s="40" t="s">
        <v>4903</v>
      </c>
      <c r="P792" s="40" t="s">
        <v>4231</v>
      </c>
      <c r="Q792" s="40" t="s">
        <v>4256</v>
      </c>
      <c r="R792" s="40"/>
      <c r="S792" s="42"/>
      <c r="T792" s="42" t="s">
        <v>192</v>
      </c>
      <c r="U792" s="509" t="s">
        <v>81</v>
      </c>
      <c r="V792" s="192" t="s">
        <v>4266</v>
      </c>
      <c r="W792" s="193"/>
      <c r="X792" s="194"/>
      <c r="Y792" s="8"/>
      <c r="Z792" s="141" t="str">
        <f>INDEX('Factur-X FULL'!B:B,MATCH(CONCATENATE("/rsm:CrossIndustryInvoice",O792),'Factur-X FULL'!M:M,0))</f>
        <v>BT-6</v>
      </c>
      <c r="AA792" s="203" t="str">
        <f>INDEX('Factur-X FULL'!K:K,MATCH(CONCATENATE("/rsm:CrossIndustryInvoice",O792),'Factur-X FULL'!M:M,0))</f>
        <v>0..1</v>
      </c>
      <c r="AB792" s="143" t="str">
        <f>IF(OR(ISNA(Z792),Z792="EXT"),INDEX('Factur-X FULL'!T:T,MATCH(CONCATENATE("/rsm:CrossIndustryInvoice",O792),'Factur-X FULL'!M:M,0)),INDEX('Factur-X FULL'!T:T,MATCH(Z792,'Factur-X FULL'!B:B,0)))</f>
        <v>EN 16931</v>
      </c>
      <c r="AC792" s="70" t="s">
        <v>4706</v>
      </c>
      <c r="AD792" s="8"/>
    </row>
    <row r="793" spans="1:30" s="148" customFormat="1" ht="45" customHeight="1" outlineLevel="2" x14ac:dyDescent="0.2">
      <c r="A793" s="8">
        <v>790</v>
      </c>
      <c r="B793" s="156" t="s">
        <v>4162</v>
      </c>
      <c r="C793" s="127"/>
      <c r="D793" s="449" t="str">
        <f t="shared" si="116"/>
        <v xml:space="preserve">* * * </v>
      </c>
      <c r="E793" s="40" t="s">
        <v>4172</v>
      </c>
      <c r="F793" s="42">
        <f t="shared" si="119"/>
        <v>3</v>
      </c>
      <c r="G793" s="234" t="s">
        <v>5613</v>
      </c>
      <c r="H793" s="234" t="s">
        <v>5613</v>
      </c>
      <c r="I793" s="234" t="s">
        <v>5613</v>
      </c>
      <c r="J793" s="234" t="s">
        <v>323</v>
      </c>
      <c r="K793" s="42" t="s">
        <v>16</v>
      </c>
      <c r="L793" s="41" t="str">
        <f t="shared" si="121"/>
        <v>1..1</v>
      </c>
      <c r="M793" s="41" t="str">
        <f t="shared" si="120"/>
        <v>1..1</v>
      </c>
      <c r="N793" s="481" t="s">
        <v>20</v>
      </c>
      <c r="O793" s="40" t="s">
        <v>3961</v>
      </c>
      <c r="P793" s="40" t="s">
        <v>4231</v>
      </c>
      <c r="Q793" s="40" t="s">
        <v>4256</v>
      </c>
      <c r="R793" s="40"/>
      <c r="S793" s="42"/>
      <c r="T793" s="42" t="s">
        <v>192</v>
      </c>
      <c r="U793" s="509" t="s">
        <v>81</v>
      </c>
      <c r="V793" s="192" t="s">
        <v>4266</v>
      </c>
      <c r="W793" s="193"/>
      <c r="X793" s="194"/>
      <c r="Y793" s="8"/>
      <c r="Z793" s="141" t="e">
        <f>INDEX('Factur-X FULL'!B:B,MATCH(CONCATENATE("/rsm:CrossIndustryInvoice",O793),'Factur-X FULL'!M:M,0))</f>
        <v>#N/A</v>
      </c>
      <c r="AA793" s="203" t="e">
        <f>INDEX('Factur-X FULL'!K:K,MATCH(CONCATENATE("/rsm:CrossIndustryInvoice",O793),'Factur-X FULL'!M:M,0))</f>
        <v>#N/A</v>
      </c>
      <c r="AB793" s="143" t="e">
        <f>IF(OR(ISNA(Z793),Z793="EXT"),INDEX('Factur-X FULL'!T:T,MATCH(CONCATENATE("/rsm:CrossIndustryInvoice",O793),'Factur-X FULL'!M:M,0)),INDEX('Factur-X FULL'!T:T,MATCH(Z793,'Factur-X FULL'!B:B,0)))</f>
        <v>#N/A</v>
      </c>
      <c r="AC793" s="70" t="s">
        <v>4706</v>
      </c>
      <c r="AD793" s="8"/>
    </row>
    <row r="794" spans="1:30" s="148" customFormat="1" ht="45" customHeight="1" outlineLevel="2" x14ac:dyDescent="0.2">
      <c r="A794" s="8">
        <v>791</v>
      </c>
      <c r="B794" s="156" t="s">
        <v>4162</v>
      </c>
      <c r="C794" s="127"/>
      <c r="D794" s="449" t="str">
        <f t="shared" si="116"/>
        <v xml:space="preserve">* * * </v>
      </c>
      <c r="E794" s="40" t="s">
        <v>4233</v>
      </c>
      <c r="F794" s="42">
        <f t="shared" si="119"/>
        <v>3</v>
      </c>
      <c r="G794" s="234" t="s">
        <v>5613</v>
      </c>
      <c r="H794" s="234" t="s">
        <v>5613</v>
      </c>
      <c r="I794" s="234" t="s">
        <v>5613</v>
      </c>
      <c r="J794" s="234" t="s">
        <v>99</v>
      </c>
      <c r="K794" s="42" t="s">
        <v>20</v>
      </c>
      <c r="L794" s="41" t="str">
        <f t="shared" si="121"/>
        <v>0..1</v>
      </c>
      <c r="M794" s="41" t="str">
        <f t="shared" si="120"/>
        <v>0..1</v>
      </c>
      <c r="N794" s="481" t="s">
        <v>20</v>
      </c>
      <c r="O794" s="40" t="s">
        <v>3962</v>
      </c>
      <c r="P794" s="40" t="s">
        <v>4232</v>
      </c>
      <c r="Q794" s="40"/>
      <c r="R794" s="40"/>
      <c r="S794" s="42"/>
      <c r="T794" s="42" t="s">
        <v>192</v>
      </c>
      <c r="U794" s="509" t="s">
        <v>81</v>
      </c>
      <c r="V794" s="195"/>
      <c r="W794" s="193"/>
      <c r="X794" s="194"/>
      <c r="Y794" s="8"/>
      <c r="Z794" s="141" t="str">
        <f>INDEX('Factur-X FULL'!B:B,MATCH(CONCATENATE("/rsm:CrossIndustryInvoice",O794),'Factur-X FULL'!M:M,0))</f>
        <v>BT-5</v>
      </c>
      <c r="AA794" s="203" t="str">
        <f>INDEX('Factur-X FULL'!K:K,MATCH(CONCATENATE("/rsm:CrossIndustryInvoice",O794),'Factur-X FULL'!M:M,0))</f>
        <v>1..1</v>
      </c>
      <c r="AB794" s="143" t="str">
        <f>IF(OR(ISNA(Z794),Z794="EXT"),INDEX('Factur-X FULL'!T:T,MATCH(CONCATENATE("/rsm:CrossIndustryInvoice",O794),'Factur-X FULL'!M:M,0)),INDEX('Factur-X FULL'!T:T,MATCH(Z794,'Factur-X FULL'!B:B,0)))</f>
        <v>MINIMUM</v>
      </c>
      <c r="AC794" s="70" t="s">
        <v>4706</v>
      </c>
      <c r="AD794" s="8"/>
    </row>
    <row r="795" spans="1:30" s="148" customFormat="1" ht="45" customHeight="1" outlineLevel="2" x14ac:dyDescent="0.2">
      <c r="A795" s="8">
        <v>792</v>
      </c>
      <c r="B795" s="156" t="s">
        <v>4162</v>
      </c>
      <c r="C795" s="127"/>
      <c r="D795" s="449" t="str">
        <f t="shared" si="116"/>
        <v xml:space="preserve">* * * </v>
      </c>
      <c r="E795" s="40" t="s">
        <v>5490</v>
      </c>
      <c r="F795" s="42">
        <f t="shared" ref="F795:F835" si="123">LEN(O795)-LEN(SUBSTITUTE(O795,"/",""))</f>
        <v>3</v>
      </c>
      <c r="G795" s="237" t="s">
        <v>5613</v>
      </c>
      <c r="H795" s="237" t="s">
        <v>5613</v>
      </c>
      <c r="I795" s="237" t="s">
        <v>5613</v>
      </c>
      <c r="J795" s="237" t="s">
        <v>99</v>
      </c>
      <c r="K795" s="42" t="s">
        <v>20</v>
      </c>
      <c r="L795" s="41" t="str">
        <f t="shared" si="121"/>
        <v>0..1</v>
      </c>
      <c r="M795" s="41" t="str">
        <f t="shared" si="120"/>
        <v>0..1</v>
      </c>
      <c r="N795" s="481" t="s">
        <v>20</v>
      </c>
      <c r="O795" s="40" t="s">
        <v>5450</v>
      </c>
      <c r="P795" s="40" t="s">
        <v>5497</v>
      </c>
      <c r="Q795" s="40"/>
      <c r="R795" s="40"/>
      <c r="S795" s="42"/>
      <c r="T795" s="42"/>
      <c r="U795" s="499"/>
      <c r="V795" s="192" t="s">
        <v>4267</v>
      </c>
      <c r="W795" s="193"/>
      <c r="X795" s="194"/>
      <c r="Y795" s="8"/>
      <c r="Z795" s="141" t="str">
        <f>INDEX('Factur-X FULL'!B:B,MATCH(CONCATENATE("/rsm:CrossIndustryInvoice",O795),'Factur-X FULL'!M:M,0))</f>
        <v>EXT</v>
      </c>
      <c r="AA795" s="203" t="str">
        <f>INDEX('Factur-X FULL'!K:K,MATCH(CONCATENATE("/rsm:CrossIndustryInvoice",O795),'Factur-X FULL'!M:M,0))</f>
        <v>0..1</v>
      </c>
      <c r="AB795" s="144" t="str">
        <f>IF(OR(ISNA(Z795),Z795="EXT"),INDEX('Factur-X FULL'!T:T,MATCH(CONCATENATE("/rsm:CrossIndustryInvoice",O795),'Factur-X FULL'!M:M,0)),INDEX('Factur-X FULL'!T:T,MATCH(Z795,'Factur-X FULL'!B:B,0)))</f>
        <v>EXTENDED</v>
      </c>
      <c r="AC795" s="70"/>
      <c r="AD795" s="8"/>
    </row>
    <row r="796" spans="1:30" ht="45" customHeight="1" outlineLevel="3" x14ac:dyDescent="0.2">
      <c r="A796" s="8">
        <v>793</v>
      </c>
      <c r="B796" s="68" t="s">
        <v>4162</v>
      </c>
      <c r="C796" s="511"/>
      <c r="D796" s="442" t="str">
        <f t="shared" si="116"/>
        <v xml:space="preserve">* * * * </v>
      </c>
      <c r="E796" s="20" t="s">
        <v>5421</v>
      </c>
      <c r="F796" s="17">
        <f t="shared" si="123"/>
        <v>4</v>
      </c>
      <c r="G796" s="26" t="s">
        <v>5613</v>
      </c>
      <c r="H796" s="26" t="s">
        <v>5613</v>
      </c>
      <c r="I796" s="26" t="s">
        <v>5613</v>
      </c>
      <c r="J796" s="26" t="s">
        <v>99</v>
      </c>
      <c r="K796" s="18" t="s">
        <v>20</v>
      </c>
      <c r="L796" s="230" t="str">
        <f t="shared" si="121"/>
        <v>0..1</v>
      </c>
      <c r="M796" s="230" t="str">
        <f t="shared" si="120"/>
        <v>0..1</v>
      </c>
      <c r="N796" s="476" t="s">
        <v>21</v>
      </c>
      <c r="O796" s="25" t="s">
        <v>5451</v>
      </c>
      <c r="P796" s="24" t="s">
        <v>5704</v>
      </c>
      <c r="Q796" s="24" t="s">
        <v>5706</v>
      </c>
      <c r="R796" s="24"/>
      <c r="S796" s="25"/>
      <c r="T796" s="19" t="s">
        <v>147</v>
      </c>
      <c r="U796" s="494" t="s">
        <v>81</v>
      </c>
      <c r="V796" s="178"/>
      <c r="W796" s="182"/>
      <c r="X796" s="164"/>
      <c r="Y796" s="8"/>
      <c r="Z796" s="114" t="str">
        <f>INDEX('Factur-X FULL'!B:B,MATCH(CONCATENATE("/rsm:CrossIndustryInvoice",O796),'Factur-X FULL'!M:M,0))</f>
        <v>EXT</v>
      </c>
      <c r="AA796" s="201" t="str">
        <f>INDEX('Factur-X FULL'!K:K,MATCH(CONCATENATE("/rsm:CrossIndustryInvoice",O796),'Factur-X FULL'!M:M,0))</f>
        <v>0..1</v>
      </c>
      <c r="AB796" s="109" t="str">
        <f>IF(OR(ISNA(Z796),Z796="EXT"),INDEX('Factur-X FULL'!T:T,MATCH(CONCATENATE("/rsm:CrossIndustryInvoice",O796),'Factur-X FULL'!M:M,0)),INDEX('Factur-X FULL'!T:T,MATCH(Z796,'Factur-X FULL'!B:B,0)))</f>
        <v>EXTENDED</v>
      </c>
      <c r="AD796" s="8"/>
    </row>
    <row r="797" spans="1:30" ht="45" customHeight="1" outlineLevel="3" x14ac:dyDescent="0.2">
      <c r="A797" s="8">
        <v>794</v>
      </c>
      <c r="B797" s="68" t="s">
        <v>4162</v>
      </c>
      <c r="C797" s="511"/>
      <c r="D797" s="442" t="str">
        <f t="shared" si="116"/>
        <v xml:space="preserve">* * * * </v>
      </c>
      <c r="E797" s="20" t="s">
        <v>5422</v>
      </c>
      <c r="F797" s="17">
        <f t="shared" si="123"/>
        <v>4</v>
      </c>
      <c r="G797" s="26" t="s">
        <v>5613</v>
      </c>
      <c r="H797" s="26" t="s">
        <v>5613</v>
      </c>
      <c r="I797" s="26" t="s">
        <v>5613</v>
      </c>
      <c r="J797" s="26" t="s">
        <v>99</v>
      </c>
      <c r="K797" s="18" t="s">
        <v>21</v>
      </c>
      <c r="L797" s="230" t="str">
        <f t="shared" si="121"/>
        <v>0..n</v>
      </c>
      <c r="M797" s="230" t="str">
        <f t="shared" si="120"/>
        <v>0..n</v>
      </c>
      <c r="N797" s="476" t="s">
        <v>21</v>
      </c>
      <c r="O797" s="25" t="s">
        <v>5452</v>
      </c>
      <c r="P797" s="24" t="s">
        <v>5705</v>
      </c>
      <c r="Q797" s="24" t="s">
        <v>1395</v>
      </c>
      <c r="R797" s="24"/>
      <c r="S797" s="25"/>
      <c r="T797" s="19" t="s">
        <v>147</v>
      </c>
      <c r="U797" s="494" t="s">
        <v>81</v>
      </c>
      <c r="V797" s="178" t="s">
        <v>159</v>
      </c>
      <c r="W797" s="182"/>
      <c r="X797" s="164"/>
      <c r="Y797" s="8"/>
      <c r="Z797" s="114" t="str">
        <f>INDEX('Factur-X FULL'!B:B,MATCH(CONCATENATE("/rsm:CrossIndustryInvoice",O797),'Factur-X FULL'!M:M,0))</f>
        <v>EXT</v>
      </c>
      <c r="AA797" s="201" t="str">
        <f>INDEX('Factur-X FULL'!K:K,MATCH(CONCATENATE("/rsm:CrossIndustryInvoice",O797),'Factur-X FULL'!M:M,0))</f>
        <v>0..n</v>
      </c>
      <c r="AB797" s="109" t="str">
        <f>IF(OR(ISNA(Z797),Z797="EXT"),INDEX('Factur-X FULL'!T:T,MATCH(CONCATENATE("/rsm:CrossIndustryInvoice",O797),'Factur-X FULL'!M:M,0)),INDEX('Factur-X FULL'!T:T,MATCH(Z797,'Factur-X FULL'!B:B,0)))</f>
        <v>EXTENDED</v>
      </c>
      <c r="AD797" s="8"/>
    </row>
    <row r="798" spans="1:30" ht="45" customHeight="1" outlineLevel="3" x14ac:dyDescent="0.2">
      <c r="A798" s="8">
        <v>795</v>
      </c>
      <c r="B798" s="68" t="s">
        <v>4162</v>
      </c>
      <c r="C798" s="511"/>
      <c r="D798" s="445" t="str">
        <f t="shared" si="116"/>
        <v xml:space="preserve">* * * * * </v>
      </c>
      <c r="E798" s="20" t="s">
        <v>5423</v>
      </c>
      <c r="F798" s="26">
        <f t="shared" si="123"/>
        <v>5</v>
      </c>
      <c r="G798" s="26" t="s">
        <v>5613</v>
      </c>
      <c r="H798" s="26" t="s">
        <v>5613</v>
      </c>
      <c r="I798" s="26" t="s">
        <v>5613</v>
      </c>
      <c r="J798" s="26" t="s">
        <v>99</v>
      </c>
      <c r="K798" s="18" t="s">
        <v>16</v>
      </c>
      <c r="L798" s="230" t="str">
        <f t="shared" si="121"/>
        <v>1..1</v>
      </c>
      <c r="M798" s="230" t="str">
        <f t="shared" si="120"/>
        <v>1..1</v>
      </c>
      <c r="N798" s="476" t="s">
        <v>20</v>
      </c>
      <c r="O798" s="31" t="s">
        <v>5453</v>
      </c>
      <c r="P798" s="32" t="s">
        <v>5703</v>
      </c>
      <c r="Q798" s="32" t="s">
        <v>406</v>
      </c>
      <c r="R798" s="32"/>
      <c r="S798" s="31"/>
      <c r="T798" s="122" t="s">
        <v>409</v>
      </c>
      <c r="U798" s="497" t="s">
        <v>230</v>
      </c>
      <c r="V798" s="90"/>
      <c r="W798" s="184"/>
      <c r="X798" s="165"/>
      <c r="Y798" s="8"/>
      <c r="Z798" s="114" t="str">
        <f>INDEX('Factur-X FULL'!B:B,MATCH(CONCATENATE("/rsm:CrossIndustryInvoice",O798),'Factur-X FULL'!M:M,0))</f>
        <v>EXT</v>
      </c>
      <c r="AA798" s="201" t="str">
        <f>INDEX('Factur-X FULL'!K:K,MATCH(CONCATENATE("/rsm:CrossIndustryInvoice",O798),'Factur-X FULL'!M:M,0))</f>
        <v>1..1</v>
      </c>
      <c r="AB798" s="109" t="str">
        <f>IF(OR(ISNA(Z798),Z798="EXT"),INDEX('Factur-X FULL'!T:T,MATCH(CONCATENATE("/rsm:CrossIndustryInvoice",O798),'Factur-X FULL'!M:M,0)),INDEX('Factur-X FULL'!T:T,MATCH(Z798,'Factur-X FULL'!B:B,0)))</f>
        <v>EXTENDED</v>
      </c>
      <c r="AD798" s="8"/>
    </row>
    <row r="799" spans="1:30" ht="45" customHeight="1" outlineLevel="3" x14ac:dyDescent="0.2">
      <c r="A799" s="8">
        <v>796</v>
      </c>
      <c r="B799" s="68" t="s">
        <v>4162</v>
      </c>
      <c r="C799" s="511"/>
      <c r="D799" s="442" t="str">
        <f t="shared" si="116"/>
        <v xml:space="preserve">* * * * </v>
      </c>
      <c r="E799" s="20" t="s">
        <v>5424</v>
      </c>
      <c r="F799" s="17">
        <f t="shared" si="123"/>
        <v>4</v>
      </c>
      <c r="G799" s="26" t="s">
        <v>5613</v>
      </c>
      <c r="H799" s="26" t="s">
        <v>5613</v>
      </c>
      <c r="I799" s="26" t="s">
        <v>5613</v>
      </c>
      <c r="J799" s="26" t="s">
        <v>99</v>
      </c>
      <c r="K799" s="18" t="s">
        <v>16</v>
      </c>
      <c r="L799" s="230" t="str">
        <f t="shared" si="121"/>
        <v>1..1</v>
      </c>
      <c r="M799" s="230" t="str">
        <f t="shared" si="120"/>
        <v>1..1</v>
      </c>
      <c r="N799" s="475" t="s">
        <v>20</v>
      </c>
      <c r="O799" s="25" t="s">
        <v>5454</v>
      </c>
      <c r="P799" s="24" t="s">
        <v>5719</v>
      </c>
      <c r="Q799" s="24"/>
      <c r="R799" s="24"/>
      <c r="S799" s="25"/>
      <c r="T799" s="19" t="s">
        <v>125</v>
      </c>
      <c r="U799" s="494" t="s">
        <v>81</v>
      </c>
      <c r="V799" s="89" t="s">
        <v>171</v>
      </c>
      <c r="W799" s="182"/>
      <c r="X799" s="164"/>
      <c r="Y799" s="8"/>
      <c r="Z799" s="114" t="str">
        <f>INDEX('Factur-X FULL'!B:B,MATCH(CONCATENATE("/rsm:CrossIndustryInvoice",O799),'Factur-X FULL'!M:M,0))</f>
        <v>EXT</v>
      </c>
      <c r="AA799" s="201" t="str">
        <f>INDEX('Factur-X FULL'!K:K,MATCH(CONCATENATE("/rsm:CrossIndustryInvoice",O799),'Factur-X FULL'!M:M,0))</f>
        <v>0..1</v>
      </c>
      <c r="AB799" s="109" t="str">
        <f>IF(OR(ISNA(Z799),Z799="EXT"),INDEX('Factur-X FULL'!T:T,MATCH(CONCATENATE("/rsm:CrossIndustryInvoice",O799),'Factur-X FULL'!M:M,0)),INDEX('Factur-X FULL'!T:T,MATCH(Z799,'Factur-X FULL'!B:B,0)))</f>
        <v>EXTENDED</v>
      </c>
      <c r="AC799" s="70" t="s">
        <v>4706</v>
      </c>
      <c r="AD799" s="8"/>
    </row>
    <row r="800" spans="1:30" ht="45" customHeight="1" outlineLevel="3" x14ac:dyDescent="0.2">
      <c r="A800" s="8">
        <v>797</v>
      </c>
      <c r="B800" s="68" t="s">
        <v>4162</v>
      </c>
      <c r="C800" s="126"/>
      <c r="D800" s="446" t="str">
        <f t="shared" si="116"/>
        <v xml:space="preserve">* * * * </v>
      </c>
      <c r="E800" s="49" t="s">
        <v>5491</v>
      </c>
      <c r="F800" s="35">
        <f t="shared" si="123"/>
        <v>4</v>
      </c>
      <c r="G800" s="35" t="s">
        <v>5613</v>
      </c>
      <c r="H800" s="35" t="s">
        <v>5613</v>
      </c>
      <c r="I800" s="35" t="s">
        <v>5613</v>
      </c>
      <c r="J800" s="35" t="s">
        <v>99</v>
      </c>
      <c r="K800" s="36" t="s">
        <v>20</v>
      </c>
      <c r="L800" s="35" t="str">
        <f t="shared" si="121"/>
        <v>0..1</v>
      </c>
      <c r="M800" s="35" t="str">
        <f t="shared" si="120"/>
        <v>0..1</v>
      </c>
      <c r="N800" s="482" t="s">
        <v>20</v>
      </c>
      <c r="O800" s="34" t="s">
        <v>5455</v>
      </c>
      <c r="P800" s="34"/>
      <c r="Q800" s="34"/>
      <c r="R800" s="34"/>
      <c r="S800" s="34"/>
      <c r="T800" s="36"/>
      <c r="U800" s="500"/>
      <c r="V800" s="91"/>
      <c r="W800" s="185"/>
      <c r="X800" s="166"/>
      <c r="Y800" s="8"/>
      <c r="Z800" s="114" t="str">
        <f>INDEX('Factur-X FULL'!B:B,MATCH(CONCATENATE("/rsm:CrossIndustryInvoice",O800),'Factur-X FULL'!M:M,0))</f>
        <v>EXT</v>
      </c>
      <c r="AA800" s="201" t="str">
        <f>INDEX('Factur-X FULL'!K:K,MATCH(CONCATENATE("/rsm:CrossIndustryInvoice",O800),'Factur-X FULL'!M:M,0))</f>
        <v>0..1</v>
      </c>
      <c r="AB800" s="109" t="str">
        <f>IF(OR(ISNA(Z800),Z800="EXT"),INDEX('Factur-X FULL'!T:T,MATCH(CONCATENATE("/rsm:CrossIndustryInvoice",O800),'Factur-X FULL'!M:M,0)),INDEX('Factur-X FULL'!T:T,MATCH(Z800,'Factur-X FULL'!B:B,0)))</f>
        <v>EXTENDED</v>
      </c>
      <c r="AD800" s="8"/>
    </row>
    <row r="801" spans="1:30" ht="45" customHeight="1" outlineLevel="4" x14ac:dyDescent="0.2">
      <c r="A801" s="8">
        <v>798</v>
      </c>
      <c r="B801" s="68" t="s">
        <v>4162</v>
      </c>
      <c r="C801" s="511"/>
      <c r="D801" s="445" t="str">
        <f t="shared" si="116"/>
        <v xml:space="preserve">* * * * * </v>
      </c>
      <c r="E801" s="24" t="s">
        <v>5425</v>
      </c>
      <c r="F801" s="26">
        <f t="shared" si="123"/>
        <v>5</v>
      </c>
      <c r="G801" s="26" t="s">
        <v>5613</v>
      </c>
      <c r="H801" s="26" t="s">
        <v>5613</v>
      </c>
      <c r="I801" s="26" t="s">
        <v>5613</v>
      </c>
      <c r="J801" s="26" t="s">
        <v>99</v>
      </c>
      <c r="K801" s="18" t="s">
        <v>20</v>
      </c>
      <c r="L801" s="230" t="str">
        <f t="shared" si="121"/>
        <v>0..1</v>
      </c>
      <c r="M801" s="230" t="str">
        <f t="shared" si="120"/>
        <v>0..1</v>
      </c>
      <c r="N801" s="475" t="s">
        <v>20</v>
      </c>
      <c r="O801" s="24" t="s">
        <v>5456</v>
      </c>
      <c r="P801" s="24" t="s">
        <v>5707</v>
      </c>
      <c r="Q801" s="24"/>
      <c r="R801" s="24"/>
      <c r="S801" s="24"/>
      <c r="T801" s="19" t="s">
        <v>147</v>
      </c>
      <c r="U801" s="494" t="s">
        <v>81</v>
      </c>
      <c r="V801" s="89" t="s">
        <v>183</v>
      </c>
      <c r="W801" s="182"/>
      <c r="X801" s="164"/>
      <c r="Y801" s="8"/>
      <c r="Z801" s="114" t="str">
        <f>INDEX('Factur-X FULL'!B:B,MATCH(CONCATENATE("/rsm:CrossIndustryInvoice",O801),'Factur-X FULL'!M:M,0))</f>
        <v>EXT</v>
      </c>
      <c r="AA801" s="201" t="str">
        <f>INDEX('Factur-X FULL'!K:K,MATCH(CONCATENATE("/rsm:CrossIndustryInvoice",O801),'Factur-X FULL'!M:M,0))</f>
        <v>0..1</v>
      </c>
      <c r="AB801" s="109" t="str">
        <f>IF(OR(ISNA(Z801),Z801="EXT"),INDEX('Factur-X FULL'!T:T,MATCH(CONCATENATE("/rsm:CrossIndustryInvoice",O801),'Factur-X FULL'!M:M,0)),INDEX('Factur-X FULL'!T:T,MATCH(Z801,'Factur-X FULL'!B:B,0)))</f>
        <v>EXTENDED</v>
      </c>
      <c r="AD801" s="8"/>
    </row>
    <row r="802" spans="1:30" ht="45" customHeight="1" outlineLevel="4" x14ac:dyDescent="0.2">
      <c r="A802" s="8">
        <v>799</v>
      </c>
      <c r="B802" s="68" t="s">
        <v>4162</v>
      </c>
      <c r="C802" s="511"/>
      <c r="D802" s="445" t="str">
        <f t="shared" si="116"/>
        <v xml:space="preserve">* * * * * * </v>
      </c>
      <c r="E802" s="24" t="s">
        <v>5426</v>
      </c>
      <c r="F802" s="26">
        <f t="shared" si="123"/>
        <v>6</v>
      </c>
      <c r="G802" s="26" t="s">
        <v>5613</v>
      </c>
      <c r="H802" s="26" t="s">
        <v>5613</v>
      </c>
      <c r="I802" s="26" t="s">
        <v>5613</v>
      </c>
      <c r="J802" s="26" t="s">
        <v>99</v>
      </c>
      <c r="K802" s="18" t="s">
        <v>20</v>
      </c>
      <c r="L802" s="230" t="str">
        <f t="shared" si="121"/>
        <v>0..1</v>
      </c>
      <c r="M802" s="230" t="str">
        <f t="shared" si="120"/>
        <v>0..1</v>
      </c>
      <c r="N802" s="475" t="s">
        <v>20</v>
      </c>
      <c r="O802" s="32" t="s">
        <v>5457</v>
      </c>
      <c r="P802" s="32" t="s">
        <v>5708</v>
      </c>
      <c r="Q802" s="32"/>
      <c r="R802" s="32"/>
      <c r="S802" s="32"/>
      <c r="T802" s="122" t="s">
        <v>409</v>
      </c>
      <c r="U802" s="497" t="s">
        <v>230</v>
      </c>
      <c r="V802" s="90"/>
      <c r="W802" s="184"/>
      <c r="X802" s="165"/>
      <c r="Y802" s="8"/>
      <c r="Z802" s="114" t="str">
        <f>INDEX('Factur-X FULL'!B:B,MATCH(CONCATENATE("/rsm:CrossIndustryInvoice",O802),'Factur-X FULL'!M:M,0))</f>
        <v>EXT</v>
      </c>
      <c r="AA802" s="201" t="str">
        <f>INDEX('Factur-X FULL'!K:K,MATCH(CONCATENATE("/rsm:CrossIndustryInvoice",O802),'Factur-X FULL'!M:M,0))</f>
        <v>0..1</v>
      </c>
      <c r="AB802" s="109" t="str">
        <f>IF(OR(ISNA(Z802),Z802="EXT"),INDEX('Factur-X FULL'!T:T,MATCH(CONCATENATE("/rsm:CrossIndustryInvoice",O802),'Factur-X FULL'!M:M,0)),INDEX('Factur-X FULL'!T:T,MATCH(Z802,'Factur-X FULL'!B:B,0)))</f>
        <v>EXTENDED</v>
      </c>
      <c r="AD802" s="8"/>
    </row>
    <row r="803" spans="1:30" ht="45" customHeight="1" outlineLevel="4" x14ac:dyDescent="0.2">
      <c r="A803" s="8">
        <v>800</v>
      </c>
      <c r="B803" s="68" t="s">
        <v>4162</v>
      </c>
      <c r="C803" s="511"/>
      <c r="D803" s="445" t="str">
        <f t="shared" si="116"/>
        <v xml:space="preserve">* * * * * </v>
      </c>
      <c r="E803" s="24" t="s">
        <v>5427</v>
      </c>
      <c r="F803" s="26">
        <f t="shared" si="123"/>
        <v>5</v>
      </c>
      <c r="G803" s="26" t="s">
        <v>5613</v>
      </c>
      <c r="H803" s="26" t="s">
        <v>5613</v>
      </c>
      <c r="I803" s="26" t="s">
        <v>5613</v>
      </c>
      <c r="J803" s="26" t="s">
        <v>99</v>
      </c>
      <c r="K803" s="18" t="s">
        <v>20</v>
      </c>
      <c r="L803" s="230" t="str">
        <f t="shared" si="121"/>
        <v>0..1</v>
      </c>
      <c r="M803" s="230" t="str">
        <f t="shared" si="120"/>
        <v>0..1</v>
      </c>
      <c r="N803" s="475" t="s">
        <v>20</v>
      </c>
      <c r="O803" s="24" t="s">
        <v>5458</v>
      </c>
      <c r="P803" s="24" t="s">
        <v>5709</v>
      </c>
      <c r="Q803" s="24"/>
      <c r="R803" s="24"/>
      <c r="S803" s="24"/>
      <c r="T803" s="19" t="s">
        <v>125</v>
      </c>
      <c r="U803" s="494" t="s">
        <v>81</v>
      </c>
      <c r="V803" s="89"/>
      <c r="W803" s="182"/>
      <c r="X803" s="164"/>
      <c r="Y803" s="8"/>
      <c r="Z803" s="114" t="str">
        <f>INDEX('Factur-X FULL'!B:B,MATCH(CONCATENATE("/rsm:CrossIndustryInvoice",O803),'Factur-X FULL'!M:M,0))</f>
        <v>EXT</v>
      </c>
      <c r="AA803" s="201" t="str">
        <f>INDEX('Factur-X FULL'!K:K,MATCH(CONCATENATE("/rsm:CrossIndustryInvoice",O803),'Factur-X FULL'!M:M,0))</f>
        <v>0..1</v>
      </c>
      <c r="AB803" s="109" t="str">
        <f>IF(OR(ISNA(Z803),Z803="EXT"),INDEX('Factur-X FULL'!T:T,MATCH(CONCATENATE("/rsm:CrossIndustryInvoice",O803),'Factur-X FULL'!M:M,0)),INDEX('Factur-X FULL'!T:T,MATCH(Z803,'Factur-X FULL'!B:B,0)))</f>
        <v>EXTENDED</v>
      </c>
      <c r="AD803" s="8"/>
    </row>
    <row r="804" spans="1:30" s="148" customFormat="1" ht="45" customHeight="1" outlineLevel="4" x14ac:dyDescent="0.2">
      <c r="A804" s="8">
        <v>801</v>
      </c>
      <c r="B804" s="68" t="s">
        <v>4162</v>
      </c>
      <c r="C804" s="405"/>
      <c r="D804" s="451" t="str">
        <f t="shared" ref="D804:D867" si="124">REPT($D$1,F804)</f>
        <v xml:space="preserve">* * * * * </v>
      </c>
      <c r="E804" s="406" t="s">
        <v>5492</v>
      </c>
      <c r="F804" s="407">
        <f t="shared" si="123"/>
        <v>5</v>
      </c>
      <c r="G804" s="407" t="s">
        <v>5613</v>
      </c>
      <c r="H804" s="407" t="s">
        <v>5613</v>
      </c>
      <c r="I804" s="407" t="s">
        <v>5613</v>
      </c>
      <c r="J804" s="407" t="s">
        <v>99</v>
      </c>
      <c r="K804" s="408" t="s">
        <v>20</v>
      </c>
      <c r="L804" s="407" t="str">
        <f t="shared" si="121"/>
        <v>0..1</v>
      </c>
      <c r="M804" s="407" t="str">
        <f t="shared" si="120"/>
        <v>0..1</v>
      </c>
      <c r="N804" s="409" t="s">
        <v>20</v>
      </c>
      <c r="O804" s="410" t="s">
        <v>5459</v>
      </c>
      <c r="P804" s="410" t="s">
        <v>5710</v>
      </c>
      <c r="Q804" s="410" t="s">
        <v>1553</v>
      </c>
      <c r="R804" s="410"/>
      <c r="S804" s="410"/>
      <c r="T804" s="408"/>
      <c r="U804" s="504"/>
      <c r="V804" s="411"/>
      <c r="W804" s="412"/>
      <c r="X804" s="413"/>
      <c r="Y804" s="8"/>
      <c r="Z804" s="145" t="e">
        <f>INDEX('Factur-X FULL'!B:B,MATCH(CONCATENATE("/rsm:CrossIndustryInvoice",O804),'Factur-X FULL'!M:M,0))</f>
        <v>#N/A</v>
      </c>
      <c r="AA804" s="202" t="e">
        <f>INDEX('Factur-X FULL'!K:K,MATCH(CONCATENATE("/rsm:CrossIndustryInvoice",O804),'Factur-X FULL'!M:M,0))</f>
        <v>#N/A</v>
      </c>
      <c r="AB804" s="146" t="e">
        <f>IF(OR(ISNA(Z804),Z804="EXT"),INDEX('Factur-X FULL'!T:T,MATCH(CONCATENATE("/rsm:CrossIndustryInvoice",O804),'Factur-X FULL'!M:M,0)),INDEX('Factur-X FULL'!T:T,MATCH(Z804,'Factur-X FULL'!B:B,0)))</f>
        <v>#N/A</v>
      </c>
      <c r="AC804" s="70"/>
      <c r="AD804" s="8"/>
    </row>
    <row r="805" spans="1:30" ht="45" customHeight="1" outlineLevel="4" x14ac:dyDescent="0.2">
      <c r="A805" s="8">
        <v>802</v>
      </c>
      <c r="B805" s="68" t="s">
        <v>4162</v>
      </c>
      <c r="C805" s="511"/>
      <c r="D805" s="445" t="str">
        <f t="shared" si="124"/>
        <v xml:space="preserve">* * * * * * </v>
      </c>
      <c r="E805" s="24" t="s">
        <v>5428</v>
      </c>
      <c r="F805" s="26">
        <f t="shared" si="123"/>
        <v>6</v>
      </c>
      <c r="G805" s="26" t="s">
        <v>5613</v>
      </c>
      <c r="H805" s="26" t="s">
        <v>5613</v>
      </c>
      <c r="I805" s="26" t="s">
        <v>5613</v>
      </c>
      <c r="J805" s="26" t="s">
        <v>99</v>
      </c>
      <c r="K805" s="18" t="s">
        <v>20</v>
      </c>
      <c r="L805" s="230" t="str">
        <f t="shared" si="121"/>
        <v>0..1</v>
      </c>
      <c r="M805" s="230" t="str">
        <f t="shared" si="120"/>
        <v>0..1</v>
      </c>
      <c r="N805" s="475" t="s">
        <v>20</v>
      </c>
      <c r="O805" s="21" t="s">
        <v>5460</v>
      </c>
      <c r="P805" s="20" t="s">
        <v>1467</v>
      </c>
      <c r="Q805" s="20" t="s">
        <v>1468</v>
      </c>
      <c r="R805" s="20"/>
      <c r="S805" s="21"/>
      <c r="T805" s="19" t="s">
        <v>125</v>
      </c>
      <c r="U805" s="494" t="s">
        <v>81</v>
      </c>
      <c r="V805" s="88"/>
      <c r="W805" s="181"/>
      <c r="X805" s="163"/>
      <c r="Y805" s="8"/>
      <c r="Z805" s="114" t="e">
        <f>INDEX('Factur-X FULL'!B:B,MATCH(CONCATENATE("/rsm:CrossIndustryInvoice",O805),'Factur-X FULL'!M:M,0))</f>
        <v>#N/A</v>
      </c>
      <c r="AA805" s="201" t="e">
        <f>INDEX('Factur-X FULL'!K:K,MATCH(CONCATENATE("/rsm:CrossIndustryInvoice",O805),'Factur-X FULL'!M:M,0))</f>
        <v>#N/A</v>
      </c>
      <c r="AB805" s="109" t="e">
        <f>IF(OR(ISNA(Z805),Z805="EXT"),INDEX('Factur-X FULL'!T:T,MATCH(CONCATENATE("/rsm:CrossIndustryInvoice",O805),'Factur-X FULL'!M:M,0)),INDEX('Factur-X FULL'!T:T,MATCH(Z805,'Factur-X FULL'!B:B,0)))</f>
        <v>#N/A</v>
      </c>
      <c r="AD805" s="8"/>
    </row>
    <row r="806" spans="1:30" ht="45" customHeight="1" outlineLevel="4" x14ac:dyDescent="0.2">
      <c r="A806" s="8">
        <v>803</v>
      </c>
      <c r="B806" s="68" t="s">
        <v>4162</v>
      </c>
      <c r="C806" s="511"/>
      <c r="D806" s="445" t="str">
        <f t="shared" si="124"/>
        <v xml:space="preserve">* * * * * * </v>
      </c>
      <c r="E806" s="24" t="s">
        <v>5429</v>
      </c>
      <c r="F806" s="26">
        <f t="shared" si="123"/>
        <v>6</v>
      </c>
      <c r="G806" s="26" t="s">
        <v>5613</v>
      </c>
      <c r="H806" s="26" t="s">
        <v>5613</v>
      </c>
      <c r="I806" s="26" t="s">
        <v>5613</v>
      </c>
      <c r="J806" s="26" t="s">
        <v>99</v>
      </c>
      <c r="K806" s="18" t="s">
        <v>20</v>
      </c>
      <c r="L806" s="230" t="str">
        <f t="shared" si="121"/>
        <v>0..1</v>
      </c>
      <c r="M806" s="230" t="str">
        <f t="shared" si="120"/>
        <v>0..1</v>
      </c>
      <c r="N806" s="475" t="s">
        <v>20</v>
      </c>
      <c r="O806" s="21" t="s">
        <v>5461</v>
      </c>
      <c r="P806" s="20" t="s">
        <v>1472</v>
      </c>
      <c r="Q806" s="20" t="s">
        <v>1473</v>
      </c>
      <c r="R806" s="20"/>
      <c r="S806" s="21"/>
      <c r="T806" s="19" t="s">
        <v>125</v>
      </c>
      <c r="U806" s="494" t="s">
        <v>81</v>
      </c>
      <c r="V806" s="88"/>
      <c r="W806" s="181"/>
      <c r="X806" s="163"/>
      <c r="Y806" s="8"/>
      <c r="Z806" s="114" t="e">
        <f>INDEX('Factur-X FULL'!B:B,MATCH(CONCATENATE("/rsm:CrossIndustryInvoice",O806),'Factur-X FULL'!M:M,0))</f>
        <v>#N/A</v>
      </c>
      <c r="AA806" s="201" t="e">
        <f>INDEX('Factur-X FULL'!K:K,MATCH(CONCATENATE("/rsm:CrossIndustryInvoice",O806),'Factur-X FULL'!M:M,0))</f>
        <v>#N/A</v>
      </c>
      <c r="AB806" s="109" t="e">
        <f>IF(OR(ISNA(Z806),Z806="EXT"),INDEX('Factur-X FULL'!T:T,MATCH(CONCATENATE("/rsm:CrossIndustryInvoice",O806),'Factur-X FULL'!M:M,0)),INDEX('Factur-X FULL'!T:T,MATCH(Z806,'Factur-X FULL'!B:B,0)))</f>
        <v>#N/A</v>
      </c>
      <c r="AD806" s="8"/>
    </row>
    <row r="807" spans="1:30" ht="45" customHeight="1" outlineLevel="4" x14ac:dyDescent="0.2">
      <c r="A807" s="8">
        <v>804</v>
      </c>
      <c r="B807" s="68" t="s">
        <v>4162</v>
      </c>
      <c r="C807" s="511"/>
      <c r="D807" s="445" t="str">
        <f t="shared" si="124"/>
        <v xml:space="preserve">* * * * * * </v>
      </c>
      <c r="E807" s="24" t="s">
        <v>5430</v>
      </c>
      <c r="F807" s="26">
        <f t="shared" si="123"/>
        <v>6</v>
      </c>
      <c r="G807" s="26" t="s">
        <v>5613</v>
      </c>
      <c r="H807" s="26" t="s">
        <v>5613</v>
      </c>
      <c r="I807" s="26" t="s">
        <v>5613</v>
      </c>
      <c r="J807" s="26" t="s">
        <v>99</v>
      </c>
      <c r="K807" s="18" t="s">
        <v>20</v>
      </c>
      <c r="L807" s="230" t="str">
        <f t="shared" si="121"/>
        <v>0..1</v>
      </c>
      <c r="M807" s="230" t="str">
        <f t="shared" si="120"/>
        <v>0..1</v>
      </c>
      <c r="N807" s="475" t="s">
        <v>20</v>
      </c>
      <c r="O807" s="25" t="s">
        <v>5462</v>
      </c>
      <c r="P807" s="24" t="s">
        <v>1477</v>
      </c>
      <c r="Q807" s="24"/>
      <c r="R807" s="24"/>
      <c r="S807" s="25"/>
      <c r="T807" s="19" t="s">
        <v>125</v>
      </c>
      <c r="U807" s="494" t="s">
        <v>81</v>
      </c>
      <c r="V807" s="89"/>
      <c r="W807" s="182"/>
      <c r="X807" s="164"/>
      <c r="Y807" s="8"/>
      <c r="Z807" s="114" t="e">
        <f>INDEX('Factur-X FULL'!B:B,MATCH(CONCATENATE("/rsm:CrossIndustryInvoice",O807),'Factur-X FULL'!M:M,0))</f>
        <v>#N/A</v>
      </c>
      <c r="AA807" s="201" t="e">
        <f>INDEX('Factur-X FULL'!K:K,MATCH(CONCATENATE("/rsm:CrossIndustryInvoice",O807),'Factur-X FULL'!M:M,0))</f>
        <v>#N/A</v>
      </c>
      <c r="AB807" s="109" t="e">
        <f>IF(OR(ISNA(Z807),Z807="EXT"),INDEX('Factur-X FULL'!T:T,MATCH(CONCATENATE("/rsm:CrossIndustryInvoice",O807),'Factur-X FULL'!M:M,0)),INDEX('Factur-X FULL'!T:T,MATCH(Z807,'Factur-X FULL'!B:B,0)))</f>
        <v>#N/A</v>
      </c>
      <c r="AD807" s="8"/>
    </row>
    <row r="808" spans="1:30" ht="45" customHeight="1" outlineLevel="4" x14ac:dyDescent="0.2">
      <c r="A808" s="8">
        <v>805</v>
      </c>
      <c r="B808" s="68" t="s">
        <v>4162</v>
      </c>
      <c r="C808" s="511"/>
      <c r="D808" s="445" t="str">
        <f t="shared" si="124"/>
        <v xml:space="preserve">* * * * * * </v>
      </c>
      <c r="E808" s="24" t="s">
        <v>5431</v>
      </c>
      <c r="F808" s="26">
        <f t="shared" si="123"/>
        <v>6</v>
      </c>
      <c r="G808" s="26" t="s">
        <v>5613</v>
      </c>
      <c r="H808" s="26" t="s">
        <v>5613</v>
      </c>
      <c r="I808" s="26" t="s">
        <v>5613</v>
      </c>
      <c r="J808" s="26" t="s">
        <v>99</v>
      </c>
      <c r="K808" s="18" t="s">
        <v>20</v>
      </c>
      <c r="L808" s="230" t="str">
        <f t="shared" si="121"/>
        <v>0..1</v>
      </c>
      <c r="M808" s="230" t="str">
        <f t="shared" si="120"/>
        <v>0..1</v>
      </c>
      <c r="N808" s="475" t="s">
        <v>20</v>
      </c>
      <c r="O808" s="25" t="s">
        <v>5463</v>
      </c>
      <c r="P808" s="24" t="s">
        <v>1477</v>
      </c>
      <c r="Q808" s="24"/>
      <c r="R808" s="24"/>
      <c r="S808" s="25"/>
      <c r="T808" s="19" t="s">
        <v>125</v>
      </c>
      <c r="U808" s="494" t="s">
        <v>81</v>
      </c>
      <c r="V808" s="89"/>
      <c r="W808" s="182"/>
      <c r="X808" s="164"/>
      <c r="Y808" s="8"/>
      <c r="Z808" s="114" t="e">
        <f>INDEX('Factur-X FULL'!B:B,MATCH(CONCATENATE("/rsm:CrossIndustryInvoice",O808),'Factur-X FULL'!M:M,0))</f>
        <v>#N/A</v>
      </c>
      <c r="AA808" s="201" t="e">
        <f>INDEX('Factur-X FULL'!K:K,MATCH(CONCATENATE("/rsm:CrossIndustryInvoice",O808),'Factur-X FULL'!M:M,0))</f>
        <v>#N/A</v>
      </c>
      <c r="AB808" s="109" t="e">
        <f>IF(OR(ISNA(Z808),Z808="EXT"),INDEX('Factur-X FULL'!T:T,MATCH(CONCATENATE("/rsm:CrossIndustryInvoice",O808),'Factur-X FULL'!M:M,0)),INDEX('Factur-X FULL'!T:T,MATCH(Z808,'Factur-X FULL'!B:B,0)))</f>
        <v>#N/A</v>
      </c>
      <c r="AD808" s="8"/>
    </row>
    <row r="809" spans="1:30" ht="45" customHeight="1" outlineLevel="4" x14ac:dyDescent="0.2">
      <c r="A809" s="8">
        <v>806</v>
      </c>
      <c r="B809" s="68" t="s">
        <v>4162</v>
      </c>
      <c r="C809" s="511"/>
      <c r="D809" s="445" t="str">
        <f t="shared" si="124"/>
        <v xml:space="preserve">* * * * * * </v>
      </c>
      <c r="E809" s="24" t="s">
        <v>5432</v>
      </c>
      <c r="F809" s="26">
        <f t="shared" si="123"/>
        <v>6</v>
      </c>
      <c r="G809" s="26" t="s">
        <v>5613</v>
      </c>
      <c r="H809" s="26" t="s">
        <v>5613</v>
      </c>
      <c r="I809" s="26" t="s">
        <v>5613</v>
      </c>
      <c r="J809" s="26" t="s">
        <v>99</v>
      </c>
      <c r="K809" s="18" t="s">
        <v>20</v>
      </c>
      <c r="L809" s="230" t="str">
        <f t="shared" si="121"/>
        <v>0..1</v>
      </c>
      <c r="M809" s="230" t="str">
        <f t="shared" si="120"/>
        <v>0..1</v>
      </c>
      <c r="N809" s="475" t="s">
        <v>20</v>
      </c>
      <c r="O809" s="21" t="s">
        <v>5464</v>
      </c>
      <c r="P809" s="20" t="s">
        <v>5728</v>
      </c>
      <c r="Q809" s="20"/>
      <c r="R809" s="20"/>
      <c r="S809" s="21"/>
      <c r="T809" s="19" t="s">
        <v>125</v>
      </c>
      <c r="U809" s="494" t="s">
        <v>81</v>
      </c>
      <c r="V809" s="88"/>
      <c r="W809" s="181"/>
      <c r="X809" s="163"/>
      <c r="Y809" s="8"/>
      <c r="Z809" s="114" t="e">
        <f>INDEX('Factur-X FULL'!B:B,MATCH(CONCATENATE("/rsm:CrossIndustryInvoice",O809),'Factur-X FULL'!M:M,0))</f>
        <v>#N/A</v>
      </c>
      <c r="AA809" s="201" t="e">
        <f>INDEX('Factur-X FULL'!K:K,MATCH(CONCATENATE("/rsm:CrossIndustryInvoice",O809),'Factur-X FULL'!M:M,0))</f>
        <v>#N/A</v>
      </c>
      <c r="AB809" s="109" t="e">
        <f>IF(OR(ISNA(Z809),Z809="EXT"),INDEX('Factur-X FULL'!T:T,MATCH(CONCATENATE("/rsm:CrossIndustryInvoice",O809),'Factur-X FULL'!M:M,0)),INDEX('Factur-X FULL'!T:T,MATCH(Z809,'Factur-X FULL'!B:B,0)))</f>
        <v>#N/A</v>
      </c>
      <c r="AD809" s="8"/>
    </row>
    <row r="810" spans="1:30" ht="45" customHeight="1" outlineLevel="4" x14ac:dyDescent="0.2">
      <c r="A810" s="8">
        <v>807</v>
      </c>
      <c r="B810" s="68" t="s">
        <v>4162</v>
      </c>
      <c r="C810" s="511"/>
      <c r="D810" s="445" t="str">
        <f t="shared" si="124"/>
        <v xml:space="preserve">* * * * * * </v>
      </c>
      <c r="E810" s="24" t="s">
        <v>5433</v>
      </c>
      <c r="F810" s="26">
        <f t="shared" si="123"/>
        <v>6</v>
      </c>
      <c r="G810" s="26" t="s">
        <v>5613</v>
      </c>
      <c r="H810" s="26" t="s">
        <v>5613</v>
      </c>
      <c r="I810" s="26" t="s">
        <v>5613</v>
      </c>
      <c r="J810" s="26" t="s">
        <v>99</v>
      </c>
      <c r="K810" s="18" t="s">
        <v>16</v>
      </c>
      <c r="L810" s="230" t="str">
        <f t="shared" si="121"/>
        <v>1..1</v>
      </c>
      <c r="M810" s="230" t="str">
        <f t="shared" si="120"/>
        <v>1..1</v>
      </c>
      <c r="N810" s="475" t="s">
        <v>20</v>
      </c>
      <c r="O810" s="25" t="s">
        <v>5465</v>
      </c>
      <c r="P810" s="24" t="s">
        <v>1488</v>
      </c>
      <c r="Q810" s="24" t="s">
        <v>541</v>
      </c>
      <c r="R810" s="24"/>
      <c r="S810" s="25"/>
      <c r="T810" s="19" t="s">
        <v>192</v>
      </c>
      <c r="U810" s="494" t="s">
        <v>81</v>
      </c>
      <c r="V810" s="89"/>
      <c r="W810" s="182"/>
      <c r="X810" s="164"/>
      <c r="Y810" s="8"/>
      <c r="Z810" s="114" t="e">
        <f>INDEX('Factur-X FULL'!B:B,MATCH(CONCATENATE("/rsm:CrossIndustryInvoice",O810),'Factur-X FULL'!M:M,0))</f>
        <v>#N/A</v>
      </c>
      <c r="AA810" s="201" t="e">
        <f>INDEX('Factur-X FULL'!K:K,MATCH(CONCATENATE("/rsm:CrossIndustryInvoice",O810),'Factur-X FULL'!M:M,0))</f>
        <v>#N/A</v>
      </c>
      <c r="AB810" s="109" t="e">
        <f>IF(OR(ISNA(Z810),Z810="EXT"),INDEX('Factur-X FULL'!T:T,MATCH(CONCATENATE("/rsm:CrossIndustryInvoice",O810),'Factur-X FULL'!M:M,0)),INDEX('Factur-X FULL'!T:T,MATCH(Z810,'Factur-X FULL'!B:B,0)))</f>
        <v>#N/A</v>
      </c>
      <c r="AD810" s="8"/>
    </row>
    <row r="811" spans="1:30" ht="45" customHeight="1" outlineLevel="4" x14ac:dyDescent="0.2">
      <c r="A811" s="8">
        <v>808</v>
      </c>
      <c r="B811" s="68" t="s">
        <v>4162</v>
      </c>
      <c r="C811" s="511"/>
      <c r="D811" s="445" t="str">
        <f t="shared" si="124"/>
        <v xml:space="preserve">* * * * * * </v>
      </c>
      <c r="E811" s="24" t="s">
        <v>5434</v>
      </c>
      <c r="F811" s="26">
        <f t="shared" si="123"/>
        <v>6</v>
      </c>
      <c r="G811" s="26" t="s">
        <v>5613</v>
      </c>
      <c r="H811" s="26" t="s">
        <v>5613</v>
      </c>
      <c r="I811" s="26" t="s">
        <v>5613</v>
      </c>
      <c r="J811" s="26" t="s">
        <v>99</v>
      </c>
      <c r="K811" s="18" t="s">
        <v>20</v>
      </c>
      <c r="L811" s="230" t="str">
        <f t="shared" si="121"/>
        <v>0..1</v>
      </c>
      <c r="M811" s="230" t="str">
        <f t="shared" si="120"/>
        <v>0..1</v>
      </c>
      <c r="N811" s="475" t="s">
        <v>20</v>
      </c>
      <c r="O811" s="25" t="s">
        <v>5466</v>
      </c>
      <c r="P811" s="24" t="s">
        <v>1493</v>
      </c>
      <c r="Q811" s="24" t="s">
        <v>1494</v>
      </c>
      <c r="R811" s="20"/>
      <c r="S811" s="21"/>
      <c r="T811" s="19" t="s">
        <v>125</v>
      </c>
      <c r="U811" s="494" t="s">
        <v>81</v>
      </c>
      <c r="V811" s="88"/>
      <c r="W811" s="181"/>
      <c r="X811" s="163"/>
      <c r="Y811" s="8"/>
      <c r="Z811" s="114" t="e">
        <f>INDEX('Factur-X FULL'!B:B,MATCH(CONCATENATE("/rsm:CrossIndustryInvoice",O811),'Factur-X FULL'!M:M,0))</f>
        <v>#N/A</v>
      </c>
      <c r="AA811" s="201" t="e">
        <f>INDEX('Factur-X FULL'!K:K,MATCH(CONCATENATE("/rsm:CrossIndustryInvoice",O811),'Factur-X FULL'!M:M,0))</f>
        <v>#N/A</v>
      </c>
      <c r="AB811" s="109" t="e">
        <f>IF(OR(ISNA(Z811),Z811="EXT"),INDEX('Factur-X FULL'!T:T,MATCH(CONCATENATE("/rsm:CrossIndustryInvoice",O811),'Factur-X FULL'!M:M,0)),INDEX('Factur-X FULL'!T:T,MATCH(Z811,'Factur-X FULL'!B:B,0)))</f>
        <v>#N/A</v>
      </c>
      <c r="AD811" s="8"/>
    </row>
    <row r="812" spans="1:30" s="148" customFormat="1" ht="45" customHeight="1" outlineLevel="3" x14ac:dyDescent="0.2">
      <c r="A812" s="8">
        <v>809</v>
      </c>
      <c r="B812" s="156" t="s">
        <v>4162</v>
      </c>
      <c r="C812" s="130"/>
      <c r="D812" s="446" t="str">
        <f t="shared" si="124"/>
        <v xml:space="preserve">* * * * </v>
      </c>
      <c r="E812" s="34" t="s">
        <v>5493</v>
      </c>
      <c r="F812" s="35">
        <f t="shared" si="123"/>
        <v>4</v>
      </c>
      <c r="G812" s="238" t="s">
        <v>5613</v>
      </c>
      <c r="H812" s="238" t="s">
        <v>5613</v>
      </c>
      <c r="I812" s="238" t="s">
        <v>5613</v>
      </c>
      <c r="J812" s="238" t="s">
        <v>99</v>
      </c>
      <c r="K812" s="36" t="s">
        <v>20</v>
      </c>
      <c r="L812" s="35" t="s">
        <v>21</v>
      </c>
      <c r="M812" s="35" t="str">
        <f t="shared" si="120"/>
        <v>0..n</v>
      </c>
      <c r="N812" s="482" t="s">
        <v>21</v>
      </c>
      <c r="O812" s="34" t="s">
        <v>5467</v>
      </c>
      <c r="P812" s="34"/>
      <c r="Q812" s="34"/>
      <c r="R812" s="34"/>
      <c r="S812" s="34"/>
      <c r="T812" s="36"/>
      <c r="U812" s="500"/>
      <c r="V812" s="91"/>
      <c r="W812" s="185"/>
      <c r="X812" s="166"/>
      <c r="Y812" s="8"/>
      <c r="Z812" s="145" t="str">
        <f>INDEX('Factur-X FULL'!B:B,MATCH(CONCATENATE("/rsm:CrossIndustryInvoice",O812),'Factur-X FULL'!M:M,0))</f>
        <v>EXT</v>
      </c>
      <c r="AA812" s="202" t="str">
        <f>INDEX('Factur-X FULL'!K:K,MATCH(CONCATENATE("/rsm:CrossIndustryInvoice",O812),'Factur-X FULL'!M:M,0))</f>
        <v>0..1</v>
      </c>
      <c r="AB812" s="146" t="str">
        <f>IF(OR(ISNA(Z812),Z812="EXT"),INDEX('Factur-X FULL'!T:T,MATCH(CONCATENATE("/rsm:CrossIndustryInvoice",O812),'Factur-X FULL'!M:M,0)),INDEX('Factur-X FULL'!T:T,MATCH(Z812,'Factur-X FULL'!B:B,0)))</f>
        <v>EXTENDED</v>
      </c>
      <c r="AC812" s="70"/>
      <c r="AD812" s="8"/>
    </row>
    <row r="813" spans="1:30" ht="45" customHeight="1" outlineLevel="4" x14ac:dyDescent="0.2">
      <c r="A813" s="8">
        <v>810</v>
      </c>
      <c r="B813" s="68" t="s">
        <v>4162</v>
      </c>
      <c r="C813" s="511"/>
      <c r="D813" s="445" t="str">
        <f t="shared" si="124"/>
        <v xml:space="preserve">* * * * * </v>
      </c>
      <c r="E813" s="24" t="s">
        <v>5435</v>
      </c>
      <c r="F813" s="26">
        <f t="shared" si="123"/>
        <v>5</v>
      </c>
      <c r="G813" s="26" t="s">
        <v>5613</v>
      </c>
      <c r="H813" s="26" t="s">
        <v>5613</v>
      </c>
      <c r="I813" s="26" t="s">
        <v>5613</v>
      </c>
      <c r="J813" s="26" t="s">
        <v>99</v>
      </c>
      <c r="K813" s="19" t="s">
        <v>20</v>
      </c>
      <c r="L813" s="230" t="str">
        <f t="shared" ref="L813:L832" si="125">IF($K813="","",$K813)</f>
        <v>0..1</v>
      </c>
      <c r="M813" s="230" t="str">
        <f t="shared" si="120"/>
        <v>0..1</v>
      </c>
      <c r="N813" s="475" t="s">
        <v>20</v>
      </c>
      <c r="O813" s="24" t="s">
        <v>5468</v>
      </c>
      <c r="P813" s="24" t="s">
        <v>1508</v>
      </c>
      <c r="Q813" s="24" t="s">
        <v>1509</v>
      </c>
      <c r="R813" s="24"/>
      <c r="S813" s="24"/>
      <c r="T813" s="19" t="s">
        <v>125</v>
      </c>
      <c r="U813" s="494" t="s">
        <v>81</v>
      </c>
      <c r="V813" s="89"/>
      <c r="W813" s="182"/>
      <c r="X813" s="164"/>
      <c r="Y813" s="8"/>
      <c r="Z813" s="114" t="str">
        <f>INDEX('Factur-X FULL'!B:B,MATCH(CONCATENATE("/rsm:CrossIndustryInvoice",O813),'Factur-X FULL'!M:M,0))</f>
        <v>EXT</v>
      </c>
      <c r="AA813" s="201" t="str">
        <f>INDEX('Factur-X FULL'!K:K,MATCH(CONCATENATE("/rsm:CrossIndustryInvoice",O813),'Factur-X FULL'!M:M,0))</f>
        <v>0..1</v>
      </c>
      <c r="AB813" s="109" t="str">
        <f>IF(OR(ISNA(Z813),Z813="EXT"),INDEX('Factur-X FULL'!T:T,MATCH(CONCATENATE("/rsm:CrossIndustryInvoice",O813),'Factur-X FULL'!M:M,0)),INDEX('Factur-X FULL'!T:T,MATCH(Z813,'Factur-X FULL'!B:B,0)))</f>
        <v>EXTENDED</v>
      </c>
      <c r="AD813" s="8"/>
    </row>
    <row r="814" spans="1:30" ht="45" customHeight="1" outlineLevel="4" x14ac:dyDescent="0.2">
      <c r="A814" s="8">
        <v>811</v>
      </c>
      <c r="B814" s="68" t="s">
        <v>4162</v>
      </c>
      <c r="C814" s="511"/>
      <c r="D814" s="445" t="str">
        <f t="shared" si="124"/>
        <v xml:space="preserve">* * * * * </v>
      </c>
      <c r="E814" s="24" t="s">
        <v>5436</v>
      </c>
      <c r="F814" s="26">
        <f t="shared" si="123"/>
        <v>5</v>
      </c>
      <c r="G814" s="26" t="s">
        <v>5613</v>
      </c>
      <c r="H814" s="26" t="s">
        <v>5613</v>
      </c>
      <c r="I814" s="26" t="s">
        <v>5613</v>
      </c>
      <c r="J814" s="26" t="s">
        <v>99</v>
      </c>
      <c r="K814" s="19" t="s">
        <v>20</v>
      </c>
      <c r="L814" s="230" t="str">
        <f t="shared" si="125"/>
        <v>0..1</v>
      </c>
      <c r="M814" s="230" t="str">
        <f t="shared" si="120"/>
        <v>0..1</v>
      </c>
      <c r="N814" s="475" t="s">
        <v>20</v>
      </c>
      <c r="O814" s="24" t="s">
        <v>5469</v>
      </c>
      <c r="P814" s="24" t="s">
        <v>77</v>
      </c>
      <c r="Q814" s="24" t="s">
        <v>1517</v>
      </c>
      <c r="R814" s="24"/>
      <c r="S814" s="24"/>
      <c r="T814" s="19" t="s">
        <v>125</v>
      </c>
      <c r="U814" s="494" t="s">
        <v>81</v>
      </c>
      <c r="V814" s="89"/>
      <c r="W814" s="182"/>
      <c r="X814" s="164"/>
      <c r="Y814" s="8"/>
      <c r="Z814" s="114" t="str">
        <f>INDEX('Factur-X FULL'!B:B,MATCH(CONCATENATE("/rsm:CrossIndustryInvoice",O814),'Factur-X FULL'!M:M,0))</f>
        <v>EXT</v>
      </c>
      <c r="AA814" s="201" t="str">
        <f>INDEX('Factur-X FULL'!K:K,MATCH(CONCATENATE("/rsm:CrossIndustryInvoice",O814),'Factur-X FULL'!M:M,0))</f>
        <v>0..1</v>
      </c>
      <c r="AB814" s="109" t="str">
        <f>IF(OR(ISNA(Z814),Z814="EXT"),INDEX('Factur-X FULL'!T:T,MATCH(CONCATENATE("/rsm:CrossIndustryInvoice",O814),'Factur-X FULL'!M:M,0)),INDEX('Factur-X FULL'!T:T,MATCH(Z814,'Factur-X FULL'!B:B,0)))</f>
        <v>EXTENDED</v>
      </c>
      <c r="AD814" s="8"/>
    </row>
    <row r="815" spans="1:30" ht="45" customHeight="1" outlineLevel="4" x14ac:dyDescent="0.2">
      <c r="A815" s="8">
        <v>812</v>
      </c>
      <c r="B815" s="68" t="s">
        <v>4162</v>
      </c>
      <c r="C815" s="511"/>
      <c r="D815" s="445" t="str">
        <f>REPT($D$1,F815)</f>
        <v xml:space="preserve">* * * * * </v>
      </c>
      <c r="E815" s="24" t="s">
        <v>5499</v>
      </c>
      <c r="F815" s="26">
        <f>LEN(O815)-LEN(SUBSTITUTE(O815,"/",""))</f>
        <v>5</v>
      </c>
      <c r="G815" s="26" t="s">
        <v>5613</v>
      </c>
      <c r="H815" s="26" t="s">
        <v>5613</v>
      </c>
      <c r="I815" s="26" t="s">
        <v>5613</v>
      </c>
      <c r="J815" s="26" t="s">
        <v>99</v>
      </c>
      <c r="K815" s="19" t="s">
        <v>20</v>
      </c>
      <c r="L815" s="230" t="str">
        <f>IF($K815="","",$K815)</f>
        <v>0..1</v>
      </c>
      <c r="M815" s="230" t="str">
        <f>IF($L815="","",$L815)</f>
        <v>0..1</v>
      </c>
      <c r="N815" s="475" t="s">
        <v>20</v>
      </c>
      <c r="O815" s="24" t="s">
        <v>5498</v>
      </c>
      <c r="P815" s="24" t="s">
        <v>4382</v>
      </c>
      <c r="Q815" s="24" t="s">
        <v>5619</v>
      </c>
      <c r="R815" s="24"/>
      <c r="S815" s="24"/>
      <c r="T815" s="19" t="s">
        <v>192</v>
      </c>
      <c r="U815" s="494" t="s">
        <v>81</v>
      </c>
      <c r="V815" s="89"/>
      <c r="W815" s="182"/>
      <c r="X815" s="164"/>
      <c r="Y815" s="8"/>
      <c r="Z815" s="114" t="e">
        <f>INDEX('Factur-X FULL'!B:B,MATCH(CONCATENATE("/rsm:CrossIndustryInvoice",O815),'Factur-X FULL'!M:M,0))</f>
        <v>#N/A</v>
      </c>
      <c r="AA815" s="201" t="e">
        <f>INDEX('Factur-X FULL'!K:K,MATCH(CONCATENATE("/rsm:CrossIndustryInvoice",O815),'Factur-X FULL'!M:M,0))</f>
        <v>#N/A</v>
      </c>
      <c r="AB815" s="109" t="e">
        <f>IF(OR(ISNA(Z815),Z815="EXT"),INDEX('Factur-X FULL'!T:T,MATCH(CONCATENATE("/rsm:CrossIndustryInvoice",O815),'Factur-X FULL'!M:M,0)),INDEX('Factur-X FULL'!T:T,MATCH(Z815,'Factur-X FULL'!B:B,0)))</f>
        <v>#N/A</v>
      </c>
      <c r="AD815" s="8"/>
    </row>
    <row r="816" spans="1:30" ht="45" customHeight="1" outlineLevel="4" x14ac:dyDescent="0.2">
      <c r="A816" s="8">
        <v>813</v>
      </c>
      <c r="B816" s="68" t="s">
        <v>4162</v>
      </c>
      <c r="C816" s="511"/>
      <c r="D816" s="445" t="str">
        <f t="shared" si="124"/>
        <v xml:space="preserve">* * * * * </v>
      </c>
      <c r="E816" s="46" t="str">
        <f>CONCATENATE("(",E817,")")</f>
        <v>(Invoicer Contact - telephone number)</v>
      </c>
      <c r="F816" s="26">
        <f t="shared" si="123"/>
        <v>5</v>
      </c>
      <c r="G816" s="26" t="s">
        <v>5613</v>
      </c>
      <c r="H816" s="26" t="s">
        <v>5613</v>
      </c>
      <c r="I816" s="26" t="s">
        <v>5613</v>
      </c>
      <c r="J816" s="26" t="s">
        <v>99</v>
      </c>
      <c r="K816" s="19" t="s">
        <v>20</v>
      </c>
      <c r="L816" s="230" t="str">
        <f t="shared" si="125"/>
        <v>0..1</v>
      </c>
      <c r="M816" s="230" t="str">
        <f t="shared" si="120"/>
        <v>0..1</v>
      </c>
      <c r="N816" s="475" t="s">
        <v>20</v>
      </c>
      <c r="O816" s="24" t="s">
        <v>5470</v>
      </c>
      <c r="P816" s="24"/>
      <c r="Q816" s="24"/>
      <c r="R816" s="24"/>
      <c r="S816" s="24"/>
      <c r="T816" s="19"/>
      <c r="U816" s="494"/>
      <c r="V816" s="89"/>
      <c r="W816" s="182"/>
      <c r="X816" s="164"/>
      <c r="Y816" s="8"/>
      <c r="Z816" s="114" t="str">
        <f>INDEX('Factur-X FULL'!B:B,MATCH(CONCATENATE("/rsm:CrossIndustryInvoice",O816),'Factur-X FULL'!M:M,0))</f>
        <v>EXT</v>
      </c>
      <c r="AA816" s="201" t="str">
        <f>INDEX('Factur-X FULL'!K:K,MATCH(CONCATENATE("/rsm:CrossIndustryInvoice",O816),'Factur-X FULL'!M:M,0))</f>
        <v>0..1</v>
      </c>
      <c r="AB816" s="109" t="str">
        <f>IF(OR(ISNA(Z816),Z816="EXT"),INDEX('Factur-X FULL'!T:T,MATCH(CONCATENATE("/rsm:CrossIndustryInvoice",O816),'Factur-X FULL'!M:M,0)),INDEX('Factur-X FULL'!T:T,MATCH(Z816,'Factur-X FULL'!B:B,0)))</f>
        <v>EXTENDED</v>
      </c>
      <c r="AD816" s="8"/>
    </row>
    <row r="817" spans="1:30" ht="45" customHeight="1" outlineLevel="4" x14ac:dyDescent="0.2">
      <c r="A817" s="8">
        <v>814</v>
      </c>
      <c r="B817" s="68" t="s">
        <v>4162</v>
      </c>
      <c r="C817" s="511"/>
      <c r="D817" s="445" t="str">
        <f t="shared" si="124"/>
        <v xml:space="preserve">* * * * * * </v>
      </c>
      <c r="E817" s="24" t="s">
        <v>5437</v>
      </c>
      <c r="F817" s="26">
        <f t="shared" si="123"/>
        <v>6</v>
      </c>
      <c r="G817" s="26" t="s">
        <v>5613</v>
      </c>
      <c r="H817" s="26" t="s">
        <v>5613</v>
      </c>
      <c r="I817" s="26" t="s">
        <v>5613</v>
      </c>
      <c r="J817" s="26" t="s">
        <v>99</v>
      </c>
      <c r="K817" s="19" t="s">
        <v>16</v>
      </c>
      <c r="L817" s="230" t="str">
        <f t="shared" si="125"/>
        <v>1..1</v>
      </c>
      <c r="M817" s="230" t="str">
        <f t="shared" si="120"/>
        <v>1..1</v>
      </c>
      <c r="N817" s="475" t="s">
        <v>20</v>
      </c>
      <c r="O817" s="24" t="s">
        <v>5471</v>
      </c>
      <c r="P817" s="24" t="s">
        <v>1528</v>
      </c>
      <c r="Q817" s="24"/>
      <c r="R817" s="24"/>
      <c r="S817" s="24"/>
      <c r="T817" s="19" t="s">
        <v>125</v>
      </c>
      <c r="U817" s="494" t="s">
        <v>81</v>
      </c>
      <c r="V817" s="89"/>
      <c r="W817" s="182"/>
      <c r="X817" s="164"/>
      <c r="Y817" s="8"/>
      <c r="Z817" s="114" t="str">
        <f>INDEX('Factur-X FULL'!B:B,MATCH(CONCATENATE("/rsm:CrossIndustryInvoice",O817),'Factur-X FULL'!M:M,0))</f>
        <v>EXT</v>
      </c>
      <c r="AA817" s="201" t="str">
        <f>INDEX('Factur-X FULL'!K:K,MATCH(CONCATENATE("/rsm:CrossIndustryInvoice",O817),'Factur-X FULL'!M:M,0))</f>
        <v>1..1</v>
      </c>
      <c r="AB817" s="109" t="str">
        <f>IF(OR(ISNA(Z817),Z817="EXT"),INDEX('Factur-X FULL'!T:T,MATCH(CONCATENATE("/rsm:CrossIndustryInvoice",O817),'Factur-X FULL'!M:M,0)),INDEX('Factur-X FULL'!T:T,MATCH(Z817,'Factur-X FULL'!B:B,0)))</f>
        <v>EXTENDED</v>
      </c>
      <c r="AD817" s="8"/>
    </row>
    <row r="818" spans="1:30" ht="45" customHeight="1" outlineLevel="4" x14ac:dyDescent="0.2">
      <c r="A818" s="8">
        <v>815</v>
      </c>
      <c r="B818" s="68" t="s">
        <v>4162</v>
      </c>
      <c r="C818" s="511"/>
      <c r="D818" s="445" t="str">
        <f t="shared" si="124"/>
        <v xml:space="preserve">* * * * * </v>
      </c>
      <c r="E818" s="46" t="str">
        <f>CONCATENATE("(",E819,")")</f>
        <v>(Invoicer Contact - fax number)</v>
      </c>
      <c r="F818" s="26">
        <f t="shared" si="123"/>
        <v>5</v>
      </c>
      <c r="G818" s="26" t="s">
        <v>5613</v>
      </c>
      <c r="H818" s="26" t="s">
        <v>5613</v>
      </c>
      <c r="I818" s="26" t="s">
        <v>5613</v>
      </c>
      <c r="J818" s="26" t="s">
        <v>99</v>
      </c>
      <c r="K818" s="19" t="s">
        <v>20</v>
      </c>
      <c r="L818" s="230" t="str">
        <f t="shared" si="125"/>
        <v>0..1</v>
      </c>
      <c r="M818" s="230" t="str">
        <f t="shared" si="120"/>
        <v>0..1</v>
      </c>
      <c r="N818" s="475" t="s">
        <v>20</v>
      </c>
      <c r="O818" s="24" t="s">
        <v>5472</v>
      </c>
      <c r="P818" s="24"/>
      <c r="Q818" s="24"/>
      <c r="R818" s="24"/>
      <c r="S818" s="24"/>
      <c r="T818" s="19"/>
      <c r="U818" s="494"/>
      <c r="V818" s="89"/>
      <c r="W818" s="182"/>
      <c r="X818" s="164"/>
      <c r="Y818" s="8"/>
      <c r="Z818" s="114" t="str">
        <f>INDEX('Factur-X FULL'!B:B,MATCH(CONCATENATE("/rsm:CrossIndustryInvoice",O818),'Factur-X FULL'!M:M,0))</f>
        <v>EXT</v>
      </c>
      <c r="AA818" s="201" t="str">
        <f>INDEX('Factur-X FULL'!K:K,MATCH(CONCATENATE("/rsm:CrossIndustryInvoice",O818),'Factur-X FULL'!M:M,0))</f>
        <v>0..1</v>
      </c>
      <c r="AB818" s="109" t="str">
        <f>IF(OR(ISNA(Z818),Z818="EXT"),INDEX('Factur-X FULL'!T:T,MATCH(CONCATENATE("/rsm:CrossIndustryInvoice",O818),'Factur-X FULL'!M:M,0)),INDEX('Factur-X FULL'!T:T,MATCH(Z818,'Factur-X FULL'!B:B,0)))</f>
        <v>EXTENDED</v>
      </c>
      <c r="AD818" s="8"/>
    </row>
    <row r="819" spans="1:30" ht="45" customHeight="1" outlineLevel="4" x14ac:dyDescent="0.2">
      <c r="A819" s="8">
        <v>816</v>
      </c>
      <c r="B819" s="68" t="s">
        <v>4162</v>
      </c>
      <c r="C819" s="511"/>
      <c r="D819" s="445" t="str">
        <f t="shared" si="124"/>
        <v xml:space="preserve">* * * * * * </v>
      </c>
      <c r="E819" s="24" t="s">
        <v>5438</v>
      </c>
      <c r="F819" s="26">
        <f t="shared" si="123"/>
        <v>6</v>
      </c>
      <c r="G819" s="26" t="s">
        <v>5613</v>
      </c>
      <c r="H819" s="26" t="s">
        <v>5613</v>
      </c>
      <c r="I819" s="26" t="s">
        <v>5613</v>
      </c>
      <c r="J819" s="26" t="s">
        <v>99</v>
      </c>
      <c r="K819" s="19" t="s">
        <v>16</v>
      </c>
      <c r="L819" s="230" t="str">
        <f t="shared" si="125"/>
        <v>1..1</v>
      </c>
      <c r="M819" s="230" t="str">
        <f t="shared" si="120"/>
        <v>1..1</v>
      </c>
      <c r="N819" s="475" t="s">
        <v>20</v>
      </c>
      <c r="O819" s="24" t="s">
        <v>5473</v>
      </c>
      <c r="P819" s="24" t="s">
        <v>5218</v>
      </c>
      <c r="Q819" s="24"/>
      <c r="R819" s="24"/>
      <c r="S819" s="24"/>
      <c r="T819" s="19" t="s">
        <v>125</v>
      </c>
      <c r="U819" s="494" t="s">
        <v>81</v>
      </c>
      <c r="V819" s="89"/>
      <c r="W819" s="182"/>
      <c r="X819" s="164"/>
      <c r="Y819" s="8"/>
      <c r="Z819" s="114" t="str">
        <f>INDEX('Factur-X FULL'!B:B,MATCH(CONCATENATE("/rsm:CrossIndustryInvoice",O819),'Factur-X FULL'!M:M,0))</f>
        <v>EXT</v>
      </c>
      <c r="AA819" s="201" t="str">
        <f>INDEX('Factur-X FULL'!K:K,MATCH(CONCATENATE("/rsm:CrossIndustryInvoice",O819),'Factur-X FULL'!M:M,0))</f>
        <v>1..1</v>
      </c>
      <c r="AB819" s="109" t="str">
        <f>IF(OR(ISNA(Z819),Z819="EXT"),INDEX('Factur-X FULL'!T:T,MATCH(CONCATENATE("/rsm:CrossIndustryInvoice",O819),'Factur-X FULL'!M:M,0)),INDEX('Factur-X FULL'!T:T,MATCH(Z819,'Factur-X FULL'!B:B,0)))</f>
        <v>EXTENDED</v>
      </c>
      <c r="AD819" s="8"/>
    </row>
    <row r="820" spans="1:30" ht="45" customHeight="1" outlineLevel="4" x14ac:dyDescent="0.2">
      <c r="A820" s="8">
        <v>817</v>
      </c>
      <c r="B820" s="68" t="s">
        <v>4162</v>
      </c>
      <c r="C820" s="511"/>
      <c r="D820" s="445" t="str">
        <f t="shared" si="124"/>
        <v xml:space="preserve">* * * * * </v>
      </c>
      <c r="E820" s="46" t="str">
        <f>CONCATENATE("(",E821,")")</f>
        <v>(Invoicer Contact - email address)</v>
      </c>
      <c r="F820" s="26">
        <f t="shared" si="123"/>
        <v>5</v>
      </c>
      <c r="G820" s="26" t="s">
        <v>5613</v>
      </c>
      <c r="H820" s="26" t="s">
        <v>5613</v>
      </c>
      <c r="I820" s="26" t="s">
        <v>5613</v>
      </c>
      <c r="J820" s="26" t="s">
        <v>99</v>
      </c>
      <c r="K820" s="19" t="s">
        <v>20</v>
      </c>
      <c r="L820" s="230" t="str">
        <f t="shared" si="125"/>
        <v>0..1</v>
      </c>
      <c r="M820" s="230" t="str">
        <f t="shared" si="120"/>
        <v>0..1</v>
      </c>
      <c r="N820" s="475" t="s">
        <v>20</v>
      </c>
      <c r="O820" s="24" t="s">
        <v>5474</v>
      </c>
      <c r="P820" s="24"/>
      <c r="Q820" s="24"/>
      <c r="R820" s="24"/>
      <c r="S820" s="24"/>
      <c r="T820" s="19"/>
      <c r="U820" s="494"/>
      <c r="V820" s="89"/>
      <c r="W820" s="182"/>
      <c r="X820" s="164"/>
      <c r="Y820" s="8"/>
      <c r="Z820" s="114" t="str">
        <f>INDEX('Factur-X FULL'!B:B,MATCH(CONCATENATE("/rsm:CrossIndustryInvoice",O820),'Factur-X FULL'!M:M,0))</f>
        <v>EXT</v>
      </c>
      <c r="AA820" s="201" t="str">
        <f>INDEX('Factur-X FULL'!K:K,MATCH(CONCATENATE("/rsm:CrossIndustryInvoice",O820),'Factur-X FULL'!M:M,0))</f>
        <v>0..1</v>
      </c>
      <c r="AB820" s="109" t="str">
        <f>IF(OR(ISNA(Z820),Z820="EXT"),INDEX('Factur-X FULL'!T:T,MATCH(CONCATENATE("/rsm:CrossIndustryInvoice",O820),'Factur-X FULL'!M:M,0)),INDEX('Factur-X FULL'!T:T,MATCH(Z820,'Factur-X FULL'!B:B,0)))</f>
        <v>EXTENDED</v>
      </c>
      <c r="AD820" s="8"/>
    </row>
    <row r="821" spans="1:30" ht="45" customHeight="1" outlineLevel="4" x14ac:dyDescent="0.2">
      <c r="A821" s="8">
        <v>818</v>
      </c>
      <c r="B821" s="68" t="s">
        <v>4162</v>
      </c>
      <c r="C821" s="511"/>
      <c r="D821" s="445" t="str">
        <f t="shared" si="124"/>
        <v xml:space="preserve">* * * * * * </v>
      </c>
      <c r="E821" s="24" t="s">
        <v>5439</v>
      </c>
      <c r="F821" s="26">
        <f t="shared" si="123"/>
        <v>6</v>
      </c>
      <c r="G821" s="26" t="s">
        <v>5613</v>
      </c>
      <c r="H821" s="26" t="s">
        <v>5613</v>
      </c>
      <c r="I821" s="26" t="s">
        <v>5613</v>
      </c>
      <c r="J821" s="26" t="s">
        <v>99</v>
      </c>
      <c r="K821" s="19" t="s">
        <v>16</v>
      </c>
      <c r="L821" s="230" t="str">
        <f t="shared" si="125"/>
        <v>1..1</v>
      </c>
      <c r="M821" s="230" t="str">
        <f t="shared" si="120"/>
        <v>1..1</v>
      </c>
      <c r="N821" s="475" t="s">
        <v>20</v>
      </c>
      <c r="O821" s="24" t="s">
        <v>5475</v>
      </c>
      <c r="P821" s="24" t="s">
        <v>1545</v>
      </c>
      <c r="Q821" s="24"/>
      <c r="R821" s="24"/>
      <c r="S821" s="24"/>
      <c r="T821" s="19" t="s">
        <v>125</v>
      </c>
      <c r="U821" s="494" t="s">
        <v>81</v>
      </c>
      <c r="V821" s="89"/>
      <c r="W821" s="182"/>
      <c r="X821" s="164"/>
      <c r="Y821" s="8"/>
      <c r="Z821" s="114" t="str">
        <f>INDEX('Factur-X FULL'!B:B,MATCH(CONCATENATE("/rsm:CrossIndustryInvoice",O821),'Factur-X FULL'!M:M,0))</f>
        <v>EXT</v>
      </c>
      <c r="AA821" s="201" t="str">
        <f>INDEX('Factur-X FULL'!K:K,MATCH(CONCATENATE("/rsm:CrossIndustryInvoice",O821),'Factur-X FULL'!M:M,0))</f>
        <v>1..1</v>
      </c>
      <c r="AB821" s="109" t="str">
        <f>IF(OR(ISNA(Z821),Z821="EXT"),INDEX('Factur-X FULL'!T:T,MATCH(CONCATENATE("/rsm:CrossIndustryInvoice",O821),'Factur-X FULL'!M:M,0)),INDEX('Factur-X FULL'!T:T,MATCH(Z821,'Factur-X FULL'!B:B,0)))</f>
        <v>EXTENDED</v>
      </c>
      <c r="AD821" s="8"/>
    </row>
    <row r="822" spans="1:30" s="148" customFormat="1" ht="45" customHeight="1" outlineLevel="3" x14ac:dyDescent="0.2">
      <c r="A822" s="8">
        <v>819</v>
      </c>
      <c r="B822" s="156" t="s">
        <v>4162</v>
      </c>
      <c r="C822" s="130"/>
      <c r="D822" s="446" t="str">
        <f t="shared" si="124"/>
        <v xml:space="preserve">* * * * </v>
      </c>
      <c r="E822" s="34" t="s">
        <v>5494</v>
      </c>
      <c r="F822" s="35">
        <f t="shared" si="123"/>
        <v>4</v>
      </c>
      <c r="G822" s="35" t="s">
        <v>5613</v>
      </c>
      <c r="H822" s="35" t="s">
        <v>5613</v>
      </c>
      <c r="I822" s="35" t="s">
        <v>5613</v>
      </c>
      <c r="J822" s="35" t="s">
        <v>99</v>
      </c>
      <c r="K822" s="36" t="s">
        <v>20</v>
      </c>
      <c r="L822" s="35" t="str">
        <f t="shared" si="125"/>
        <v>0..1</v>
      </c>
      <c r="M822" s="35" t="str">
        <f t="shared" si="120"/>
        <v>0..1</v>
      </c>
      <c r="N822" s="482" t="s">
        <v>20</v>
      </c>
      <c r="O822" s="34" t="s">
        <v>5476</v>
      </c>
      <c r="P822" s="34"/>
      <c r="Q822" s="34"/>
      <c r="R822" s="34"/>
      <c r="S822" s="34"/>
      <c r="T822" s="36"/>
      <c r="U822" s="500"/>
      <c r="V822" s="91"/>
      <c r="W822" s="185"/>
      <c r="X822" s="166"/>
      <c r="Y822" s="8"/>
      <c r="Z822" s="145" t="str">
        <f>INDEX('Factur-X FULL'!B:B,MATCH(CONCATENATE("/rsm:CrossIndustryInvoice",O822),'Factur-X FULL'!M:M,0))</f>
        <v>EXT</v>
      </c>
      <c r="AA822" s="202" t="str">
        <f>INDEX('Factur-X FULL'!K:K,MATCH(CONCATENATE("/rsm:CrossIndustryInvoice",O822),'Factur-X FULL'!M:M,0))</f>
        <v>0..1</v>
      </c>
      <c r="AB822" s="154" t="str">
        <f>IF(OR(ISNA(Z822),Z822="EXT"),INDEX('Factur-X FULL'!T:T,MATCH(CONCATENATE("/rsm:CrossIndustryInvoice",O822),'Factur-X FULL'!M:M,0)),INDEX('Factur-X FULL'!T:T,MATCH(Z822,'Factur-X FULL'!B:B,0)))</f>
        <v>EXTENDED</v>
      </c>
      <c r="AC822" s="70"/>
      <c r="AD822" s="8"/>
    </row>
    <row r="823" spans="1:30" ht="45" customHeight="1" outlineLevel="4" x14ac:dyDescent="0.2">
      <c r="A823" s="8">
        <v>820</v>
      </c>
      <c r="B823" s="68" t="s">
        <v>4162</v>
      </c>
      <c r="C823" s="511"/>
      <c r="D823" s="442" t="str">
        <f t="shared" si="124"/>
        <v xml:space="preserve">* * * * * </v>
      </c>
      <c r="E823" s="20" t="s">
        <v>5440</v>
      </c>
      <c r="F823" s="17">
        <f t="shared" si="123"/>
        <v>5</v>
      </c>
      <c r="G823" s="26" t="s">
        <v>5613</v>
      </c>
      <c r="H823" s="26" t="s">
        <v>5613</v>
      </c>
      <c r="I823" s="26" t="s">
        <v>5613</v>
      </c>
      <c r="J823" s="26" t="s">
        <v>99</v>
      </c>
      <c r="K823" s="18" t="s">
        <v>20</v>
      </c>
      <c r="L823" s="230" t="str">
        <f t="shared" si="125"/>
        <v>0..1</v>
      </c>
      <c r="M823" s="230" t="str">
        <f t="shared" si="120"/>
        <v>0..1</v>
      </c>
      <c r="N823" s="475" t="s">
        <v>20</v>
      </c>
      <c r="O823" s="25" t="s">
        <v>5477</v>
      </c>
      <c r="P823" s="20" t="s">
        <v>1467</v>
      </c>
      <c r="Q823" s="24"/>
      <c r="R823" s="24"/>
      <c r="S823" s="25"/>
      <c r="T823" s="19" t="s">
        <v>125</v>
      </c>
      <c r="U823" s="494" t="s">
        <v>81</v>
      </c>
      <c r="V823" s="89"/>
      <c r="W823" s="182"/>
      <c r="X823" s="164"/>
      <c r="Y823" s="8"/>
      <c r="Z823" s="114" t="str">
        <f>INDEX('Factur-X FULL'!B:B,MATCH(CONCATENATE("/rsm:CrossIndustryInvoice",O823),'Factur-X FULL'!M:M,0))</f>
        <v>EXT</v>
      </c>
      <c r="AA823" s="201" t="str">
        <f>INDEX('Factur-X FULL'!K:K,MATCH(CONCATENATE("/rsm:CrossIndustryInvoice",O823),'Factur-X FULL'!M:M,0))</f>
        <v>0..1</v>
      </c>
      <c r="AB823" s="109" t="str">
        <f>IF(OR(ISNA(Z823),Z823="EXT"),INDEX('Factur-X FULL'!T:T,MATCH(CONCATENATE("/rsm:CrossIndustryInvoice",O823),'Factur-X FULL'!M:M,0)),INDEX('Factur-X FULL'!T:T,MATCH(Z823,'Factur-X FULL'!B:B,0)))</f>
        <v>EXTENDED</v>
      </c>
      <c r="AD823" s="8"/>
    </row>
    <row r="824" spans="1:30" ht="45" customHeight="1" outlineLevel="4" x14ac:dyDescent="0.2">
      <c r="A824" s="8">
        <v>821</v>
      </c>
      <c r="B824" s="68" t="s">
        <v>4162</v>
      </c>
      <c r="C824" s="511"/>
      <c r="D824" s="442" t="str">
        <f t="shared" si="124"/>
        <v xml:space="preserve">* * * * * </v>
      </c>
      <c r="E824" s="20" t="s">
        <v>5441</v>
      </c>
      <c r="F824" s="17">
        <f t="shared" si="123"/>
        <v>5</v>
      </c>
      <c r="G824" s="26" t="s">
        <v>5613</v>
      </c>
      <c r="H824" s="26" t="s">
        <v>5613</v>
      </c>
      <c r="I824" s="26" t="s">
        <v>5613</v>
      </c>
      <c r="J824" s="26" t="s">
        <v>99</v>
      </c>
      <c r="K824" s="18" t="s">
        <v>20</v>
      </c>
      <c r="L824" s="230" t="str">
        <f t="shared" si="125"/>
        <v>0..1</v>
      </c>
      <c r="M824" s="230" t="str">
        <f t="shared" si="120"/>
        <v>0..1</v>
      </c>
      <c r="N824" s="475" t="s">
        <v>20</v>
      </c>
      <c r="O824" s="25" t="s">
        <v>5478</v>
      </c>
      <c r="P824" s="20" t="s">
        <v>1472</v>
      </c>
      <c r="Q824" s="24"/>
      <c r="R824" s="24"/>
      <c r="S824" s="25"/>
      <c r="T824" s="19" t="s">
        <v>125</v>
      </c>
      <c r="U824" s="494" t="s">
        <v>81</v>
      </c>
      <c r="V824" s="89"/>
      <c r="W824" s="182"/>
      <c r="X824" s="164"/>
      <c r="Y824" s="8"/>
      <c r="Z824" s="114" t="str">
        <f>INDEX('Factur-X FULL'!B:B,MATCH(CONCATENATE("/rsm:CrossIndustryInvoice",O824),'Factur-X FULL'!M:M,0))</f>
        <v>EXT</v>
      </c>
      <c r="AA824" s="201" t="str">
        <f>INDEX('Factur-X FULL'!K:K,MATCH(CONCATENATE("/rsm:CrossIndustryInvoice",O824),'Factur-X FULL'!M:M,0))</f>
        <v>0..1</v>
      </c>
      <c r="AB824" s="109" t="str">
        <f>IF(OR(ISNA(Z824),Z824="EXT"),INDEX('Factur-X FULL'!T:T,MATCH(CONCATENATE("/rsm:CrossIndustryInvoice",O824),'Factur-X FULL'!M:M,0)),INDEX('Factur-X FULL'!T:T,MATCH(Z824,'Factur-X FULL'!B:B,0)))</f>
        <v>EXTENDED</v>
      </c>
      <c r="AD824" s="8"/>
    </row>
    <row r="825" spans="1:30" ht="45" customHeight="1" outlineLevel="4" x14ac:dyDescent="0.2">
      <c r="A825" s="8">
        <v>822</v>
      </c>
      <c r="B825" s="68" t="s">
        <v>4162</v>
      </c>
      <c r="C825" s="511"/>
      <c r="D825" s="442" t="str">
        <f t="shared" si="124"/>
        <v xml:space="preserve">* * * * * </v>
      </c>
      <c r="E825" s="20" t="s">
        <v>5442</v>
      </c>
      <c r="F825" s="17">
        <f t="shared" si="123"/>
        <v>5</v>
      </c>
      <c r="G825" s="26" t="s">
        <v>5613</v>
      </c>
      <c r="H825" s="26" t="s">
        <v>5613</v>
      </c>
      <c r="I825" s="26" t="s">
        <v>5613</v>
      </c>
      <c r="J825" s="26" t="s">
        <v>99</v>
      </c>
      <c r="K825" s="18" t="s">
        <v>20</v>
      </c>
      <c r="L825" s="230" t="str">
        <f t="shared" si="125"/>
        <v>0..1</v>
      </c>
      <c r="M825" s="230" t="str">
        <f t="shared" si="120"/>
        <v>0..1</v>
      </c>
      <c r="N825" s="475" t="s">
        <v>20</v>
      </c>
      <c r="O825" s="25" t="s">
        <v>5479</v>
      </c>
      <c r="P825" s="24" t="s">
        <v>1477</v>
      </c>
      <c r="Q825" s="24"/>
      <c r="R825" s="24"/>
      <c r="S825" s="25"/>
      <c r="T825" s="19" t="s">
        <v>125</v>
      </c>
      <c r="U825" s="494" t="s">
        <v>81</v>
      </c>
      <c r="V825" s="89"/>
      <c r="W825" s="182"/>
      <c r="X825" s="164"/>
      <c r="Y825" s="8"/>
      <c r="Z825" s="114" t="str">
        <f>INDEX('Factur-X FULL'!B:B,MATCH(CONCATENATE("/rsm:CrossIndustryInvoice",O825),'Factur-X FULL'!M:M,0))</f>
        <v>EXT</v>
      </c>
      <c r="AA825" s="201" t="str">
        <f>INDEX('Factur-X FULL'!K:K,MATCH(CONCATENATE("/rsm:CrossIndustryInvoice",O825),'Factur-X FULL'!M:M,0))</f>
        <v>0..1</v>
      </c>
      <c r="AB825" s="109" t="str">
        <f>IF(OR(ISNA(Z825),Z825="EXT"),INDEX('Factur-X FULL'!T:T,MATCH(CONCATENATE("/rsm:CrossIndustryInvoice",O825),'Factur-X FULL'!M:M,0)),INDEX('Factur-X FULL'!T:T,MATCH(Z825,'Factur-X FULL'!B:B,0)))</f>
        <v>EXTENDED</v>
      </c>
      <c r="AD825" s="8"/>
    </row>
    <row r="826" spans="1:30" ht="45" customHeight="1" outlineLevel="4" x14ac:dyDescent="0.2">
      <c r="A826" s="8">
        <v>823</v>
      </c>
      <c r="B826" s="68" t="s">
        <v>4162</v>
      </c>
      <c r="C826" s="511"/>
      <c r="D826" s="442" t="str">
        <f t="shared" si="124"/>
        <v xml:space="preserve">* * * * * </v>
      </c>
      <c r="E826" s="20" t="s">
        <v>5443</v>
      </c>
      <c r="F826" s="17">
        <f t="shared" si="123"/>
        <v>5</v>
      </c>
      <c r="G826" s="26" t="s">
        <v>5613</v>
      </c>
      <c r="H826" s="26" t="s">
        <v>5613</v>
      </c>
      <c r="I826" s="26" t="s">
        <v>5613</v>
      </c>
      <c r="J826" s="26" t="s">
        <v>99</v>
      </c>
      <c r="K826" s="18" t="s">
        <v>20</v>
      </c>
      <c r="L826" s="230" t="str">
        <f t="shared" si="125"/>
        <v>0..1</v>
      </c>
      <c r="M826" s="230" t="str">
        <f t="shared" si="120"/>
        <v>0..1</v>
      </c>
      <c r="N826" s="475" t="s">
        <v>20</v>
      </c>
      <c r="O826" s="25" t="s">
        <v>5480</v>
      </c>
      <c r="P826" s="24" t="s">
        <v>1477</v>
      </c>
      <c r="Q826" s="24"/>
      <c r="R826" s="24"/>
      <c r="S826" s="25"/>
      <c r="T826" s="19" t="s">
        <v>125</v>
      </c>
      <c r="U826" s="494" t="s">
        <v>81</v>
      </c>
      <c r="V826" s="89"/>
      <c r="W826" s="182"/>
      <c r="X826" s="164"/>
      <c r="Y826" s="8"/>
      <c r="Z826" s="114" t="str">
        <f>INDEX('Factur-X FULL'!B:B,MATCH(CONCATENATE("/rsm:CrossIndustryInvoice",O826),'Factur-X FULL'!M:M,0))</f>
        <v>EXT</v>
      </c>
      <c r="AA826" s="201" t="str">
        <f>INDEX('Factur-X FULL'!K:K,MATCH(CONCATENATE("/rsm:CrossIndustryInvoice",O826),'Factur-X FULL'!M:M,0))</f>
        <v>0..1</v>
      </c>
      <c r="AB826" s="109" t="str">
        <f>IF(OR(ISNA(Z826),Z826="EXT"),INDEX('Factur-X FULL'!T:T,MATCH(CONCATENATE("/rsm:CrossIndustryInvoice",O826),'Factur-X FULL'!M:M,0)),INDEX('Factur-X FULL'!T:T,MATCH(Z826,'Factur-X FULL'!B:B,0)))</f>
        <v>EXTENDED</v>
      </c>
      <c r="AD826" s="8"/>
    </row>
    <row r="827" spans="1:30" ht="45" customHeight="1" outlineLevel="4" x14ac:dyDescent="0.2">
      <c r="A827" s="8">
        <v>824</v>
      </c>
      <c r="B827" s="68" t="s">
        <v>4162</v>
      </c>
      <c r="C827" s="511"/>
      <c r="D827" s="442" t="str">
        <f t="shared" si="124"/>
        <v xml:space="preserve">* * * * * </v>
      </c>
      <c r="E827" s="20" t="s">
        <v>5444</v>
      </c>
      <c r="F827" s="17">
        <f t="shared" si="123"/>
        <v>5</v>
      </c>
      <c r="G827" s="26" t="s">
        <v>5613</v>
      </c>
      <c r="H827" s="26" t="s">
        <v>5613</v>
      </c>
      <c r="I827" s="26" t="s">
        <v>5613</v>
      </c>
      <c r="J827" s="26" t="s">
        <v>99</v>
      </c>
      <c r="K827" s="18" t="s">
        <v>20</v>
      </c>
      <c r="L827" s="230" t="str">
        <f t="shared" si="125"/>
        <v>0..1</v>
      </c>
      <c r="M827" s="230" t="str">
        <f t="shared" si="120"/>
        <v>0..1</v>
      </c>
      <c r="N827" s="475" t="s">
        <v>20</v>
      </c>
      <c r="O827" s="25" t="s">
        <v>5481</v>
      </c>
      <c r="P827" s="20" t="s">
        <v>5728</v>
      </c>
      <c r="Q827" s="24"/>
      <c r="R827" s="24"/>
      <c r="S827" s="25"/>
      <c r="T827" s="19" t="s">
        <v>125</v>
      </c>
      <c r="U827" s="494" t="s">
        <v>81</v>
      </c>
      <c r="V827" s="89"/>
      <c r="W827" s="182"/>
      <c r="X827" s="164"/>
      <c r="Y827" s="8"/>
      <c r="Z827" s="114" t="str">
        <f>INDEX('Factur-X FULL'!B:B,MATCH(CONCATENATE("/rsm:CrossIndustryInvoice",O827),'Factur-X FULL'!M:M,0))</f>
        <v>EXT</v>
      </c>
      <c r="AA827" s="201" t="str">
        <f>INDEX('Factur-X FULL'!K:K,MATCH(CONCATENATE("/rsm:CrossIndustryInvoice",O827),'Factur-X FULL'!M:M,0))</f>
        <v>0..1</v>
      </c>
      <c r="AB827" s="109" t="str">
        <f>IF(OR(ISNA(Z827),Z827="EXT"),INDEX('Factur-X FULL'!T:T,MATCH(CONCATENATE("/rsm:CrossIndustryInvoice",O827),'Factur-X FULL'!M:M,0)),INDEX('Factur-X FULL'!T:T,MATCH(Z827,'Factur-X FULL'!B:B,0)))</f>
        <v>EXTENDED</v>
      </c>
      <c r="AD827" s="8"/>
    </row>
    <row r="828" spans="1:30" ht="45" customHeight="1" outlineLevel="4" x14ac:dyDescent="0.2">
      <c r="A828" s="8">
        <v>825</v>
      </c>
      <c r="B828" s="68" t="s">
        <v>4162</v>
      </c>
      <c r="C828" s="511"/>
      <c r="D828" s="445" t="str">
        <f t="shared" si="124"/>
        <v xml:space="preserve">* * * * * </v>
      </c>
      <c r="E828" s="24" t="s">
        <v>5445</v>
      </c>
      <c r="F828" s="26">
        <f t="shared" si="123"/>
        <v>5</v>
      </c>
      <c r="G828" s="26" t="s">
        <v>5613</v>
      </c>
      <c r="H828" s="26" t="s">
        <v>5613</v>
      </c>
      <c r="I828" s="26" t="s">
        <v>5613</v>
      </c>
      <c r="J828" s="26" t="s">
        <v>99</v>
      </c>
      <c r="K828" s="18" t="s">
        <v>16</v>
      </c>
      <c r="L828" s="230" t="str">
        <f t="shared" si="125"/>
        <v>1..1</v>
      </c>
      <c r="M828" s="230" t="str">
        <f t="shared" si="120"/>
        <v>1..1</v>
      </c>
      <c r="N828" s="475" t="s">
        <v>20</v>
      </c>
      <c r="O828" s="25" t="s">
        <v>5482</v>
      </c>
      <c r="P828" s="24" t="s">
        <v>1488</v>
      </c>
      <c r="Q828" s="24"/>
      <c r="R828" s="24"/>
      <c r="S828" s="25"/>
      <c r="T828" s="19" t="s">
        <v>192</v>
      </c>
      <c r="U828" s="494" t="s">
        <v>81</v>
      </c>
      <c r="V828" s="89"/>
      <c r="W828" s="182"/>
      <c r="X828" s="164"/>
      <c r="Y828" s="8"/>
      <c r="Z828" s="114" t="str">
        <f>INDEX('Factur-X FULL'!B:B,MATCH(CONCATENATE("/rsm:CrossIndustryInvoice",O828),'Factur-X FULL'!M:M,0))</f>
        <v>EXT</v>
      </c>
      <c r="AA828" s="201" t="str">
        <f>INDEX('Factur-X FULL'!K:K,MATCH(CONCATENATE("/rsm:CrossIndustryInvoice",O828),'Factur-X FULL'!M:M,0))</f>
        <v>1..1</v>
      </c>
      <c r="AB828" s="109" t="str">
        <f>IF(OR(ISNA(Z828),Z828="EXT"),INDEX('Factur-X FULL'!T:T,MATCH(CONCATENATE("/rsm:CrossIndustryInvoice",O828),'Factur-X FULL'!M:M,0)),INDEX('Factur-X FULL'!T:T,MATCH(Z828,'Factur-X FULL'!B:B,0)))</f>
        <v>EXTENDED</v>
      </c>
      <c r="AD828" s="8"/>
    </row>
    <row r="829" spans="1:30" ht="45" customHeight="1" outlineLevel="4" x14ac:dyDescent="0.2">
      <c r="A829" s="8">
        <v>826</v>
      </c>
      <c r="B829" s="68" t="s">
        <v>4162</v>
      </c>
      <c r="C829" s="511"/>
      <c r="D829" s="445" t="str">
        <f t="shared" si="124"/>
        <v xml:space="preserve">* * * * * </v>
      </c>
      <c r="E829" s="24" t="s">
        <v>5446</v>
      </c>
      <c r="F829" s="26">
        <f t="shared" si="123"/>
        <v>5</v>
      </c>
      <c r="G829" s="26" t="s">
        <v>5613</v>
      </c>
      <c r="H829" s="26" t="s">
        <v>5613</v>
      </c>
      <c r="I829" s="26" t="s">
        <v>5613</v>
      </c>
      <c r="J829" s="26" t="s">
        <v>99</v>
      </c>
      <c r="K829" s="18" t="s">
        <v>20</v>
      </c>
      <c r="L829" s="230" t="str">
        <f t="shared" si="125"/>
        <v>0..1</v>
      </c>
      <c r="M829" s="230" t="str">
        <f t="shared" si="120"/>
        <v>0..1</v>
      </c>
      <c r="N829" s="475" t="s">
        <v>20</v>
      </c>
      <c r="O829" s="25" t="s">
        <v>5483</v>
      </c>
      <c r="P829" s="24" t="s">
        <v>1493</v>
      </c>
      <c r="Q829" s="24" t="s">
        <v>1494</v>
      </c>
      <c r="R829" s="24"/>
      <c r="S829" s="25"/>
      <c r="T829" s="19" t="s">
        <v>125</v>
      </c>
      <c r="U829" s="494" t="s">
        <v>81</v>
      </c>
      <c r="V829" s="89"/>
      <c r="W829" s="182"/>
      <c r="X829" s="164"/>
      <c r="Y829" s="8"/>
      <c r="Z829" s="114" t="str">
        <f>INDEX('Factur-X FULL'!B:B,MATCH(CONCATENATE("/rsm:CrossIndustryInvoice",O829),'Factur-X FULL'!M:M,0))</f>
        <v>EXT</v>
      </c>
      <c r="AA829" s="201" t="str">
        <f>INDEX('Factur-X FULL'!K:K,MATCH(CONCATENATE("/rsm:CrossIndustryInvoice",O829),'Factur-X FULL'!M:M,0))</f>
        <v>0..1</v>
      </c>
      <c r="AB829" s="109" t="str">
        <f>IF(OR(ISNA(Z829),Z829="EXT"),INDEX('Factur-X FULL'!T:T,MATCH(CONCATENATE("/rsm:CrossIndustryInvoice",O829),'Factur-X FULL'!M:M,0)),INDEX('Factur-X FULL'!T:T,MATCH(Z829,'Factur-X FULL'!B:B,0)))</f>
        <v>EXTENDED</v>
      </c>
      <c r="AD829" s="8"/>
    </row>
    <row r="830" spans="1:30" s="148" customFormat="1" ht="45" customHeight="1" outlineLevel="3" x14ac:dyDescent="0.2">
      <c r="A830" s="8">
        <v>827</v>
      </c>
      <c r="B830" s="156" t="s">
        <v>4162</v>
      </c>
      <c r="C830" s="130"/>
      <c r="D830" s="446" t="str">
        <f t="shared" si="124"/>
        <v xml:space="preserve">* * * * </v>
      </c>
      <c r="E830" s="34" t="s">
        <v>5495</v>
      </c>
      <c r="F830" s="35">
        <f t="shared" si="123"/>
        <v>4</v>
      </c>
      <c r="G830" s="35" t="s">
        <v>5613</v>
      </c>
      <c r="H830" s="35" t="s">
        <v>5613</v>
      </c>
      <c r="I830" s="35" t="s">
        <v>5613</v>
      </c>
      <c r="J830" s="35" t="s">
        <v>99</v>
      </c>
      <c r="K830" s="36" t="s">
        <v>20</v>
      </c>
      <c r="L830" s="35" t="str">
        <f t="shared" si="125"/>
        <v>0..1</v>
      </c>
      <c r="M830" s="35" t="str">
        <f t="shared" si="120"/>
        <v>0..1</v>
      </c>
      <c r="N830" s="482" t="s">
        <v>21</v>
      </c>
      <c r="O830" s="34" t="s">
        <v>5484</v>
      </c>
      <c r="P830" s="34"/>
      <c r="Q830" s="34"/>
      <c r="R830" s="34"/>
      <c r="S830" s="34"/>
      <c r="T830" s="36"/>
      <c r="U830" s="500"/>
      <c r="V830" s="91"/>
      <c r="W830" s="185"/>
      <c r="X830" s="166"/>
      <c r="Y830" s="8"/>
      <c r="Z830" s="145" t="str">
        <f>INDEX('Factur-X FULL'!B:B,MATCH(CONCATENATE("/rsm:CrossIndustryInvoice",O830),'Factur-X FULL'!M:M,0))</f>
        <v>EXT</v>
      </c>
      <c r="AA830" s="202" t="str">
        <f>INDEX('Factur-X FULL'!K:K,MATCH(CONCATENATE("/rsm:CrossIndustryInvoice",O830),'Factur-X FULL'!M:M,0))</f>
        <v>0..1</v>
      </c>
      <c r="AB830" s="146" t="str">
        <f>IF(OR(ISNA(Z830),Z830="EXT"),INDEX('Factur-X FULL'!T:T,MATCH(CONCATENATE("/rsm:CrossIndustryInvoice",O830),'Factur-X FULL'!M:M,0)),INDEX('Factur-X FULL'!T:T,MATCH(Z830,'Factur-X FULL'!B:B,0)))</f>
        <v>EXTENDED</v>
      </c>
      <c r="AC830" s="70"/>
      <c r="AD830" s="8"/>
    </row>
    <row r="831" spans="1:30" ht="45" customHeight="1" outlineLevel="4" x14ac:dyDescent="0.2">
      <c r="A831" s="8">
        <v>828</v>
      </c>
      <c r="B831" s="68" t="s">
        <v>4162</v>
      </c>
      <c r="C831" s="511"/>
      <c r="D831" s="445" t="str">
        <f t="shared" si="124"/>
        <v xml:space="preserve">* * * * * </v>
      </c>
      <c r="E831" s="24" t="s">
        <v>5447</v>
      </c>
      <c r="F831" s="26">
        <f t="shared" si="123"/>
        <v>5</v>
      </c>
      <c r="G831" s="26" t="s">
        <v>5613</v>
      </c>
      <c r="H831" s="26" t="s">
        <v>5613</v>
      </c>
      <c r="I831" s="26" t="s">
        <v>5613</v>
      </c>
      <c r="J831" s="26" t="s">
        <v>99</v>
      </c>
      <c r="K831" s="18" t="s">
        <v>16</v>
      </c>
      <c r="L831" s="230" t="str">
        <f t="shared" si="125"/>
        <v>1..1</v>
      </c>
      <c r="M831" s="230" t="str">
        <f t="shared" si="120"/>
        <v>1..1</v>
      </c>
      <c r="N831" s="475" t="s">
        <v>20</v>
      </c>
      <c r="O831" s="20" t="s">
        <v>5485</v>
      </c>
      <c r="P831" s="20" t="s">
        <v>5711</v>
      </c>
      <c r="Q831" s="20"/>
      <c r="R831" s="20"/>
      <c r="S831" s="20"/>
      <c r="T831" s="18" t="s">
        <v>147</v>
      </c>
      <c r="U831" s="495" t="s">
        <v>81</v>
      </c>
      <c r="V831" s="88"/>
      <c r="W831" s="181"/>
      <c r="X831" s="163"/>
      <c r="Y831" s="8"/>
      <c r="Z831" s="114" t="str">
        <f>INDEX('Factur-X FULL'!B:B,MATCH(CONCATENATE("/rsm:CrossIndustryInvoice",O831),'Factur-X FULL'!M:M,0))</f>
        <v>EXT</v>
      </c>
      <c r="AA831" s="201" t="str">
        <f>INDEX('Factur-X FULL'!K:K,MATCH(CONCATENATE("/rsm:CrossIndustryInvoice",O831),'Factur-X FULL'!M:M,0))</f>
        <v>1..1</v>
      </c>
      <c r="AB831" s="109" t="str">
        <f>IF(OR(ISNA(Z831),Z831="EXT"),INDEX('Factur-X FULL'!T:T,MATCH(CONCATENATE("/rsm:CrossIndustryInvoice",O831),'Factur-X FULL'!M:M,0)),INDEX('Factur-X FULL'!T:T,MATCH(Z831,'Factur-X FULL'!B:B,0)))</f>
        <v>EXTENDED</v>
      </c>
      <c r="AD831" s="8"/>
    </row>
    <row r="832" spans="1:30" ht="45" customHeight="1" outlineLevel="4" x14ac:dyDescent="0.2">
      <c r="A832" s="8">
        <v>829</v>
      </c>
      <c r="B832" s="68" t="s">
        <v>4162</v>
      </c>
      <c r="C832" s="511"/>
      <c r="D832" s="445" t="str">
        <f t="shared" si="124"/>
        <v xml:space="preserve">* * * * * * </v>
      </c>
      <c r="E832" s="24" t="s">
        <v>5448</v>
      </c>
      <c r="F832" s="26">
        <f t="shared" si="123"/>
        <v>6</v>
      </c>
      <c r="G832" s="26" t="s">
        <v>5613</v>
      </c>
      <c r="H832" s="26" t="s">
        <v>5613</v>
      </c>
      <c r="I832" s="26" t="s">
        <v>5613</v>
      </c>
      <c r="J832" s="26" t="s">
        <v>99</v>
      </c>
      <c r="K832" s="18" t="s">
        <v>16</v>
      </c>
      <c r="L832" s="230" t="str">
        <f t="shared" si="125"/>
        <v>1..1</v>
      </c>
      <c r="M832" s="230" t="str">
        <f t="shared" si="120"/>
        <v>1..1</v>
      </c>
      <c r="N832" s="475" t="s">
        <v>20</v>
      </c>
      <c r="O832" s="47" t="s">
        <v>5486</v>
      </c>
      <c r="P832" s="47" t="s">
        <v>5712</v>
      </c>
      <c r="Q832" s="47"/>
      <c r="R832" s="47"/>
      <c r="S832" s="47"/>
      <c r="T832" s="125" t="s">
        <v>409</v>
      </c>
      <c r="U832" s="497" t="s">
        <v>230</v>
      </c>
      <c r="V832" s="94"/>
      <c r="W832" s="187"/>
      <c r="X832" s="169"/>
      <c r="Y832" s="8"/>
      <c r="Z832" s="114" t="str">
        <f>INDEX('Factur-X FULL'!B:B,MATCH(CONCATENATE("/rsm:CrossIndustryInvoice",O832),'Factur-X FULL'!M:M,0))</f>
        <v>EXT</v>
      </c>
      <c r="AA832" s="201" t="str">
        <f>INDEX('Factur-X FULL'!K:K,MATCH(CONCATENATE("/rsm:CrossIndustryInvoice",O832),'Factur-X FULL'!M:M,0))</f>
        <v>1..1</v>
      </c>
      <c r="AB832" s="109" t="str">
        <f>IF(OR(ISNA(Z832),Z832="EXT"),INDEX('Factur-X FULL'!T:T,MATCH(CONCATENATE("/rsm:CrossIndustryInvoice",O832),'Factur-X FULL'!M:M,0)),INDEX('Factur-X FULL'!T:T,MATCH(Z832,'Factur-X FULL'!B:B,0)))</f>
        <v>EXTENDED</v>
      </c>
      <c r="AD832" s="8"/>
    </row>
    <row r="833" spans="1:30" s="148" customFormat="1" ht="45" customHeight="1" outlineLevel="3" x14ac:dyDescent="0.2">
      <c r="A833" s="8">
        <v>830</v>
      </c>
      <c r="B833" s="156" t="s">
        <v>4162</v>
      </c>
      <c r="C833" s="133"/>
      <c r="D833" s="446" t="str">
        <f t="shared" si="124"/>
        <v xml:space="preserve">* * * * </v>
      </c>
      <c r="E833" s="34" t="s">
        <v>5496</v>
      </c>
      <c r="F833" s="35">
        <f t="shared" si="123"/>
        <v>4</v>
      </c>
      <c r="G833" s="236" t="s">
        <v>5613</v>
      </c>
      <c r="H833" s="236" t="s">
        <v>5613</v>
      </c>
      <c r="I833" s="236" t="s">
        <v>5613</v>
      </c>
      <c r="J833" s="236" t="s">
        <v>99</v>
      </c>
      <c r="K833" s="36" t="s">
        <v>20</v>
      </c>
      <c r="L833" s="35" t="s">
        <v>4576</v>
      </c>
      <c r="M833" s="35" t="s">
        <v>21</v>
      </c>
      <c r="N833" s="482" t="s">
        <v>21</v>
      </c>
      <c r="O833" s="37" t="s">
        <v>5487</v>
      </c>
      <c r="P833" s="34"/>
      <c r="Q833" s="34"/>
      <c r="R833" s="34"/>
      <c r="S833" s="37"/>
      <c r="T833" s="36"/>
      <c r="U833" s="500"/>
      <c r="V833" s="91"/>
      <c r="W833" s="185"/>
      <c r="X833" s="166"/>
      <c r="Y833" s="8"/>
      <c r="Z833" s="145" t="str">
        <f>INDEX('Factur-X FULL'!B:B,MATCH(CONCATENATE("/rsm:CrossIndustryInvoice",O833),'Factur-X FULL'!M:M,0))</f>
        <v>EXT</v>
      </c>
      <c r="AA833" s="202" t="str">
        <f>INDEX('Factur-X FULL'!K:K,MATCH(CONCATENATE("/rsm:CrossIndustryInvoice",O833),'Factur-X FULL'!M:M,0))</f>
        <v>0..n</v>
      </c>
      <c r="AB833" s="146" t="str">
        <f>IF(OR(ISNA(Z833),Z833="EXT"),INDEX('Factur-X FULL'!T:T,MATCH(CONCATENATE("/rsm:CrossIndustryInvoice",O833),'Factur-X FULL'!M:M,0)),INDEX('Factur-X FULL'!T:T,MATCH(Z833,'Factur-X FULL'!B:B,0)))</f>
        <v>EXTENDED</v>
      </c>
      <c r="AC833" s="70" t="s">
        <v>4706</v>
      </c>
      <c r="AD833" s="8"/>
    </row>
    <row r="834" spans="1:30" ht="45" customHeight="1" outlineLevel="4" x14ac:dyDescent="0.2">
      <c r="A834" s="8">
        <v>831</v>
      </c>
      <c r="B834" s="68" t="s">
        <v>4162</v>
      </c>
      <c r="C834" s="511"/>
      <c r="D834" s="445" t="str">
        <f t="shared" si="124"/>
        <v xml:space="preserve">* * * * * </v>
      </c>
      <c r="E834" s="24" t="s">
        <v>5449</v>
      </c>
      <c r="F834" s="26">
        <f t="shared" si="123"/>
        <v>5</v>
      </c>
      <c r="G834" s="26" t="s">
        <v>5613</v>
      </c>
      <c r="H834" s="26" t="s">
        <v>5613</v>
      </c>
      <c r="I834" s="26" t="s">
        <v>5613</v>
      </c>
      <c r="J834" s="26" t="s">
        <v>99</v>
      </c>
      <c r="K834" s="18" t="s">
        <v>16</v>
      </c>
      <c r="L834" s="230" t="str">
        <f t="shared" ref="L834:L839" si="126">IF($K834="","",$K834)</f>
        <v>1..1</v>
      </c>
      <c r="M834" s="230" t="str">
        <f t="shared" ref="M834:M835" si="127">IF($L834="","",$L834)</f>
        <v>1..1</v>
      </c>
      <c r="N834" s="475" t="s">
        <v>20</v>
      </c>
      <c r="O834" s="21" t="s">
        <v>5488</v>
      </c>
      <c r="P834" s="20" t="s">
        <v>5714</v>
      </c>
      <c r="Q834" s="20"/>
      <c r="R834" s="20"/>
      <c r="S834" s="21"/>
      <c r="T834" s="18" t="s">
        <v>147</v>
      </c>
      <c r="U834" s="495" t="s">
        <v>81</v>
      </c>
      <c r="V834" s="88"/>
      <c r="W834" s="181"/>
      <c r="X834" s="163"/>
      <c r="Y834" s="8"/>
      <c r="Z834" s="114" t="str">
        <f>INDEX('Factur-X FULL'!B:B,MATCH(CONCATENATE("/rsm:CrossIndustryInvoice",O834),'Factur-X FULL'!M:M,0))</f>
        <v>EXT</v>
      </c>
      <c r="AA834" s="201" t="str">
        <f>INDEX('Factur-X FULL'!K:K,MATCH(CONCATENATE("/rsm:CrossIndustryInvoice",O834),'Factur-X FULL'!M:M,0))</f>
        <v>1..1</v>
      </c>
      <c r="AB834" s="109" t="str">
        <f>IF(OR(ISNA(Z834),Z834="EXT"),INDEX('Factur-X FULL'!T:T,MATCH(CONCATENATE("/rsm:CrossIndustryInvoice",O834),'Factur-X FULL'!M:M,0)),INDEX('Factur-X FULL'!T:T,MATCH(Z834,'Factur-X FULL'!B:B,0)))</f>
        <v>EXTENDED</v>
      </c>
      <c r="AD834" s="8"/>
    </row>
    <row r="835" spans="1:30" ht="45" customHeight="1" outlineLevel="4" x14ac:dyDescent="0.2">
      <c r="A835" s="8">
        <v>832</v>
      </c>
      <c r="B835" s="68" t="s">
        <v>4162</v>
      </c>
      <c r="C835" s="511"/>
      <c r="D835" s="445" t="str">
        <f t="shared" si="124"/>
        <v xml:space="preserve">* * * * * * </v>
      </c>
      <c r="E835" s="24"/>
      <c r="F835" s="26">
        <f t="shared" si="123"/>
        <v>6</v>
      </c>
      <c r="G835" s="26" t="s">
        <v>5613</v>
      </c>
      <c r="H835" s="26" t="s">
        <v>5613</v>
      </c>
      <c r="I835" s="26" t="s">
        <v>5613</v>
      </c>
      <c r="J835" s="26" t="s">
        <v>99</v>
      </c>
      <c r="K835" s="18" t="s">
        <v>16</v>
      </c>
      <c r="L835" s="230" t="str">
        <f t="shared" si="126"/>
        <v>1..1</v>
      </c>
      <c r="M835" s="230" t="str">
        <f t="shared" si="127"/>
        <v>1..1</v>
      </c>
      <c r="N835" s="475" t="s">
        <v>20</v>
      </c>
      <c r="O835" s="69" t="s">
        <v>5489</v>
      </c>
      <c r="P835" s="47" t="s">
        <v>5713</v>
      </c>
      <c r="Q835" s="47" t="s">
        <v>4976</v>
      </c>
      <c r="R835" s="47"/>
      <c r="S835" s="52"/>
      <c r="T835" s="134" t="s">
        <v>409</v>
      </c>
      <c r="U835" s="497" t="s">
        <v>230</v>
      </c>
      <c r="V835" s="96" t="s">
        <v>138</v>
      </c>
      <c r="W835" s="190"/>
      <c r="X835" s="171"/>
      <c r="Y835" s="8"/>
      <c r="Z835" s="114" t="str">
        <f>INDEX('Factur-X FULL'!B:B,MATCH(CONCATENATE("/rsm:CrossIndustryInvoice",O835),'Factur-X FULL'!M:M,0))</f>
        <v>EXT</v>
      </c>
      <c r="AA835" s="201" t="str">
        <f>INDEX('Factur-X FULL'!K:K,MATCH(CONCATENATE("/rsm:CrossIndustryInvoice",O835),'Factur-X FULL'!M:M,0))</f>
        <v>1..1</v>
      </c>
      <c r="AB835" s="109" t="str">
        <f>IF(OR(ISNA(Z835),Z835="EXT"),INDEX('Factur-X FULL'!T:T,MATCH(CONCATENATE("/rsm:CrossIndustryInvoice",O835),'Factur-X FULL'!M:M,0)),INDEX('Factur-X FULL'!T:T,MATCH(Z835,'Factur-X FULL'!B:B,0)))</f>
        <v>EXTENDED</v>
      </c>
      <c r="AD835" s="8"/>
    </row>
    <row r="836" spans="1:30" s="148" customFormat="1" ht="45" customHeight="1" outlineLevel="2" x14ac:dyDescent="0.2">
      <c r="A836" s="8">
        <v>833</v>
      </c>
      <c r="B836" s="156" t="s">
        <v>4162</v>
      </c>
      <c r="C836" s="127"/>
      <c r="D836" s="449" t="str">
        <f t="shared" si="124"/>
        <v xml:space="preserve">* * * </v>
      </c>
      <c r="E836" s="40" t="s">
        <v>4174</v>
      </c>
      <c r="F836" s="42">
        <f t="shared" si="119"/>
        <v>3</v>
      </c>
      <c r="G836" s="237" t="s">
        <v>5613</v>
      </c>
      <c r="H836" s="237" t="s">
        <v>5613</v>
      </c>
      <c r="I836" s="237" t="s">
        <v>5613</v>
      </c>
      <c r="J836" s="237" t="s">
        <v>3776</v>
      </c>
      <c r="K836" s="42" t="s">
        <v>20</v>
      </c>
      <c r="L836" s="41" t="str">
        <f t="shared" si="126"/>
        <v>0..1</v>
      </c>
      <c r="M836" s="41" t="str">
        <f t="shared" si="120"/>
        <v>0..1</v>
      </c>
      <c r="N836" s="481" t="s">
        <v>20</v>
      </c>
      <c r="O836" s="40" t="s">
        <v>3963</v>
      </c>
      <c r="P836" s="40" t="s">
        <v>5941</v>
      </c>
      <c r="Q836" s="40"/>
      <c r="R836" s="40"/>
      <c r="S836" s="42"/>
      <c r="T836" s="42"/>
      <c r="U836" s="499"/>
      <c r="V836" s="192" t="s">
        <v>4267</v>
      </c>
      <c r="W836" s="193" t="s">
        <v>4175</v>
      </c>
      <c r="X836" s="194" t="s">
        <v>4949</v>
      </c>
      <c r="Y836" s="8"/>
      <c r="Z836" s="141" t="str">
        <f>INDEX('Factur-X FULL'!B:B,MATCH(CONCATENATE("/rsm:CrossIndustryInvoice",O836),'Factur-X FULL'!M:M,0))</f>
        <v>EXT</v>
      </c>
      <c r="AA836" s="203" t="str">
        <f>INDEX('Factur-X FULL'!K:K,MATCH(CONCATENATE("/rsm:CrossIndustryInvoice",O836),'Factur-X FULL'!M:M,0))</f>
        <v>0..1</v>
      </c>
      <c r="AB836" s="144" t="str">
        <f>IF(OR(ISNA(Z836),Z836="EXT"),INDEX('Factur-X FULL'!T:T,MATCH(CONCATENATE("/rsm:CrossIndustryInvoice",O836),'Factur-X FULL'!M:M,0)),INDEX('Factur-X FULL'!T:T,MATCH(Z836,'Factur-X FULL'!B:B,0)))</f>
        <v>EXTENDED</v>
      </c>
      <c r="AC836" s="422" t="s">
        <v>5595</v>
      </c>
      <c r="AD836" s="8"/>
    </row>
    <row r="837" spans="1:30" ht="45" customHeight="1" outlineLevel="3" x14ac:dyDescent="0.2">
      <c r="A837" s="8">
        <v>834</v>
      </c>
      <c r="B837" s="68" t="s">
        <v>4162</v>
      </c>
      <c r="C837" s="121"/>
      <c r="D837" s="442" t="str">
        <f t="shared" si="124"/>
        <v xml:space="preserve">* * * * </v>
      </c>
      <c r="E837" s="20" t="s">
        <v>4079</v>
      </c>
      <c r="F837" s="17">
        <f t="shared" si="119"/>
        <v>4</v>
      </c>
      <c r="G837" s="26" t="s">
        <v>5613</v>
      </c>
      <c r="H837" s="26" t="s">
        <v>5613</v>
      </c>
      <c r="I837" s="26" t="s">
        <v>5613</v>
      </c>
      <c r="J837" s="26" t="s">
        <v>3776</v>
      </c>
      <c r="K837" s="18" t="s">
        <v>20</v>
      </c>
      <c r="L837" s="230" t="str">
        <f t="shared" si="126"/>
        <v>0..1</v>
      </c>
      <c r="M837" s="230" t="str">
        <f t="shared" si="120"/>
        <v>0..1</v>
      </c>
      <c r="N837" s="476" t="s">
        <v>21</v>
      </c>
      <c r="O837" s="25" t="s">
        <v>4080</v>
      </c>
      <c r="P837" s="24" t="s">
        <v>5715</v>
      </c>
      <c r="Q837" s="24"/>
      <c r="R837" s="24"/>
      <c r="S837" s="25"/>
      <c r="T837" s="19" t="s">
        <v>147</v>
      </c>
      <c r="U837" s="494" t="s">
        <v>81</v>
      </c>
      <c r="V837" s="178"/>
      <c r="W837" s="182"/>
      <c r="X837" s="164" t="s">
        <v>4949</v>
      </c>
      <c r="Y837" s="8"/>
      <c r="Z837" s="114" t="str">
        <f>INDEX('Factur-X FULL'!B:B,MATCH(CONCATENATE("/rsm:CrossIndustryInvoice",O837),'Factur-X FULL'!M:M,0))</f>
        <v>EXT</v>
      </c>
      <c r="AA837" s="201" t="str">
        <f>INDEX('Factur-X FULL'!K:K,MATCH(CONCATENATE("/rsm:CrossIndustryInvoice",O837),'Factur-X FULL'!M:M,0))</f>
        <v>0..1</v>
      </c>
      <c r="AB837" s="109" t="str">
        <f>IF(OR(ISNA(Z837),Z837="EXT"),INDEX('Factur-X FULL'!T:T,MATCH(CONCATENATE("/rsm:CrossIndustryInvoice",O837),'Factur-X FULL'!M:M,0)),INDEX('Factur-X FULL'!T:T,MATCH(Z837,'Factur-X FULL'!B:B,0)))</f>
        <v>EXTENDED</v>
      </c>
      <c r="AC837" s="422" t="s">
        <v>5595</v>
      </c>
      <c r="AD837" s="8"/>
    </row>
    <row r="838" spans="1:30" ht="45" customHeight="1" outlineLevel="3" x14ac:dyDescent="0.2">
      <c r="A838" s="8">
        <v>835</v>
      </c>
      <c r="B838" s="68" t="s">
        <v>4162</v>
      </c>
      <c r="C838" s="222"/>
      <c r="D838" s="442" t="str">
        <f t="shared" si="124"/>
        <v xml:space="preserve">* * * * </v>
      </c>
      <c r="E838" s="20" t="s">
        <v>432</v>
      </c>
      <c r="F838" s="17">
        <f t="shared" si="119"/>
        <v>4</v>
      </c>
      <c r="G838" s="26" t="s">
        <v>5613</v>
      </c>
      <c r="H838" s="26" t="s">
        <v>5613</v>
      </c>
      <c r="I838" s="26" t="s">
        <v>5613</v>
      </c>
      <c r="J838" s="26" t="s">
        <v>3776</v>
      </c>
      <c r="K838" s="18" t="s">
        <v>21</v>
      </c>
      <c r="L838" s="230" t="str">
        <f t="shared" si="126"/>
        <v>0..n</v>
      </c>
      <c r="M838" s="230" t="str">
        <f t="shared" si="120"/>
        <v>0..n</v>
      </c>
      <c r="N838" s="476" t="s">
        <v>21</v>
      </c>
      <c r="O838" s="25" t="s">
        <v>3964</v>
      </c>
      <c r="P838" s="24" t="s">
        <v>5716</v>
      </c>
      <c r="Q838" s="24"/>
      <c r="R838" s="24"/>
      <c r="S838" s="25"/>
      <c r="T838" s="19" t="s">
        <v>147</v>
      </c>
      <c r="U838" s="494" t="s">
        <v>81</v>
      </c>
      <c r="V838" s="178" t="s">
        <v>159</v>
      </c>
      <c r="W838" s="182"/>
      <c r="X838" s="164" t="s">
        <v>4949</v>
      </c>
      <c r="Y838" s="8"/>
      <c r="Z838" s="114" t="str">
        <f>INDEX('Factur-X FULL'!B:B,MATCH(CONCATENATE("/rsm:CrossIndustryInvoice",O838),'Factur-X FULL'!M:M,0))</f>
        <v>EXT</v>
      </c>
      <c r="AA838" s="201" t="str">
        <f>INDEX('Factur-X FULL'!K:K,MATCH(CONCATENATE("/rsm:CrossIndustryInvoice",O838),'Factur-X FULL'!M:M,0))</f>
        <v>0..n</v>
      </c>
      <c r="AB838" s="109" t="str">
        <f>IF(OR(ISNA(Z838),Z838="EXT"),INDEX('Factur-X FULL'!T:T,MATCH(CONCATENATE("/rsm:CrossIndustryInvoice",O838),'Factur-X FULL'!M:M,0)),INDEX('Factur-X FULL'!T:T,MATCH(Z838,'Factur-X FULL'!B:B,0)))</f>
        <v>EXTENDED</v>
      </c>
      <c r="AC838" s="422" t="s">
        <v>5595</v>
      </c>
      <c r="AD838" s="8"/>
    </row>
    <row r="839" spans="1:30" ht="45" customHeight="1" outlineLevel="3" x14ac:dyDescent="0.2">
      <c r="A839" s="8">
        <v>836</v>
      </c>
      <c r="B839" s="68" t="s">
        <v>4162</v>
      </c>
      <c r="C839" s="223"/>
      <c r="D839" s="445" t="str">
        <f t="shared" si="124"/>
        <v xml:space="preserve">* * * * * </v>
      </c>
      <c r="E839" s="20" t="s">
        <v>4273</v>
      </c>
      <c r="F839" s="26">
        <f t="shared" si="119"/>
        <v>5</v>
      </c>
      <c r="G839" s="26" t="s">
        <v>5613</v>
      </c>
      <c r="H839" s="26" t="s">
        <v>5613</v>
      </c>
      <c r="I839" s="26" t="s">
        <v>5613</v>
      </c>
      <c r="J839" s="26" t="s">
        <v>3776</v>
      </c>
      <c r="K839" s="18" t="s">
        <v>16</v>
      </c>
      <c r="L839" s="230" t="str">
        <f t="shared" si="126"/>
        <v>1..1</v>
      </c>
      <c r="M839" s="230" t="str">
        <f t="shared" si="120"/>
        <v>1..1</v>
      </c>
      <c r="N839" s="476" t="s">
        <v>20</v>
      </c>
      <c r="O839" s="31" t="s">
        <v>3965</v>
      </c>
      <c r="P839" s="32" t="s">
        <v>5717</v>
      </c>
      <c r="Q839" s="32"/>
      <c r="R839" s="32"/>
      <c r="S839" s="31"/>
      <c r="T839" s="122" t="s">
        <v>409</v>
      </c>
      <c r="U839" s="497" t="s">
        <v>230</v>
      </c>
      <c r="V839" s="90"/>
      <c r="W839" s="184" t="s">
        <v>4953</v>
      </c>
      <c r="X839" s="165" t="s">
        <v>4949</v>
      </c>
      <c r="Y839" s="8"/>
      <c r="Z839" s="114" t="str">
        <f>INDEX('Factur-X FULL'!B:B,MATCH(CONCATENATE("/rsm:CrossIndustryInvoice",O839),'Factur-X FULL'!M:M,0))</f>
        <v>EXT</v>
      </c>
      <c r="AA839" s="201" t="str">
        <f>INDEX('Factur-X FULL'!K:K,MATCH(CONCATENATE("/rsm:CrossIndustryInvoice",O839),'Factur-X FULL'!M:M,0))</f>
        <v>1..1</v>
      </c>
      <c r="AB839" s="109" t="str">
        <f>IF(OR(ISNA(Z839),Z839="EXT"),INDEX('Factur-X FULL'!T:T,MATCH(CONCATENATE("/rsm:CrossIndustryInvoice",O839),'Factur-X FULL'!M:M,0)),INDEX('Factur-X FULL'!T:T,MATCH(Z839,'Factur-X FULL'!B:B,0)))</f>
        <v>EXTENDED</v>
      </c>
      <c r="AC839" s="422" t="s">
        <v>5595</v>
      </c>
      <c r="AD839" s="8"/>
    </row>
    <row r="840" spans="1:30" ht="45" customHeight="1" outlineLevel="3" x14ac:dyDescent="0.2">
      <c r="A840" s="8">
        <v>837</v>
      </c>
      <c r="B840" s="68" t="s">
        <v>4162</v>
      </c>
      <c r="C840" s="223"/>
      <c r="D840" s="442" t="str">
        <f t="shared" si="124"/>
        <v xml:space="preserve">* * * * </v>
      </c>
      <c r="E840" s="20" t="s">
        <v>448</v>
      </c>
      <c r="F840" s="17">
        <f t="shared" si="119"/>
        <v>4</v>
      </c>
      <c r="G840" s="26" t="s">
        <v>5613</v>
      </c>
      <c r="H840" s="26" t="s">
        <v>5613</v>
      </c>
      <c r="I840" s="26" t="s">
        <v>5613</v>
      </c>
      <c r="J840" s="26" t="s">
        <v>3776</v>
      </c>
      <c r="K840" s="18" t="s">
        <v>16</v>
      </c>
      <c r="L840" s="230" t="str">
        <f t="shared" ref="L840:L872" si="128">IF($K840="","",$K840)</f>
        <v>1..1</v>
      </c>
      <c r="M840" s="230" t="str">
        <f t="shared" si="120"/>
        <v>1..1</v>
      </c>
      <c r="N840" s="475" t="s">
        <v>20</v>
      </c>
      <c r="O840" s="25" t="s">
        <v>3966</v>
      </c>
      <c r="P840" s="24" t="s">
        <v>5718</v>
      </c>
      <c r="Q840" s="24"/>
      <c r="R840" s="24"/>
      <c r="S840" s="25"/>
      <c r="T840" s="19" t="s">
        <v>125</v>
      </c>
      <c r="U840" s="494" t="s">
        <v>81</v>
      </c>
      <c r="V840" s="89" t="s">
        <v>171</v>
      </c>
      <c r="W840" s="182"/>
      <c r="X840" s="164" t="s">
        <v>4949</v>
      </c>
      <c r="Y840" s="8"/>
      <c r="Z840" s="114" t="str">
        <f>INDEX('Factur-X FULL'!B:B,MATCH(CONCATENATE("/rsm:CrossIndustryInvoice",O840),'Factur-X FULL'!M:M,0))</f>
        <v>EXT</v>
      </c>
      <c r="AA840" s="201" t="str">
        <f>INDEX('Factur-X FULL'!K:K,MATCH(CONCATENATE("/rsm:CrossIndustryInvoice",O840),'Factur-X FULL'!M:M,0))</f>
        <v>0..1</v>
      </c>
      <c r="AB840" s="109" t="str">
        <f>IF(OR(ISNA(Z840),Z840="EXT"),INDEX('Factur-X FULL'!T:T,MATCH(CONCATENATE("/rsm:CrossIndustryInvoice",O840),'Factur-X FULL'!M:M,0)),INDEX('Factur-X FULL'!T:T,MATCH(Z840,'Factur-X FULL'!B:B,0)))</f>
        <v>EXTENDED</v>
      </c>
      <c r="AC840" s="422" t="s">
        <v>5595</v>
      </c>
      <c r="AD840" s="8"/>
    </row>
    <row r="841" spans="1:30" ht="45" customHeight="1" outlineLevel="3" x14ac:dyDescent="0.2">
      <c r="A841" s="8">
        <v>838</v>
      </c>
      <c r="B841" s="68" t="s">
        <v>4162</v>
      </c>
      <c r="C841" s="126"/>
      <c r="D841" s="446" t="str">
        <f t="shared" si="124"/>
        <v xml:space="preserve">* * * * </v>
      </c>
      <c r="E841" s="49" t="s">
        <v>5360</v>
      </c>
      <c r="F841" s="35">
        <f t="shared" si="119"/>
        <v>4</v>
      </c>
      <c r="G841" s="35" t="s">
        <v>5613</v>
      </c>
      <c r="H841" s="35" t="s">
        <v>5613</v>
      </c>
      <c r="I841" s="35" t="s">
        <v>5613</v>
      </c>
      <c r="J841" s="35" t="s">
        <v>3776</v>
      </c>
      <c r="K841" s="36" t="s">
        <v>20</v>
      </c>
      <c r="L841" s="35" t="str">
        <f t="shared" si="128"/>
        <v>0..1</v>
      </c>
      <c r="M841" s="35" t="str">
        <f t="shared" si="120"/>
        <v>0..1</v>
      </c>
      <c r="N841" s="482" t="s">
        <v>20</v>
      </c>
      <c r="O841" s="34" t="s">
        <v>4092</v>
      </c>
      <c r="P841" s="34"/>
      <c r="Q841" s="34"/>
      <c r="R841" s="34"/>
      <c r="S841" s="34"/>
      <c r="T841" s="36"/>
      <c r="U841" s="500"/>
      <c r="V841" s="91"/>
      <c r="W841" s="185"/>
      <c r="X841" s="166" t="s">
        <v>4949</v>
      </c>
      <c r="Y841" s="8"/>
      <c r="Z841" s="114" t="str">
        <f>INDEX('Factur-X FULL'!B:B,MATCH(CONCATENATE("/rsm:CrossIndustryInvoice",O841),'Factur-X FULL'!M:M,0))</f>
        <v>EXT</v>
      </c>
      <c r="AA841" s="201" t="str">
        <f>INDEX('Factur-X FULL'!K:K,MATCH(CONCATENATE("/rsm:CrossIndustryInvoice",O841),'Factur-X FULL'!M:M,0))</f>
        <v>0..1</v>
      </c>
      <c r="AB841" s="109" t="str">
        <f>IF(OR(ISNA(Z841),Z841="EXT"),INDEX('Factur-X FULL'!T:T,MATCH(CONCATENATE("/rsm:CrossIndustryInvoice",O841),'Factur-X FULL'!M:M,0)),INDEX('Factur-X FULL'!T:T,MATCH(Z841,'Factur-X FULL'!B:B,0)))</f>
        <v>EXTENDED</v>
      </c>
      <c r="AC841" s="422" t="s">
        <v>5595</v>
      </c>
      <c r="AD841" s="8"/>
    </row>
    <row r="842" spans="1:30" ht="45" customHeight="1" outlineLevel="4" x14ac:dyDescent="0.2">
      <c r="A842" s="8">
        <v>839</v>
      </c>
      <c r="B842" s="68" t="s">
        <v>4162</v>
      </c>
      <c r="C842" s="121"/>
      <c r="D842" s="445" t="str">
        <f t="shared" si="124"/>
        <v xml:space="preserve">* * * * * </v>
      </c>
      <c r="E842" s="24" t="s">
        <v>4087</v>
      </c>
      <c r="F842" s="26">
        <f t="shared" si="119"/>
        <v>5</v>
      </c>
      <c r="G842" s="26" t="s">
        <v>5613</v>
      </c>
      <c r="H842" s="26" t="s">
        <v>5613</v>
      </c>
      <c r="I842" s="26" t="s">
        <v>5613</v>
      </c>
      <c r="J842" s="26" t="s">
        <v>3776</v>
      </c>
      <c r="K842" s="18" t="s">
        <v>20</v>
      </c>
      <c r="L842" s="230" t="str">
        <f t="shared" si="128"/>
        <v>0..1</v>
      </c>
      <c r="M842" s="230" t="str">
        <f t="shared" si="120"/>
        <v>0..1</v>
      </c>
      <c r="N842" s="475" t="s">
        <v>20</v>
      </c>
      <c r="O842" s="24" t="s">
        <v>4093</v>
      </c>
      <c r="P842" s="24" t="s">
        <v>5707</v>
      </c>
      <c r="Q842" s="24"/>
      <c r="R842" s="24"/>
      <c r="S842" s="24"/>
      <c r="T842" s="19" t="s">
        <v>147</v>
      </c>
      <c r="U842" s="494" t="s">
        <v>81</v>
      </c>
      <c r="V842" s="89" t="s">
        <v>183</v>
      </c>
      <c r="W842" s="182" t="s">
        <v>194</v>
      </c>
      <c r="X842" s="164" t="s">
        <v>4949</v>
      </c>
      <c r="Y842" s="8"/>
      <c r="Z842" s="114" t="str">
        <f>INDEX('Factur-X FULL'!B:B,MATCH(CONCATENATE("/rsm:CrossIndustryInvoice",O842),'Factur-X FULL'!M:M,0))</f>
        <v>EXT</v>
      </c>
      <c r="AA842" s="201" t="str">
        <f>INDEX('Factur-X FULL'!K:K,MATCH(CONCATENATE("/rsm:CrossIndustryInvoice",O842),'Factur-X FULL'!M:M,0))</f>
        <v>0..1</v>
      </c>
      <c r="AB842" s="109" t="str">
        <f>IF(OR(ISNA(Z842),Z842="EXT"),INDEX('Factur-X FULL'!T:T,MATCH(CONCATENATE("/rsm:CrossIndustryInvoice",O842),'Factur-X FULL'!M:M,0)),INDEX('Factur-X FULL'!T:T,MATCH(Z842,'Factur-X FULL'!B:B,0)))</f>
        <v>EXTENDED</v>
      </c>
      <c r="AC842" s="422" t="s">
        <v>5595</v>
      </c>
      <c r="AD842" s="8"/>
    </row>
    <row r="843" spans="1:30" ht="45" customHeight="1" outlineLevel="4" x14ac:dyDescent="0.2">
      <c r="A843" s="8">
        <v>840</v>
      </c>
      <c r="B843" s="68" t="s">
        <v>4162</v>
      </c>
      <c r="C843" s="121"/>
      <c r="D843" s="445" t="str">
        <f t="shared" si="124"/>
        <v xml:space="preserve">* * * * * * </v>
      </c>
      <c r="E843" s="24" t="s">
        <v>4088</v>
      </c>
      <c r="F843" s="26">
        <f t="shared" si="119"/>
        <v>6</v>
      </c>
      <c r="G843" s="26" t="s">
        <v>5613</v>
      </c>
      <c r="H843" s="26" t="s">
        <v>5613</v>
      </c>
      <c r="I843" s="26" t="s">
        <v>5613</v>
      </c>
      <c r="J843" s="26" t="s">
        <v>3776</v>
      </c>
      <c r="K843" s="18" t="s">
        <v>20</v>
      </c>
      <c r="L843" s="230" t="str">
        <f t="shared" si="128"/>
        <v>0..1</v>
      </c>
      <c r="M843" s="230" t="str">
        <f t="shared" si="120"/>
        <v>0..1</v>
      </c>
      <c r="N843" s="475" t="s">
        <v>20</v>
      </c>
      <c r="O843" s="32" t="s">
        <v>4094</v>
      </c>
      <c r="P843" s="32" t="s">
        <v>5708</v>
      </c>
      <c r="Q843" s="32"/>
      <c r="R843" s="32"/>
      <c r="S843" s="32"/>
      <c r="T843" s="122" t="s">
        <v>409</v>
      </c>
      <c r="U843" s="497" t="s">
        <v>230</v>
      </c>
      <c r="V843" s="90"/>
      <c r="W843" s="184" t="s">
        <v>4953</v>
      </c>
      <c r="X843" s="165" t="s">
        <v>4949</v>
      </c>
      <c r="Y843" s="8"/>
      <c r="Z843" s="114" t="str">
        <f>INDEX('Factur-X FULL'!B:B,MATCH(CONCATENATE("/rsm:CrossIndustryInvoice",O843),'Factur-X FULL'!M:M,0))</f>
        <v>EXT</v>
      </c>
      <c r="AA843" s="201" t="str">
        <f>INDEX('Factur-X FULL'!K:K,MATCH(CONCATENATE("/rsm:CrossIndustryInvoice",O843),'Factur-X FULL'!M:M,0))</f>
        <v>0..1</v>
      </c>
      <c r="AB843" s="109" t="str">
        <f>IF(OR(ISNA(Z843),Z843="EXT"),INDEX('Factur-X FULL'!T:T,MATCH(CONCATENATE("/rsm:CrossIndustryInvoice",O843),'Factur-X FULL'!M:M,0)),INDEX('Factur-X FULL'!T:T,MATCH(Z843,'Factur-X FULL'!B:B,0)))</f>
        <v>EXTENDED</v>
      </c>
      <c r="AC843" s="422" t="s">
        <v>5595</v>
      </c>
      <c r="AD843" s="8"/>
    </row>
    <row r="844" spans="1:30" ht="45" customHeight="1" outlineLevel="4" x14ac:dyDescent="0.2">
      <c r="A844" s="8">
        <v>841</v>
      </c>
      <c r="B844" s="68" t="s">
        <v>4162</v>
      </c>
      <c r="C844" s="121"/>
      <c r="D844" s="445" t="str">
        <f t="shared" si="124"/>
        <v xml:space="preserve">* * * * * </v>
      </c>
      <c r="E844" s="24" t="s">
        <v>4797</v>
      </c>
      <c r="F844" s="26">
        <f t="shared" si="119"/>
        <v>5</v>
      </c>
      <c r="G844" s="26" t="s">
        <v>5613</v>
      </c>
      <c r="H844" s="26" t="s">
        <v>5613</v>
      </c>
      <c r="I844" s="26" t="s">
        <v>5613</v>
      </c>
      <c r="J844" s="26" t="s">
        <v>3776</v>
      </c>
      <c r="K844" s="18" t="s">
        <v>20</v>
      </c>
      <c r="L844" s="230" t="str">
        <f t="shared" si="128"/>
        <v>0..1</v>
      </c>
      <c r="M844" s="230" t="str">
        <f t="shared" si="120"/>
        <v>0..1</v>
      </c>
      <c r="N844" s="475" t="s">
        <v>20</v>
      </c>
      <c r="O844" s="24" t="s">
        <v>4798</v>
      </c>
      <c r="P844" s="24" t="s">
        <v>5709</v>
      </c>
      <c r="Q844" s="24"/>
      <c r="R844" s="24"/>
      <c r="S844" s="24"/>
      <c r="T844" s="19" t="s">
        <v>125</v>
      </c>
      <c r="U844" s="494" t="s">
        <v>81</v>
      </c>
      <c r="V844" s="89"/>
      <c r="W844" s="182"/>
      <c r="X844" s="164" t="s">
        <v>4949</v>
      </c>
      <c r="Y844" s="8"/>
      <c r="Z844" s="114" t="str">
        <f>INDEX('Factur-X FULL'!B:B,MATCH(CONCATENATE("/rsm:CrossIndustryInvoice",O844),'Factur-X FULL'!M:M,0))</f>
        <v>EXT</v>
      </c>
      <c r="AA844" s="201" t="str">
        <f>INDEX('Factur-X FULL'!K:K,MATCH(CONCATENATE("/rsm:CrossIndustryInvoice",O844),'Factur-X FULL'!M:M,0))</f>
        <v>0..1</v>
      </c>
      <c r="AB844" s="109" t="str">
        <f>IF(OR(ISNA(Z844),Z844="EXT"),INDEX('Factur-X FULL'!T:T,MATCH(CONCATENATE("/rsm:CrossIndustryInvoice",O844),'Factur-X FULL'!M:M,0)),INDEX('Factur-X FULL'!T:T,MATCH(Z844,'Factur-X FULL'!B:B,0)))</f>
        <v>EXTENDED</v>
      </c>
      <c r="AC844" s="422" t="s">
        <v>5595</v>
      </c>
      <c r="AD844" s="8"/>
    </row>
    <row r="845" spans="1:30" s="148" customFormat="1" ht="45" customHeight="1" outlineLevel="4" x14ac:dyDescent="0.2">
      <c r="A845" s="8">
        <v>842</v>
      </c>
      <c r="B845" s="68" t="s">
        <v>4162</v>
      </c>
      <c r="C845" s="405"/>
      <c r="D845" s="451" t="str">
        <f t="shared" si="124"/>
        <v xml:space="preserve">* * * * * </v>
      </c>
      <c r="E845" s="406" t="s">
        <v>4920</v>
      </c>
      <c r="F845" s="407">
        <f t="shared" si="119"/>
        <v>5</v>
      </c>
      <c r="G845" s="407" t="s">
        <v>5613</v>
      </c>
      <c r="H845" s="407" t="s">
        <v>5613</v>
      </c>
      <c r="I845" s="407" t="s">
        <v>5613</v>
      </c>
      <c r="J845" s="407" t="s">
        <v>99</v>
      </c>
      <c r="K845" s="408" t="s">
        <v>20</v>
      </c>
      <c r="L845" s="407" t="str">
        <f t="shared" si="128"/>
        <v>0..1</v>
      </c>
      <c r="M845" s="407" t="str">
        <f t="shared" si="120"/>
        <v>0..1</v>
      </c>
      <c r="N845" s="409" t="s">
        <v>20</v>
      </c>
      <c r="O845" s="410" t="s">
        <v>4928</v>
      </c>
      <c r="P845" s="410" t="s">
        <v>1798</v>
      </c>
      <c r="Q845" s="410" t="s">
        <v>1553</v>
      </c>
      <c r="R845" s="410"/>
      <c r="S845" s="410" t="s">
        <v>4936</v>
      </c>
      <c r="T845" s="408"/>
      <c r="U845" s="504"/>
      <c r="V845" s="411"/>
      <c r="W845" s="412"/>
      <c r="X845" s="413" t="s">
        <v>4949</v>
      </c>
      <c r="Y845" s="8"/>
      <c r="Z845" s="145" t="e">
        <f>INDEX('Factur-X FULL'!B:B,MATCH(CONCATENATE("/rsm:CrossIndustryInvoice",O845),'Factur-X FULL'!M:M,0))</f>
        <v>#N/A</v>
      </c>
      <c r="AA845" s="202" t="e">
        <f>INDEX('Factur-X FULL'!K:K,MATCH(CONCATENATE("/rsm:CrossIndustryInvoice",O845),'Factur-X FULL'!M:M,0))</f>
        <v>#N/A</v>
      </c>
      <c r="AB845" s="146" t="e">
        <f>IF(OR(ISNA(Z845),Z845="EXT"),INDEX('Factur-X FULL'!T:T,MATCH(CONCATENATE("/rsm:CrossIndustryInvoice",O845),'Factur-X FULL'!M:M,0)),INDEX('Factur-X FULL'!T:T,MATCH(Z845,'Factur-X FULL'!B:B,0)))</f>
        <v>#N/A</v>
      </c>
      <c r="AC845" s="426" t="s">
        <v>4707</v>
      </c>
      <c r="AD845" s="8"/>
    </row>
    <row r="846" spans="1:30" ht="45" customHeight="1" outlineLevel="4" x14ac:dyDescent="0.2">
      <c r="A846" s="8">
        <v>843</v>
      </c>
      <c r="B846" s="68" t="s">
        <v>4162</v>
      </c>
      <c r="C846" s="121"/>
      <c r="D846" s="445" t="str">
        <f t="shared" si="124"/>
        <v xml:space="preserve">* * * * * * </v>
      </c>
      <c r="E846" s="24" t="s">
        <v>4921</v>
      </c>
      <c r="F846" s="26">
        <f t="shared" si="119"/>
        <v>6</v>
      </c>
      <c r="G846" s="26" t="s">
        <v>5613</v>
      </c>
      <c r="H846" s="26" t="s">
        <v>5613</v>
      </c>
      <c r="I846" s="26" t="s">
        <v>5613</v>
      </c>
      <c r="J846" s="26" t="s">
        <v>99</v>
      </c>
      <c r="K846" s="18" t="s">
        <v>20</v>
      </c>
      <c r="L846" s="230" t="str">
        <f t="shared" si="128"/>
        <v>0..1</v>
      </c>
      <c r="M846" s="230" t="str">
        <f t="shared" si="120"/>
        <v>0..1</v>
      </c>
      <c r="N846" s="475" t="s">
        <v>20</v>
      </c>
      <c r="O846" s="21" t="s">
        <v>4929</v>
      </c>
      <c r="P846" s="20" t="s">
        <v>1467</v>
      </c>
      <c r="Q846" s="20" t="s">
        <v>1468</v>
      </c>
      <c r="R846" s="20"/>
      <c r="S846" s="21"/>
      <c r="T846" s="19" t="s">
        <v>125</v>
      </c>
      <c r="U846" s="494" t="s">
        <v>81</v>
      </c>
      <c r="V846" s="88"/>
      <c r="W846" s="181"/>
      <c r="X846" s="163" t="s">
        <v>4949</v>
      </c>
      <c r="Y846" s="8"/>
      <c r="Z846" s="114" t="e">
        <f>INDEX('Factur-X FULL'!B:B,MATCH(CONCATENATE("/rsm:CrossIndustryInvoice",O846),'Factur-X FULL'!M:M,0))</f>
        <v>#N/A</v>
      </c>
      <c r="AA846" s="201" t="e">
        <f>INDEX('Factur-X FULL'!K:K,MATCH(CONCATENATE("/rsm:CrossIndustryInvoice",O846),'Factur-X FULL'!M:M,0))</f>
        <v>#N/A</v>
      </c>
      <c r="AB846" s="109" t="e">
        <f>IF(OR(ISNA(Z846),Z846="EXT"),INDEX('Factur-X FULL'!T:T,MATCH(CONCATENATE("/rsm:CrossIndustryInvoice",O846),'Factur-X FULL'!M:M,0)),INDEX('Factur-X FULL'!T:T,MATCH(Z846,'Factur-X FULL'!B:B,0)))</f>
        <v>#N/A</v>
      </c>
      <c r="AC846" s="426" t="s">
        <v>4707</v>
      </c>
      <c r="AD846" s="8"/>
    </row>
    <row r="847" spans="1:30" ht="45" customHeight="1" outlineLevel="4" x14ac:dyDescent="0.2">
      <c r="A847" s="8">
        <v>844</v>
      </c>
      <c r="B847" s="68" t="s">
        <v>4162</v>
      </c>
      <c r="C847" s="121"/>
      <c r="D847" s="445" t="str">
        <f t="shared" si="124"/>
        <v xml:space="preserve">* * * * * * </v>
      </c>
      <c r="E847" s="24" t="s">
        <v>4922</v>
      </c>
      <c r="F847" s="26">
        <f t="shared" si="119"/>
        <v>6</v>
      </c>
      <c r="G847" s="26" t="s">
        <v>5613</v>
      </c>
      <c r="H847" s="26" t="s">
        <v>5613</v>
      </c>
      <c r="I847" s="26" t="s">
        <v>5613</v>
      </c>
      <c r="J847" s="26" t="s">
        <v>99</v>
      </c>
      <c r="K847" s="18" t="s">
        <v>20</v>
      </c>
      <c r="L847" s="230" t="str">
        <f t="shared" si="128"/>
        <v>0..1</v>
      </c>
      <c r="M847" s="230" t="str">
        <f t="shared" si="120"/>
        <v>0..1</v>
      </c>
      <c r="N847" s="475" t="s">
        <v>20</v>
      </c>
      <c r="O847" s="21" t="s">
        <v>4930</v>
      </c>
      <c r="P847" s="20" t="s">
        <v>1472</v>
      </c>
      <c r="Q847" s="20" t="s">
        <v>1473</v>
      </c>
      <c r="R847" s="20"/>
      <c r="S847" s="21"/>
      <c r="T847" s="19" t="s">
        <v>125</v>
      </c>
      <c r="U847" s="494" t="s">
        <v>81</v>
      </c>
      <c r="V847" s="88"/>
      <c r="W847" s="181"/>
      <c r="X847" s="163" t="s">
        <v>4949</v>
      </c>
      <c r="Y847" s="8"/>
      <c r="Z847" s="114" t="e">
        <f>INDEX('Factur-X FULL'!B:B,MATCH(CONCATENATE("/rsm:CrossIndustryInvoice",O847),'Factur-X FULL'!M:M,0))</f>
        <v>#N/A</v>
      </c>
      <c r="AA847" s="201" t="e">
        <f>INDEX('Factur-X FULL'!K:K,MATCH(CONCATENATE("/rsm:CrossIndustryInvoice",O847),'Factur-X FULL'!M:M,0))</f>
        <v>#N/A</v>
      </c>
      <c r="AB847" s="109" t="e">
        <f>IF(OR(ISNA(Z847),Z847="EXT"),INDEX('Factur-X FULL'!T:T,MATCH(CONCATENATE("/rsm:CrossIndustryInvoice",O847),'Factur-X FULL'!M:M,0)),INDEX('Factur-X FULL'!T:T,MATCH(Z847,'Factur-X FULL'!B:B,0)))</f>
        <v>#N/A</v>
      </c>
      <c r="AC847" s="426" t="s">
        <v>4707</v>
      </c>
      <c r="AD847" s="8"/>
    </row>
    <row r="848" spans="1:30" ht="45" customHeight="1" outlineLevel="4" x14ac:dyDescent="0.2">
      <c r="A848" s="8">
        <v>845</v>
      </c>
      <c r="B848" s="68" t="s">
        <v>4162</v>
      </c>
      <c r="C848" s="121"/>
      <c r="D848" s="445" t="str">
        <f t="shared" si="124"/>
        <v xml:space="preserve">* * * * * * </v>
      </c>
      <c r="E848" s="24" t="s">
        <v>4923</v>
      </c>
      <c r="F848" s="26">
        <f t="shared" si="119"/>
        <v>6</v>
      </c>
      <c r="G848" s="26" t="s">
        <v>5613</v>
      </c>
      <c r="H848" s="26" t="s">
        <v>5613</v>
      </c>
      <c r="I848" s="26" t="s">
        <v>5613</v>
      </c>
      <c r="J848" s="26" t="s">
        <v>99</v>
      </c>
      <c r="K848" s="18" t="s">
        <v>20</v>
      </c>
      <c r="L848" s="230" t="str">
        <f t="shared" si="128"/>
        <v>0..1</v>
      </c>
      <c r="M848" s="230" t="str">
        <f t="shared" si="120"/>
        <v>0..1</v>
      </c>
      <c r="N848" s="475" t="s">
        <v>20</v>
      </c>
      <c r="O848" s="25" t="s">
        <v>4931</v>
      </c>
      <c r="P848" s="24" t="s">
        <v>1477</v>
      </c>
      <c r="Q848" s="24"/>
      <c r="R848" s="24"/>
      <c r="S848" s="25"/>
      <c r="T848" s="19" t="s">
        <v>125</v>
      </c>
      <c r="U848" s="494" t="s">
        <v>81</v>
      </c>
      <c r="V848" s="89"/>
      <c r="W848" s="182"/>
      <c r="X848" s="164" t="s">
        <v>4949</v>
      </c>
      <c r="Y848" s="8"/>
      <c r="Z848" s="114" t="e">
        <f>INDEX('Factur-X FULL'!B:B,MATCH(CONCATENATE("/rsm:CrossIndustryInvoice",O848),'Factur-X FULL'!M:M,0))</f>
        <v>#N/A</v>
      </c>
      <c r="AA848" s="201" t="e">
        <f>INDEX('Factur-X FULL'!K:K,MATCH(CONCATENATE("/rsm:CrossIndustryInvoice",O848),'Factur-X FULL'!M:M,0))</f>
        <v>#N/A</v>
      </c>
      <c r="AB848" s="109" t="e">
        <f>IF(OR(ISNA(Z848),Z848="EXT"),INDEX('Factur-X FULL'!T:T,MATCH(CONCATENATE("/rsm:CrossIndustryInvoice",O848),'Factur-X FULL'!M:M,0)),INDEX('Factur-X FULL'!T:T,MATCH(Z848,'Factur-X FULL'!B:B,0)))</f>
        <v>#N/A</v>
      </c>
      <c r="AC848" s="426" t="s">
        <v>4707</v>
      </c>
      <c r="AD848" s="8"/>
    </row>
    <row r="849" spans="1:30" ht="45" customHeight="1" outlineLevel="4" x14ac:dyDescent="0.2">
      <c r="A849" s="8">
        <v>846</v>
      </c>
      <c r="B849" s="68" t="s">
        <v>4162</v>
      </c>
      <c r="C849" s="121"/>
      <c r="D849" s="445" t="str">
        <f t="shared" si="124"/>
        <v xml:space="preserve">* * * * * * </v>
      </c>
      <c r="E849" s="24" t="s">
        <v>4924</v>
      </c>
      <c r="F849" s="26">
        <f t="shared" si="119"/>
        <v>6</v>
      </c>
      <c r="G849" s="26" t="s">
        <v>5613</v>
      </c>
      <c r="H849" s="26" t="s">
        <v>5613</v>
      </c>
      <c r="I849" s="26" t="s">
        <v>5613</v>
      </c>
      <c r="J849" s="26" t="s">
        <v>99</v>
      </c>
      <c r="K849" s="18" t="s">
        <v>20</v>
      </c>
      <c r="L849" s="230" t="str">
        <f t="shared" si="128"/>
        <v>0..1</v>
      </c>
      <c r="M849" s="230" t="str">
        <f t="shared" si="120"/>
        <v>0..1</v>
      </c>
      <c r="N849" s="475" t="s">
        <v>20</v>
      </c>
      <c r="O849" s="25" t="s">
        <v>4932</v>
      </c>
      <c r="P849" s="24" t="s">
        <v>1477</v>
      </c>
      <c r="Q849" s="24"/>
      <c r="R849" s="24"/>
      <c r="S849" s="25"/>
      <c r="T849" s="19" t="s">
        <v>125</v>
      </c>
      <c r="U849" s="494" t="s">
        <v>81</v>
      </c>
      <c r="V849" s="89"/>
      <c r="W849" s="182"/>
      <c r="X849" s="164" t="s">
        <v>4949</v>
      </c>
      <c r="Y849" s="8"/>
      <c r="Z849" s="114" t="e">
        <f>INDEX('Factur-X FULL'!B:B,MATCH(CONCATENATE("/rsm:CrossIndustryInvoice",O849),'Factur-X FULL'!M:M,0))</f>
        <v>#N/A</v>
      </c>
      <c r="AA849" s="201" t="e">
        <f>INDEX('Factur-X FULL'!K:K,MATCH(CONCATENATE("/rsm:CrossIndustryInvoice",O849),'Factur-X FULL'!M:M,0))</f>
        <v>#N/A</v>
      </c>
      <c r="AB849" s="109" t="e">
        <f>IF(OR(ISNA(Z849),Z849="EXT"),INDEX('Factur-X FULL'!T:T,MATCH(CONCATENATE("/rsm:CrossIndustryInvoice",O849),'Factur-X FULL'!M:M,0)),INDEX('Factur-X FULL'!T:T,MATCH(Z849,'Factur-X FULL'!B:B,0)))</f>
        <v>#N/A</v>
      </c>
      <c r="AC849" s="426" t="s">
        <v>4707</v>
      </c>
      <c r="AD849" s="8"/>
    </row>
    <row r="850" spans="1:30" ht="45" customHeight="1" outlineLevel="4" x14ac:dyDescent="0.2">
      <c r="A850" s="8">
        <v>847</v>
      </c>
      <c r="B850" s="68" t="s">
        <v>4162</v>
      </c>
      <c r="C850" s="121"/>
      <c r="D850" s="445" t="str">
        <f t="shared" si="124"/>
        <v xml:space="preserve">* * * * * * </v>
      </c>
      <c r="E850" s="24" t="s">
        <v>4925</v>
      </c>
      <c r="F850" s="26">
        <f t="shared" si="119"/>
        <v>6</v>
      </c>
      <c r="G850" s="26" t="s">
        <v>5613</v>
      </c>
      <c r="H850" s="26" t="s">
        <v>5613</v>
      </c>
      <c r="I850" s="26" t="s">
        <v>5613</v>
      </c>
      <c r="J850" s="26" t="s">
        <v>99</v>
      </c>
      <c r="K850" s="18" t="s">
        <v>20</v>
      </c>
      <c r="L850" s="230" t="str">
        <f t="shared" si="128"/>
        <v>0..1</v>
      </c>
      <c r="M850" s="230" t="str">
        <f t="shared" si="120"/>
        <v>0..1</v>
      </c>
      <c r="N850" s="475" t="s">
        <v>20</v>
      </c>
      <c r="O850" s="21" t="s">
        <v>4933</v>
      </c>
      <c r="P850" s="20" t="s">
        <v>5720</v>
      </c>
      <c r="Q850" s="20"/>
      <c r="R850" s="20"/>
      <c r="S850" s="21"/>
      <c r="T850" s="19" t="s">
        <v>125</v>
      </c>
      <c r="U850" s="494" t="s">
        <v>81</v>
      </c>
      <c r="V850" s="88"/>
      <c r="W850" s="181"/>
      <c r="X850" s="163" t="s">
        <v>4949</v>
      </c>
      <c r="Y850" s="8"/>
      <c r="Z850" s="114" t="e">
        <f>INDEX('Factur-X FULL'!B:B,MATCH(CONCATENATE("/rsm:CrossIndustryInvoice",O850),'Factur-X FULL'!M:M,0))</f>
        <v>#N/A</v>
      </c>
      <c r="AA850" s="201" t="e">
        <f>INDEX('Factur-X FULL'!K:K,MATCH(CONCATENATE("/rsm:CrossIndustryInvoice",O850),'Factur-X FULL'!M:M,0))</f>
        <v>#N/A</v>
      </c>
      <c r="AB850" s="109" t="e">
        <f>IF(OR(ISNA(Z850),Z850="EXT"),INDEX('Factur-X FULL'!T:T,MATCH(CONCATENATE("/rsm:CrossIndustryInvoice",O850),'Factur-X FULL'!M:M,0)),INDEX('Factur-X FULL'!T:T,MATCH(Z850,'Factur-X FULL'!B:B,0)))</f>
        <v>#N/A</v>
      </c>
      <c r="AC850" s="426" t="s">
        <v>4707</v>
      </c>
      <c r="AD850" s="8"/>
    </row>
    <row r="851" spans="1:30" ht="45" customHeight="1" outlineLevel="4" x14ac:dyDescent="0.2">
      <c r="A851" s="8">
        <v>848</v>
      </c>
      <c r="B851" s="68" t="s">
        <v>4162</v>
      </c>
      <c r="C851" s="121"/>
      <c r="D851" s="445" t="str">
        <f t="shared" si="124"/>
        <v xml:space="preserve">* * * * * * </v>
      </c>
      <c r="E851" s="24" t="s">
        <v>4926</v>
      </c>
      <c r="F851" s="26">
        <f t="shared" si="119"/>
        <v>6</v>
      </c>
      <c r="G851" s="26" t="s">
        <v>5613</v>
      </c>
      <c r="H851" s="26" t="s">
        <v>5613</v>
      </c>
      <c r="I851" s="26" t="s">
        <v>5613</v>
      </c>
      <c r="J851" s="26" t="s">
        <v>99</v>
      </c>
      <c r="K851" s="18" t="s">
        <v>16</v>
      </c>
      <c r="L851" s="230" t="str">
        <f t="shared" si="128"/>
        <v>1..1</v>
      </c>
      <c r="M851" s="230" t="str">
        <f t="shared" si="120"/>
        <v>1..1</v>
      </c>
      <c r="N851" s="475" t="s">
        <v>20</v>
      </c>
      <c r="O851" s="25" t="s">
        <v>4934</v>
      </c>
      <c r="P851" s="24" t="s">
        <v>1488</v>
      </c>
      <c r="Q851" s="24" t="s">
        <v>541</v>
      </c>
      <c r="R851" s="24"/>
      <c r="S851" s="25"/>
      <c r="T851" s="19" t="s">
        <v>192</v>
      </c>
      <c r="U851" s="494" t="s">
        <v>81</v>
      </c>
      <c r="V851" s="89"/>
      <c r="W851" s="182"/>
      <c r="X851" s="164" t="s">
        <v>4949</v>
      </c>
      <c r="Y851" s="8"/>
      <c r="Z851" s="114" t="e">
        <f>INDEX('Factur-X FULL'!B:B,MATCH(CONCATENATE("/rsm:CrossIndustryInvoice",O851),'Factur-X FULL'!M:M,0))</f>
        <v>#N/A</v>
      </c>
      <c r="AA851" s="201" t="e">
        <f>INDEX('Factur-X FULL'!K:K,MATCH(CONCATENATE("/rsm:CrossIndustryInvoice",O851),'Factur-X FULL'!M:M,0))</f>
        <v>#N/A</v>
      </c>
      <c r="AB851" s="109" t="e">
        <f>IF(OR(ISNA(Z851),Z851="EXT"),INDEX('Factur-X FULL'!T:T,MATCH(CONCATENATE("/rsm:CrossIndustryInvoice",O851),'Factur-X FULL'!M:M,0)),INDEX('Factur-X FULL'!T:T,MATCH(Z851,'Factur-X FULL'!B:B,0)))</f>
        <v>#N/A</v>
      </c>
      <c r="AC851" s="426" t="s">
        <v>4707</v>
      </c>
      <c r="AD851" s="8"/>
    </row>
    <row r="852" spans="1:30" ht="45" customHeight="1" outlineLevel="4" x14ac:dyDescent="0.2">
      <c r="A852" s="8">
        <v>849</v>
      </c>
      <c r="B852" s="68" t="s">
        <v>4162</v>
      </c>
      <c r="C852" s="121"/>
      <c r="D852" s="445" t="str">
        <f t="shared" si="124"/>
        <v xml:space="preserve">* * * * * * </v>
      </c>
      <c r="E852" s="24" t="s">
        <v>4927</v>
      </c>
      <c r="F852" s="26">
        <f t="shared" si="119"/>
        <v>6</v>
      </c>
      <c r="G852" s="26" t="s">
        <v>5613</v>
      </c>
      <c r="H852" s="26" t="s">
        <v>5613</v>
      </c>
      <c r="I852" s="26" t="s">
        <v>5613</v>
      </c>
      <c r="J852" s="26" t="s">
        <v>99</v>
      </c>
      <c r="K852" s="18" t="s">
        <v>20</v>
      </c>
      <c r="L852" s="230" t="str">
        <f t="shared" si="128"/>
        <v>0..1</v>
      </c>
      <c r="M852" s="230" t="str">
        <f t="shared" si="120"/>
        <v>0..1</v>
      </c>
      <c r="N852" s="475" t="s">
        <v>20</v>
      </c>
      <c r="O852" s="25" t="s">
        <v>4935</v>
      </c>
      <c r="P852" s="24" t="s">
        <v>1493</v>
      </c>
      <c r="Q852" s="24" t="s">
        <v>1494</v>
      </c>
      <c r="R852" s="20"/>
      <c r="S852" s="21"/>
      <c r="T852" s="19" t="s">
        <v>125</v>
      </c>
      <c r="U852" s="494" t="s">
        <v>81</v>
      </c>
      <c r="V852" s="88"/>
      <c r="W852" s="181"/>
      <c r="X852" s="163" t="s">
        <v>4949</v>
      </c>
      <c r="Y852" s="8"/>
      <c r="Z852" s="114" t="e">
        <f>INDEX('Factur-X FULL'!B:B,MATCH(CONCATENATE("/rsm:CrossIndustryInvoice",O852),'Factur-X FULL'!M:M,0))</f>
        <v>#N/A</v>
      </c>
      <c r="AA852" s="201" t="e">
        <f>INDEX('Factur-X FULL'!K:K,MATCH(CONCATENATE("/rsm:CrossIndustryInvoice",O852),'Factur-X FULL'!M:M,0))</f>
        <v>#N/A</v>
      </c>
      <c r="AB852" s="109" t="e">
        <f>IF(OR(ISNA(Z852),Z852="EXT"),INDEX('Factur-X FULL'!T:T,MATCH(CONCATENATE("/rsm:CrossIndustryInvoice",O852),'Factur-X FULL'!M:M,0)),INDEX('Factur-X FULL'!T:T,MATCH(Z852,'Factur-X FULL'!B:B,0)))</f>
        <v>#N/A</v>
      </c>
      <c r="AC852" s="426" t="s">
        <v>4707</v>
      </c>
      <c r="AD852" s="8"/>
    </row>
    <row r="853" spans="1:30" s="148" customFormat="1" ht="45" customHeight="1" outlineLevel="3" x14ac:dyDescent="0.2">
      <c r="A853" s="8">
        <v>850</v>
      </c>
      <c r="B853" s="156" t="s">
        <v>4162</v>
      </c>
      <c r="C853" s="130"/>
      <c r="D853" s="446" t="str">
        <f t="shared" si="124"/>
        <v xml:space="preserve">* * * * </v>
      </c>
      <c r="E853" s="34" t="s">
        <v>4176</v>
      </c>
      <c r="F853" s="35">
        <f t="shared" si="119"/>
        <v>4</v>
      </c>
      <c r="G853" s="238" t="s">
        <v>5613</v>
      </c>
      <c r="H853" s="238" t="s">
        <v>5613</v>
      </c>
      <c r="I853" s="238" t="s">
        <v>5613</v>
      </c>
      <c r="J853" s="238" t="s">
        <v>3776</v>
      </c>
      <c r="K853" s="36" t="s">
        <v>20</v>
      </c>
      <c r="L853" s="35" t="s">
        <v>21</v>
      </c>
      <c r="M853" s="35" t="str">
        <f t="shared" si="120"/>
        <v>0..n</v>
      </c>
      <c r="N853" s="482" t="s">
        <v>21</v>
      </c>
      <c r="O853" s="34" t="s">
        <v>4095</v>
      </c>
      <c r="P853" s="34"/>
      <c r="Q853" s="34"/>
      <c r="R853" s="34"/>
      <c r="S853" s="34"/>
      <c r="T853" s="36"/>
      <c r="U853" s="500"/>
      <c r="V853" s="91"/>
      <c r="W853" s="185"/>
      <c r="X853" s="166" t="s">
        <v>4949</v>
      </c>
      <c r="Y853" s="8"/>
      <c r="Z853" s="145" t="str">
        <f>INDEX('Factur-X FULL'!B:B,MATCH(CONCATENATE("/rsm:CrossIndustryInvoice",O853),'Factur-X FULL'!M:M,0))</f>
        <v>EXT</v>
      </c>
      <c r="AA853" s="202" t="str">
        <f>INDEX('Factur-X FULL'!K:K,MATCH(CONCATENATE("/rsm:CrossIndustryInvoice",O853),'Factur-X FULL'!M:M,0))</f>
        <v>0..1</v>
      </c>
      <c r="AB853" s="146" t="str">
        <f>IF(OR(ISNA(Z853),Z853="EXT"),INDEX('Factur-X FULL'!T:T,MATCH(CONCATENATE("/rsm:CrossIndustryInvoice",O853),'Factur-X FULL'!M:M,0)),INDEX('Factur-X FULL'!T:T,MATCH(Z853,'Factur-X FULL'!B:B,0)))</f>
        <v>EXTENDED</v>
      </c>
      <c r="AC853" s="422" t="s">
        <v>5595</v>
      </c>
      <c r="AD853" s="8"/>
    </row>
    <row r="854" spans="1:30" ht="45" customHeight="1" outlineLevel="4" x14ac:dyDescent="0.2">
      <c r="A854" s="8">
        <v>851</v>
      </c>
      <c r="B854" s="68" t="s">
        <v>4162</v>
      </c>
      <c r="C854" s="121"/>
      <c r="D854" s="445" t="str">
        <f t="shared" si="124"/>
        <v xml:space="preserve">* * * * * </v>
      </c>
      <c r="E854" s="24" t="s">
        <v>4081</v>
      </c>
      <c r="F854" s="26">
        <f t="shared" si="119"/>
        <v>5</v>
      </c>
      <c r="G854" s="26" t="s">
        <v>5613</v>
      </c>
      <c r="H854" s="26" t="s">
        <v>5613</v>
      </c>
      <c r="I854" s="26" t="s">
        <v>5613</v>
      </c>
      <c r="J854" s="26" t="s">
        <v>3776</v>
      </c>
      <c r="K854" s="19" t="s">
        <v>20</v>
      </c>
      <c r="L854" s="230" t="str">
        <f t="shared" si="128"/>
        <v>0..1</v>
      </c>
      <c r="M854" s="230" t="str">
        <f t="shared" si="120"/>
        <v>0..1</v>
      </c>
      <c r="N854" s="475" t="s">
        <v>20</v>
      </c>
      <c r="O854" s="24" t="s">
        <v>4096</v>
      </c>
      <c r="P854" s="24" t="s">
        <v>1508</v>
      </c>
      <c r="Q854" s="24" t="s">
        <v>1509</v>
      </c>
      <c r="R854" s="24"/>
      <c r="S854" s="24"/>
      <c r="T854" s="19" t="s">
        <v>125</v>
      </c>
      <c r="U854" s="494" t="s">
        <v>81</v>
      </c>
      <c r="V854" s="89"/>
      <c r="W854" s="182"/>
      <c r="X854" s="164" t="s">
        <v>4949</v>
      </c>
      <c r="Y854" s="8"/>
      <c r="Z854" s="114" t="str">
        <f>INDEX('Factur-X FULL'!B:B,MATCH(CONCATENATE("/rsm:CrossIndustryInvoice",O854),'Factur-X FULL'!M:M,0))</f>
        <v>EXT</v>
      </c>
      <c r="AA854" s="201" t="str">
        <f>INDEX('Factur-X FULL'!K:K,MATCH(CONCATENATE("/rsm:CrossIndustryInvoice",O854),'Factur-X FULL'!M:M,0))</f>
        <v>0..1</v>
      </c>
      <c r="AB854" s="109" t="str">
        <f>IF(OR(ISNA(Z854),Z854="EXT"),INDEX('Factur-X FULL'!T:T,MATCH(CONCATENATE("/rsm:CrossIndustryInvoice",O854),'Factur-X FULL'!M:M,0)),INDEX('Factur-X FULL'!T:T,MATCH(Z854,'Factur-X FULL'!B:B,0)))</f>
        <v>EXTENDED</v>
      </c>
      <c r="AC854" s="422" t="s">
        <v>5595</v>
      </c>
      <c r="AD854" s="8"/>
    </row>
    <row r="855" spans="1:30" ht="45" customHeight="1" outlineLevel="4" x14ac:dyDescent="0.2">
      <c r="A855" s="8">
        <v>852</v>
      </c>
      <c r="B855" s="68" t="s">
        <v>4162</v>
      </c>
      <c r="C855" s="121"/>
      <c r="D855" s="445" t="str">
        <f t="shared" si="124"/>
        <v xml:space="preserve">* * * * * </v>
      </c>
      <c r="E855" s="24" t="s">
        <v>4082</v>
      </c>
      <c r="F855" s="26">
        <f t="shared" si="119"/>
        <v>5</v>
      </c>
      <c r="G855" s="26" t="s">
        <v>5613</v>
      </c>
      <c r="H855" s="26" t="s">
        <v>5613</v>
      </c>
      <c r="I855" s="26" t="s">
        <v>5613</v>
      </c>
      <c r="J855" s="26" t="s">
        <v>3776</v>
      </c>
      <c r="K855" s="19" t="s">
        <v>20</v>
      </c>
      <c r="L855" s="230" t="str">
        <f t="shared" si="128"/>
        <v>0..1</v>
      </c>
      <c r="M855" s="230" t="str">
        <f t="shared" si="120"/>
        <v>0..1</v>
      </c>
      <c r="N855" s="475" t="s">
        <v>20</v>
      </c>
      <c r="O855" s="24" t="s">
        <v>4097</v>
      </c>
      <c r="P855" s="24" t="s">
        <v>77</v>
      </c>
      <c r="Q855" s="24" t="s">
        <v>1517</v>
      </c>
      <c r="R855" s="24"/>
      <c r="S855" s="24"/>
      <c r="T855" s="19" t="s">
        <v>125</v>
      </c>
      <c r="U855" s="494" t="s">
        <v>81</v>
      </c>
      <c r="V855" s="89"/>
      <c r="W855" s="182"/>
      <c r="X855" s="164" t="s">
        <v>4949</v>
      </c>
      <c r="Y855" s="8"/>
      <c r="Z855" s="114" t="str">
        <f>INDEX('Factur-X FULL'!B:B,MATCH(CONCATENATE("/rsm:CrossIndustryInvoice",O855),'Factur-X FULL'!M:M,0))</f>
        <v>EXT</v>
      </c>
      <c r="AA855" s="201" t="str">
        <f>INDEX('Factur-X FULL'!K:K,MATCH(CONCATENATE("/rsm:CrossIndustryInvoice",O855),'Factur-X FULL'!M:M,0))</f>
        <v>0..1</v>
      </c>
      <c r="AB855" s="109" t="str">
        <f>IF(OR(ISNA(Z855),Z855="EXT"),INDEX('Factur-X FULL'!T:T,MATCH(CONCATENATE("/rsm:CrossIndustryInvoice",O855),'Factur-X FULL'!M:M,0)),INDEX('Factur-X FULL'!T:T,MATCH(Z855,'Factur-X FULL'!B:B,0)))</f>
        <v>EXTENDED</v>
      </c>
      <c r="AC855" s="422" t="s">
        <v>5595</v>
      </c>
      <c r="AD855" s="8"/>
    </row>
    <row r="856" spans="1:30" ht="45" customHeight="1" outlineLevel="4" x14ac:dyDescent="0.2">
      <c r="A856" s="8">
        <v>853</v>
      </c>
      <c r="B856" s="68" t="s">
        <v>4162</v>
      </c>
      <c r="C856" s="121"/>
      <c r="D856" s="445" t="str">
        <f>REPT($D$1,F856)</f>
        <v xml:space="preserve">* * * * * </v>
      </c>
      <c r="E856" s="24" t="s">
        <v>5500</v>
      </c>
      <c r="F856" s="26">
        <f>LEN(O856)-LEN(SUBSTITUTE(O856,"/",""))</f>
        <v>5</v>
      </c>
      <c r="G856" s="26" t="s">
        <v>5613</v>
      </c>
      <c r="H856" s="26" t="s">
        <v>5613</v>
      </c>
      <c r="I856" s="26" t="s">
        <v>5613</v>
      </c>
      <c r="J856" s="26" t="s">
        <v>3776</v>
      </c>
      <c r="K856" s="19" t="s">
        <v>20</v>
      </c>
      <c r="L856" s="230" t="str">
        <f>IF($K856="","",$K856)</f>
        <v>0..1</v>
      </c>
      <c r="M856" s="230" t="str">
        <f>IF($L856="","",$L856)</f>
        <v>0..1</v>
      </c>
      <c r="N856" s="475" t="s">
        <v>20</v>
      </c>
      <c r="O856" s="24" t="s">
        <v>5501</v>
      </c>
      <c r="P856" s="24" t="s">
        <v>4382</v>
      </c>
      <c r="Q856" s="24" t="s">
        <v>5619</v>
      </c>
      <c r="R856" s="24"/>
      <c r="S856" s="24"/>
      <c r="T856" s="19" t="s">
        <v>192</v>
      </c>
      <c r="U856" s="494" t="s">
        <v>81</v>
      </c>
      <c r="V856" s="89"/>
      <c r="W856" s="182"/>
      <c r="X856" s="164"/>
      <c r="Y856" s="8"/>
      <c r="Z856" s="114" t="e">
        <f>INDEX('Factur-X FULL'!B:B,MATCH(CONCATENATE("/rsm:CrossIndustryInvoice",O856),'Factur-X FULL'!M:M,0))</f>
        <v>#N/A</v>
      </c>
      <c r="AA856" s="201" t="e">
        <f>INDEX('Factur-X FULL'!K:K,MATCH(CONCATENATE("/rsm:CrossIndustryInvoice",O856),'Factur-X FULL'!M:M,0))</f>
        <v>#N/A</v>
      </c>
      <c r="AB856" s="109" t="e">
        <f>IF(OR(ISNA(Z856),Z856="EXT"),INDEX('Factur-X FULL'!T:T,MATCH(CONCATENATE("/rsm:CrossIndustryInvoice",O856),'Factur-X FULL'!M:M,0)),INDEX('Factur-X FULL'!T:T,MATCH(Z856,'Factur-X FULL'!B:B,0)))</f>
        <v>#N/A</v>
      </c>
      <c r="AC856" s="426" t="s">
        <v>4707</v>
      </c>
      <c r="AD856" s="8"/>
    </row>
    <row r="857" spans="1:30" ht="45" customHeight="1" outlineLevel="4" x14ac:dyDescent="0.2">
      <c r="A857" s="8">
        <v>854</v>
      </c>
      <c r="B857" s="68" t="s">
        <v>4162</v>
      </c>
      <c r="C857" s="121"/>
      <c r="D857" s="445" t="str">
        <f t="shared" si="124"/>
        <v xml:space="preserve">* * * * * </v>
      </c>
      <c r="E857" s="46" t="str">
        <f>CONCATENATE("(",E858,")")</f>
        <v>(Invoicee Contact - telephone number)</v>
      </c>
      <c r="F857" s="26">
        <f t="shared" si="119"/>
        <v>5</v>
      </c>
      <c r="G857" s="26" t="s">
        <v>5613</v>
      </c>
      <c r="H857" s="26" t="s">
        <v>5613</v>
      </c>
      <c r="I857" s="26" t="s">
        <v>5613</v>
      </c>
      <c r="J857" s="26" t="s">
        <v>3776</v>
      </c>
      <c r="K857" s="19" t="s">
        <v>20</v>
      </c>
      <c r="L857" s="230" t="str">
        <f t="shared" si="128"/>
        <v>0..1</v>
      </c>
      <c r="M857" s="230" t="str">
        <f t="shared" si="120"/>
        <v>0..1</v>
      </c>
      <c r="N857" s="475" t="s">
        <v>20</v>
      </c>
      <c r="O857" s="24" t="s">
        <v>4098</v>
      </c>
      <c r="P857" s="24"/>
      <c r="Q857" s="24"/>
      <c r="R857" s="24"/>
      <c r="S857" s="24"/>
      <c r="T857" s="19"/>
      <c r="U857" s="494"/>
      <c r="V857" s="89"/>
      <c r="W857" s="182"/>
      <c r="X857" s="164" t="s">
        <v>4949</v>
      </c>
      <c r="Y857" s="8"/>
      <c r="Z857" s="114" t="str">
        <f>INDEX('Factur-X FULL'!B:B,MATCH(CONCATENATE("/rsm:CrossIndustryInvoice",O857),'Factur-X FULL'!M:M,0))</f>
        <v>EXT</v>
      </c>
      <c r="AA857" s="201" t="str">
        <f>INDEX('Factur-X FULL'!K:K,MATCH(CONCATENATE("/rsm:CrossIndustryInvoice",O857),'Factur-X FULL'!M:M,0))</f>
        <v>0..1</v>
      </c>
      <c r="AB857" s="109" t="str">
        <f>IF(OR(ISNA(Z857),Z857="EXT"),INDEX('Factur-X FULL'!T:T,MATCH(CONCATENATE("/rsm:CrossIndustryInvoice",O857),'Factur-X FULL'!M:M,0)),INDEX('Factur-X FULL'!T:T,MATCH(Z857,'Factur-X FULL'!B:B,0)))</f>
        <v>EXTENDED</v>
      </c>
      <c r="AC857" s="422" t="s">
        <v>5595</v>
      </c>
      <c r="AD857" s="8"/>
    </row>
    <row r="858" spans="1:30" ht="45" customHeight="1" outlineLevel="4" x14ac:dyDescent="0.2">
      <c r="A858" s="8">
        <v>855</v>
      </c>
      <c r="B858" s="68" t="s">
        <v>4162</v>
      </c>
      <c r="C858" s="121"/>
      <c r="D858" s="445" t="str">
        <f t="shared" si="124"/>
        <v xml:space="preserve">* * * * * * </v>
      </c>
      <c r="E858" s="24" t="s">
        <v>4083</v>
      </c>
      <c r="F858" s="26">
        <f t="shared" si="119"/>
        <v>6</v>
      </c>
      <c r="G858" s="26" t="s">
        <v>5613</v>
      </c>
      <c r="H858" s="26" t="s">
        <v>5613</v>
      </c>
      <c r="I858" s="26" t="s">
        <v>5613</v>
      </c>
      <c r="J858" s="26" t="s">
        <v>3776</v>
      </c>
      <c r="K858" s="19" t="s">
        <v>16</v>
      </c>
      <c r="L858" s="230" t="str">
        <f t="shared" si="128"/>
        <v>1..1</v>
      </c>
      <c r="M858" s="230" t="str">
        <f t="shared" si="120"/>
        <v>1..1</v>
      </c>
      <c r="N858" s="475" t="s">
        <v>20</v>
      </c>
      <c r="O858" s="24" t="s">
        <v>4099</v>
      </c>
      <c r="P858" s="24" t="s">
        <v>1528</v>
      </c>
      <c r="Q858" s="24"/>
      <c r="R858" s="24"/>
      <c r="S858" s="24"/>
      <c r="T858" s="19" t="s">
        <v>125</v>
      </c>
      <c r="U858" s="494" t="s">
        <v>81</v>
      </c>
      <c r="V858" s="89"/>
      <c r="W858" s="182"/>
      <c r="X858" s="164" t="s">
        <v>4949</v>
      </c>
      <c r="Y858" s="8"/>
      <c r="Z858" s="114" t="str">
        <f>INDEX('Factur-X FULL'!B:B,MATCH(CONCATENATE("/rsm:CrossIndustryInvoice",O858),'Factur-X FULL'!M:M,0))</f>
        <v>EXT</v>
      </c>
      <c r="AA858" s="201" t="str">
        <f>INDEX('Factur-X FULL'!K:K,MATCH(CONCATENATE("/rsm:CrossIndustryInvoice",O858),'Factur-X FULL'!M:M,0))</f>
        <v>1..1</v>
      </c>
      <c r="AB858" s="109" t="str">
        <f>IF(OR(ISNA(Z858),Z858="EXT"),INDEX('Factur-X FULL'!T:T,MATCH(CONCATENATE("/rsm:CrossIndustryInvoice",O858),'Factur-X FULL'!M:M,0)),INDEX('Factur-X FULL'!T:T,MATCH(Z858,'Factur-X FULL'!B:B,0)))</f>
        <v>EXTENDED</v>
      </c>
      <c r="AC858" s="422" t="s">
        <v>5595</v>
      </c>
      <c r="AD858" s="8"/>
    </row>
    <row r="859" spans="1:30" ht="45" customHeight="1" outlineLevel="4" x14ac:dyDescent="0.2">
      <c r="A859" s="8">
        <v>856</v>
      </c>
      <c r="B859" s="68" t="s">
        <v>4162</v>
      </c>
      <c r="C859" s="121"/>
      <c r="D859" s="445" t="str">
        <f t="shared" si="124"/>
        <v xml:space="preserve">* * * * * </v>
      </c>
      <c r="E859" s="46" t="str">
        <f>CONCATENATE("(",E860,")")</f>
        <v>(Invoicee Contact - fax number)</v>
      </c>
      <c r="F859" s="26">
        <f t="shared" ref="F859:F860" si="129">LEN(O859)-LEN(SUBSTITUTE(O859,"/",""))</f>
        <v>5</v>
      </c>
      <c r="G859" s="26" t="s">
        <v>5613</v>
      </c>
      <c r="H859" s="26" t="s">
        <v>5613</v>
      </c>
      <c r="I859" s="26" t="s">
        <v>5613</v>
      </c>
      <c r="J859" s="26" t="s">
        <v>99</v>
      </c>
      <c r="K859" s="19" t="s">
        <v>20</v>
      </c>
      <c r="L859" s="230" t="str">
        <f t="shared" si="128"/>
        <v>0..1</v>
      </c>
      <c r="M859" s="230" t="str">
        <f t="shared" si="120"/>
        <v>0..1</v>
      </c>
      <c r="N859" s="475" t="s">
        <v>20</v>
      </c>
      <c r="O859" s="24" t="s">
        <v>5325</v>
      </c>
      <c r="P859" s="24"/>
      <c r="Q859" s="24"/>
      <c r="R859" s="24"/>
      <c r="S859" s="24"/>
      <c r="T859" s="19"/>
      <c r="U859" s="494"/>
      <c r="V859" s="89"/>
      <c r="W859" s="182"/>
      <c r="X859" s="164" t="s">
        <v>4949</v>
      </c>
      <c r="Y859" s="8"/>
      <c r="Z859" s="114" t="str">
        <f>INDEX('Factur-X FULL'!B:B,MATCH(CONCATENATE("/rsm:CrossIndustryInvoice",O859),'Factur-X FULL'!M:M,0))</f>
        <v>EXT</v>
      </c>
      <c r="AA859" s="201" t="str">
        <f>INDEX('Factur-X FULL'!K:K,MATCH(CONCATENATE("/rsm:CrossIndustryInvoice",O859),'Factur-X FULL'!M:M,0))</f>
        <v>0..1</v>
      </c>
      <c r="AB859" s="109" t="str">
        <f>IF(OR(ISNA(Z859),Z859="EXT"),INDEX('Factur-X FULL'!T:T,MATCH(CONCATENATE("/rsm:CrossIndustryInvoice",O859),'Factur-X FULL'!M:M,0)),INDEX('Factur-X FULL'!T:T,MATCH(Z859,'Factur-X FULL'!B:B,0)))</f>
        <v>EXTENDED</v>
      </c>
      <c r="AC859" s="422" t="s">
        <v>5595</v>
      </c>
      <c r="AD859" s="8"/>
    </row>
    <row r="860" spans="1:30" ht="45" customHeight="1" outlineLevel="4" x14ac:dyDescent="0.2">
      <c r="A860" s="8">
        <v>857</v>
      </c>
      <c r="B860" s="68" t="s">
        <v>4162</v>
      </c>
      <c r="C860" s="121"/>
      <c r="D860" s="445" t="str">
        <f t="shared" si="124"/>
        <v xml:space="preserve">* * * * * * </v>
      </c>
      <c r="E860" s="24" t="s">
        <v>5323</v>
      </c>
      <c r="F860" s="26">
        <f t="shared" si="129"/>
        <v>6</v>
      </c>
      <c r="G860" s="26" t="s">
        <v>5613</v>
      </c>
      <c r="H860" s="26" t="s">
        <v>5613</v>
      </c>
      <c r="I860" s="26" t="s">
        <v>5613</v>
      </c>
      <c r="J860" s="26" t="s">
        <v>99</v>
      </c>
      <c r="K860" s="19" t="s">
        <v>16</v>
      </c>
      <c r="L860" s="230" t="str">
        <f t="shared" si="128"/>
        <v>1..1</v>
      </c>
      <c r="M860" s="230" t="str">
        <f t="shared" si="120"/>
        <v>1..1</v>
      </c>
      <c r="N860" s="475" t="s">
        <v>20</v>
      </c>
      <c r="O860" s="24" t="s">
        <v>5324</v>
      </c>
      <c r="P860" s="24" t="s">
        <v>5218</v>
      </c>
      <c r="Q860" s="24"/>
      <c r="R860" s="24"/>
      <c r="S860" s="24"/>
      <c r="T860" s="19" t="s">
        <v>125</v>
      </c>
      <c r="U860" s="494" t="s">
        <v>81</v>
      </c>
      <c r="V860" s="89"/>
      <c r="W860" s="182"/>
      <c r="X860" s="164" t="s">
        <v>4949</v>
      </c>
      <c r="Y860" s="8"/>
      <c r="Z860" s="114" t="str">
        <f>INDEX('Factur-X FULL'!B:B,MATCH(CONCATENATE("/rsm:CrossIndustryInvoice",O860),'Factur-X FULL'!M:M,0))</f>
        <v>EXT</v>
      </c>
      <c r="AA860" s="201" t="str">
        <f>INDEX('Factur-X FULL'!K:K,MATCH(CONCATENATE("/rsm:CrossIndustryInvoice",O860),'Factur-X FULL'!M:M,0))</f>
        <v>1..1</v>
      </c>
      <c r="AB860" s="109" t="str">
        <f>IF(OR(ISNA(Z860),Z860="EXT"),INDEX('Factur-X FULL'!T:T,MATCH(CONCATENATE("/rsm:CrossIndustryInvoice",O860),'Factur-X FULL'!M:M,0)),INDEX('Factur-X FULL'!T:T,MATCH(Z860,'Factur-X FULL'!B:B,0)))</f>
        <v>EXTENDED</v>
      </c>
      <c r="AC860" s="422" t="s">
        <v>5595</v>
      </c>
      <c r="AD860" s="8"/>
    </row>
    <row r="861" spans="1:30" ht="45" customHeight="1" outlineLevel="4" x14ac:dyDescent="0.2">
      <c r="A861" s="8">
        <v>858</v>
      </c>
      <c r="B861" s="68" t="s">
        <v>4162</v>
      </c>
      <c r="C861" s="121"/>
      <c r="D861" s="445" t="str">
        <f t="shared" si="124"/>
        <v xml:space="preserve">* * * * * </v>
      </c>
      <c r="E861" s="46" t="str">
        <f>CONCATENATE("(",E862,")")</f>
        <v>(Invoicee Contact - email address)</v>
      </c>
      <c r="F861" s="26">
        <f t="shared" si="119"/>
        <v>5</v>
      </c>
      <c r="G861" s="26" t="s">
        <v>5613</v>
      </c>
      <c r="H861" s="26" t="s">
        <v>5613</v>
      </c>
      <c r="I861" s="26" t="s">
        <v>5613</v>
      </c>
      <c r="J861" s="26" t="s">
        <v>3776</v>
      </c>
      <c r="K861" s="19" t="s">
        <v>20</v>
      </c>
      <c r="L861" s="230" t="str">
        <f t="shared" si="128"/>
        <v>0..1</v>
      </c>
      <c r="M861" s="230" t="str">
        <f t="shared" si="120"/>
        <v>0..1</v>
      </c>
      <c r="N861" s="475" t="s">
        <v>20</v>
      </c>
      <c r="O861" s="24" t="s">
        <v>4100</v>
      </c>
      <c r="P861" s="24"/>
      <c r="Q861" s="24"/>
      <c r="R861" s="24"/>
      <c r="S861" s="24"/>
      <c r="T861" s="19"/>
      <c r="U861" s="494"/>
      <c r="V861" s="89"/>
      <c r="W861" s="182"/>
      <c r="X861" s="164" t="s">
        <v>4949</v>
      </c>
      <c r="Y861" s="8"/>
      <c r="Z861" s="114" t="str">
        <f>INDEX('Factur-X FULL'!B:B,MATCH(CONCATENATE("/rsm:CrossIndustryInvoice",O861),'Factur-X FULL'!M:M,0))</f>
        <v>EXT</v>
      </c>
      <c r="AA861" s="201" t="str">
        <f>INDEX('Factur-X FULL'!K:K,MATCH(CONCATENATE("/rsm:CrossIndustryInvoice",O861),'Factur-X FULL'!M:M,0))</f>
        <v>0..1</v>
      </c>
      <c r="AB861" s="109" t="str">
        <f>IF(OR(ISNA(Z861),Z861="EXT"),INDEX('Factur-X FULL'!T:T,MATCH(CONCATENATE("/rsm:CrossIndustryInvoice",O861),'Factur-X FULL'!M:M,0)),INDEX('Factur-X FULL'!T:T,MATCH(Z861,'Factur-X FULL'!B:B,0)))</f>
        <v>EXTENDED</v>
      </c>
      <c r="AC861" s="422" t="s">
        <v>5595</v>
      </c>
      <c r="AD861" s="8"/>
    </row>
    <row r="862" spans="1:30" ht="45" customHeight="1" outlineLevel="4" x14ac:dyDescent="0.2">
      <c r="A862" s="8">
        <v>859</v>
      </c>
      <c r="B862" s="68" t="s">
        <v>4162</v>
      </c>
      <c r="C862" s="121"/>
      <c r="D862" s="445" t="str">
        <f t="shared" si="124"/>
        <v xml:space="preserve">* * * * * * </v>
      </c>
      <c r="E862" s="24" t="s">
        <v>4084</v>
      </c>
      <c r="F862" s="26">
        <f t="shared" si="119"/>
        <v>6</v>
      </c>
      <c r="G862" s="26" t="s">
        <v>5613</v>
      </c>
      <c r="H862" s="26" t="s">
        <v>5613</v>
      </c>
      <c r="I862" s="26" t="s">
        <v>5613</v>
      </c>
      <c r="J862" s="26" t="s">
        <v>3776</v>
      </c>
      <c r="K862" s="19" t="s">
        <v>16</v>
      </c>
      <c r="L862" s="230" t="str">
        <f t="shared" si="128"/>
        <v>1..1</v>
      </c>
      <c r="M862" s="230" t="str">
        <f t="shared" si="120"/>
        <v>1..1</v>
      </c>
      <c r="N862" s="475" t="s">
        <v>20</v>
      </c>
      <c r="O862" s="24" t="s">
        <v>4101</v>
      </c>
      <c r="P862" s="24" t="s">
        <v>1545</v>
      </c>
      <c r="Q862" s="24"/>
      <c r="R862" s="24"/>
      <c r="S862" s="24"/>
      <c r="T862" s="19" t="s">
        <v>125</v>
      </c>
      <c r="U862" s="494" t="s">
        <v>81</v>
      </c>
      <c r="V862" s="89"/>
      <c r="W862" s="182"/>
      <c r="X862" s="164" t="s">
        <v>4949</v>
      </c>
      <c r="Y862" s="8"/>
      <c r="Z862" s="114" t="str">
        <f>INDEX('Factur-X FULL'!B:B,MATCH(CONCATENATE("/rsm:CrossIndustryInvoice",O862),'Factur-X FULL'!M:M,0))</f>
        <v>EXT</v>
      </c>
      <c r="AA862" s="201" t="str">
        <f>INDEX('Factur-X FULL'!K:K,MATCH(CONCATENATE("/rsm:CrossIndustryInvoice",O862),'Factur-X FULL'!M:M,0))</f>
        <v>1..1</v>
      </c>
      <c r="AB862" s="109" t="str">
        <f>IF(OR(ISNA(Z862),Z862="EXT"),INDEX('Factur-X FULL'!T:T,MATCH(CONCATENATE("/rsm:CrossIndustryInvoice",O862),'Factur-X FULL'!M:M,0)),INDEX('Factur-X FULL'!T:T,MATCH(Z862,'Factur-X FULL'!B:B,0)))</f>
        <v>EXTENDED</v>
      </c>
      <c r="AC862" s="422" t="s">
        <v>5595</v>
      </c>
      <c r="AD862" s="8"/>
    </row>
    <row r="863" spans="1:30" s="148" customFormat="1" ht="45" customHeight="1" outlineLevel="3" x14ac:dyDescent="0.2">
      <c r="A863" s="8">
        <v>860</v>
      </c>
      <c r="B863" s="156" t="s">
        <v>4162</v>
      </c>
      <c r="C863" s="130"/>
      <c r="D863" s="446" t="str">
        <f t="shared" si="124"/>
        <v xml:space="preserve">* * * * </v>
      </c>
      <c r="E863" s="34" t="s">
        <v>4177</v>
      </c>
      <c r="F863" s="35">
        <f t="shared" si="119"/>
        <v>4</v>
      </c>
      <c r="G863" s="35" t="s">
        <v>5613</v>
      </c>
      <c r="H863" s="35" t="s">
        <v>5613</v>
      </c>
      <c r="I863" s="35" t="s">
        <v>5613</v>
      </c>
      <c r="J863" s="35" t="s">
        <v>3776</v>
      </c>
      <c r="K863" s="36" t="s">
        <v>20</v>
      </c>
      <c r="L863" s="35" t="str">
        <f t="shared" si="128"/>
        <v>0..1</v>
      </c>
      <c r="M863" s="35" t="str">
        <f t="shared" si="120"/>
        <v>0..1</v>
      </c>
      <c r="N863" s="482" t="s">
        <v>20</v>
      </c>
      <c r="O863" s="34" t="s">
        <v>4085</v>
      </c>
      <c r="P863" s="34"/>
      <c r="Q863" s="34"/>
      <c r="R863" s="34"/>
      <c r="S863" s="34"/>
      <c r="T863" s="36"/>
      <c r="U863" s="500"/>
      <c r="V863" s="91"/>
      <c r="W863" s="185"/>
      <c r="X863" s="166" t="s">
        <v>4949</v>
      </c>
      <c r="Y863" s="8"/>
      <c r="Z863" s="145" t="str">
        <f>INDEX('Factur-X FULL'!B:B,MATCH(CONCATENATE("/rsm:CrossIndustryInvoice",O863),'Factur-X FULL'!M:M,0))</f>
        <v>EXT</v>
      </c>
      <c r="AA863" s="202" t="str">
        <f>INDEX('Factur-X FULL'!K:K,MATCH(CONCATENATE("/rsm:CrossIndustryInvoice",O863),'Factur-X FULL'!M:M,0))</f>
        <v>0..1</v>
      </c>
      <c r="AB863" s="154" t="str">
        <f>IF(OR(ISNA(Z863),Z863="EXT"),INDEX('Factur-X FULL'!T:T,MATCH(CONCATENATE("/rsm:CrossIndustryInvoice",O863),'Factur-X FULL'!M:M,0)),INDEX('Factur-X FULL'!T:T,MATCH(Z863,'Factur-X FULL'!B:B,0)))</f>
        <v>EXTENDED</v>
      </c>
      <c r="AC863" s="422" t="s">
        <v>5595</v>
      </c>
      <c r="AD863" s="8"/>
    </row>
    <row r="864" spans="1:30" ht="45" customHeight="1" outlineLevel="4" x14ac:dyDescent="0.2">
      <c r="A864" s="8">
        <v>861</v>
      </c>
      <c r="B864" s="68" t="s">
        <v>4162</v>
      </c>
      <c r="C864" s="222"/>
      <c r="D864" s="442" t="str">
        <f t="shared" si="124"/>
        <v xml:space="preserve">* * * * * </v>
      </c>
      <c r="E864" s="20" t="s">
        <v>451</v>
      </c>
      <c r="F864" s="17">
        <f t="shared" si="119"/>
        <v>5</v>
      </c>
      <c r="G864" s="26" t="s">
        <v>5613</v>
      </c>
      <c r="H864" s="26" t="s">
        <v>5613</v>
      </c>
      <c r="I864" s="26" t="s">
        <v>5613</v>
      </c>
      <c r="J864" s="26" t="s">
        <v>3776</v>
      </c>
      <c r="K864" s="18" t="s">
        <v>20</v>
      </c>
      <c r="L864" s="230" t="str">
        <f t="shared" si="128"/>
        <v>0..1</v>
      </c>
      <c r="M864" s="230" t="str">
        <f t="shared" si="120"/>
        <v>0..1</v>
      </c>
      <c r="N864" s="475" t="s">
        <v>20</v>
      </c>
      <c r="O864" s="25" t="s">
        <v>3967</v>
      </c>
      <c r="P864" s="20" t="s">
        <v>1467</v>
      </c>
      <c r="Q864" s="24"/>
      <c r="R864" s="24"/>
      <c r="S864" s="25"/>
      <c r="T864" s="19" t="s">
        <v>125</v>
      </c>
      <c r="U864" s="494" t="s">
        <v>81</v>
      </c>
      <c r="V864" s="89">
        <v>75927</v>
      </c>
      <c r="W864" s="182"/>
      <c r="X864" s="164" t="s">
        <v>4949</v>
      </c>
      <c r="Y864" s="8"/>
      <c r="Z864" s="114" t="str">
        <f>INDEX('Factur-X FULL'!B:B,MATCH(CONCATENATE("/rsm:CrossIndustryInvoice",O864),'Factur-X FULL'!M:M,0))</f>
        <v>EXT</v>
      </c>
      <c r="AA864" s="201" t="str">
        <f>INDEX('Factur-X FULL'!K:K,MATCH(CONCATENATE("/rsm:CrossIndustryInvoice",O864),'Factur-X FULL'!M:M,0))</f>
        <v>0..1</v>
      </c>
      <c r="AB864" s="109" t="str">
        <f>IF(OR(ISNA(Z864),Z864="EXT"),INDEX('Factur-X FULL'!T:T,MATCH(CONCATENATE("/rsm:CrossIndustryInvoice",O864),'Factur-X FULL'!M:M,0)),INDEX('Factur-X FULL'!T:T,MATCH(Z864,'Factur-X FULL'!B:B,0)))</f>
        <v>EXTENDED</v>
      </c>
      <c r="AC864" s="422" t="s">
        <v>5595</v>
      </c>
      <c r="AD864" s="8"/>
    </row>
    <row r="865" spans="1:30" ht="45" customHeight="1" outlineLevel="4" x14ac:dyDescent="0.2">
      <c r="A865" s="8">
        <v>862</v>
      </c>
      <c r="B865" s="68" t="s">
        <v>4162</v>
      </c>
      <c r="C865" s="222"/>
      <c r="D865" s="442" t="str">
        <f t="shared" si="124"/>
        <v xml:space="preserve">* * * * * </v>
      </c>
      <c r="E865" s="20" t="s">
        <v>457</v>
      </c>
      <c r="F865" s="17">
        <f t="shared" si="119"/>
        <v>5</v>
      </c>
      <c r="G865" s="26" t="s">
        <v>5613</v>
      </c>
      <c r="H865" s="26" t="s">
        <v>5613</v>
      </c>
      <c r="I865" s="26" t="s">
        <v>5613</v>
      </c>
      <c r="J865" s="26" t="s">
        <v>3776</v>
      </c>
      <c r="K865" s="18" t="s">
        <v>20</v>
      </c>
      <c r="L865" s="230" t="str">
        <f t="shared" si="128"/>
        <v>0..1</v>
      </c>
      <c r="M865" s="230" t="str">
        <f t="shared" si="120"/>
        <v>0..1</v>
      </c>
      <c r="N865" s="475" t="s">
        <v>20</v>
      </c>
      <c r="O865" s="25" t="s">
        <v>3968</v>
      </c>
      <c r="P865" s="20" t="s">
        <v>1472</v>
      </c>
      <c r="Q865" s="24"/>
      <c r="R865" s="24"/>
      <c r="S865" s="25"/>
      <c r="T865" s="19" t="s">
        <v>125</v>
      </c>
      <c r="U865" s="494" t="s">
        <v>81</v>
      </c>
      <c r="V865" s="89" t="s">
        <v>458</v>
      </c>
      <c r="W865" s="182"/>
      <c r="X865" s="164" t="s">
        <v>4949</v>
      </c>
      <c r="Y865" s="8"/>
      <c r="Z865" s="114" t="str">
        <f>INDEX('Factur-X FULL'!B:B,MATCH(CONCATENATE("/rsm:CrossIndustryInvoice",O865),'Factur-X FULL'!M:M,0))</f>
        <v>EXT</v>
      </c>
      <c r="AA865" s="201" t="str">
        <f>INDEX('Factur-X FULL'!K:K,MATCH(CONCATENATE("/rsm:CrossIndustryInvoice",O865),'Factur-X FULL'!M:M,0))</f>
        <v>0..1</v>
      </c>
      <c r="AB865" s="109" t="str">
        <f>IF(OR(ISNA(Z865),Z865="EXT"),INDEX('Factur-X FULL'!T:T,MATCH(CONCATENATE("/rsm:CrossIndustryInvoice",O865),'Factur-X FULL'!M:M,0)),INDEX('Factur-X FULL'!T:T,MATCH(Z865,'Factur-X FULL'!B:B,0)))</f>
        <v>EXTENDED</v>
      </c>
      <c r="AC865" s="422" t="s">
        <v>5595</v>
      </c>
      <c r="AD865" s="8"/>
    </row>
    <row r="866" spans="1:30" ht="45" customHeight="1" outlineLevel="4" x14ac:dyDescent="0.2">
      <c r="A866" s="8">
        <v>863</v>
      </c>
      <c r="B866" s="68" t="s">
        <v>4162</v>
      </c>
      <c r="C866" s="222"/>
      <c r="D866" s="442" t="str">
        <f t="shared" si="124"/>
        <v xml:space="preserve">* * * * * </v>
      </c>
      <c r="E866" s="20" t="s">
        <v>460</v>
      </c>
      <c r="F866" s="17">
        <f t="shared" si="119"/>
        <v>5</v>
      </c>
      <c r="G866" s="26" t="s">
        <v>5613</v>
      </c>
      <c r="H866" s="26" t="s">
        <v>5613</v>
      </c>
      <c r="I866" s="26" t="s">
        <v>5613</v>
      </c>
      <c r="J866" s="26" t="s">
        <v>3776</v>
      </c>
      <c r="K866" s="18" t="s">
        <v>20</v>
      </c>
      <c r="L866" s="230" t="str">
        <f t="shared" si="128"/>
        <v>0..1</v>
      </c>
      <c r="M866" s="230" t="str">
        <f t="shared" si="120"/>
        <v>0..1</v>
      </c>
      <c r="N866" s="475" t="s">
        <v>20</v>
      </c>
      <c r="O866" s="25" t="s">
        <v>3969</v>
      </c>
      <c r="P866" s="24" t="s">
        <v>1477</v>
      </c>
      <c r="Q866" s="24"/>
      <c r="R866" s="24"/>
      <c r="S866" s="25"/>
      <c r="T866" s="19" t="s">
        <v>125</v>
      </c>
      <c r="U866" s="494" t="s">
        <v>81</v>
      </c>
      <c r="V866" s="89"/>
      <c r="W866" s="182"/>
      <c r="X866" s="164" t="s">
        <v>4949</v>
      </c>
      <c r="Y866" s="8"/>
      <c r="Z866" s="114" t="str">
        <f>INDEX('Factur-X FULL'!B:B,MATCH(CONCATENATE("/rsm:CrossIndustryInvoice",O866),'Factur-X FULL'!M:M,0))</f>
        <v>EXT</v>
      </c>
      <c r="AA866" s="201" t="str">
        <f>INDEX('Factur-X FULL'!K:K,MATCH(CONCATENATE("/rsm:CrossIndustryInvoice",O866),'Factur-X FULL'!M:M,0))</f>
        <v>0..1</v>
      </c>
      <c r="AB866" s="109" t="str">
        <f>IF(OR(ISNA(Z866),Z866="EXT"),INDEX('Factur-X FULL'!T:T,MATCH(CONCATENATE("/rsm:CrossIndustryInvoice",O866),'Factur-X FULL'!M:M,0)),INDEX('Factur-X FULL'!T:T,MATCH(Z866,'Factur-X FULL'!B:B,0)))</f>
        <v>EXTENDED</v>
      </c>
      <c r="AC866" s="422" t="s">
        <v>5595</v>
      </c>
      <c r="AD866" s="8"/>
    </row>
    <row r="867" spans="1:30" ht="45" customHeight="1" outlineLevel="4" x14ac:dyDescent="0.2">
      <c r="A867" s="8">
        <v>864</v>
      </c>
      <c r="B867" s="68" t="s">
        <v>4162</v>
      </c>
      <c r="C867" s="222"/>
      <c r="D867" s="442" t="str">
        <f t="shared" si="124"/>
        <v xml:space="preserve">* * * * * </v>
      </c>
      <c r="E867" s="20" t="s">
        <v>468</v>
      </c>
      <c r="F867" s="17">
        <f t="shared" si="119"/>
        <v>5</v>
      </c>
      <c r="G867" s="26" t="s">
        <v>5613</v>
      </c>
      <c r="H867" s="26" t="s">
        <v>5613</v>
      </c>
      <c r="I867" s="26" t="s">
        <v>5613</v>
      </c>
      <c r="J867" s="26" t="s">
        <v>3776</v>
      </c>
      <c r="K867" s="18" t="s">
        <v>20</v>
      </c>
      <c r="L867" s="230" t="str">
        <f t="shared" si="128"/>
        <v>0..1</v>
      </c>
      <c r="M867" s="230" t="str">
        <f t="shared" si="120"/>
        <v>0..1</v>
      </c>
      <c r="N867" s="475" t="s">
        <v>20</v>
      </c>
      <c r="O867" s="25" t="s">
        <v>3970</v>
      </c>
      <c r="P867" s="24" t="s">
        <v>1477</v>
      </c>
      <c r="Q867" s="24"/>
      <c r="R867" s="24"/>
      <c r="S867" s="25"/>
      <c r="T867" s="19" t="s">
        <v>125</v>
      </c>
      <c r="U867" s="494" t="s">
        <v>81</v>
      </c>
      <c r="V867" s="89"/>
      <c r="W867" s="182"/>
      <c r="X867" s="164" t="s">
        <v>4949</v>
      </c>
      <c r="Y867" s="8"/>
      <c r="Z867" s="114" t="str">
        <f>INDEX('Factur-X FULL'!B:B,MATCH(CONCATENATE("/rsm:CrossIndustryInvoice",O867),'Factur-X FULL'!M:M,0))</f>
        <v>EXT</v>
      </c>
      <c r="AA867" s="201" t="str">
        <f>INDEX('Factur-X FULL'!K:K,MATCH(CONCATENATE("/rsm:CrossIndustryInvoice",O867),'Factur-X FULL'!M:M,0))</f>
        <v>0..1</v>
      </c>
      <c r="AB867" s="109" t="str">
        <f>IF(OR(ISNA(Z867),Z867="EXT"),INDEX('Factur-X FULL'!T:T,MATCH(CONCATENATE("/rsm:CrossIndustryInvoice",O867),'Factur-X FULL'!M:M,0)),INDEX('Factur-X FULL'!T:T,MATCH(Z867,'Factur-X FULL'!B:B,0)))</f>
        <v>EXTENDED</v>
      </c>
      <c r="AC867" s="422" t="s">
        <v>5595</v>
      </c>
      <c r="AD867" s="8"/>
    </row>
    <row r="868" spans="1:30" ht="45" customHeight="1" outlineLevel="4" x14ac:dyDescent="0.2">
      <c r="A868" s="8">
        <v>865</v>
      </c>
      <c r="B868" s="68" t="s">
        <v>4162</v>
      </c>
      <c r="C868" s="222"/>
      <c r="D868" s="442" t="str">
        <f t="shared" ref="D868:D946" si="130">REPT($D$1,F868)</f>
        <v xml:space="preserve">* * * * * </v>
      </c>
      <c r="E868" s="20" t="s">
        <v>473</v>
      </c>
      <c r="F868" s="17">
        <f t="shared" si="119"/>
        <v>5</v>
      </c>
      <c r="G868" s="26" t="s">
        <v>5613</v>
      </c>
      <c r="H868" s="26" t="s">
        <v>5613</v>
      </c>
      <c r="I868" s="26" t="s">
        <v>5613</v>
      </c>
      <c r="J868" s="26" t="s">
        <v>3776</v>
      </c>
      <c r="K868" s="18" t="s">
        <v>20</v>
      </c>
      <c r="L868" s="230" t="str">
        <f t="shared" si="128"/>
        <v>0..1</v>
      </c>
      <c r="M868" s="230" t="str">
        <f t="shared" si="120"/>
        <v>0..1</v>
      </c>
      <c r="N868" s="475" t="s">
        <v>20</v>
      </c>
      <c r="O868" s="25" t="s">
        <v>3971</v>
      </c>
      <c r="P868" s="20" t="s">
        <v>5720</v>
      </c>
      <c r="Q868" s="24"/>
      <c r="R868" s="24"/>
      <c r="S868" s="25"/>
      <c r="T868" s="19" t="s">
        <v>125</v>
      </c>
      <c r="U868" s="494" t="s">
        <v>81</v>
      </c>
      <c r="V868" s="89" t="s">
        <v>224</v>
      </c>
      <c r="W868" s="182"/>
      <c r="X868" s="164" t="s">
        <v>4949</v>
      </c>
      <c r="Y868" s="8"/>
      <c r="Z868" s="114" t="str">
        <f>INDEX('Factur-X FULL'!B:B,MATCH(CONCATENATE("/rsm:CrossIndustryInvoice",O868),'Factur-X FULL'!M:M,0))</f>
        <v>EXT</v>
      </c>
      <c r="AA868" s="201" t="str">
        <f>INDEX('Factur-X FULL'!K:K,MATCH(CONCATENATE("/rsm:CrossIndustryInvoice",O868),'Factur-X FULL'!M:M,0))</f>
        <v>0..1</v>
      </c>
      <c r="AB868" s="109" t="str">
        <f>IF(OR(ISNA(Z868),Z868="EXT"),INDEX('Factur-X FULL'!T:T,MATCH(CONCATENATE("/rsm:CrossIndustryInvoice",O868),'Factur-X FULL'!M:M,0)),INDEX('Factur-X FULL'!T:T,MATCH(Z868,'Factur-X FULL'!B:B,0)))</f>
        <v>EXTENDED</v>
      </c>
      <c r="AC868" s="422" t="s">
        <v>5595</v>
      </c>
      <c r="AD868" s="8"/>
    </row>
    <row r="869" spans="1:30" ht="45" customHeight="1" outlineLevel="4" x14ac:dyDescent="0.2">
      <c r="A869" s="8">
        <v>866</v>
      </c>
      <c r="B869" s="68" t="s">
        <v>4162</v>
      </c>
      <c r="C869" s="121"/>
      <c r="D869" s="445" t="str">
        <f t="shared" si="130"/>
        <v xml:space="preserve">* * * * * </v>
      </c>
      <c r="E869" s="24" t="s">
        <v>4819</v>
      </c>
      <c r="F869" s="26">
        <f t="shared" si="119"/>
        <v>5</v>
      </c>
      <c r="G869" s="26" t="s">
        <v>5613</v>
      </c>
      <c r="H869" s="26" t="s">
        <v>5613</v>
      </c>
      <c r="I869" s="26" t="s">
        <v>5613</v>
      </c>
      <c r="J869" s="26" t="s">
        <v>3776</v>
      </c>
      <c r="K869" s="18" t="s">
        <v>16</v>
      </c>
      <c r="L869" s="230" t="str">
        <f t="shared" si="128"/>
        <v>1..1</v>
      </c>
      <c r="M869" s="230" t="str">
        <f t="shared" si="120"/>
        <v>1..1</v>
      </c>
      <c r="N869" s="475" t="s">
        <v>20</v>
      </c>
      <c r="O869" s="25" t="s">
        <v>3972</v>
      </c>
      <c r="P869" s="24" t="s">
        <v>1488</v>
      </c>
      <c r="Q869" s="24"/>
      <c r="R869" s="24"/>
      <c r="S869" s="25"/>
      <c r="T869" s="19" t="s">
        <v>192</v>
      </c>
      <c r="U869" s="494" t="s">
        <v>81</v>
      </c>
      <c r="V869" s="89"/>
      <c r="W869" s="182"/>
      <c r="X869" s="164" t="s">
        <v>4949</v>
      </c>
      <c r="Y869" s="8"/>
      <c r="Z869" s="114" t="str">
        <f>INDEX('Factur-X FULL'!B:B,MATCH(CONCATENATE("/rsm:CrossIndustryInvoice",O869),'Factur-X FULL'!M:M,0))</f>
        <v>EXT</v>
      </c>
      <c r="AA869" s="201" t="str">
        <f>INDEX('Factur-X FULL'!K:K,MATCH(CONCATENATE("/rsm:CrossIndustryInvoice",O869),'Factur-X FULL'!M:M,0))</f>
        <v>1..1</v>
      </c>
      <c r="AB869" s="109" t="str">
        <f>IF(OR(ISNA(Z869),Z869="EXT"),INDEX('Factur-X FULL'!T:T,MATCH(CONCATENATE("/rsm:CrossIndustryInvoice",O869),'Factur-X FULL'!M:M,0)),INDEX('Factur-X FULL'!T:T,MATCH(Z869,'Factur-X FULL'!B:B,0)))</f>
        <v>EXTENDED</v>
      </c>
      <c r="AC869" s="422" t="s">
        <v>5595</v>
      </c>
      <c r="AD869" s="8"/>
    </row>
    <row r="870" spans="1:30" ht="45" customHeight="1" outlineLevel="4" x14ac:dyDescent="0.2">
      <c r="A870" s="8">
        <v>867</v>
      </c>
      <c r="B870" s="68" t="s">
        <v>4162</v>
      </c>
      <c r="C870" s="121"/>
      <c r="D870" s="445" t="str">
        <f t="shared" si="130"/>
        <v xml:space="preserve">* * * * * </v>
      </c>
      <c r="E870" s="24" t="s">
        <v>4820</v>
      </c>
      <c r="F870" s="26">
        <f t="shared" si="119"/>
        <v>5</v>
      </c>
      <c r="G870" s="26" t="s">
        <v>5613</v>
      </c>
      <c r="H870" s="26" t="s">
        <v>5613</v>
      </c>
      <c r="I870" s="26" t="s">
        <v>5613</v>
      </c>
      <c r="J870" s="26" t="s">
        <v>3776</v>
      </c>
      <c r="K870" s="18" t="s">
        <v>20</v>
      </c>
      <c r="L870" s="230" t="str">
        <f t="shared" si="128"/>
        <v>0..1</v>
      </c>
      <c r="M870" s="230" t="str">
        <f t="shared" si="120"/>
        <v>0..1</v>
      </c>
      <c r="N870" s="475" t="s">
        <v>20</v>
      </c>
      <c r="O870" s="25" t="s">
        <v>4818</v>
      </c>
      <c r="P870" s="24" t="s">
        <v>1493</v>
      </c>
      <c r="Q870" s="24" t="s">
        <v>1494</v>
      </c>
      <c r="R870" s="24"/>
      <c r="S870" s="25"/>
      <c r="T870" s="19" t="s">
        <v>125</v>
      </c>
      <c r="U870" s="494" t="s">
        <v>81</v>
      </c>
      <c r="V870" s="89"/>
      <c r="W870" s="182"/>
      <c r="X870" s="164" t="s">
        <v>4949</v>
      </c>
      <c r="Y870" s="8"/>
      <c r="Z870" s="114" t="str">
        <f>INDEX('Factur-X FULL'!B:B,MATCH(CONCATENATE("/rsm:CrossIndustryInvoice",O870),'Factur-X FULL'!M:M,0))</f>
        <v>EXT</v>
      </c>
      <c r="AA870" s="201" t="str">
        <f>INDEX('Factur-X FULL'!K:K,MATCH(CONCATENATE("/rsm:CrossIndustryInvoice",O870),'Factur-X FULL'!M:M,0))</f>
        <v>0..n</v>
      </c>
      <c r="AB870" s="109" t="str">
        <f>IF(OR(ISNA(Z870),Z870="EXT"),INDEX('Factur-X FULL'!T:T,MATCH(CONCATENATE("/rsm:CrossIndustryInvoice",O870),'Factur-X FULL'!M:M,0)),INDEX('Factur-X FULL'!T:T,MATCH(Z870,'Factur-X FULL'!B:B,0)))</f>
        <v>EXTENDED</v>
      </c>
      <c r="AC870" s="422" t="s">
        <v>5607</v>
      </c>
      <c r="AD870" s="8"/>
    </row>
    <row r="871" spans="1:30" s="148" customFormat="1" ht="45" customHeight="1" outlineLevel="3" x14ac:dyDescent="0.2">
      <c r="A871" s="8">
        <v>868</v>
      </c>
      <c r="B871" s="156" t="s">
        <v>4162</v>
      </c>
      <c r="C871" s="130"/>
      <c r="D871" s="446" t="str">
        <f t="shared" si="130"/>
        <v xml:space="preserve">* * * * </v>
      </c>
      <c r="E871" s="34" t="s">
        <v>4178</v>
      </c>
      <c r="F871" s="35">
        <f t="shared" si="119"/>
        <v>4</v>
      </c>
      <c r="G871" s="35" t="s">
        <v>5613</v>
      </c>
      <c r="H871" s="35" t="s">
        <v>5613</v>
      </c>
      <c r="I871" s="35" t="s">
        <v>5613</v>
      </c>
      <c r="J871" s="35" t="s">
        <v>3776</v>
      </c>
      <c r="K871" s="36" t="s">
        <v>20</v>
      </c>
      <c r="L871" s="35" t="str">
        <f t="shared" si="128"/>
        <v>0..1</v>
      </c>
      <c r="M871" s="35" t="str">
        <f t="shared" si="120"/>
        <v>0..1</v>
      </c>
      <c r="N871" s="482" t="s">
        <v>21</v>
      </c>
      <c r="O871" s="34" t="s">
        <v>4102</v>
      </c>
      <c r="P871" s="34"/>
      <c r="Q871" s="34"/>
      <c r="R871" s="34"/>
      <c r="S871" s="34"/>
      <c r="T871" s="36"/>
      <c r="U871" s="500"/>
      <c r="V871" s="91"/>
      <c r="W871" s="185"/>
      <c r="X871" s="166" t="s">
        <v>4949</v>
      </c>
      <c r="Y871" s="8"/>
      <c r="Z871" s="145" t="str">
        <f>INDEX('Factur-X FULL'!B:B,MATCH(CONCATENATE("/rsm:CrossIndustryInvoice",O871),'Factur-X FULL'!M:M,0))</f>
        <v>EXT</v>
      </c>
      <c r="AA871" s="202" t="str">
        <f>INDEX('Factur-X FULL'!K:K,MATCH(CONCATENATE("/rsm:CrossIndustryInvoice",O871),'Factur-X FULL'!M:M,0))</f>
        <v>0..1</v>
      </c>
      <c r="AB871" s="146" t="str">
        <f>IF(OR(ISNA(Z871),Z871="EXT"),INDEX('Factur-X FULL'!T:T,MATCH(CONCATENATE("/rsm:CrossIndustryInvoice",O871),'Factur-X FULL'!M:M,0)),INDEX('Factur-X FULL'!T:T,MATCH(Z871,'Factur-X FULL'!B:B,0)))</f>
        <v>EXTENDED</v>
      </c>
      <c r="AC871" s="422" t="s">
        <v>5595</v>
      </c>
      <c r="AD871" s="8"/>
    </row>
    <row r="872" spans="1:30" ht="45" customHeight="1" outlineLevel="4" x14ac:dyDescent="0.2">
      <c r="A872" s="8">
        <v>869</v>
      </c>
      <c r="B872" s="68" t="s">
        <v>4162</v>
      </c>
      <c r="C872" s="121"/>
      <c r="D872" s="445" t="str">
        <f t="shared" si="130"/>
        <v xml:space="preserve">* * * * * </v>
      </c>
      <c r="E872" s="24" t="s">
        <v>4108</v>
      </c>
      <c r="F872" s="26">
        <f t="shared" si="119"/>
        <v>5</v>
      </c>
      <c r="G872" s="26" t="s">
        <v>5613</v>
      </c>
      <c r="H872" s="26" t="s">
        <v>5613</v>
      </c>
      <c r="I872" s="26" t="s">
        <v>5613</v>
      </c>
      <c r="J872" s="26" t="s">
        <v>3776</v>
      </c>
      <c r="K872" s="18" t="s">
        <v>16</v>
      </c>
      <c r="L872" s="230" t="str">
        <f t="shared" si="128"/>
        <v>1..1</v>
      </c>
      <c r="M872" s="230" t="str">
        <f t="shared" si="120"/>
        <v>1..1</v>
      </c>
      <c r="N872" s="475" t="s">
        <v>20</v>
      </c>
      <c r="O872" s="20" t="s">
        <v>4103</v>
      </c>
      <c r="P872" s="20" t="s">
        <v>5729</v>
      </c>
      <c r="Q872" s="20"/>
      <c r="R872" s="20"/>
      <c r="S872" s="20"/>
      <c r="T872" s="18" t="s">
        <v>147</v>
      </c>
      <c r="U872" s="495" t="s">
        <v>81</v>
      </c>
      <c r="V872" s="88"/>
      <c r="W872" s="181"/>
      <c r="X872" s="163" t="s">
        <v>4949</v>
      </c>
      <c r="Y872" s="8"/>
      <c r="Z872" s="114" t="str">
        <f>INDEX('Factur-X FULL'!B:B,MATCH(CONCATENATE("/rsm:CrossIndustryInvoice",O872),'Factur-X FULL'!M:M,0))</f>
        <v>EXT</v>
      </c>
      <c r="AA872" s="201" t="str">
        <f>INDEX('Factur-X FULL'!K:K,MATCH(CONCATENATE("/rsm:CrossIndustryInvoice",O872),'Factur-X FULL'!M:M,0))</f>
        <v>1..1</v>
      </c>
      <c r="AB872" s="109" t="str">
        <f>IF(OR(ISNA(Z872),Z872="EXT"),INDEX('Factur-X FULL'!T:T,MATCH(CONCATENATE("/rsm:CrossIndustryInvoice",O872),'Factur-X FULL'!M:M,0)),INDEX('Factur-X FULL'!T:T,MATCH(Z872,'Factur-X FULL'!B:B,0)))</f>
        <v>EXTENDED</v>
      </c>
      <c r="AC872" s="422" t="s">
        <v>5595</v>
      </c>
      <c r="AD872" s="8"/>
    </row>
    <row r="873" spans="1:30" ht="45" customHeight="1" outlineLevel="4" x14ac:dyDescent="0.2">
      <c r="A873" s="8">
        <v>870</v>
      </c>
      <c r="B873" s="68" t="s">
        <v>4162</v>
      </c>
      <c r="C873" s="121"/>
      <c r="D873" s="445" t="str">
        <f t="shared" si="130"/>
        <v xml:space="preserve">* * * * * * </v>
      </c>
      <c r="E873" s="24" t="s">
        <v>4086</v>
      </c>
      <c r="F873" s="26">
        <f t="shared" si="119"/>
        <v>6</v>
      </c>
      <c r="G873" s="26" t="s">
        <v>5613</v>
      </c>
      <c r="H873" s="26" t="s">
        <v>5613</v>
      </c>
      <c r="I873" s="26" t="s">
        <v>5613</v>
      </c>
      <c r="J873" s="26" t="s">
        <v>3776</v>
      </c>
      <c r="K873" s="18" t="s">
        <v>16</v>
      </c>
      <c r="L873" s="230" t="str">
        <f t="shared" ref="L873:L906" si="131">IF($K873="","",$K873)</f>
        <v>1..1</v>
      </c>
      <c r="M873" s="230" t="str">
        <f t="shared" si="120"/>
        <v>1..1</v>
      </c>
      <c r="N873" s="475" t="s">
        <v>20</v>
      </c>
      <c r="O873" s="47" t="s">
        <v>4104</v>
      </c>
      <c r="P873" s="47" t="s">
        <v>5730</v>
      </c>
      <c r="Q873" s="47"/>
      <c r="R873" s="47"/>
      <c r="S873" s="47"/>
      <c r="T873" s="125" t="s">
        <v>409</v>
      </c>
      <c r="U873" s="497" t="s">
        <v>230</v>
      </c>
      <c r="V873" s="94"/>
      <c r="W873" s="187"/>
      <c r="X873" s="169" t="s">
        <v>4949</v>
      </c>
      <c r="Y873" s="8"/>
      <c r="Z873" s="114" t="str">
        <f>INDEX('Factur-X FULL'!B:B,MATCH(CONCATENATE("/rsm:CrossIndustryInvoice",O873),'Factur-X FULL'!M:M,0))</f>
        <v>EXT</v>
      </c>
      <c r="AA873" s="201" t="str">
        <f>INDEX('Factur-X FULL'!K:K,MATCH(CONCATENATE("/rsm:CrossIndustryInvoice",O873),'Factur-X FULL'!M:M,0))</f>
        <v>1..1</v>
      </c>
      <c r="AB873" s="109" t="str">
        <f>IF(OR(ISNA(Z873),Z873="EXT"),INDEX('Factur-X FULL'!T:T,MATCH(CONCATENATE("/rsm:CrossIndustryInvoice",O873),'Factur-X FULL'!M:M,0)),INDEX('Factur-X FULL'!T:T,MATCH(Z873,'Factur-X FULL'!B:B,0)))</f>
        <v>EXTENDED</v>
      </c>
      <c r="AC873" s="422" t="s">
        <v>5595</v>
      </c>
      <c r="AD873" s="8"/>
    </row>
    <row r="874" spans="1:30" s="148" customFormat="1" ht="45" customHeight="1" outlineLevel="3" x14ac:dyDescent="0.2">
      <c r="A874" s="8">
        <v>871</v>
      </c>
      <c r="B874" s="156" t="s">
        <v>4162</v>
      </c>
      <c r="C874" s="133"/>
      <c r="D874" s="446" t="str">
        <f t="shared" si="130"/>
        <v xml:space="preserve">* * * * </v>
      </c>
      <c r="E874" s="34" t="s">
        <v>4179</v>
      </c>
      <c r="F874" s="35">
        <f t="shared" si="119"/>
        <v>4</v>
      </c>
      <c r="G874" s="236" t="s">
        <v>5613</v>
      </c>
      <c r="H874" s="236" t="s">
        <v>5613</v>
      </c>
      <c r="I874" s="236" t="s">
        <v>5613</v>
      </c>
      <c r="J874" s="236" t="s">
        <v>3776</v>
      </c>
      <c r="K874" s="36" t="s">
        <v>20</v>
      </c>
      <c r="L874" s="35" t="s">
        <v>4576</v>
      </c>
      <c r="M874" s="35" t="s">
        <v>21</v>
      </c>
      <c r="N874" s="482" t="s">
        <v>21</v>
      </c>
      <c r="O874" s="37" t="s">
        <v>4105</v>
      </c>
      <c r="P874" s="34"/>
      <c r="Q874" s="34"/>
      <c r="R874" s="34"/>
      <c r="S874" s="37"/>
      <c r="T874" s="36"/>
      <c r="U874" s="500"/>
      <c r="V874" s="91"/>
      <c r="W874" s="185"/>
      <c r="X874" s="166" t="s">
        <v>4949</v>
      </c>
      <c r="Y874" s="8"/>
      <c r="Z874" s="145" t="str">
        <f>INDEX('Factur-X FULL'!B:B,MATCH(CONCATENATE("/rsm:CrossIndustryInvoice",O874),'Factur-X FULL'!M:M,0))</f>
        <v>EXT</v>
      </c>
      <c r="AA874" s="202" t="str">
        <f>INDEX('Factur-X FULL'!K:K,MATCH(CONCATENATE("/rsm:CrossIndustryInvoice",O874),'Factur-X FULL'!M:M,0))</f>
        <v>0..n</v>
      </c>
      <c r="AB874" s="146" t="str">
        <f>IF(OR(ISNA(Z874),Z874="EXT"),INDEX('Factur-X FULL'!T:T,MATCH(CONCATENATE("/rsm:CrossIndustryInvoice",O874),'Factur-X FULL'!M:M,0)),INDEX('Factur-X FULL'!T:T,MATCH(Z874,'Factur-X FULL'!B:B,0)))</f>
        <v>EXTENDED</v>
      </c>
      <c r="AC874" s="422" t="s">
        <v>5595</v>
      </c>
      <c r="AD874" s="8"/>
    </row>
    <row r="875" spans="1:30" ht="45" customHeight="1" outlineLevel="4" x14ac:dyDescent="0.2">
      <c r="A875" s="8">
        <v>872</v>
      </c>
      <c r="B875" s="68" t="s">
        <v>4162</v>
      </c>
      <c r="C875" s="121"/>
      <c r="D875" s="445" t="str">
        <f t="shared" si="130"/>
        <v xml:space="preserve">* * * * * </v>
      </c>
      <c r="E875" s="24" t="s">
        <v>4091</v>
      </c>
      <c r="F875" s="26">
        <f t="shared" si="119"/>
        <v>5</v>
      </c>
      <c r="G875" s="26" t="s">
        <v>5613</v>
      </c>
      <c r="H875" s="26" t="s">
        <v>5613</v>
      </c>
      <c r="I875" s="26" t="s">
        <v>5613</v>
      </c>
      <c r="J875" s="26" t="s">
        <v>3776</v>
      </c>
      <c r="K875" s="18" t="s">
        <v>16</v>
      </c>
      <c r="L875" s="230" t="str">
        <f t="shared" si="131"/>
        <v>1..1</v>
      </c>
      <c r="M875" s="230" t="str">
        <f t="shared" ref="M875:M878" si="132">IF($L875="","",$L875)</f>
        <v>1..1</v>
      </c>
      <c r="N875" s="475" t="s">
        <v>20</v>
      </c>
      <c r="O875" s="21" t="s">
        <v>4106</v>
      </c>
      <c r="P875" s="20" t="s">
        <v>5731</v>
      </c>
      <c r="Q875" s="20"/>
      <c r="R875" s="20"/>
      <c r="S875" s="21"/>
      <c r="T875" s="18" t="s">
        <v>147</v>
      </c>
      <c r="U875" s="495" t="s">
        <v>81</v>
      </c>
      <c r="V875" s="88"/>
      <c r="W875" s="181"/>
      <c r="X875" s="163" t="s">
        <v>4949</v>
      </c>
      <c r="Y875" s="8"/>
      <c r="Z875" s="114" t="str">
        <f>INDEX('Factur-X FULL'!B:B,MATCH(CONCATENATE("/rsm:CrossIndustryInvoice",O875),'Factur-X FULL'!M:M,0))</f>
        <v>EXT</v>
      </c>
      <c r="AA875" s="201" t="str">
        <f>INDEX('Factur-X FULL'!K:K,MATCH(CONCATENATE("/rsm:CrossIndustryInvoice",O875),'Factur-X FULL'!M:M,0))</f>
        <v>1..1</v>
      </c>
      <c r="AB875" s="109" t="str">
        <f>IF(OR(ISNA(Z875),Z875="EXT"),INDEX('Factur-X FULL'!T:T,MATCH(CONCATENATE("/rsm:CrossIndustryInvoice",O875),'Factur-X FULL'!M:M,0)),INDEX('Factur-X FULL'!T:T,MATCH(Z875,'Factur-X FULL'!B:B,0)))</f>
        <v>EXTENDED</v>
      </c>
      <c r="AC875" s="422" t="s">
        <v>5595</v>
      </c>
      <c r="AD875" s="8"/>
    </row>
    <row r="876" spans="1:30" ht="45" customHeight="1" outlineLevel="4" x14ac:dyDescent="0.2">
      <c r="A876" s="8">
        <v>873</v>
      </c>
      <c r="B876" s="68" t="s">
        <v>4162</v>
      </c>
      <c r="C876" s="121"/>
      <c r="D876" s="445" t="str">
        <f t="shared" si="130"/>
        <v xml:space="preserve">* * * * * * </v>
      </c>
      <c r="E876" s="24"/>
      <c r="F876" s="26">
        <f t="shared" si="119"/>
        <v>6</v>
      </c>
      <c r="G876" s="26" t="s">
        <v>5613</v>
      </c>
      <c r="H876" s="26" t="s">
        <v>5613</v>
      </c>
      <c r="I876" s="26" t="s">
        <v>5613</v>
      </c>
      <c r="J876" s="26" t="s">
        <v>3776</v>
      </c>
      <c r="K876" s="18" t="s">
        <v>16</v>
      </c>
      <c r="L876" s="230" t="str">
        <f t="shared" si="131"/>
        <v>1..1</v>
      </c>
      <c r="M876" s="230" t="str">
        <f t="shared" si="132"/>
        <v>1..1</v>
      </c>
      <c r="N876" s="475" t="s">
        <v>20</v>
      </c>
      <c r="O876" s="69" t="s">
        <v>4107</v>
      </c>
      <c r="P876" s="47" t="s">
        <v>5732</v>
      </c>
      <c r="Q876" s="47" t="s">
        <v>4976</v>
      </c>
      <c r="R876" s="47"/>
      <c r="S876" s="52"/>
      <c r="T876" s="134" t="s">
        <v>409</v>
      </c>
      <c r="U876" s="497" t="s">
        <v>230</v>
      </c>
      <c r="V876" s="96" t="s">
        <v>138</v>
      </c>
      <c r="W876" s="190"/>
      <c r="X876" s="171" t="s">
        <v>4949</v>
      </c>
      <c r="Y876" s="8"/>
      <c r="Z876" s="114" t="str">
        <f>INDEX('Factur-X FULL'!B:B,MATCH(CONCATENATE("/rsm:CrossIndustryInvoice",O876),'Factur-X FULL'!M:M,0))</f>
        <v>EXT</v>
      </c>
      <c r="AA876" s="201" t="str">
        <f>INDEX('Factur-X FULL'!K:K,MATCH(CONCATENATE("/rsm:CrossIndustryInvoice",O876),'Factur-X FULL'!M:M,0))</f>
        <v>1..1</v>
      </c>
      <c r="AB876" s="109" t="str">
        <f>IF(OR(ISNA(Z876),Z876="EXT"),INDEX('Factur-X FULL'!T:T,MATCH(CONCATENATE("/rsm:CrossIndustryInvoice",O876),'Factur-X FULL'!M:M,0)),INDEX('Factur-X FULL'!T:T,MATCH(Z876,'Factur-X FULL'!B:B,0)))</f>
        <v>EXTENDED</v>
      </c>
      <c r="AC876" s="422" t="s">
        <v>5595</v>
      </c>
      <c r="AD876" s="8"/>
    </row>
    <row r="877" spans="1:30" s="148" customFormat="1" ht="45" customHeight="1" outlineLevel="2" x14ac:dyDescent="0.2">
      <c r="A877" s="8">
        <v>874</v>
      </c>
      <c r="B877" s="156" t="s">
        <v>4162</v>
      </c>
      <c r="C877" s="127"/>
      <c r="D877" s="449" t="str">
        <f t="shared" si="130"/>
        <v xml:space="preserve">* * * </v>
      </c>
      <c r="E877" s="40" t="s">
        <v>4181</v>
      </c>
      <c r="F877" s="42">
        <f t="shared" si="119"/>
        <v>3</v>
      </c>
      <c r="G877" s="234" t="s">
        <v>5613</v>
      </c>
      <c r="H877" s="234" t="s">
        <v>5613</v>
      </c>
      <c r="I877" s="234" t="s">
        <v>5613</v>
      </c>
      <c r="J877" s="234" t="s">
        <v>3776</v>
      </c>
      <c r="K877" s="42" t="s">
        <v>20</v>
      </c>
      <c r="L877" s="41" t="str">
        <f t="shared" si="131"/>
        <v>0..1</v>
      </c>
      <c r="M877" s="41" t="str">
        <f t="shared" si="132"/>
        <v>0..1</v>
      </c>
      <c r="N877" s="481" t="s">
        <v>21</v>
      </c>
      <c r="O877" s="40" t="s">
        <v>4180</v>
      </c>
      <c r="P877" s="40" t="s">
        <v>3009</v>
      </c>
      <c r="Q877" s="40"/>
      <c r="R877" s="40"/>
      <c r="S877" s="42"/>
      <c r="T877" s="42" t="s">
        <v>77</v>
      </c>
      <c r="U877" s="499"/>
      <c r="V877" s="195"/>
      <c r="W877" s="193" t="s">
        <v>3774</v>
      </c>
      <c r="X877" s="194"/>
      <c r="Y877" s="8"/>
      <c r="Z877" s="141" t="str">
        <f>INDEX('Factur-X FULL'!B:B,MATCH(CONCATENATE("/rsm:CrossIndustryInvoice",O877),'Factur-X FULL'!M:M,0))</f>
        <v>BG-16</v>
      </c>
      <c r="AA877" s="203" t="str">
        <f>INDEX('Factur-X FULL'!K:K,MATCH(CONCATENATE("/rsm:CrossIndustryInvoice",O877),'Factur-X FULL'!M:M,0))</f>
        <v>0..1</v>
      </c>
      <c r="AB877" s="143" t="str">
        <f>IF(OR(ISNA(Z877),Z877="EXT"),INDEX('Factur-X FULL'!T:T,MATCH(CONCATENATE("/rsm:CrossIndustryInvoice",O877),'Factur-X FULL'!M:M,0)),INDEX('Factur-X FULL'!T:T,MATCH(Z877,'Factur-X FULL'!B:B,0)))</f>
        <v>BASIC WL</v>
      </c>
      <c r="AC877" s="70"/>
      <c r="AD877" s="8"/>
    </row>
    <row r="878" spans="1:30" ht="45" customHeight="1" outlineLevel="2" x14ac:dyDescent="0.2">
      <c r="A878" s="8">
        <v>875</v>
      </c>
      <c r="B878" s="68" t="s">
        <v>4162</v>
      </c>
      <c r="C878" s="121"/>
      <c r="D878" s="445" t="str">
        <f t="shared" si="130"/>
        <v xml:space="preserve">* * * * </v>
      </c>
      <c r="E878" s="24" t="s">
        <v>4110</v>
      </c>
      <c r="F878" s="26">
        <f t="shared" si="119"/>
        <v>4</v>
      </c>
      <c r="G878" s="26" t="s">
        <v>5613</v>
      </c>
      <c r="H878" s="26" t="s">
        <v>5613</v>
      </c>
      <c r="I878" s="26" t="s">
        <v>5613</v>
      </c>
      <c r="J878" s="26" t="s">
        <v>3776</v>
      </c>
      <c r="K878" s="18" t="s">
        <v>20</v>
      </c>
      <c r="L878" s="230" t="str">
        <f t="shared" si="131"/>
        <v>0..1</v>
      </c>
      <c r="M878" s="230" t="str">
        <f t="shared" si="132"/>
        <v>0..1</v>
      </c>
      <c r="N878" s="475" t="s">
        <v>20</v>
      </c>
      <c r="O878" s="20" t="s">
        <v>4109</v>
      </c>
      <c r="P878" s="20" t="s">
        <v>3016</v>
      </c>
      <c r="Q878" s="20" t="s">
        <v>4251</v>
      </c>
      <c r="R878" s="20"/>
      <c r="S878" s="20"/>
      <c r="T878" s="18" t="s">
        <v>192</v>
      </c>
      <c r="U878" s="495" t="s">
        <v>81</v>
      </c>
      <c r="V878" s="88"/>
      <c r="W878" s="181" t="s">
        <v>3774</v>
      </c>
      <c r="X878" s="163"/>
      <c r="Y878" s="8"/>
      <c r="Z878" s="114" t="str">
        <f>INDEX('Factur-X FULL'!B:B,MATCH(CONCATENATE("/rsm:CrossIndustryInvoice",O878),'Factur-X FULL'!M:M,0))</f>
        <v>BT-81</v>
      </c>
      <c r="AA878" s="201" t="str">
        <f>INDEX('Factur-X FULL'!K:K,MATCH(CONCATENATE("/rsm:CrossIndustryInvoice",O878),'Factur-X FULL'!M:M,0))</f>
        <v>1..1</v>
      </c>
      <c r="AB878" s="109" t="str">
        <f>IF(OR(ISNA(Z878),Z878="EXT"),INDEX('Factur-X FULL'!T:T,MATCH(CONCATENATE("/rsm:CrossIndustryInvoice",O878),'Factur-X FULL'!M:M,0)),INDEX('Factur-X FULL'!T:T,MATCH(Z878,'Factur-X FULL'!B:B,0)))</f>
        <v>BASIC WL</v>
      </c>
      <c r="AC878" s="70" t="s">
        <v>4706</v>
      </c>
      <c r="AD878" s="8"/>
    </row>
    <row r="879" spans="1:30" ht="45" customHeight="1" outlineLevel="2" x14ac:dyDescent="0.2">
      <c r="A879" s="8">
        <v>876</v>
      </c>
      <c r="B879" s="68" t="s">
        <v>4162</v>
      </c>
      <c r="C879" s="121"/>
      <c r="D879" s="445" t="str">
        <f t="shared" si="130"/>
        <v xml:space="preserve">* * * * </v>
      </c>
      <c r="E879" s="24" t="s">
        <v>3748</v>
      </c>
      <c r="F879" s="26">
        <f t="shared" si="119"/>
        <v>4</v>
      </c>
      <c r="G879" s="26" t="s">
        <v>5613</v>
      </c>
      <c r="H879" s="26" t="s">
        <v>5613</v>
      </c>
      <c r="I879" s="26" t="s">
        <v>5613</v>
      </c>
      <c r="J879" s="26" t="s">
        <v>3776</v>
      </c>
      <c r="K879" s="18" t="s">
        <v>20</v>
      </c>
      <c r="L879" s="230" t="str">
        <f t="shared" si="131"/>
        <v>0..1</v>
      </c>
      <c r="M879" s="230" t="s">
        <v>21</v>
      </c>
      <c r="N879" s="475" t="s">
        <v>21</v>
      </c>
      <c r="O879" s="20" t="s">
        <v>4111</v>
      </c>
      <c r="P879" s="20" t="s">
        <v>3029</v>
      </c>
      <c r="Q879" s="20" t="s">
        <v>3030</v>
      </c>
      <c r="R879" s="20"/>
      <c r="S879" s="20"/>
      <c r="T879" s="18" t="s">
        <v>125</v>
      </c>
      <c r="U879" s="495" t="s">
        <v>81</v>
      </c>
      <c r="V879" s="88"/>
      <c r="W879" s="181" t="s">
        <v>3774</v>
      </c>
      <c r="X879" s="163"/>
      <c r="Y879" s="8"/>
      <c r="Z879" s="114" t="str">
        <f>INDEX('Factur-X FULL'!B:B,MATCH(CONCATENATE("/rsm:CrossIndustryInvoice",O879),'Factur-X FULL'!M:M,0))</f>
        <v>BT-82</v>
      </c>
      <c r="AA879" s="201" t="str">
        <f>INDEX('Factur-X FULL'!K:K,MATCH(CONCATENATE("/rsm:CrossIndustryInvoice",O879),'Factur-X FULL'!M:M,0))</f>
        <v>0..1</v>
      </c>
      <c r="AB879" s="109" t="str">
        <f>IF(OR(ISNA(Z879),Z879="EXT"),INDEX('Factur-X FULL'!T:T,MATCH(CONCATENATE("/rsm:CrossIndustryInvoice",O879),'Factur-X FULL'!M:M,0)),INDEX('Factur-X FULL'!T:T,MATCH(Z879,'Factur-X FULL'!B:B,0)))</f>
        <v>EN 16931</v>
      </c>
      <c r="AD879" s="8"/>
    </row>
    <row r="880" spans="1:30" s="148" customFormat="1" ht="45" customHeight="1" outlineLevel="2" x14ac:dyDescent="0.2">
      <c r="A880" s="8">
        <v>877</v>
      </c>
      <c r="B880" s="68" t="s">
        <v>4162</v>
      </c>
      <c r="C880" s="127"/>
      <c r="D880" s="449" t="str">
        <f t="shared" si="130"/>
        <v xml:space="preserve">* * * </v>
      </c>
      <c r="E880" s="40" t="s">
        <v>3123</v>
      </c>
      <c r="F880" s="42">
        <f t="shared" ref="F880:F947" si="133">LEN(O880)-LEN(SUBSTITUTE(O880,"/",""))</f>
        <v>3</v>
      </c>
      <c r="G880" s="234" t="s">
        <v>5613</v>
      </c>
      <c r="H880" s="234" t="s">
        <v>5613</v>
      </c>
      <c r="I880" s="234" t="s">
        <v>5613</v>
      </c>
      <c r="J880" s="234" t="s">
        <v>99</v>
      </c>
      <c r="K880" s="42" t="s">
        <v>21</v>
      </c>
      <c r="L880" s="41" t="str">
        <f t="shared" si="131"/>
        <v>0..n</v>
      </c>
      <c r="M880" s="41" t="str">
        <f t="shared" ref="M880:M928" si="134">IF($L880="","",$L880)</f>
        <v>0..n</v>
      </c>
      <c r="N880" s="481" t="s">
        <v>21</v>
      </c>
      <c r="O880" s="40" t="s">
        <v>4840</v>
      </c>
      <c r="P880" s="40" t="s">
        <v>3124</v>
      </c>
      <c r="Q880" s="40"/>
      <c r="R880" s="40"/>
      <c r="S880" s="42"/>
      <c r="T880" s="42" t="s">
        <v>77</v>
      </c>
      <c r="U880" s="499"/>
      <c r="V880" s="195"/>
      <c r="W880" s="193"/>
      <c r="X880" s="194"/>
      <c r="Y880" s="8"/>
      <c r="Z880" s="141" t="str">
        <f>INDEX('Factur-X FULL'!B:B,MATCH(CONCATENATE("/rsm:CrossIndustryInvoice",O880),'Factur-X FULL'!M:M,0))</f>
        <v>BG-23</v>
      </c>
      <c r="AA880" s="203" t="str">
        <f>INDEX('Factur-X FULL'!K:K,MATCH(CONCATENATE("/rsm:CrossIndustryInvoice",O880),'Factur-X FULL'!M:M,0))</f>
        <v>1..n</v>
      </c>
      <c r="AB880" s="143" t="str">
        <f>IF(OR(ISNA(Z880),Z880="EXT"),INDEX('Factur-X FULL'!T:T,MATCH(CONCATENATE("/rsm:CrossIndustryInvoice",O880),'Factur-X FULL'!M:M,0)),INDEX('Factur-X FULL'!T:T,MATCH(Z880,'Factur-X FULL'!B:B,0)))</f>
        <v>BASIC WL</v>
      </c>
      <c r="AC880" s="70" t="s">
        <v>4706</v>
      </c>
      <c r="AD880" s="8"/>
    </row>
    <row r="881" spans="1:30" ht="45" customHeight="1" outlineLevel="3" x14ac:dyDescent="0.2">
      <c r="A881" s="8">
        <v>878</v>
      </c>
      <c r="B881" s="68" t="s">
        <v>4162</v>
      </c>
      <c r="C881" s="121"/>
      <c r="D881" s="445" t="str">
        <f t="shared" si="130"/>
        <v xml:space="preserve">* * * * </v>
      </c>
      <c r="E881" s="24" t="s">
        <v>3132</v>
      </c>
      <c r="F881" s="26">
        <f t="shared" si="133"/>
        <v>4</v>
      </c>
      <c r="G881" s="26" t="s">
        <v>5613</v>
      </c>
      <c r="H881" s="26" t="s">
        <v>5613</v>
      </c>
      <c r="I881" s="26" t="s">
        <v>5613</v>
      </c>
      <c r="J881" s="26" t="s">
        <v>99</v>
      </c>
      <c r="K881" s="18" t="s">
        <v>16</v>
      </c>
      <c r="L881" s="230" t="str">
        <f t="shared" si="131"/>
        <v>1..1</v>
      </c>
      <c r="M881" s="230" t="str">
        <f t="shared" si="134"/>
        <v>1..1</v>
      </c>
      <c r="N881" s="475" t="s">
        <v>21</v>
      </c>
      <c r="O881" s="20" t="s">
        <v>4841</v>
      </c>
      <c r="P881" s="20" t="s">
        <v>3133</v>
      </c>
      <c r="Q881" s="20" t="s">
        <v>3134</v>
      </c>
      <c r="R881" s="20"/>
      <c r="S881" s="20"/>
      <c r="T881" s="18" t="s">
        <v>230</v>
      </c>
      <c r="U881" s="495" t="s">
        <v>81</v>
      </c>
      <c r="V881" s="88"/>
      <c r="W881" s="181"/>
      <c r="X881" s="163"/>
      <c r="Y881" s="8"/>
      <c r="Z881" s="114" t="str">
        <f>INDEX('Factur-X FULL'!B:B,MATCH(CONCATENATE("/rsm:CrossIndustryInvoice",O881),'Factur-X FULL'!M:M,0))</f>
        <v>BT-117</v>
      </c>
      <c r="AA881" s="201" t="str">
        <f>INDEX('Factur-X FULL'!K:K,MATCH(CONCATENATE("/rsm:CrossIndustryInvoice",O881),'Factur-X FULL'!M:M,0))</f>
        <v>1..1</v>
      </c>
      <c r="AB881" s="109" t="str">
        <f>IF(OR(ISNA(Z881),Z881="EXT"),INDEX('Factur-X FULL'!T:T,MATCH(CONCATENATE("/rsm:CrossIndustryInvoice",O881),'Factur-X FULL'!M:M,0)),INDEX('Factur-X FULL'!T:T,MATCH(Z881,'Factur-X FULL'!B:B,0)))</f>
        <v>BASIC WL</v>
      </c>
      <c r="AD881" s="8"/>
    </row>
    <row r="882" spans="1:30" ht="45" customHeight="1" outlineLevel="3" x14ac:dyDescent="0.2">
      <c r="A882" s="8">
        <v>879</v>
      </c>
      <c r="B882" s="68" t="s">
        <v>4162</v>
      </c>
      <c r="C882" s="121"/>
      <c r="D882" s="445" t="str">
        <f t="shared" si="130"/>
        <v xml:space="preserve">* * * * </v>
      </c>
      <c r="E882" s="24" t="s">
        <v>3143</v>
      </c>
      <c r="F882" s="26">
        <f t="shared" si="133"/>
        <v>4</v>
      </c>
      <c r="G882" s="26" t="s">
        <v>5613</v>
      </c>
      <c r="H882" s="26" t="s">
        <v>5613</v>
      </c>
      <c r="I882" s="26" t="s">
        <v>5613</v>
      </c>
      <c r="J882" s="26" t="s">
        <v>99</v>
      </c>
      <c r="K882" s="18" t="s">
        <v>16</v>
      </c>
      <c r="L882" s="230" t="str">
        <f t="shared" si="131"/>
        <v>1..1</v>
      </c>
      <c r="M882" s="230" t="str">
        <f t="shared" si="134"/>
        <v>1..1</v>
      </c>
      <c r="N882" s="475" t="s">
        <v>20</v>
      </c>
      <c r="O882" s="47" t="s">
        <v>4842</v>
      </c>
      <c r="P882" s="47" t="s">
        <v>5087</v>
      </c>
      <c r="Q882" s="47" t="s">
        <v>5544</v>
      </c>
      <c r="R882" s="47"/>
      <c r="S882" s="47"/>
      <c r="T882" s="125" t="s">
        <v>192</v>
      </c>
      <c r="U882" s="501" t="s">
        <v>81</v>
      </c>
      <c r="V882" s="94"/>
      <c r="W882" s="187"/>
      <c r="X882" s="169"/>
      <c r="Y882" s="8"/>
      <c r="Z882" s="114" t="str">
        <f>INDEX('Factur-X FULL'!B:B,MATCH(CONCATENATE("/rsm:CrossIndustryInvoice",O882),'Factur-X FULL'!M:M,0))</f>
        <v>BT-118-0</v>
      </c>
      <c r="AA882" s="201" t="str">
        <f>INDEX('Factur-X FULL'!K:K,MATCH(CONCATENATE("/rsm:CrossIndustryInvoice",O882),'Factur-X FULL'!M:M,0))</f>
        <v>1..1</v>
      </c>
      <c r="AB882" s="109" t="str">
        <f>IF(OR(ISNA(Z882),Z882="EXT"),INDEX('Factur-X FULL'!T:T,MATCH(CONCATENATE("/rsm:CrossIndustryInvoice",O882),'Factur-X FULL'!M:M,0)),INDEX('Factur-X FULL'!T:T,MATCH(Z882,'Factur-X FULL'!B:B,0)))</f>
        <v>BASIC WL</v>
      </c>
      <c r="AD882" s="8"/>
    </row>
    <row r="883" spans="1:30" ht="45" customHeight="1" outlineLevel="3" x14ac:dyDescent="0.2">
      <c r="A883" s="8">
        <v>880</v>
      </c>
      <c r="B883" s="68" t="s">
        <v>4162</v>
      </c>
      <c r="C883" s="121"/>
      <c r="D883" s="445" t="str">
        <f t="shared" si="130"/>
        <v xml:space="preserve">* * * * </v>
      </c>
      <c r="E883" s="24" t="s">
        <v>3148</v>
      </c>
      <c r="F883" s="26">
        <f t="shared" si="133"/>
        <v>4</v>
      </c>
      <c r="G883" s="26" t="s">
        <v>5613</v>
      </c>
      <c r="H883" s="26" t="s">
        <v>5613</v>
      </c>
      <c r="I883" s="26" t="s">
        <v>5613</v>
      </c>
      <c r="J883" s="26" t="s">
        <v>99</v>
      </c>
      <c r="K883" s="18" t="s">
        <v>20</v>
      </c>
      <c r="L883" s="230" t="str">
        <f t="shared" si="131"/>
        <v>0..1</v>
      </c>
      <c r="M883" s="230" t="str">
        <f t="shared" si="134"/>
        <v>0..1</v>
      </c>
      <c r="N883" s="475" t="s">
        <v>20</v>
      </c>
      <c r="O883" s="20" t="s">
        <v>4843</v>
      </c>
      <c r="P883" s="20" t="s">
        <v>3149</v>
      </c>
      <c r="Q883" s="20" t="s">
        <v>3150</v>
      </c>
      <c r="R883" s="20"/>
      <c r="S883" s="20"/>
      <c r="T883" s="18" t="s">
        <v>125</v>
      </c>
      <c r="U883" s="495" t="s">
        <v>81</v>
      </c>
      <c r="V883" s="88"/>
      <c r="W883" s="181"/>
      <c r="X883" s="163"/>
      <c r="Y883" s="8"/>
      <c r="Z883" s="114" t="str">
        <f>INDEX('Factur-X FULL'!B:B,MATCH(CONCATENATE("/rsm:CrossIndustryInvoice",O883),'Factur-X FULL'!M:M,0))</f>
        <v>BT-120</v>
      </c>
      <c r="AA883" s="201" t="str">
        <f>INDEX('Factur-X FULL'!K:K,MATCH(CONCATENATE("/rsm:CrossIndustryInvoice",O883),'Factur-X FULL'!M:M,0))</f>
        <v>0..1</v>
      </c>
      <c r="AB883" s="109" t="str">
        <f>IF(OR(ISNA(Z883),Z883="EXT"),INDEX('Factur-X FULL'!T:T,MATCH(CONCATENATE("/rsm:CrossIndustryInvoice",O883),'Factur-X FULL'!M:M,0)),INDEX('Factur-X FULL'!T:T,MATCH(Z883,'Factur-X FULL'!B:B,0)))</f>
        <v>BASIC WL</v>
      </c>
      <c r="AD883" s="8"/>
    </row>
    <row r="884" spans="1:30" ht="45" customHeight="1" outlineLevel="3" x14ac:dyDescent="0.2">
      <c r="A884" s="8">
        <v>881</v>
      </c>
      <c r="B884" s="68" t="s">
        <v>4162</v>
      </c>
      <c r="C884" s="121"/>
      <c r="D884" s="445" t="str">
        <f t="shared" si="130"/>
        <v xml:space="preserve">* * * * </v>
      </c>
      <c r="E884" s="24" t="s">
        <v>3158</v>
      </c>
      <c r="F884" s="26">
        <f t="shared" si="133"/>
        <v>4</v>
      </c>
      <c r="G884" s="26" t="s">
        <v>5613</v>
      </c>
      <c r="H884" s="26" t="s">
        <v>5613</v>
      </c>
      <c r="I884" s="26" t="s">
        <v>5613</v>
      </c>
      <c r="J884" s="26" t="s">
        <v>99</v>
      </c>
      <c r="K884" s="18" t="s">
        <v>16</v>
      </c>
      <c r="L884" s="230" t="str">
        <f t="shared" si="131"/>
        <v>1..1</v>
      </c>
      <c r="M884" s="230" t="str">
        <f t="shared" si="134"/>
        <v>1..1</v>
      </c>
      <c r="N884" s="475" t="s">
        <v>21</v>
      </c>
      <c r="O884" s="20" t="s">
        <v>4844</v>
      </c>
      <c r="P884" s="20" t="s">
        <v>3159</v>
      </c>
      <c r="Q884" s="20" t="s">
        <v>3160</v>
      </c>
      <c r="R884" s="20"/>
      <c r="S884" s="20"/>
      <c r="T884" s="18" t="s">
        <v>230</v>
      </c>
      <c r="U884" s="495" t="s">
        <v>81</v>
      </c>
      <c r="V884" s="88"/>
      <c r="W884" s="181"/>
      <c r="X884" s="163"/>
      <c r="Y884" s="8"/>
      <c r="Z884" s="114" t="str">
        <f>INDEX('Factur-X FULL'!B:B,MATCH(CONCATENATE("/rsm:CrossIndustryInvoice",O884),'Factur-X FULL'!M:M,0))</f>
        <v>BT-116</v>
      </c>
      <c r="AA884" s="201" t="str">
        <f>INDEX('Factur-X FULL'!K:K,MATCH(CONCATENATE("/rsm:CrossIndustryInvoice",O884),'Factur-X FULL'!M:M,0))</f>
        <v>1..1</v>
      </c>
      <c r="AB884" s="109" t="str">
        <f>IF(OR(ISNA(Z884),Z884="EXT"),INDEX('Factur-X FULL'!T:T,MATCH(CONCATENATE("/rsm:CrossIndustryInvoice",O884),'Factur-X FULL'!M:M,0)),INDEX('Factur-X FULL'!T:T,MATCH(Z884,'Factur-X FULL'!B:B,0)))</f>
        <v>BASIC WL</v>
      </c>
      <c r="AD884" s="8"/>
    </row>
    <row r="885" spans="1:30" ht="45" customHeight="1" outlineLevel="3" x14ac:dyDescent="0.2">
      <c r="A885" s="8">
        <v>882</v>
      </c>
      <c r="B885" s="68" t="s">
        <v>4162</v>
      </c>
      <c r="C885" s="121"/>
      <c r="D885" s="445" t="str">
        <f t="shared" si="130"/>
        <v xml:space="preserve">* * * * </v>
      </c>
      <c r="E885" s="24" t="s">
        <v>4678</v>
      </c>
      <c r="F885" s="26">
        <f t="shared" si="133"/>
        <v>4</v>
      </c>
      <c r="G885" s="26" t="s">
        <v>5613</v>
      </c>
      <c r="H885" s="26" t="s">
        <v>5613</v>
      </c>
      <c r="I885" s="26" t="s">
        <v>5613</v>
      </c>
      <c r="J885" s="26" t="s">
        <v>99</v>
      </c>
      <c r="K885" s="18" t="s">
        <v>20</v>
      </c>
      <c r="L885" s="230" t="str">
        <f t="shared" si="131"/>
        <v>0..1</v>
      </c>
      <c r="M885" s="230" t="str">
        <f t="shared" si="134"/>
        <v>0..1</v>
      </c>
      <c r="N885" s="475" t="s">
        <v>21</v>
      </c>
      <c r="O885" s="20" t="s">
        <v>4845</v>
      </c>
      <c r="P885" s="20" t="s">
        <v>4679</v>
      </c>
      <c r="Q885" s="20"/>
      <c r="R885" s="20"/>
      <c r="S885" s="20"/>
      <c r="T885" s="18" t="s">
        <v>230</v>
      </c>
      <c r="U885" s="495" t="s">
        <v>81</v>
      </c>
      <c r="V885" s="88"/>
      <c r="W885" s="181"/>
      <c r="X885" s="163"/>
      <c r="Y885" s="8"/>
      <c r="Z885" s="114" t="str">
        <f>INDEX('Factur-X FULL'!B:B,MATCH(CONCATENATE("/rsm:CrossIndustryInvoice",O885),'Factur-X FULL'!M:M,0))</f>
        <v>EXT</v>
      </c>
      <c r="AA885" s="201" t="str">
        <f>INDEX('Factur-X FULL'!K:K,MATCH(CONCATENATE("/rsm:CrossIndustryInvoice",O885),'Factur-X FULL'!M:M,0))</f>
        <v>0..1</v>
      </c>
      <c r="AB885" s="109" t="str">
        <f>IF(OR(ISNA(Z885),Z885="EXT"),INDEX('Factur-X FULL'!T:T,MATCH(CONCATENATE("/rsm:CrossIndustryInvoice",O885),'Factur-X FULL'!M:M,0)),INDEX('Factur-X FULL'!T:T,MATCH(Z885,'Factur-X FULL'!B:B,0)))</f>
        <v>EXTENDED</v>
      </c>
      <c r="AD885" s="8"/>
    </row>
    <row r="886" spans="1:30" ht="45" customHeight="1" outlineLevel="3" x14ac:dyDescent="0.2">
      <c r="A886" s="8">
        <v>883</v>
      </c>
      <c r="B886" s="68" t="s">
        <v>4162</v>
      </c>
      <c r="C886" s="121"/>
      <c r="D886" s="445" t="str">
        <f t="shared" si="130"/>
        <v xml:space="preserve">* * * * </v>
      </c>
      <c r="E886" s="24" t="s">
        <v>4680</v>
      </c>
      <c r="F886" s="26">
        <f t="shared" si="133"/>
        <v>4</v>
      </c>
      <c r="G886" s="26" t="s">
        <v>5613</v>
      </c>
      <c r="H886" s="26" t="s">
        <v>5613</v>
      </c>
      <c r="I886" s="26" t="s">
        <v>5613</v>
      </c>
      <c r="J886" s="26" t="s">
        <v>99</v>
      </c>
      <c r="K886" s="18" t="s">
        <v>20</v>
      </c>
      <c r="L886" s="230" t="str">
        <f t="shared" si="131"/>
        <v>0..1</v>
      </c>
      <c r="M886" s="230" t="str">
        <f t="shared" si="134"/>
        <v>0..1</v>
      </c>
      <c r="N886" s="475" t="s">
        <v>21</v>
      </c>
      <c r="O886" s="20" t="s">
        <v>4846</v>
      </c>
      <c r="P886" s="20" t="s">
        <v>4681</v>
      </c>
      <c r="Q886" s="20"/>
      <c r="R886" s="20"/>
      <c r="S886" s="20"/>
      <c r="T886" s="18" t="s">
        <v>230</v>
      </c>
      <c r="U886" s="495" t="s">
        <v>81</v>
      </c>
      <c r="V886" s="88"/>
      <c r="W886" s="181"/>
      <c r="X886" s="163"/>
      <c r="Y886" s="8"/>
      <c r="Z886" s="114" t="str">
        <f>INDEX('Factur-X FULL'!B:B,MATCH(CONCATENATE("/rsm:CrossIndustryInvoice",O886),'Factur-X FULL'!M:M,0))</f>
        <v>EXT</v>
      </c>
      <c r="AA886" s="201" t="str">
        <f>INDEX('Factur-X FULL'!K:K,MATCH(CONCATENATE("/rsm:CrossIndustryInvoice",O886),'Factur-X FULL'!M:M,0))</f>
        <v>0..1</v>
      </c>
      <c r="AB886" s="109" t="str">
        <f>IF(OR(ISNA(Z886),Z886="EXT"),INDEX('Factur-X FULL'!T:T,MATCH(CONCATENATE("/rsm:CrossIndustryInvoice",O886),'Factur-X FULL'!M:M,0)),INDEX('Factur-X FULL'!T:T,MATCH(Z886,'Factur-X FULL'!B:B,0)))</f>
        <v>EXTENDED</v>
      </c>
      <c r="AD886" s="8"/>
    </row>
    <row r="887" spans="1:30" ht="45" customHeight="1" outlineLevel="3" x14ac:dyDescent="0.2">
      <c r="A887" s="8">
        <v>884</v>
      </c>
      <c r="B887" s="68" t="s">
        <v>4162</v>
      </c>
      <c r="C887" s="121"/>
      <c r="D887" s="445" t="str">
        <f t="shared" si="130"/>
        <v xml:space="preserve">* * * * </v>
      </c>
      <c r="E887" s="24" t="s">
        <v>3175</v>
      </c>
      <c r="F887" s="26">
        <f t="shared" si="133"/>
        <v>4</v>
      </c>
      <c r="G887" s="26" t="s">
        <v>5613</v>
      </c>
      <c r="H887" s="26" t="s">
        <v>5613</v>
      </c>
      <c r="I887" s="26" t="s">
        <v>5613</v>
      </c>
      <c r="J887" s="26" t="s">
        <v>99</v>
      </c>
      <c r="K887" s="18" t="s">
        <v>16</v>
      </c>
      <c r="L887" s="230" t="str">
        <f t="shared" si="131"/>
        <v>1..1</v>
      </c>
      <c r="M887" s="230" t="str">
        <f t="shared" si="134"/>
        <v>1..1</v>
      </c>
      <c r="N887" s="475" t="s">
        <v>20</v>
      </c>
      <c r="O887" s="20" t="s">
        <v>4847</v>
      </c>
      <c r="P887" s="20" t="s">
        <v>3176</v>
      </c>
      <c r="Q887" s="20" t="s">
        <v>1112</v>
      </c>
      <c r="R887" s="20"/>
      <c r="S887" s="20"/>
      <c r="T887" s="18" t="s">
        <v>192</v>
      </c>
      <c r="U887" s="495" t="s">
        <v>81</v>
      </c>
      <c r="V887" s="88"/>
      <c r="W887" s="181"/>
      <c r="X887" s="163"/>
      <c r="Y887" s="8"/>
      <c r="Z887" s="114" t="str">
        <f>INDEX('Factur-X FULL'!B:B,MATCH(CONCATENATE("/rsm:CrossIndustryInvoice",O887),'Factur-X FULL'!M:M,0))</f>
        <v>BT-118</v>
      </c>
      <c r="AA887" s="201" t="str">
        <f>INDEX('Factur-X FULL'!K:K,MATCH(CONCATENATE("/rsm:CrossIndustryInvoice",O887),'Factur-X FULL'!M:M,0))</f>
        <v>1..1</v>
      </c>
      <c r="AB887" s="109" t="str">
        <f>IF(OR(ISNA(Z887),Z887="EXT"),INDEX('Factur-X FULL'!T:T,MATCH(CONCATENATE("/rsm:CrossIndustryInvoice",O887),'Factur-X FULL'!M:M,0)),INDEX('Factur-X FULL'!T:T,MATCH(Z887,'Factur-X FULL'!B:B,0)))</f>
        <v>BASIC WL</v>
      </c>
      <c r="AD887" s="8"/>
    </row>
    <row r="888" spans="1:30" ht="45" customHeight="1" outlineLevel="3" x14ac:dyDescent="0.2">
      <c r="A888" s="8">
        <v>885</v>
      </c>
      <c r="B888" s="68" t="s">
        <v>4162</v>
      </c>
      <c r="C888" s="121"/>
      <c r="D888" s="445" t="str">
        <f t="shared" si="130"/>
        <v xml:space="preserve">* * * * </v>
      </c>
      <c r="E888" s="24" t="s">
        <v>3183</v>
      </c>
      <c r="F888" s="26">
        <f t="shared" si="133"/>
        <v>4</v>
      </c>
      <c r="G888" s="26" t="s">
        <v>5613</v>
      </c>
      <c r="H888" s="26" t="s">
        <v>5613</v>
      </c>
      <c r="I888" s="26" t="s">
        <v>5613</v>
      </c>
      <c r="J888" s="26" t="s">
        <v>99</v>
      </c>
      <c r="K888" s="18" t="s">
        <v>20</v>
      </c>
      <c r="L888" s="230" t="str">
        <f t="shared" si="131"/>
        <v>0..1</v>
      </c>
      <c r="M888" s="230" t="str">
        <f t="shared" si="134"/>
        <v>0..1</v>
      </c>
      <c r="N888" s="475" t="s">
        <v>20</v>
      </c>
      <c r="O888" s="20" t="s">
        <v>4848</v>
      </c>
      <c r="P888" s="20" t="s">
        <v>3184</v>
      </c>
      <c r="Q888" s="20" t="s">
        <v>3185</v>
      </c>
      <c r="R888" s="20"/>
      <c r="S888" s="20"/>
      <c r="T888" s="18" t="s">
        <v>192</v>
      </c>
      <c r="U888" s="495" t="s">
        <v>81</v>
      </c>
      <c r="V888" s="88"/>
      <c r="W888" s="181"/>
      <c r="X888" s="163"/>
      <c r="Y888" s="8"/>
      <c r="Z888" s="114" t="str">
        <f>INDEX('Factur-X FULL'!B:B,MATCH(CONCATENATE("/rsm:CrossIndustryInvoice",O888),'Factur-X FULL'!M:M,0))</f>
        <v>BT-121</v>
      </c>
      <c r="AA888" s="201" t="str">
        <f>INDEX('Factur-X FULL'!K:K,MATCH(CONCATENATE("/rsm:CrossIndustryInvoice",O888),'Factur-X FULL'!M:M,0))</f>
        <v>0..1</v>
      </c>
      <c r="AB888" s="109" t="str">
        <f>IF(OR(ISNA(Z888),Z888="EXT"),INDEX('Factur-X FULL'!T:T,MATCH(CONCATENATE("/rsm:CrossIndustryInvoice",O888),'Factur-X FULL'!M:M,0)),INDEX('Factur-X FULL'!T:T,MATCH(Z888,'Factur-X FULL'!B:B,0)))</f>
        <v>BASIC WL</v>
      </c>
      <c r="AD888" s="8"/>
    </row>
    <row r="889" spans="1:30" ht="45" customHeight="1" outlineLevel="3" x14ac:dyDescent="0.2">
      <c r="A889" s="8">
        <v>886</v>
      </c>
      <c r="B889" s="68" t="s">
        <v>4162</v>
      </c>
      <c r="C889" s="121"/>
      <c r="D889" s="445" t="str">
        <f t="shared" si="130"/>
        <v xml:space="preserve">* * * * </v>
      </c>
      <c r="E889" s="24" t="s">
        <v>3213</v>
      </c>
      <c r="F889" s="26">
        <f t="shared" si="133"/>
        <v>4</v>
      </c>
      <c r="G889" s="26" t="s">
        <v>5613</v>
      </c>
      <c r="H889" s="26" t="s">
        <v>5613</v>
      </c>
      <c r="I889" s="26" t="s">
        <v>5613</v>
      </c>
      <c r="J889" s="26" t="s">
        <v>99</v>
      </c>
      <c r="K889" s="18" t="s">
        <v>20</v>
      </c>
      <c r="L889" s="230" t="str">
        <f t="shared" si="131"/>
        <v>0..1</v>
      </c>
      <c r="M889" s="230" t="str">
        <f t="shared" si="134"/>
        <v>0..1</v>
      </c>
      <c r="N889" s="475" t="s">
        <v>20</v>
      </c>
      <c r="O889" s="20" t="s">
        <v>4849</v>
      </c>
      <c r="P889" s="20" t="s">
        <v>3214</v>
      </c>
      <c r="Q889" s="20" t="s">
        <v>4851</v>
      </c>
      <c r="R889" s="20"/>
      <c r="S889" s="20"/>
      <c r="T889" s="18" t="s">
        <v>192</v>
      </c>
      <c r="U889" s="495" t="s">
        <v>81</v>
      </c>
      <c r="V889" s="88"/>
      <c r="W889" s="181"/>
      <c r="X889" s="163"/>
      <c r="Y889" s="8"/>
      <c r="Z889" s="114" t="str">
        <f>INDEX('Factur-X FULL'!B:B,MATCH(CONCATENATE("/rsm:CrossIndustryInvoice",O889),'Factur-X FULL'!M:M,0))</f>
        <v>BT-8</v>
      </c>
      <c r="AA889" s="201" t="str">
        <f>INDEX('Factur-X FULL'!K:K,MATCH(CONCATENATE("/rsm:CrossIndustryInvoice",O889),'Factur-X FULL'!M:M,0))</f>
        <v>0..1</v>
      </c>
      <c r="AB889" s="109" t="str">
        <f>IF(OR(ISNA(Z889),Z889="EXT"),INDEX('Factur-X FULL'!T:T,MATCH(CONCATENATE("/rsm:CrossIndustryInvoice",O889),'Factur-X FULL'!M:M,0)),INDEX('Factur-X FULL'!T:T,MATCH(Z889,'Factur-X FULL'!B:B,0)))</f>
        <v>BASIC WL</v>
      </c>
      <c r="AD889" s="8"/>
    </row>
    <row r="890" spans="1:30" ht="45" customHeight="1" outlineLevel="3" x14ac:dyDescent="0.2">
      <c r="A890" s="8">
        <v>887</v>
      </c>
      <c r="B890" s="68" t="s">
        <v>4162</v>
      </c>
      <c r="C890" s="121"/>
      <c r="D890" s="445" t="str">
        <f t="shared" si="130"/>
        <v xml:space="preserve">* * * * </v>
      </c>
      <c r="E890" s="24" t="s">
        <v>3224</v>
      </c>
      <c r="F890" s="26">
        <f t="shared" si="133"/>
        <v>4</v>
      </c>
      <c r="G890" s="26" t="s">
        <v>5613</v>
      </c>
      <c r="H890" s="26" t="s">
        <v>5613</v>
      </c>
      <c r="I890" s="26" t="s">
        <v>5613</v>
      </c>
      <c r="J890" s="26" t="s">
        <v>99</v>
      </c>
      <c r="K890" s="18" t="s">
        <v>20</v>
      </c>
      <c r="L890" s="230" t="str">
        <f t="shared" si="131"/>
        <v>0..1</v>
      </c>
      <c r="M890" s="230" t="str">
        <f t="shared" si="134"/>
        <v>0..1</v>
      </c>
      <c r="N890" s="475" t="s">
        <v>20</v>
      </c>
      <c r="O890" s="20" t="s">
        <v>4850</v>
      </c>
      <c r="P890" s="20" t="s">
        <v>3225</v>
      </c>
      <c r="Q890" s="20" t="s">
        <v>3226</v>
      </c>
      <c r="R890" s="20"/>
      <c r="S890" s="20"/>
      <c r="T890" s="18" t="s">
        <v>1130</v>
      </c>
      <c r="U890" s="495" t="s">
        <v>81</v>
      </c>
      <c r="V890" s="88"/>
      <c r="W890" s="181"/>
      <c r="X890" s="163"/>
      <c r="Y890" s="8"/>
      <c r="Z890" s="114" t="str">
        <f>INDEX('Factur-X FULL'!B:B,MATCH(CONCATENATE("/rsm:CrossIndustryInvoice",O890),'Factur-X FULL'!M:M,0))</f>
        <v>BT-119</v>
      </c>
      <c r="AA890" s="201" t="str">
        <f>INDEX('Factur-X FULL'!K:K,MATCH(CONCATENATE("/rsm:CrossIndustryInvoice",O890),'Factur-X FULL'!M:M,0))</f>
        <v>0..1</v>
      </c>
      <c r="AB890" s="109" t="str">
        <f>IF(OR(ISNA(Z890),Z890="EXT"),INDEX('Factur-X FULL'!T:T,MATCH(CONCATENATE("/rsm:CrossIndustryInvoice",O890),'Factur-X FULL'!M:M,0)),INDEX('Factur-X FULL'!T:T,MATCH(Z890,'Factur-X FULL'!B:B,0)))</f>
        <v>BASIC WL</v>
      </c>
      <c r="AD890" s="8"/>
    </row>
    <row r="891" spans="1:30" s="148" customFormat="1" ht="45" customHeight="1" outlineLevel="2" x14ac:dyDescent="0.2">
      <c r="A891" s="8">
        <v>888</v>
      </c>
      <c r="B891" s="156" t="s">
        <v>4162</v>
      </c>
      <c r="C891" s="127"/>
      <c r="D891" s="449" t="str">
        <f t="shared" si="130"/>
        <v xml:space="preserve">* * * </v>
      </c>
      <c r="E891" s="40" t="s">
        <v>3287</v>
      </c>
      <c r="F891" s="42">
        <f t="shared" si="133"/>
        <v>3</v>
      </c>
      <c r="G891" s="234" t="s">
        <v>5613</v>
      </c>
      <c r="H891" s="234" t="s">
        <v>5613</v>
      </c>
      <c r="I891" s="234" t="s">
        <v>5613</v>
      </c>
      <c r="J891" s="234" t="s">
        <v>3776</v>
      </c>
      <c r="K891" s="42" t="s">
        <v>21</v>
      </c>
      <c r="L891" s="41" t="str">
        <f t="shared" si="131"/>
        <v>0..n</v>
      </c>
      <c r="M891" s="41" t="str">
        <f t="shared" si="134"/>
        <v>0..n</v>
      </c>
      <c r="N891" s="481" t="s">
        <v>21</v>
      </c>
      <c r="O891" s="40" t="s">
        <v>3973</v>
      </c>
      <c r="P891" s="40" t="s">
        <v>4209</v>
      </c>
      <c r="Q891" s="40" t="s">
        <v>3289</v>
      </c>
      <c r="R891" s="40"/>
      <c r="S891" s="42"/>
      <c r="T891" s="42" t="s">
        <v>77</v>
      </c>
      <c r="U891" s="499"/>
      <c r="V891" s="195"/>
      <c r="W891" s="193" t="s">
        <v>3774</v>
      </c>
      <c r="X891" s="194" t="s">
        <v>4949</v>
      </c>
      <c r="Y891" s="8"/>
      <c r="Z891" s="141" t="str">
        <f>INDEX('Factur-X FULL'!B:B,MATCH(CONCATENATE("/rsm:CrossIndustryInvoice",O891),'Factur-X FULL'!M:M,0))</f>
        <v>BG-20</v>
      </c>
      <c r="AA891" s="203" t="str">
        <f>INDEX('Factur-X FULL'!K:K,MATCH(CONCATENATE("/rsm:CrossIndustryInvoice",O891),'Factur-X FULL'!M:M,0))</f>
        <v>0..n</v>
      </c>
      <c r="AB891" s="143" t="str">
        <f>IF(OR(ISNA(Z891),Z891="EXT"),INDEX('Factur-X FULL'!T:T,MATCH(CONCATENATE("/rsm:CrossIndustryInvoice",O891),'Factur-X FULL'!M:M,0)),INDEX('Factur-X FULL'!T:T,MATCH(Z891,'Factur-X FULL'!B:B,0)))</f>
        <v>BASIC WL</v>
      </c>
      <c r="AC891" s="70"/>
      <c r="AD891" s="8"/>
    </row>
    <row r="892" spans="1:30" ht="45" customHeight="1" outlineLevel="3" x14ac:dyDescent="0.2">
      <c r="A892" s="8">
        <v>889</v>
      </c>
      <c r="B892" s="68" t="s">
        <v>4162</v>
      </c>
      <c r="C892" s="121"/>
      <c r="D892" s="445" t="str">
        <f t="shared" si="130"/>
        <v xml:space="preserve">* * * * </v>
      </c>
      <c r="E892" s="24" t="s">
        <v>3296</v>
      </c>
      <c r="F892" s="26">
        <f t="shared" si="133"/>
        <v>4</v>
      </c>
      <c r="G892" s="26" t="s">
        <v>5613</v>
      </c>
      <c r="H892" s="26" t="s">
        <v>5613</v>
      </c>
      <c r="I892" s="26" t="s">
        <v>5613</v>
      </c>
      <c r="J892" s="26" t="s">
        <v>3776</v>
      </c>
      <c r="K892" s="18" t="s">
        <v>16</v>
      </c>
      <c r="L892" s="230" t="str">
        <f t="shared" si="131"/>
        <v>1..1</v>
      </c>
      <c r="M892" s="230" t="str">
        <f t="shared" si="134"/>
        <v>1..1</v>
      </c>
      <c r="N892" s="475" t="s">
        <v>20</v>
      </c>
      <c r="O892" s="20" t="s">
        <v>3974</v>
      </c>
      <c r="P892" s="20" t="s">
        <v>77</v>
      </c>
      <c r="Q892" s="20" t="s">
        <v>77</v>
      </c>
      <c r="R892" s="20"/>
      <c r="S892" s="20"/>
      <c r="T892" s="18" t="s">
        <v>77</v>
      </c>
      <c r="U892" s="495"/>
      <c r="V892" s="88"/>
      <c r="W892" s="181" t="s">
        <v>3774</v>
      </c>
      <c r="X892" s="163" t="s">
        <v>4949</v>
      </c>
      <c r="Y892" s="8"/>
      <c r="Z892" s="114" t="str">
        <f>INDEX('Factur-X FULL'!B:B,MATCH(CONCATENATE("/rsm:CrossIndustryInvoice",O892),'Factur-X FULL'!M:M,0))</f>
        <v>BG-20-0</v>
      </c>
      <c r="AA892" s="201" t="str">
        <f>INDEX('Factur-X FULL'!K:K,MATCH(CONCATENATE("/rsm:CrossIndustryInvoice",O892),'Factur-X FULL'!M:M,0))</f>
        <v>1..1</v>
      </c>
      <c r="AB892" s="109" t="str">
        <f>IF(OR(ISNA(Z892),Z892="EXT"),INDEX('Factur-X FULL'!T:T,MATCH(CONCATENATE("/rsm:CrossIndustryInvoice",O892),'Factur-X FULL'!M:M,0)),INDEX('Factur-X FULL'!T:T,MATCH(Z892,'Factur-X FULL'!B:B,0)))</f>
        <v>BASIC WL</v>
      </c>
      <c r="AD892" s="8"/>
    </row>
    <row r="893" spans="1:30" ht="45" customHeight="1" outlineLevel="3" x14ac:dyDescent="0.2">
      <c r="A893" s="8">
        <v>890</v>
      </c>
      <c r="B893" s="68" t="s">
        <v>4162</v>
      </c>
      <c r="C893" s="121"/>
      <c r="D893" s="445" t="str">
        <f t="shared" si="130"/>
        <v xml:space="preserve">* * * * * </v>
      </c>
      <c r="E893" s="24" t="s">
        <v>3300</v>
      </c>
      <c r="F893" s="26">
        <f t="shared" si="133"/>
        <v>5</v>
      </c>
      <c r="G893" s="26" t="s">
        <v>5613</v>
      </c>
      <c r="H893" s="26" t="s">
        <v>5613</v>
      </c>
      <c r="I893" s="26" t="s">
        <v>5613</v>
      </c>
      <c r="J893" s="26" t="s">
        <v>3776</v>
      </c>
      <c r="K893" s="18" t="s">
        <v>16</v>
      </c>
      <c r="L893" s="230" t="str">
        <f t="shared" si="131"/>
        <v>1..1</v>
      </c>
      <c r="M893" s="230" t="str">
        <f t="shared" si="134"/>
        <v>1..1</v>
      </c>
      <c r="N893" s="475" t="s">
        <v>16</v>
      </c>
      <c r="O893" s="47" t="s">
        <v>3975</v>
      </c>
      <c r="P893" s="47"/>
      <c r="Q893" s="47" t="s">
        <v>718</v>
      </c>
      <c r="R893" s="47"/>
      <c r="S893" s="47"/>
      <c r="T893" s="125" t="s">
        <v>125</v>
      </c>
      <c r="U893" s="501" t="s">
        <v>81</v>
      </c>
      <c r="V893" s="94"/>
      <c r="W893" s="187" t="s">
        <v>3774</v>
      </c>
      <c r="X893" s="169" t="s">
        <v>4949</v>
      </c>
      <c r="Y893" s="8"/>
      <c r="Z893" s="114" t="str">
        <f>INDEX('Factur-X FULL'!B:B,MATCH(CONCATENATE("/rsm:CrossIndustryInvoice",O893),'Factur-X FULL'!M:M,0))</f>
        <v>BG-20-1</v>
      </c>
      <c r="AA893" s="201" t="str">
        <f>INDEX('Factur-X FULL'!K:K,MATCH(CONCATENATE("/rsm:CrossIndustryInvoice",O893),'Factur-X FULL'!M:M,0))</f>
        <v>1..1</v>
      </c>
      <c r="AB893" s="109" t="str">
        <f>IF(OR(ISNA(Z893),Z893="EXT"),INDEX('Factur-X FULL'!T:T,MATCH(CONCATENATE("/rsm:CrossIndustryInvoice",O893),'Factur-X FULL'!M:M,0)),INDEX('Factur-X FULL'!T:T,MATCH(Z893,'Factur-X FULL'!B:B,0)))</f>
        <v>BASIC WL</v>
      </c>
      <c r="AD893" s="8"/>
    </row>
    <row r="894" spans="1:30" ht="45" customHeight="1" outlineLevel="3" x14ac:dyDescent="0.2">
      <c r="A894" s="8">
        <v>891</v>
      </c>
      <c r="B894" s="68" t="s">
        <v>4162</v>
      </c>
      <c r="C894" s="121"/>
      <c r="D894" s="445" t="str">
        <f t="shared" ref="D894" si="135">REPT($D$1,F894)</f>
        <v xml:space="preserve">* * * * </v>
      </c>
      <c r="E894" s="24" t="s">
        <v>5516</v>
      </c>
      <c r="F894" s="26">
        <f t="shared" ref="F894" si="136">LEN(O894)-LEN(SUBSTITUTE(O894,"/",""))</f>
        <v>4</v>
      </c>
      <c r="G894" s="26" t="s">
        <v>5613</v>
      </c>
      <c r="H894" s="26" t="s">
        <v>5613</v>
      </c>
      <c r="I894" s="26" t="s">
        <v>5613</v>
      </c>
      <c r="J894" s="26" t="s">
        <v>99</v>
      </c>
      <c r="K894" s="18" t="s">
        <v>20</v>
      </c>
      <c r="L894" s="230" t="str">
        <f t="shared" si="131"/>
        <v>0..1</v>
      </c>
      <c r="M894" s="230" t="str">
        <f t="shared" si="134"/>
        <v>0..1</v>
      </c>
      <c r="N894" s="475" t="s">
        <v>20</v>
      </c>
      <c r="O894" s="20" t="s">
        <v>5518</v>
      </c>
      <c r="P894" s="20" t="s">
        <v>5517</v>
      </c>
      <c r="Q894" s="20"/>
      <c r="R894" s="20"/>
      <c r="S894" s="20"/>
      <c r="T894" s="18" t="s">
        <v>125</v>
      </c>
      <c r="U894" s="495" t="s">
        <v>81</v>
      </c>
      <c r="V894" s="88"/>
      <c r="W894" s="181"/>
      <c r="X894" s="163"/>
      <c r="Y894" s="8"/>
      <c r="Z894" s="114" t="str">
        <f>INDEX('Factur-X FULL'!B:B,MATCH(CONCATENATE("/rsm:CrossIndustryInvoice",O894),'Factur-X FULL'!M:M,0))</f>
        <v>EXT</v>
      </c>
      <c r="AA894" s="201" t="str">
        <f>INDEX('Factur-X FULL'!K:K,MATCH(CONCATENATE("/rsm:CrossIndustryInvoice",O894),'Factur-X FULL'!M:M,0))</f>
        <v>0..1</v>
      </c>
      <c r="AB894" s="109" t="str">
        <f>IF(OR(ISNA(Z894),Z894="EXT"),INDEX('Factur-X FULL'!T:T,MATCH(CONCATENATE("/rsm:CrossIndustryInvoice",O894),'Factur-X FULL'!M:M,0)),INDEX('Factur-X FULL'!T:T,MATCH(Z894,'Factur-X FULL'!B:B,0)))</f>
        <v>EXTENDED</v>
      </c>
      <c r="AD894" s="8"/>
    </row>
    <row r="895" spans="1:30" ht="45" customHeight="1" outlineLevel="3" x14ac:dyDescent="0.2">
      <c r="A895" s="8">
        <v>892</v>
      </c>
      <c r="B895" s="68" t="s">
        <v>4162</v>
      </c>
      <c r="C895" s="121"/>
      <c r="D895" s="445" t="str">
        <f t="shared" si="130"/>
        <v xml:space="preserve">* * * * </v>
      </c>
      <c r="E895" s="24" t="s">
        <v>3308</v>
      </c>
      <c r="F895" s="26">
        <f t="shared" si="133"/>
        <v>4</v>
      </c>
      <c r="G895" s="26" t="s">
        <v>5613</v>
      </c>
      <c r="H895" s="26" t="s">
        <v>5613</v>
      </c>
      <c r="I895" s="26" t="s">
        <v>5613</v>
      </c>
      <c r="J895" s="26" t="s">
        <v>3776</v>
      </c>
      <c r="K895" s="18" t="s">
        <v>20</v>
      </c>
      <c r="L895" s="230" t="str">
        <f t="shared" si="131"/>
        <v>0..1</v>
      </c>
      <c r="M895" s="230" t="str">
        <f t="shared" si="134"/>
        <v>0..1</v>
      </c>
      <c r="N895" s="475" t="s">
        <v>20</v>
      </c>
      <c r="O895" s="20" t="s">
        <v>3976</v>
      </c>
      <c r="P895" s="20" t="s">
        <v>3309</v>
      </c>
      <c r="Q895" s="20"/>
      <c r="R895" s="20"/>
      <c r="S895" s="20"/>
      <c r="T895" s="18" t="s">
        <v>1130</v>
      </c>
      <c r="U895" s="495" t="s">
        <v>81</v>
      </c>
      <c r="V895" s="88"/>
      <c r="W895" s="181" t="s">
        <v>3774</v>
      </c>
      <c r="X895" s="163" t="s">
        <v>4949</v>
      </c>
      <c r="Y895" s="8"/>
      <c r="Z895" s="114" t="str">
        <f>INDEX('Factur-X FULL'!B:B,MATCH(CONCATENATE("/rsm:CrossIndustryInvoice",O895),'Factur-X FULL'!M:M,0))</f>
        <v>BT-94</v>
      </c>
      <c r="AA895" s="201" t="str">
        <f>INDEX('Factur-X FULL'!K:K,MATCH(CONCATENATE("/rsm:CrossIndustryInvoice",O895),'Factur-X FULL'!M:M,0))</f>
        <v>0..1</v>
      </c>
      <c r="AB895" s="109" t="str">
        <f>IF(OR(ISNA(Z895),Z895="EXT"),INDEX('Factur-X FULL'!T:T,MATCH(CONCATENATE("/rsm:CrossIndustryInvoice",O895),'Factur-X FULL'!M:M,0)),INDEX('Factur-X FULL'!T:T,MATCH(Z895,'Factur-X FULL'!B:B,0)))</f>
        <v>BASIC WL</v>
      </c>
      <c r="AD895" s="8"/>
    </row>
    <row r="896" spans="1:30" ht="45" customHeight="1" outlineLevel="3" x14ac:dyDescent="0.2">
      <c r="A896" s="8">
        <v>893</v>
      </c>
      <c r="B896" s="68" t="s">
        <v>4162</v>
      </c>
      <c r="C896" s="121"/>
      <c r="D896" s="445" t="str">
        <f t="shared" si="130"/>
        <v xml:space="preserve">* * * * </v>
      </c>
      <c r="E896" s="24" t="s">
        <v>3315</v>
      </c>
      <c r="F896" s="26">
        <f t="shared" si="133"/>
        <v>4</v>
      </c>
      <c r="G896" s="26" t="s">
        <v>5613</v>
      </c>
      <c r="H896" s="26" t="s">
        <v>5613</v>
      </c>
      <c r="I896" s="26" t="s">
        <v>5613</v>
      </c>
      <c r="J896" s="26" t="s">
        <v>3776</v>
      </c>
      <c r="K896" s="18" t="s">
        <v>20</v>
      </c>
      <c r="L896" s="230" t="str">
        <f t="shared" si="131"/>
        <v>0..1</v>
      </c>
      <c r="M896" s="230" t="str">
        <f t="shared" si="134"/>
        <v>0..1</v>
      </c>
      <c r="N896" s="475" t="s">
        <v>20</v>
      </c>
      <c r="O896" s="20" t="s">
        <v>3977</v>
      </c>
      <c r="P896" s="20" t="s">
        <v>3316</v>
      </c>
      <c r="Q896" s="20"/>
      <c r="R896" s="20"/>
      <c r="S896" s="20"/>
      <c r="T896" s="18" t="s">
        <v>230</v>
      </c>
      <c r="U896" s="495" t="s">
        <v>81</v>
      </c>
      <c r="V896" s="88"/>
      <c r="W896" s="181" t="s">
        <v>3774</v>
      </c>
      <c r="X896" s="163" t="s">
        <v>4949</v>
      </c>
      <c r="Y896" s="8"/>
      <c r="Z896" s="114" t="str">
        <f>INDEX('Factur-X FULL'!B:B,MATCH(CONCATENATE("/rsm:CrossIndustryInvoice",O896),'Factur-X FULL'!M:M,0))</f>
        <v>BT-93</v>
      </c>
      <c r="AA896" s="201" t="str">
        <f>INDEX('Factur-X FULL'!K:K,MATCH(CONCATENATE("/rsm:CrossIndustryInvoice",O896),'Factur-X FULL'!M:M,0))</f>
        <v>0..1</v>
      </c>
      <c r="AB896" s="109" t="str">
        <f>IF(OR(ISNA(Z896),Z896="EXT"),INDEX('Factur-X FULL'!T:T,MATCH(CONCATENATE("/rsm:CrossIndustryInvoice",O896),'Factur-X FULL'!M:M,0)),INDEX('Factur-X FULL'!T:T,MATCH(Z896,'Factur-X FULL'!B:B,0)))</f>
        <v>BASIC WL</v>
      </c>
      <c r="AD896" s="8"/>
    </row>
    <row r="897" spans="1:30" ht="45" customHeight="1" outlineLevel="3" x14ac:dyDescent="0.2">
      <c r="A897" s="8">
        <v>894</v>
      </c>
      <c r="B897" s="68" t="s">
        <v>4162</v>
      </c>
      <c r="C897" s="121"/>
      <c r="D897" s="445" t="str">
        <f t="shared" si="130"/>
        <v xml:space="preserve">* * * * </v>
      </c>
      <c r="E897" s="24" t="s">
        <v>5526</v>
      </c>
      <c r="F897" s="26">
        <f t="shared" si="133"/>
        <v>4</v>
      </c>
      <c r="G897" s="26" t="s">
        <v>5613</v>
      </c>
      <c r="H897" s="26" t="s">
        <v>5613</v>
      </c>
      <c r="I897" s="26" t="s">
        <v>5613</v>
      </c>
      <c r="J897" s="26" t="s">
        <v>99</v>
      </c>
      <c r="K897" s="18" t="s">
        <v>20</v>
      </c>
      <c r="L897" s="230" t="str">
        <f t="shared" si="131"/>
        <v>0..1</v>
      </c>
      <c r="M897" s="230" t="str">
        <f t="shared" si="134"/>
        <v>0..1</v>
      </c>
      <c r="N897" s="475" t="s">
        <v>20</v>
      </c>
      <c r="O897" s="20" t="s">
        <v>5521</v>
      </c>
      <c r="P897" s="20" t="s">
        <v>5528</v>
      </c>
      <c r="Q897" s="20"/>
      <c r="R897" s="20"/>
      <c r="S897" s="20"/>
      <c r="T897" s="18" t="s">
        <v>687</v>
      </c>
      <c r="U897" s="495" t="s">
        <v>81</v>
      </c>
      <c r="V897" s="88"/>
      <c r="W897" s="181" t="s">
        <v>3774</v>
      </c>
      <c r="X897" s="163" t="s">
        <v>4949</v>
      </c>
      <c r="Y897" s="8"/>
      <c r="Z897" s="114" t="str">
        <f>INDEX('Factur-X FULL'!B:B,MATCH(CONCATENATE("/rsm:CrossIndustryInvoice",O897),'Factur-X FULL'!M:M,0))</f>
        <v>EXT</v>
      </c>
      <c r="AA897" s="199" t="str">
        <f>INDEX('Factur-X FULL'!K:K,MATCH(CONCATENATE("/rsm:CrossIndustryInvoice",O897),'Factur-X FULL'!M:M,0))</f>
        <v>0..1</v>
      </c>
      <c r="AB897" s="109" t="str">
        <f>IF(OR(ISNA(Z897),Z897="EXT"),INDEX('Factur-X FULL'!T:T,MATCH(CONCATENATE("/rsm:CrossIndustryInvoice",O897),'Factur-X FULL'!M:M,0)),INDEX('Factur-X FULL'!T:T,MATCH(Z897,'Factur-X FULL'!B:B,0)))</f>
        <v>EXTENDED</v>
      </c>
      <c r="AD897" s="8"/>
    </row>
    <row r="898" spans="1:30" ht="45" customHeight="1" outlineLevel="3" x14ac:dyDescent="0.2">
      <c r="A898" s="8">
        <v>895</v>
      </c>
      <c r="B898" s="68" t="s">
        <v>4162</v>
      </c>
      <c r="C898" s="121"/>
      <c r="D898" s="445" t="str">
        <f t="shared" si="130"/>
        <v xml:space="preserve">* * * * * </v>
      </c>
      <c r="E898" s="24" t="s">
        <v>5527</v>
      </c>
      <c r="F898" s="26">
        <f t="shared" si="133"/>
        <v>5</v>
      </c>
      <c r="G898" s="26" t="s">
        <v>5613</v>
      </c>
      <c r="H898" s="26" t="s">
        <v>5613</v>
      </c>
      <c r="I898" s="26" t="s">
        <v>5613</v>
      </c>
      <c r="J898" s="26" t="s">
        <v>99</v>
      </c>
      <c r="K898" s="18" t="s">
        <v>20</v>
      </c>
      <c r="L898" s="230" t="str">
        <f t="shared" si="131"/>
        <v>0..1</v>
      </c>
      <c r="M898" s="230" t="str">
        <f t="shared" si="134"/>
        <v>0..1</v>
      </c>
      <c r="N898" s="475" t="s">
        <v>20</v>
      </c>
      <c r="O898" s="47" t="s">
        <v>5522</v>
      </c>
      <c r="P898" s="47"/>
      <c r="Q898" s="47"/>
      <c r="R898" s="47"/>
      <c r="S898" s="47"/>
      <c r="T898" s="125" t="s">
        <v>192</v>
      </c>
      <c r="U898" s="497" t="s">
        <v>230</v>
      </c>
      <c r="V898" s="94"/>
      <c r="W898" s="187" t="s">
        <v>3774</v>
      </c>
      <c r="X898" s="169" t="s">
        <v>4949</v>
      </c>
      <c r="Y898" s="8"/>
      <c r="Z898" s="114" t="str">
        <f>INDEX('Factur-X FULL'!B:B,MATCH(CONCATENATE("/rsm:CrossIndustryInvoice",O898),'Factur-X FULL'!M:M,0))</f>
        <v>EXT</v>
      </c>
      <c r="AA898" s="199" t="str">
        <f>INDEX('Factur-X FULL'!K:K,MATCH(CONCATENATE("/rsm:CrossIndustryInvoice",O898),'Factur-X FULL'!M:M,0))</f>
        <v>0..1</v>
      </c>
      <c r="AB898" s="109" t="str">
        <f>IF(OR(ISNA(Z898),Z898="EXT"),INDEX('Factur-X FULL'!T:T,MATCH(CONCATENATE("/rsm:CrossIndustryInvoice",O898),'Factur-X FULL'!M:M,0)),INDEX('Factur-X FULL'!T:T,MATCH(Z898,'Factur-X FULL'!B:B,0)))</f>
        <v>EXTENDED</v>
      </c>
      <c r="AD898" s="8"/>
    </row>
    <row r="899" spans="1:30" ht="45" customHeight="1" outlineLevel="3" x14ac:dyDescent="0.2">
      <c r="A899" s="8">
        <v>896</v>
      </c>
      <c r="B899" s="68" t="s">
        <v>4162</v>
      </c>
      <c r="C899" s="121"/>
      <c r="D899" s="445" t="str">
        <f t="shared" si="130"/>
        <v xml:space="preserve">* * * * </v>
      </c>
      <c r="E899" s="24" t="s">
        <v>3329</v>
      </c>
      <c r="F899" s="26">
        <f t="shared" si="133"/>
        <v>4</v>
      </c>
      <c r="G899" s="26" t="s">
        <v>5613</v>
      </c>
      <c r="H899" s="26" t="s">
        <v>5613</v>
      </c>
      <c r="I899" s="26" t="s">
        <v>5613</v>
      </c>
      <c r="J899" s="26" t="s">
        <v>3776</v>
      </c>
      <c r="K899" s="18" t="s">
        <v>16</v>
      </c>
      <c r="L899" s="230" t="str">
        <f t="shared" si="131"/>
        <v>1..1</v>
      </c>
      <c r="M899" s="230" t="str">
        <f t="shared" si="134"/>
        <v>1..1</v>
      </c>
      <c r="N899" s="475" t="s">
        <v>21</v>
      </c>
      <c r="O899" s="20" t="s">
        <v>3978</v>
      </c>
      <c r="P899" s="20" t="s">
        <v>1230</v>
      </c>
      <c r="Q899" s="20"/>
      <c r="R899" s="20"/>
      <c r="S899" s="20"/>
      <c r="T899" s="18" t="s">
        <v>230</v>
      </c>
      <c r="U899" s="495" t="s">
        <v>81</v>
      </c>
      <c r="V899" s="88"/>
      <c r="W899" s="181" t="s">
        <v>3774</v>
      </c>
      <c r="X899" s="163" t="s">
        <v>4949</v>
      </c>
      <c r="Y899" s="8"/>
      <c r="Z899" s="114" t="str">
        <f>INDEX('Factur-X FULL'!B:B,MATCH(CONCATENATE("/rsm:CrossIndustryInvoice",O899),'Factur-X FULL'!M:M,0))</f>
        <v>BT-92</v>
      </c>
      <c r="AA899" s="201" t="str">
        <f>INDEX('Factur-X FULL'!K:K,MATCH(CONCATENATE("/rsm:CrossIndustryInvoice",O899),'Factur-X FULL'!M:M,0))</f>
        <v>1..1</v>
      </c>
      <c r="AB899" s="109" t="str">
        <f>IF(OR(ISNA(Z899),Z899="EXT"),INDEX('Factur-X FULL'!T:T,MATCH(CONCATENATE("/rsm:CrossIndustryInvoice",O899),'Factur-X FULL'!M:M,0)),INDEX('Factur-X FULL'!T:T,MATCH(Z899,'Factur-X FULL'!B:B,0)))</f>
        <v>BASIC WL</v>
      </c>
      <c r="AD899" s="8"/>
    </row>
    <row r="900" spans="1:30" ht="45" customHeight="1" outlineLevel="3" x14ac:dyDescent="0.2">
      <c r="A900" s="8">
        <v>897</v>
      </c>
      <c r="B900" s="68" t="s">
        <v>4162</v>
      </c>
      <c r="C900" s="121"/>
      <c r="D900" s="445" t="str">
        <f t="shared" si="130"/>
        <v xml:space="preserve">* * * * </v>
      </c>
      <c r="E900" s="24" t="s">
        <v>3337</v>
      </c>
      <c r="F900" s="26">
        <f t="shared" si="133"/>
        <v>4</v>
      </c>
      <c r="G900" s="26" t="s">
        <v>5613</v>
      </c>
      <c r="H900" s="26" t="s">
        <v>5613</v>
      </c>
      <c r="I900" s="26" t="s">
        <v>5613</v>
      </c>
      <c r="J900" s="26" t="s">
        <v>3776</v>
      </c>
      <c r="K900" s="18" t="s">
        <v>20</v>
      </c>
      <c r="L900" s="230" t="str">
        <f t="shared" si="131"/>
        <v>0..1</v>
      </c>
      <c r="M900" s="230" t="str">
        <f t="shared" si="134"/>
        <v>0..1</v>
      </c>
      <c r="N900" s="475" t="s">
        <v>20</v>
      </c>
      <c r="O900" s="20" t="s">
        <v>3979</v>
      </c>
      <c r="P900" s="20" t="s">
        <v>3338</v>
      </c>
      <c r="Q900" s="20" t="s">
        <v>4252</v>
      </c>
      <c r="R900" s="20"/>
      <c r="S900" s="20"/>
      <c r="T900" s="18" t="s">
        <v>192</v>
      </c>
      <c r="U900" s="495" t="s">
        <v>81</v>
      </c>
      <c r="V900" s="88"/>
      <c r="W900" s="181" t="s">
        <v>3774</v>
      </c>
      <c r="X900" s="163" t="s">
        <v>4949</v>
      </c>
      <c r="Y900" s="8"/>
      <c r="Z900" s="114" t="str">
        <f>INDEX('Factur-X FULL'!B:B,MATCH(CONCATENATE("/rsm:CrossIndustryInvoice",O900),'Factur-X FULL'!M:M,0))</f>
        <v>BT-98</v>
      </c>
      <c r="AA900" s="201" t="str">
        <f>INDEX('Factur-X FULL'!K:K,MATCH(CONCATENATE("/rsm:CrossIndustryInvoice",O900),'Factur-X FULL'!M:M,0))</f>
        <v>0..1</v>
      </c>
      <c r="AB900" s="109" t="str">
        <f>IF(OR(ISNA(Z900),Z900="EXT"),INDEX('Factur-X FULL'!T:T,MATCH(CONCATENATE("/rsm:CrossIndustryInvoice",O900),'Factur-X FULL'!M:M,0)),INDEX('Factur-X FULL'!T:T,MATCH(Z900,'Factur-X FULL'!B:B,0)))</f>
        <v>BASIC WL</v>
      </c>
      <c r="AD900" s="8"/>
    </row>
    <row r="901" spans="1:30" ht="45" customHeight="1" outlineLevel="3" x14ac:dyDescent="0.2">
      <c r="A901" s="8">
        <v>898</v>
      </c>
      <c r="B901" s="68" t="s">
        <v>4162</v>
      </c>
      <c r="C901" s="121"/>
      <c r="D901" s="445" t="str">
        <f t="shared" si="130"/>
        <v xml:space="preserve">* * * * </v>
      </c>
      <c r="E901" s="24" t="s">
        <v>3348</v>
      </c>
      <c r="F901" s="26">
        <f t="shared" si="133"/>
        <v>4</v>
      </c>
      <c r="G901" s="26" t="s">
        <v>5613</v>
      </c>
      <c r="H901" s="26" t="s">
        <v>5613</v>
      </c>
      <c r="I901" s="26" t="s">
        <v>5613</v>
      </c>
      <c r="J901" s="26" t="s">
        <v>3776</v>
      </c>
      <c r="K901" s="18" t="s">
        <v>20</v>
      </c>
      <c r="L901" s="230" t="str">
        <f t="shared" si="131"/>
        <v>0..1</v>
      </c>
      <c r="M901" s="230" t="str">
        <f t="shared" si="134"/>
        <v>0..1</v>
      </c>
      <c r="N901" s="475" t="s">
        <v>20</v>
      </c>
      <c r="O901" s="20" t="s">
        <v>3980</v>
      </c>
      <c r="P901" s="20" t="s">
        <v>3349</v>
      </c>
      <c r="Q901" s="20"/>
      <c r="R901" s="20"/>
      <c r="S901" s="20"/>
      <c r="T901" s="18" t="s">
        <v>125</v>
      </c>
      <c r="U901" s="495" t="s">
        <v>81</v>
      </c>
      <c r="V901" s="88"/>
      <c r="W901" s="181" t="s">
        <v>3774</v>
      </c>
      <c r="X901" s="163" t="s">
        <v>4949</v>
      </c>
      <c r="Y901" s="8"/>
      <c r="Z901" s="114" t="str">
        <f>INDEX('Factur-X FULL'!B:B,MATCH(CONCATENATE("/rsm:CrossIndustryInvoice",O901),'Factur-X FULL'!M:M,0))</f>
        <v>BT-97</v>
      </c>
      <c r="AA901" s="201" t="str">
        <f>INDEX('Factur-X FULL'!K:K,MATCH(CONCATENATE("/rsm:CrossIndustryInvoice",O901),'Factur-X FULL'!M:M,0))</f>
        <v>0..1</v>
      </c>
      <c r="AB901" s="109" t="str">
        <f>IF(OR(ISNA(Z901),Z901="EXT"),INDEX('Factur-X FULL'!T:T,MATCH(CONCATENATE("/rsm:CrossIndustryInvoice",O901),'Factur-X FULL'!M:M,0)),INDEX('Factur-X FULL'!T:T,MATCH(Z901,'Factur-X FULL'!B:B,0)))</f>
        <v>BASIC WL</v>
      </c>
      <c r="AD901" s="8"/>
    </row>
    <row r="902" spans="1:30" ht="45" customHeight="1" outlineLevel="3" x14ac:dyDescent="0.2">
      <c r="A902" s="8">
        <v>899</v>
      </c>
      <c r="B902" s="68" t="s">
        <v>4162</v>
      </c>
      <c r="C902" s="221"/>
      <c r="D902" s="462" t="str">
        <f t="shared" si="130"/>
        <v xml:space="preserve">* * * * </v>
      </c>
      <c r="E902" s="46" t="str">
        <f>CONCATENATE("(",E903,")")</f>
        <v>(VAT type code for document level allowances)</v>
      </c>
      <c r="F902" s="233">
        <f t="shared" si="133"/>
        <v>4</v>
      </c>
      <c r="G902" s="233" t="s">
        <v>5613</v>
      </c>
      <c r="H902" s="233" t="s">
        <v>5613</v>
      </c>
      <c r="I902" s="233" t="s">
        <v>5613</v>
      </c>
      <c r="J902" s="233" t="s">
        <v>3776</v>
      </c>
      <c r="K902" s="463" t="s">
        <v>20</v>
      </c>
      <c r="L902" s="233" t="str">
        <f t="shared" si="131"/>
        <v>0..1</v>
      </c>
      <c r="M902" s="233" t="str">
        <f t="shared" si="134"/>
        <v>0..1</v>
      </c>
      <c r="N902" s="483" t="s">
        <v>21</v>
      </c>
      <c r="O902" s="464" t="s">
        <v>3981</v>
      </c>
      <c r="P902" s="464"/>
      <c r="Q902" s="464"/>
      <c r="R902" s="464"/>
      <c r="S902" s="464"/>
      <c r="T902" s="463"/>
      <c r="U902" s="507"/>
      <c r="V902" s="465"/>
      <c r="W902" s="466" t="s">
        <v>3774</v>
      </c>
      <c r="X902" s="467" t="s">
        <v>4949</v>
      </c>
      <c r="Y902" s="8"/>
      <c r="Z902" s="468" t="str">
        <f>INDEX('Factur-X FULL'!B:B,MATCH(CONCATENATE("/rsm:CrossIndustryInvoice",O902),'Factur-X FULL'!M:M,0))</f>
        <v>BT-95-00</v>
      </c>
      <c r="AA902" s="469" t="str">
        <f>INDEX('Factur-X FULL'!K:K,MATCH(CONCATENATE("/rsm:CrossIndustryInvoice",O902),'Factur-X FULL'!M:M,0))</f>
        <v>1..1</v>
      </c>
      <c r="AB902" s="113" t="str">
        <f>IF(OR(ISNA(Z902),Z902="EXT"),INDEX('Factur-X FULL'!T:T,MATCH(CONCATENATE("/rsm:CrossIndustryInvoice",O902),'Factur-X FULL'!M:M,0)),INDEX('Factur-X FULL'!T:T,MATCH(Z902,'Factur-X FULL'!B:B,0)))</f>
        <v>BASIC WL</v>
      </c>
      <c r="AC902" s="70" t="s">
        <v>4706</v>
      </c>
      <c r="AD902" s="8"/>
    </row>
    <row r="903" spans="1:30" ht="45" customHeight="1" outlineLevel="3" x14ac:dyDescent="0.2">
      <c r="A903" s="8">
        <v>900</v>
      </c>
      <c r="B903" s="68" t="s">
        <v>4162</v>
      </c>
      <c r="C903" s="121"/>
      <c r="D903" s="445" t="str">
        <f t="shared" si="130"/>
        <v xml:space="preserve">* * * * * </v>
      </c>
      <c r="E903" s="24" t="s">
        <v>3359</v>
      </c>
      <c r="F903" s="26">
        <f t="shared" si="133"/>
        <v>5</v>
      </c>
      <c r="G903" s="26" t="s">
        <v>5613</v>
      </c>
      <c r="H903" s="26" t="s">
        <v>5613</v>
      </c>
      <c r="I903" s="26" t="s">
        <v>5613</v>
      </c>
      <c r="J903" s="26" t="s">
        <v>3776</v>
      </c>
      <c r="K903" s="18" t="s">
        <v>16</v>
      </c>
      <c r="L903" s="230" t="str">
        <f t="shared" si="131"/>
        <v>1..1</v>
      </c>
      <c r="M903" s="230" t="str">
        <f t="shared" si="134"/>
        <v>1..1</v>
      </c>
      <c r="N903" s="475" t="s">
        <v>20</v>
      </c>
      <c r="O903" s="47" t="s">
        <v>3982</v>
      </c>
      <c r="P903" s="47" t="s">
        <v>5087</v>
      </c>
      <c r="Q903" s="47" t="s">
        <v>1101</v>
      </c>
      <c r="R903" s="47"/>
      <c r="S903" s="47"/>
      <c r="T903" s="125" t="s">
        <v>192</v>
      </c>
      <c r="U903" s="501" t="s">
        <v>81</v>
      </c>
      <c r="V903" s="94"/>
      <c r="W903" s="187" t="s">
        <v>3774</v>
      </c>
      <c r="X903" s="169" t="s">
        <v>4949</v>
      </c>
      <c r="Y903" s="8"/>
      <c r="Z903" s="114" t="str">
        <f>INDEX('Factur-X FULL'!B:B,MATCH(CONCATENATE("/rsm:CrossIndustryInvoice",O903),'Factur-X FULL'!M:M,0))</f>
        <v>BT-95-0</v>
      </c>
      <c r="AA903" s="201" t="str">
        <f>INDEX('Factur-X FULL'!K:K,MATCH(CONCATENATE("/rsm:CrossIndustryInvoice",O903),'Factur-X FULL'!M:M,0))</f>
        <v>1..1</v>
      </c>
      <c r="AB903" s="109" t="str">
        <f>IF(OR(ISNA(Z903),Z903="EXT"),INDEX('Factur-X FULL'!T:T,MATCH(CONCATENATE("/rsm:CrossIndustryInvoice",O903),'Factur-X FULL'!M:M,0)),INDEX('Factur-X FULL'!T:T,MATCH(Z903,'Factur-X FULL'!B:B,0)))</f>
        <v>BASIC WL</v>
      </c>
      <c r="AD903" s="8"/>
    </row>
    <row r="904" spans="1:30" ht="45" customHeight="1" outlineLevel="3" x14ac:dyDescent="0.2">
      <c r="A904" s="8">
        <v>901</v>
      </c>
      <c r="B904" s="68" t="s">
        <v>4162</v>
      </c>
      <c r="C904" s="121"/>
      <c r="D904" s="445" t="str">
        <f t="shared" si="130"/>
        <v xml:space="preserve">* * * * * </v>
      </c>
      <c r="E904" s="24" t="s">
        <v>3364</v>
      </c>
      <c r="F904" s="26">
        <f t="shared" si="133"/>
        <v>5</v>
      </c>
      <c r="G904" s="26" t="s">
        <v>5613</v>
      </c>
      <c r="H904" s="26" t="s">
        <v>5613</v>
      </c>
      <c r="I904" s="26" t="s">
        <v>5613</v>
      </c>
      <c r="J904" s="26" t="s">
        <v>3776</v>
      </c>
      <c r="K904" s="18" t="s">
        <v>16</v>
      </c>
      <c r="L904" s="230" t="str">
        <f t="shared" si="131"/>
        <v>1..1</v>
      </c>
      <c r="M904" s="230" t="str">
        <f t="shared" si="134"/>
        <v>1..1</v>
      </c>
      <c r="N904" s="475" t="s">
        <v>20</v>
      </c>
      <c r="O904" s="20" t="s">
        <v>3983</v>
      </c>
      <c r="P904" s="20" t="s">
        <v>3365</v>
      </c>
      <c r="Q904" s="20" t="s">
        <v>4248</v>
      </c>
      <c r="R904" s="20"/>
      <c r="S904" s="20"/>
      <c r="T904" s="18" t="s">
        <v>192</v>
      </c>
      <c r="U904" s="495" t="s">
        <v>81</v>
      </c>
      <c r="V904" s="88"/>
      <c r="W904" s="181" t="s">
        <v>3774</v>
      </c>
      <c r="X904" s="163" t="s">
        <v>4949</v>
      </c>
      <c r="Y904" s="8"/>
      <c r="Z904" s="114" t="str">
        <f>INDEX('Factur-X FULL'!B:B,MATCH(CONCATENATE("/rsm:CrossIndustryInvoice",O904),'Factur-X FULL'!M:M,0))</f>
        <v>BT-95</v>
      </c>
      <c r="AA904" s="201" t="str">
        <f>INDEX('Factur-X FULL'!K:K,MATCH(CONCATENATE("/rsm:CrossIndustryInvoice",O904),'Factur-X FULL'!M:M,0))</f>
        <v>1..1</v>
      </c>
      <c r="AB904" s="109" t="str">
        <f>IF(OR(ISNA(Z904),Z904="EXT"),INDEX('Factur-X FULL'!T:T,MATCH(CONCATENATE("/rsm:CrossIndustryInvoice",O904),'Factur-X FULL'!M:M,0)),INDEX('Factur-X FULL'!T:T,MATCH(Z904,'Factur-X FULL'!B:B,0)))</f>
        <v>BASIC WL</v>
      </c>
      <c r="AD904" s="8"/>
    </row>
    <row r="905" spans="1:30" ht="45" customHeight="1" outlineLevel="3" x14ac:dyDescent="0.2">
      <c r="A905" s="8">
        <v>902</v>
      </c>
      <c r="B905" s="68" t="s">
        <v>4162</v>
      </c>
      <c r="C905" s="121"/>
      <c r="D905" s="445" t="str">
        <f t="shared" si="130"/>
        <v xml:space="preserve">* * * * * </v>
      </c>
      <c r="E905" s="24" t="s">
        <v>3372</v>
      </c>
      <c r="F905" s="26">
        <f t="shared" si="133"/>
        <v>5</v>
      </c>
      <c r="G905" s="26" t="s">
        <v>5613</v>
      </c>
      <c r="H905" s="26" t="s">
        <v>5613</v>
      </c>
      <c r="I905" s="26" t="s">
        <v>5613</v>
      </c>
      <c r="J905" s="26" t="s">
        <v>3776</v>
      </c>
      <c r="K905" s="18" t="s">
        <v>20</v>
      </c>
      <c r="L905" s="230" t="str">
        <f t="shared" si="131"/>
        <v>0..1</v>
      </c>
      <c r="M905" s="230" t="str">
        <f t="shared" si="134"/>
        <v>0..1</v>
      </c>
      <c r="N905" s="475" t="s">
        <v>20</v>
      </c>
      <c r="O905" s="20" t="s">
        <v>3984</v>
      </c>
      <c r="P905" s="20" t="s">
        <v>3373</v>
      </c>
      <c r="Q905" s="20"/>
      <c r="R905" s="20"/>
      <c r="S905" s="20"/>
      <c r="T905" s="18" t="s">
        <v>1130</v>
      </c>
      <c r="U905" s="495" t="s">
        <v>81</v>
      </c>
      <c r="V905" s="88"/>
      <c r="W905" s="181" t="s">
        <v>3774</v>
      </c>
      <c r="X905" s="163" t="s">
        <v>4949</v>
      </c>
      <c r="Y905" s="8"/>
      <c r="Z905" s="114" t="str">
        <f>INDEX('Factur-X FULL'!B:B,MATCH(CONCATENATE("/rsm:CrossIndustryInvoice",O905),'Factur-X FULL'!M:M,0))</f>
        <v>BT-96</v>
      </c>
      <c r="AA905" s="201" t="str">
        <f>INDEX('Factur-X FULL'!K:K,MATCH(CONCATENATE("/rsm:CrossIndustryInvoice",O905),'Factur-X FULL'!M:M,0))</f>
        <v>0..1</v>
      </c>
      <c r="AB905" s="109" t="str">
        <f>IF(OR(ISNA(Z905),Z905="EXT"),INDEX('Factur-X FULL'!T:T,MATCH(CONCATENATE("/rsm:CrossIndustryInvoice",O905),'Factur-X FULL'!M:M,0)),INDEX('Factur-X FULL'!T:T,MATCH(Z905,'Factur-X FULL'!B:B,0)))</f>
        <v>BASIC WL</v>
      </c>
      <c r="AD905" s="8"/>
    </row>
    <row r="906" spans="1:30" s="148" customFormat="1" ht="45" customHeight="1" outlineLevel="2" x14ac:dyDescent="0.2">
      <c r="A906" s="8">
        <v>903</v>
      </c>
      <c r="B906" s="156" t="s">
        <v>4162</v>
      </c>
      <c r="C906" s="127"/>
      <c r="D906" s="449" t="str">
        <f t="shared" si="130"/>
        <v xml:space="preserve">* * * </v>
      </c>
      <c r="E906" s="40" t="s">
        <v>3379</v>
      </c>
      <c r="F906" s="42">
        <f t="shared" si="133"/>
        <v>3</v>
      </c>
      <c r="G906" s="234" t="s">
        <v>5613</v>
      </c>
      <c r="H906" s="234" t="s">
        <v>5613</v>
      </c>
      <c r="I906" s="234" t="s">
        <v>5613</v>
      </c>
      <c r="J906" s="234" t="s">
        <v>3776</v>
      </c>
      <c r="K906" s="42" t="s">
        <v>21</v>
      </c>
      <c r="L906" s="41" t="str">
        <f t="shared" si="131"/>
        <v>0..n</v>
      </c>
      <c r="M906" s="41" t="str">
        <f t="shared" si="134"/>
        <v>0..n</v>
      </c>
      <c r="N906" s="481" t="s">
        <v>21</v>
      </c>
      <c r="O906" s="40" t="s">
        <v>3973</v>
      </c>
      <c r="P906" s="40" t="s">
        <v>4210</v>
      </c>
      <c r="Q906" s="40"/>
      <c r="R906" s="40"/>
      <c r="S906" s="42"/>
      <c r="T906" s="42" t="s">
        <v>77</v>
      </c>
      <c r="U906" s="499"/>
      <c r="V906" s="195"/>
      <c r="W906" s="193" t="s">
        <v>3774</v>
      </c>
      <c r="X906" s="194" t="s">
        <v>4949</v>
      </c>
      <c r="Y906" s="8"/>
      <c r="Z906" s="141" t="s">
        <v>3378</v>
      </c>
      <c r="AA906" s="203" t="str">
        <f>INDEX('Factur-X FULL'!K:K,MATCH(CONCATENATE("/rsm:CrossIndustryInvoice",O906),'Factur-X FULL'!M:M,0))</f>
        <v>0..n</v>
      </c>
      <c r="AB906" s="143" t="str">
        <f>IF(OR(ISNA(Z906),Z906="EXT"),INDEX('Factur-X FULL'!T:T,MATCH(CONCATENATE("/rsm:CrossIndustryInvoice",O906),'Factur-X FULL'!M:M,0)),INDEX('Factur-X FULL'!T:T,MATCH(Z906,'Factur-X FULL'!B:B,0)))</f>
        <v>BASIC WL</v>
      </c>
      <c r="AC906" s="70"/>
      <c r="AD906" s="8"/>
    </row>
    <row r="907" spans="1:30" ht="45" customHeight="1" outlineLevel="3" x14ac:dyDescent="0.2">
      <c r="A907" s="8">
        <v>904</v>
      </c>
      <c r="B907" s="68" t="s">
        <v>4162</v>
      </c>
      <c r="C907" s="121"/>
      <c r="D907" s="445" t="str">
        <f t="shared" si="130"/>
        <v xml:space="preserve">* * * * </v>
      </c>
      <c r="E907" s="24" t="s">
        <v>3296</v>
      </c>
      <c r="F907" s="26">
        <f t="shared" si="133"/>
        <v>4</v>
      </c>
      <c r="G907" s="26" t="s">
        <v>5613</v>
      </c>
      <c r="H907" s="26" t="s">
        <v>5613</v>
      </c>
      <c r="I907" s="26" t="s">
        <v>5613</v>
      </c>
      <c r="J907" s="26" t="s">
        <v>3776</v>
      </c>
      <c r="K907" s="18" t="s">
        <v>16</v>
      </c>
      <c r="L907" s="230" t="str">
        <f t="shared" ref="L907:L947" si="137">IF($K907="","",$K907)</f>
        <v>1..1</v>
      </c>
      <c r="M907" s="230" t="str">
        <f t="shared" si="134"/>
        <v>1..1</v>
      </c>
      <c r="N907" s="475" t="s">
        <v>20</v>
      </c>
      <c r="O907" s="20" t="s">
        <v>3974</v>
      </c>
      <c r="P907" s="20" t="s">
        <v>77</v>
      </c>
      <c r="Q907" s="20"/>
      <c r="R907" s="20"/>
      <c r="S907" s="20"/>
      <c r="T907" s="18" t="s">
        <v>77</v>
      </c>
      <c r="U907" s="495"/>
      <c r="V907" s="88"/>
      <c r="W907" s="181" t="s">
        <v>3774</v>
      </c>
      <c r="X907" s="163" t="s">
        <v>4949</v>
      </c>
      <c r="Y907" s="8"/>
      <c r="Z907" s="111" t="s">
        <v>3383</v>
      </c>
      <c r="AA907" s="199" t="str">
        <f>INDEX('Factur-X FULL'!K:K,MATCH(CONCATENATE("/rsm:CrossIndustryInvoice",O907),'Factur-X FULL'!M:M,0))</f>
        <v>1..1</v>
      </c>
      <c r="AB907" s="109" t="str">
        <f>IF(OR(ISNA(Z907),Z907="EXT"),INDEX('Factur-X FULL'!T:T,MATCH(CONCATENATE("/rsm:CrossIndustryInvoice",O907),'Factur-X FULL'!M:M,0)),INDEX('Factur-X FULL'!T:T,MATCH(Z907,'Factur-X FULL'!B:B,0)))</f>
        <v>BASIC WL</v>
      </c>
      <c r="AD907" s="8"/>
    </row>
    <row r="908" spans="1:30" ht="45" customHeight="1" outlineLevel="3" x14ac:dyDescent="0.2">
      <c r="A908" s="8">
        <v>905</v>
      </c>
      <c r="B908" s="68" t="s">
        <v>4162</v>
      </c>
      <c r="C908" s="121"/>
      <c r="D908" s="445" t="str">
        <f t="shared" si="130"/>
        <v xml:space="preserve">* * * * * </v>
      </c>
      <c r="E908" s="24" t="s">
        <v>3300</v>
      </c>
      <c r="F908" s="26">
        <f t="shared" si="133"/>
        <v>5</v>
      </c>
      <c r="G908" s="26" t="s">
        <v>5613</v>
      </c>
      <c r="H908" s="26" t="s">
        <v>5613</v>
      </c>
      <c r="I908" s="26" t="s">
        <v>5613</v>
      </c>
      <c r="J908" s="26" t="s">
        <v>3776</v>
      </c>
      <c r="K908" s="18" t="s">
        <v>16</v>
      </c>
      <c r="L908" s="230" t="str">
        <f t="shared" si="137"/>
        <v>1..1</v>
      </c>
      <c r="M908" s="230" t="str">
        <f t="shared" si="134"/>
        <v>1..1</v>
      </c>
      <c r="N908" s="475" t="s">
        <v>16</v>
      </c>
      <c r="O908" s="47" t="s">
        <v>3975</v>
      </c>
      <c r="P908" s="47" t="s">
        <v>77</v>
      </c>
      <c r="Q908" s="47" t="s">
        <v>1268</v>
      </c>
      <c r="R908" s="47"/>
      <c r="S908" s="47"/>
      <c r="T908" s="125" t="s">
        <v>125</v>
      </c>
      <c r="U908" s="501" t="s">
        <v>81</v>
      </c>
      <c r="V908" s="94"/>
      <c r="W908" s="187" t="s">
        <v>3774</v>
      </c>
      <c r="X908" s="169" t="s">
        <v>4949</v>
      </c>
      <c r="Y908" s="8"/>
      <c r="Z908" s="111" t="s">
        <v>3384</v>
      </c>
      <c r="AA908" s="199" t="str">
        <f>INDEX('Factur-X FULL'!K:K,MATCH(CONCATENATE("/rsm:CrossIndustryInvoice",O908),'Factur-X FULL'!M:M,0))</f>
        <v>1..1</v>
      </c>
      <c r="AB908" s="109" t="str">
        <f>IF(OR(ISNA(Z908),Z908="EXT"),INDEX('Factur-X FULL'!T:T,MATCH(CONCATENATE("/rsm:CrossIndustryInvoice",O908),'Factur-X FULL'!M:M,0)),INDEX('Factur-X FULL'!T:T,MATCH(Z908,'Factur-X FULL'!B:B,0)))</f>
        <v>BASIC WL</v>
      </c>
      <c r="AD908" s="8"/>
    </row>
    <row r="909" spans="1:30" ht="45" customHeight="1" outlineLevel="3" x14ac:dyDescent="0.2">
      <c r="A909" s="8">
        <v>906</v>
      </c>
      <c r="B909" s="68" t="s">
        <v>4162</v>
      </c>
      <c r="C909" s="121"/>
      <c r="D909" s="445" t="str">
        <f t="shared" si="130"/>
        <v xml:space="preserve">* * * * </v>
      </c>
      <c r="E909" s="24" t="s">
        <v>5519</v>
      </c>
      <c r="F909" s="26">
        <f t="shared" si="133"/>
        <v>4</v>
      </c>
      <c r="G909" s="26" t="s">
        <v>5613</v>
      </c>
      <c r="H909" s="26" t="s">
        <v>5613</v>
      </c>
      <c r="I909" s="26" t="s">
        <v>5613</v>
      </c>
      <c r="J909" s="26" t="s">
        <v>99</v>
      </c>
      <c r="K909" s="18" t="s">
        <v>20</v>
      </c>
      <c r="L909" s="230" t="str">
        <f t="shared" si="137"/>
        <v>0..1</v>
      </c>
      <c r="M909" s="230" t="str">
        <f t="shared" si="134"/>
        <v>0..1</v>
      </c>
      <c r="N909" s="475" t="s">
        <v>20</v>
      </c>
      <c r="O909" s="20" t="s">
        <v>5518</v>
      </c>
      <c r="P909" s="20" t="s">
        <v>5520</v>
      </c>
      <c r="Q909" s="20"/>
      <c r="R909" s="20"/>
      <c r="S909" s="20"/>
      <c r="T909" s="18" t="s">
        <v>125</v>
      </c>
      <c r="U909" s="495" t="s">
        <v>81</v>
      </c>
      <c r="V909" s="88"/>
      <c r="W909" s="181"/>
      <c r="X909" s="163"/>
      <c r="Y909" s="8"/>
      <c r="Z909" s="114" t="str">
        <f>INDEX('Factur-X FULL'!B:B,MATCH(CONCATENATE("/rsm:CrossIndustryInvoice",O909),'Factur-X FULL'!M:M,0))</f>
        <v>EXT</v>
      </c>
      <c r="AA909" s="201" t="str">
        <f>INDEX('Factur-X FULL'!K:K,MATCH(CONCATENATE("/rsm:CrossIndustryInvoice",O909),'Factur-X FULL'!M:M,0))</f>
        <v>0..1</v>
      </c>
      <c r="AB909" s="109" t="str">
        <f>IF(OR(ISNA(Z909),Z909="EXT"),INDEX('Factur-X FULL'!T:T,MATCH(CONCATENATE("/rsm:CrossIndustryInvoice",O909),'Factur-X FULL'!M:M,0)),INDEX('Factur-X FULL'!T:T,MATCH(Z909,'Factur-X FULL'!B:B,0)))</f>
        <v>EXTENDED</v>
      </c>
      <c r="AD909" s="8"/>
    </row>
    <row r="910" spans="1:30" ht="45" customHeight="1" outlineLevel="3" x14ac:dyDescent="0.2">
      <c r="A910" s="8">
        <v>907</v>
      </c>
      <c r="B910" s="68" t="s">
        <v>4162</v>
      </c>
      <c r="C910" s="121"/>
      <c r="D910" s="445" t="str">
        <f t="shared" si="130"/>
        <v xml:space="preserve">* * * * </v>
      </c>
      <c r="E910" s="24" t="s">
        <v>3387</v>
      </c>
      <c r="F910" s="26">
        <f t="shared" si="133"/>
        <v>4</v>
      </c>
      <c r="G910" s="26" t="s">
        <v>5613</v>
      </c>
      <c r="H910" s="26" t="s">
        <v>5613</v>
      </c>
      <c r="I910" s="26" t="s">
        <v>5613</v>
      </c>
      <c r="J910" s="26" t="s">
        <v>3776</v>
      </c>
      <c r="K910" s="18" t="s">
        <v>20</v>
      </c>
      <c r="L910" s="230" t="str">
        <f t="shared" si="137"/>
        <v>0..1</v>
      </c>
      <c r="M910" s="230" t="str">
        <f t="shared" si="134"/>
        <v>0..1</v>
      </c>
      <c r="N910" s="475" t="s">
        <v>20</v>
      </c>
      <c r="O910" s="20" t="s">
        <v>3976</v>
      </c>
      <c r="P910" s="20" t="s">
        <v>3388</v>
      </c>
      <c r="Q910" s="20"/>
      <c r="R910" s="20"/>
      <c r="S910" s="20"/>
      <c r="T910" s="18" t="s">
        <v>1130</v>
      </c>
      <c r="U910" s="495" t="s">
        <v>81</v>
      </c>
      <c r="V910" s="88"/>
      <c r="W910" s="181" t="s">
        <v>3774</v>
      </c>
      <c r="X910" s="163" t="s">
        <v>4949</v>
      </c>
      <c r="Y910" s="8"/>
      <c r="Z910" s="111" t="s">
        <v>3386</v>
      </c>
      <c r="AA910" s="199" t="str">
        <f>INDEX('Factur-X FULL'!K:K,MATCH(CONCATENATE("/rsm:CrossIndustryInvoice",O910),'Factur-X FULL'!M:M,0))</f>
        <v>0..1</v>
      </c>
      <c r="AB910" s="109" t="str">
        <f>IF(OR(ISNA(Z910),Z910="EXT"),INDEX('Factur-X FULL'!T:T,MATCH(CONCATENATE("/rsm:CrossIndustryInvoice",O910),'Factur-X FULL'!M:M,0)),INDEX('Factur-X FULL'!T:T,MATCH(Z910,'Factur-X FULL'!B:B,0)))</f>
        <v>BASIC WL</v>
      </c>
      <c r="AD910" s="8"/>
    </row>
    <row r="911" spans="1:30" ht="45" customHeight="1" outlineLevel="3" x14ac:dyDescent="0.2">
      <c r="A911" s="8">
        <v>908</v>
      </c>
      <c r="B911" s="68" t="s">
        <v>4162</v>
      </c>
      <c r="C911" s="121"/>
      <c r="D911" s="445" t="str">
        <f t="shared" si="130"/>
        <v xml:space="preserve">* * * * </v>
      </c>
      <c r="E911" s="24" t="s">
        <v>3392</v>
      </c>
      <c r="F911" s="26">
        <f t="shared" si="133"/>
        <v>4</v>
      </c>
      <c r="G911" s="26" t="s">
        <v>5613</v>
      </c>
      <c r="H911" s="26" t="s">
        <v>5613</v>
      </c>
      <c r="I911" s="26" t="s">
        <v>5613</v>
      </c>
      <c r="J911" s="26" t="s">
        <v>3776</v>
      </c>
      <c r="K911" s="18" t="s">
        <v>20</v>
      </c>
      <c r="L911" s="230" t="str">
        <f t="shared" si="137"/>
        <v>0..1</v>
      </c>
      <c r="M911" s="230" t="str">
        <f t="shared" si="134"/>
        <v>0..1</v>
      </c>
      <c r="N911" s="475" t="s">
        <v>20</v>
      </c>
      <c r="O911" s="20" t="s">
        <v>3977</v>
      </c>
      <c r="P911" s="20" t="s">
        <v>3393</v>
      </c>
      <c r="Q911" s="20"/>
      <c r="R911" s="20"/>
      <c r="S911" s="20"/>
      <c r="T911" s="18" t="s">
        <v>230</v>
      </c>
      <c r="U911" s="495" t="s">
        <v>81</v>
      </c>
      <c r="V911" s="88"/>
      <c r="W911" s="181" t="s">
        <v>3774</v>
      </c>
      <c r="X911" s="163" t="s">
        <v>4949</v>
      </c>
      <c r="Y911" s="8"/>
      <c r="Z911" s="111" t="s">
        <v>3391</v>
      </c>
      <c r="AA911" s="199" t="str">
        <f>INDEX('Factur-X FULL'!K:K,MATCH(CONCATENATE("/rsm:CrossIndustryInvoice",O911),'Factur-X FULL'!M:M,0))</f>
        <v>0..1</v>
      </c>
      <c r="AB911" s="109" t="str">
        <f>IF(OR(ISNA(Z911),Z911="EXT"),INDEX('Factur-X FULL'!T:T,MATCH(CONCATENATE("/rsm:CrossIndustryInvoice",O911),'Factur-X FULL'!M:M,0)),INDEX('Factur-X FULL'!T:T,MATCH(Z911,'Factur-X FULL'!B:B,0)))</f>
        <v>BASIC WL</v>
      </c>
      <c r="AD911" s="8"/>
    </row>
    <row r="912" spans="1:30" ht="45" customHeight="1" outlineLevel="3" x14ac:dyDescent="0.2">
      <c r="A912" s="8">
        <v>909</v>
      </c>
      <c r="B912" s="68" t="s">
        <v>4162</v>
      </c>
      <c r="C912" s="121"/>
      <c r="D912" s="445" t="str">
        <f t="shared" ref="D912:D913" si="138">REPT($D$1,F912)</f>
        <v xml:space="preserve">* * * * </v>
      </c>
      <c r="E912" s="24" t="s">
        <v>5523</v>
      </c>
      <c r="F912" s="26">
        <f t="shared" ref="F912:F913" si="139">LEN(O912)-LEN(SUBSTITUTE(O912,"/",""))</f>
        <v>4</v>
      </c>
      <c r="G912" s="26" t="s">
        <v>5613</v>
      </c>
      <c r="H912" s="26" t="s">
        <v>5613</v>
      </c>
      <c r="I912" s="26" t="s">
        <v>5613</v>
      </c>
      <c r="J912" s="26" t="s">
        <v>99</v>
      </c>
      <c r="K912" s="18" t="s">
        <v>20</v>
      </c>
      <c r="L912" s="230" t="str">
        <f t="shared" si="137"/>
        <v>0..1</v>
      </c>
      <c r="M912" s="230" t="str">
        <f t="shared" si="134"/>
        <v>0..1</v>
      </c>
      <c r="N912" s="475" t="s">
        <v>20</v>
      </c>
      <c r="O912" s="20" t="s">
        <v>5521</v>
      </c>
      <c r="P912" s="20" t="s">
        <v>5525</v>
      </c>
      <c r="Q912" s="20"/>
      <c r="R912" s="20"/>
      <c r="S912" s="20"/>
      <c r="T912" s="18" t="s">
        <v>687</v>
      </c>
      <c r="U912" s="495" t="s">
        <v>81</v>
      </c>
      <c r="V912" s="88"/>
      <c r="W912" s="181" t="s">
        <v>3774</v>
      </c>
      <c r="X912" s="163" t="s">
        <v>4949</v>
      </c>
      <c r="Y912" s="8"/>
      <c r="Z912" s="114" t="str">
        <f>INDEX('Factur-X FULL'!B:B,MATCH(CONCATENATE("/rsm:CrossIndustryInvoice",O912),'Factur-X FULL'!M:M,0))</f>
        <v>EXT</v>
      </c>
      <c r="AA912" s="199" t="str">
        <f>INDEX('Factur-X FULL'!K:K,MATCH(CONCATENATE("/rsm:CrossIndustryInvoice",O912),'Factur-X FULL'!M:M,0))</f>
        <v>0..1</v>
      </c>
      <c r="AB912" s="109" t="str">
        <f>IF(OR(ISNA(Z912),Z912="EXT"),INDEX('Factur-X FULL'!T:T,MATCH(CONCATENATE("/rsm:CrossIndustryInvoice",O912),'Factur-X FULL'!M:M,0)),INDEX('Factur-X FULL'!T:T,MATCH(Z912,'Factur-X FULL'!B:B,0)))</f>
        <v>EXTENDED</v>
      </c>
      <c r="AD912" s="8"/>
    </row>
    <row r="913" spans="1:30" ht="45" customHeight="1" outlineLevel="3" x14ac:dyDescent="0.2">
      <c r="A913" s="8">
        <v>910</v>
      </c>
      <c r="B913" s="68" t="s">
        <v>4162</v>
      </c>
      <c r="C913" s="121"/>
      <c r="D913" s="445" t="str">
        <f t="shared" si="138"/>
        <v xml:space="preserve">* * * * * </v>
      </c>
      <c r="E913" s="24" t="s">
        <v>5524</v>
      </c>
      <c r="F913" s="26">
        <f t="shared" si="139"/>
        <v>5</v>
      </c>
      <c r="G913" s="26" t="s">
        <v>5613</v>
      </c>
      <c r="H913" s="26" t="s">
        <v>5613</v>
      </c>
      <c r="I913" s="26" t="s">
        <v>5613</v>
      </c>
      <c r="J913" s="26" t="s">
        <v>99</v>
      </c>
      <c r="K913" s="18" t="s">
        <v>20</v>
      </c>
      <c r="L913" s="230" t="str">
        <f t="shared" si="137"/>
        <v>0..1</v>
      </c>
      <c r="M913" s="230" t="str">
        <f t="shared" si="134"/>
        <v>0..1</v>
      </c>
      <c r="N913" s="475" t="s">
        <v>20</v>
      </c>
      <c r="O913" s="47" t="s">
        <v>5522</v>
      </c>
      <c r="P913" s="47"/>
      <c r="Q913" s="47"/>
      <c r="R913" s="47"/>
      <c r="S913" s="47"/>
      <c r="T913" s="125" t="s">
        <v>192</v>
      </c>
      <c r="U913" s="497" t="s">
        <v>230</v>
      </c>
      <c r="V913" s="94"/>
      <c r="W913" s="187" t="s">
        <v>3774</v>
      </c>
      <c r="X913" s="169" t="s">
        <v>4949</v>
      </c>
      <c r="Y913" s="8"/>
      <c r="Z913" s="114" t="str">
        <f>INDEX('Factur-X FULL'!B:B,MATCH(CONCATENATE("/rsm:CrossIndustryInvoice",O913),'Factur-X FULL'!M:M,0))</f>
        <v>EXT</v>
      </c>
      <c r="AA913" s="199" t="str">
        <f>INDEX('Factur-X FULL'!K:K,MATCH(CONCATENATE("/rsm:CrossIndustryInvoice",O913),'Factur-X FULL'!M:M,0))</f>
        <v>0..1</v>
      </c>
      <c r="AB913" s="109" t="str">
        <f>IF(OR(ISNA(Z913),Z913="EXT"),INDEX('Factur-X FULL'!T:T,MATCH(CONCATENATE("/rsm:CrossIndustryInvoice",O913),'Factur-X FULL'!M:M,0)),INDEX('Factur-X FULL'!T:T,MATCH(Z913,'Factur-X FULL'!B:B,0)))</f>
        <v>EXTENDED</v>
      </c>
      <c r="AD913" s="8"/>
    </row>
    <row r="914" spans="1:30" ht="45" customHeight="1" outlineLevel="3" x14ac:dyDescent="0.2">
      <c r="A914" s="8">
        <v>911</v>
      </c>
      <c r="B914" s="68" t="s">
        <v>4162</v>
      </c>
      <c r="C914" s="121"/>
      <c r="D914" s="445" t="str">
        <f t="shared" si="130"/>
        <v xml:space="preserve">* * * * </v>
      </c>
      <c r="E914" s="24" t="s">
        <v>3397</v>
      </c>
      <c r="F914" s="26">
        <f t="shared" si="133"/>
        <v>4</v>
      </c>
      <c r="G914" s="26" t="s">
        <v>5613</v>
      </c>
      <c r="H914" s="26" t="s">
        <v>5613</v>
      </c>
      <c r="I914" s="26" t="s">
        <v>5613</v>
      </c>
      <c r="J914" s="26" t="s">
        <v>3776</v>
      </c>
      <c r="K914" s="18" t="s">
        <v>16</v>
      </c>
      <c r="L914" s="230" t="str">
        <f t="shared" si="137"/>
        <v>1..1</v>
      </c>
      <c r="M914" s="230" t="str">
        <f t="shared" si="134"/>
        <v>1..1</v>
      </c>
      <c r="N914" s="475" t="s">
        <v>21</v>
      </c>
      <c r="O914" s="20" t="s">
        <v>3978</v>
      </c>
      <c r="P914" s="20" t="s">
        <v>1282</v>
      </c>
      <c r="Q914" s="20"/>
      <c r="R914" s="20"/>
      <c r="S914" s="20"/>
      <c r="T914" s="18" t="s">
        <v>230</v>
      </c>
      <c r="U914" s="495" t="s">
        <v>81</v>
      </c>
      <c r="V914" s="88"/>
      <c r="W914" s="181" t="s">
        <v>3774</v>
      </c>
      <c r="X914" s="163" t="s">
        <v>4949</v>
      </c>
      <c r="Y914" s="8"/>
      <c r="Z914" s="111" t="s">
        <v>3396</v>
      </c>
      <c r="AA914" s="199" t="str">
        <f>INDEX('Factur-X FULL'!K:K,MATCH(CONCATENATE("/rsm:CrossIndustryInvoice",O914),'Factur-X FULL'!M:M,0))</f>
        <v>1..1</v>
      </c>
      <c r="AB914" s="109" t="str">
        <f>IF(OR(ISNA(Z914),Z914="EXT"),INDEX('Factur-X FULL'!T:T,MATCH(CONCATENATE("/rsm:CrossIndustryInvoice",O914),'Factur-X FULL'!M:M,0)),INDEX('Factur-X FULL'!T:T,MATCH(Z914,'Factur-X FULL'!B:B,0)))</f>
        <v>BASIC WL</v>
      </c>
      <c r="AD914" s="8"/>
    </row>
    <row r="915" spans="1:30" ht="45" customHeight="1" outlineLevel="3" x14ac:dyDescent="0.2">
      <c r="A915" s="8">
        <v>912</v>
      </c>
      <c r="B915" s="68" t="s">
        <v>4162</v>
      </c>
      <c r="C915" s="121"/>
      <c r="D915" s="445" t="str">
        <f t="shared" si="130"/>
        <v xml:space="preserve">* * * * </v>
      </c>
      <c r="E915" s="24" t="s">
        <v>3403</v>
      </c>
      <c r="F915" s="26">
        <f t="shared" si="133"/>
        <v>4</v>
      </c>
      <c r="G915" s="26" t="s">
        <v>5613</v>
      </c>
      <c r="H915" s="26" t="s">
        <v>5613</v>
      </c>
      <c r="I915" s="26" t="s">
        <v>5613</v>
      </c>
      <c r="J915" s="26" t="s">
        <v>3776</v>
      </c>
      <c r="K915" s="18" t="s">
        <v>20</v>
      </c>
      <c r="L915" s="230" t="str">
        <f t="shared" si="137"/>
        <v>0..1</v>
      </c>
      <c r="M915" s="230" t="str">
        <f t="shared" si="134"/>
        <v>0..1</v>
      </c>
      <c r="N915" s="475" t="s">
        <v>20</v>
      </c>
      <c r="O915" s="20" t="s">
        <v>3979</v>
      </c>
      <c r="P915" s="20" t="s">
        <v>3404</v>
      </c>
      <c r="Q915" s="20" t="s">
        <v>4253</v>
      </c>
      <c r="R915" s="20"/>
      <c r="S915" s="20"/>
      <c r="T915" s="18" t="s">
        <v>192</v>
      </c>
      <c r="U915" s="495" t="s">
        <v>81</v>
      </c>
      <c r="V915" s="88"/>
      <c r="W915" s="181" t="s">
        <v>3774</v>
      </c>
      <c r="X915" s="163" t="s">
        <v>4949</v>
      </c>
      <c r="Y915" s="8"/>
      <c r="Z915" s="111" t="s">
        <v>3402</v>
      </c>
      <c r="AA915" s="199" t="str">
        <f>INDEX('Factur-X FULL'!K:K,MATCH(CONCATENATE("/rsm:CrossIndustryInvoice",O915),'Factur-X FULL'!M:M,0))</f>
        <v>0..1</v>
      </c>
      <c r="AB915" s="109" t="str">
        <f>IF(OR(ISNA(Z915),Z915="EXT"),INDEX('Factur-X FULL'!T:T,MATCH(CONCATENATE("/rsm:CrossIndustryInvoice",O915),'Factur-X FULL'!M:M,0)),INDEX('Factur-X FULL'!T:T,MATCH(Z915,'Factur-X FULL'!B:B,0)))</f>
        <v>BASIC WL</v>
      </c>
      <c r="AD915" s="8"/>
    </row>
    <row r="916" spans="1:30" ht="45" customHeight="1" outlineLevel="3" x14ac:dyDescent="0.2">
      <c r="A916" s="8">
        <v>913</v>
      </c>
      <c r="B916" s="68" t="s">
        <v>4162</v>
      </c>
      <c r="C916" s="121"/>
      <c r="D916" s="445" t="str">
        <f t="shared" si="130"/>
        <v xml:space="preserve">* * * * </v>
      </c>
      <c r="E916" s="24" t="s">
        <v>3412</v>
      </c>
      <c r="F916" s="26">
        <f t="shared" si="133"/>
        <v>4</v>
      </c>
      <c r="G916" s="26" t="s">
        <v>5613</v>
      </c>
      <c r="H916" s="26" t="s">
        <v>5613</v>
      </c>
      <c r="I916" s="26" t="s">
        <v>5613</v>
      </c>
      <c r="J916" s="26" t="s">
        <v>3776</v>
      </c>
      <c r="K916" s="18" t="s">
        <v>20</v>
      </c>
      <c r="L916" s="230" t="str">
        <f t="shared" si="137"/>
        <v>0..1</v>
      </c>
      <c r="M916" s="230" t="str">
        <f t="shared" si="134"/>
        <v>0..1</v>
      </c>
      <c r="N916" s="475" t="s">
        <v>20</v>
      </c>
      <c r="O916" s="20" t="s">
        <v>3980</v>
      </c>
      <c r="P916" s="20" t="s">
        <v>3413</v>
      </c>
      <c r="Q916" s="20"/>
      <c r="R916" s="20"/>
      <c r="S916" s="20"/>
      <c r="T916" s="18" t="s">
        <v>125</v>
      </c>
      <c r="U916" s="495" t="s">
        <v>81</v>
      </c>
      <c r="V916" s="88"/>
      <c r="W916" s="181" t="s">
        <v>3774</v>
      </c>
      <c r="X916" s="163" t="s">
        <v>4949</v>
      </c>
      <c r="Y916" s="8"/>
      <c r="Z916" s="111" t="s">
        <v>3411</v>
      </c>
      <c r="AA916" s="199" t="str">
        <f>INDEX('Factur-X FULL'!K:K,MATCH(CONCATENATE("/rsm:CrossIndustryInvoice",O916),'Factur-X FULL'!M:M,0))</f>
        <v>0..1</v>
      </c>
      <c r="AB916" s="109" t="str">
        <f>IF(OR(ISNA(Z916),Z916="EXT"),INDEX('Factur-X FULL'!T:T,MATCH(CONCATENATE("/rsm:CrossIndustryInvoice",O916),'Factur-X FULL'!M:M,0)),INDEX('Factur-X FULL'!T:T,MATCH(Z916,'Factur-X FULL'!B:B,0)))</f>
        <v>BASIC WL</v>
      </c>
      <c r="AD916" s="8"/>
    </row>
    <row r="917" spans="1:30" ht="45" customHeight="1" outlineLevel="3" x14ac:dyDescent="0.2">
      <c r="A917" s="8">
        <v>914</v>
      </c>
      <c r="B917" s="68" t="s">
        <v>4162</v>
      </c>
      <c r="C917" s="221"/>
      <c r="D917" s="462" t="str">
        <f t="shared" si="130"/>
        <v xml:space="preserve">* * * * </v>
      </c>
      <c r="E917" s="46" t="str">
        <f>CONCATENATE("(",E918,")")</f>
        <v>(VAT type code for document level charges)</v>
      </c>
      <c r="F917" s="233">
        <f t="shared" si="133"/>
        <v>4</v>
      </c>
      <c r="G917" s="233" t="s">
        <v>5613</v>
      </c>
      <c r="H917" s="233" t="s">
        <v>5613</v>
      </c>
      <c r="I917" s="233" t="s">
        <v>5613</v>
      </c>
      <c r="J917" s="233" t="s">
        <v>3776</v>
      </c>
      <c r="K917" s="463" t="s">
        <v>20</v>
      </c>
      <c r="L917" s="233" t="str">
        <f t="shared" si="137"/>
        <v>0..1</v>
      </c>
      <c r="M917" s="233" t="str">
        <f t="shared" si="134"/>
        <v>0..1</v>
      </c>
      <c r="N917" s="483" t="s">
        <v>21</v>
      </c>
      <c r="O917" s="464" t="s">
        <v>3981</v>
      </c>
      <c r="P917" s="464"/>
      <c r="Q917" s="464"/>
      <c r="R917" s="464"/>
      <c r="S917" s="464"/>
      <c r="T917" s="463"/>
      <c r="U917" s="507"/>
      <c r="V917" s="465"/>
      <c r="W917" s="466" t="s">
        <v>3774</v>
      </c>
      <c r="X917" s="467" t="s">
        <v>4949</v>
      </c>
      <c r="Y917" s="8"/>
      <c r="Z917" s="468" t="s">
        <v>3417</v>
      </c>
      <c r="AA917" s="469" t="str">
        <f>INDEX('Factur-X FULL'!K:K,MATCH(CONCATENATE("/rsm:CrossIndustryInvoice",O917),'Factur-X FULL'!M:M,0))</f>
        <v>1..1</v>
      </c>
      <c r="AB917" s="113" t="str">
        <f>IF(OR(ISNA(Z917),Z917="EXT"),INDEX('Factur-X FULL'!T:T,MATCH(CONCATENATE("/rsm:CrossIndustryInvoice",O917),'Factur-X FULL'!M:M,0)),INDEX('Factur-X FULL'!T:T,MATCH(Z917,'Factur-X FULL'!B:B,0)))</f>
        <v>BASIC WL</v>
      </c>
      <c r="AC917" s="70" t="s">
        <v>4706</v>
      </c>
      <c r="AD917" s="8"/>
    </row>
    <row r="918" spans="1:30" ht="45" customHeight="1" outlineLevel="3" x14ac:dyDescent="0.2">
      <c r="A918" s="8">
        <v>915</v>
      </c>
      <c r="B918" s="68" t="s">
        <v>4162</v>
      </c>
      <c r="C918" s="121"/>
      <c r="D918" s="445" t="str">
        <f t="shared" si="130"/>
        <v xml:space="preserve">* * * * * </v>
      </c>
      <c r="E918" s="24" t="s">
        <v>3420</v>
      </c>
      <c r="F918" s="26">
        <f t="shared" si="133"/>
        <v>5</v>
      </c>
      <c r="G918" s="26" t="s">
        <v>5613</v>
      </c>
      <c r="H918" s="26" t="s">
        <v>5613</v>
      </c>
      <c r="I918" s="26" t="s">
        <v>5613</v>
      </c>
      <c r="J918" s="26" t="s">
        <v>3776</v>
      </c>
      <c r="K918" s="18" t="s">
        <v>16</v>
      </c>
      <c r="L918" s="230" t="str">
        <f t="shared" si="137"/>
        <v>1..1</v>
      </c>
      <c r="M918" s="230" t="str">
        <f t="shared" si="134"/>
        <v>1..1</v>
      </c>
      <c r="N918" s="475" t="s">
        <v>20</v>
      </c>
      <c r="O918" s="47" t="s">
        <v>3982</v>
      </c>
      <c r="P918" s="47" t="s">
        <v>5087</v>
      </c>
      <c r="Q918" s="47" t="s">
        <v>1101</v>
      </c>
      <c r="R918" s="47"/>
      <c r="S918" s="47"/>
      <c r="T918" s="125" t="s">
        <v>192</v>
      </c>
      <c r="U918" s="501" t="s">
        <v>81</v>
      </c>
      <c r="V918" s="94"/>
      <c r="W918" s="187" t="s">
        <v>3774</v>
      </c>
      <c r="X918" s="169" t="s">
        <v>4949</v>
      </c>
      <c r="Y918" s="8"/>
      <c r="Z918" s="111" t="s">
        <v>3419</v>
      </c>
      <c r="AA918" s="199" t="str">
        <f>INDEX('Factur-X FULL'!K:K,MATCH(CONCATENATE("/rsm:CrossIndustryInvoice",O918),'Factur-X FULL'!M:M,0))</f>
        <v>1..1</v>
      </c>
      <c r="AB918" s="109" t="str">
        <f>IF(OR(ISNA(Z918),Z918="EXT"),INDEX('Factur-X FULL'!T:T,MATCH(CONCATENATE("/rsm:CrossIndustryInvoice",O918),'Factur-X FULL'!M:M,0)),INDEX('Factur-X FULL'!T:T,MATCH(Z918,'Factur-X FULL'!B:B,0)))</f>
        <v>BASIC WL</v>
      </c>
      <c r="AD918" s="8"/>
    </row>
    <row r="919" spans="1:30" ht="45" customHeight="1" outlineLevel="3" x14ac:dyDescent="0.2">
      <c r="A919" s="8">
        <v>916</v>
      </c>
      <c r="B919" s="68" t="s">
        <v>4162</v>
      </c>
      <c r="C919" s="121"/>
      <c r="D919" s="445" t="str">
        <f t="shared" si="130"/>
        <v xml:space="preserve">* * * * * </v>
      </c>
      <c r="E919" s="24" t="s">
        <v>3423</v>
      </c>
      <c r="F919" s="26">
        <f t="shared" si="133"/>
        <v>5</v>
      </c>
      <c r="G919" s="26" t="s">
        <v>5613</v>
      </c>
      <c r="H919" s="26" t="s">
        <v>5613</v>
      </c>
      <c r="I919" s="26" t="s">
        <v>5613</v>
      </c>
      <c r="J919" s="26" t="s">
        <v>3776</v>
      </c>
      <c r="K919" s="18" t="s">
        <v>16</v>
      </c>
      <c r="L919" s="230" t="str">
        <f t="shared" si="137"/>
        <v>1..1</v>
      </c>
      <c r="M919" s="230" t="str">
        <f t="shared" si="134"/>
        <v>1..1</v>
      </c>
      <c r="N919" s="475" t="s">
        <v>20</v>
      </c>
      <c r="O919" s="20" t="s">
        <v>3983</v>
      </c>
      <c r="P919" s="20" t="s">
        <v>3424</v>
      </c>
      <c r="Q919" s="20" t="s">
        <v>4248</v>
      </c>
      <c r="R919" s="20"/>
      <c r="S919" s="20"/>
      <c r="T919" s="18" t="s">
        <v>192</v>
      </c>
      <c r="U919" s="495" t="s">
        <v>81</v>
      </c>
      <c r="V919" s="88"/>
      <c r="W919" s="181"/>
      <c r="X919" s="163" t="s">
        <v>4949</v>
      </c>
      <c r="Y919" s="8"/>
      <c r="Z919" s="111" t="s">
        <v>3422</v>
      </c>
      <c r="AA919" s="199" t="str">
        <f>INDEX('Factur-X FULL'!K:K,MATCH(CONCATENATE("/rsm:CrossIndustryInvoice",O919),'Factur-X FULL'!M:M,0))</f>
        <v>1..1</v>
      </c>
      <c r="AB919" s="109" t="str">
        <f>IF(OR(ISNA(Z919),Z919="EXT"),INDEX('Factur-X FULL'!T:T,MATCH(CONCATENATE("/rsm:CrossIndustryInvoice",O919),'Factur-X FULL'!M:M,0)),INDEX('Factur-X FULL'!T:T,MATCH(Z919,'Factur-X FULL'!B:B,0)))</f>
        <v>BASIC WL</v>
      </c>
      <c r="AD919" s="8"/>
    </row>
    <row r="920" spans="1:30" ht="45" customHeight="1" outlineLevel="3" x14ac:dyDescent="0.2">
      <c r="A920" s="8">
        <v>917</v>
      </c>
      <c r="B920" s="68" t="s">
        <v>4162</v>
      </c>
      <c r="C920" s="121"/>
      <c r="D920" s="445" t="str">
        <f t="shared" si="130"/>
        <v xml:space="preserve">* * * * * </v>
      </c>
      <c r="E920" s="24" t="s">
        <v>3429</v>
      </c>
      <c r="F920" s="26">
        <f t="shared" si="133"/>
        <v>5</v>
      </c>
      <c r="G920" s="26" t="s">
        <v>5613</v>
      </c>
      <c r="H920" s="26" t="s">
        <v>5613</v>
      </c>
      <c r="I920" s="26" t="s">
        <v>5613</v>
      </c>
      <c r="J920" s="26" t="s">
        <v>3776</v>
      </c>
      <c r="K920" s="18" t="s">
        <v>20</v>
      </c>
      <c r="L920" s="230" t="str">
        <f t="shared" si="137"/>
        <v>0..1</v>
      </c>
      <c r="M920" s="230" t="str">
        <f t="shared" si="134"/>
        <v>0..1</v>
      </c>
      <c r="N920" s="475" t="s">
        <v>20</v>
      </c>
      <c r="O920" s="20" t="s">
        <v>3984</v>
      </c>
      <c r="P920" s="20" t="s">
        <v>3430</v>
      </c>
      <c r="Q920" s="20"/>
      <c r="R920" s="20"/>
      <c r="S920" s="20"/>
      <c r="T920" s="18" t="s">
        <v>1130</v>
      </c>
      <c r="U920" s="495" t="s">
        <v>81</v>
      </c>
      <c r="V920" s="88"/>
      <c r="W920" s="181"/>
      <c r="X920" s="163" t="s">
        <v>4949</v>
      </c>
      <c r="Y920" s="8"/>
      <c r="Z920" s="111" t="s">
        <v>3428</v>
      </c>
      <c r="AA920" s="199" t="str">
        <f>INDEX('Factur-X FULL'!K:K,MATCH(CONCATENATE("/rsm:CrossIndustryInvoice",O920),'Factur-X FULL'!M:M,0))</f>
        <v>0..1</v>
      </c>
      <c r="AB920" s="109" t="str">
        <f>IF(OR(ISNA(Z920),Z920="EXT"),INDEX('Factur-X FULL'!T:T,MATCH(CONCATENATE("/rsm:CrossIndustryInvoice",O920),'Factur-X FULL'!M:M,0)),INDEX('Factur-X FULL'!T:T,MATCH(Z920,'Factur-X FULL'!B:B,0)))</f>
        <v>BASIC WL</v>
      </c>
      <c r="AD920" s="8"/>
    </row>
    <row r="921" spans="1:30" s="148" customFormat="1" ht="45" customHeight="1" outlineLevel="2" x14ac:dyDescent="0.2">
      <c r="A921" s="8">
        <v>918</v>
      </c>
      <c r="B921" s="156" t="s">
        <v>4162</v>
      </c>
      <c r="C921" s="220"/>
      <c r="D921" s="449" t="str">
        <f t="shared" ref="D921:D927" si="140">REPT($D$1,F921)</f>
        <v xml:space="preserve">* * * </v>
      </c>
      <c r="E921" s="40" t="s">
        <v>4687</v>
      </c>
      <c r="F921" s="42">
        <f t="shared" ref="F921:F927" si="141">LEN(O921)-LEN(SUBSTITUTE(O921,"/",""))</f>
        <v>3</v>
      </c>
      <c r="G921" s="234" t="s">
        <v>5613</v>
      </c>
      <c r="H921" s="234" t="s">
        <v>5613</v>
      </c>
      <c r="I921" s="234" t="s">
        <v>5613</v>
      </c>
      <c r="J921" s="234" t="s">
        <v>99</v>
      </c>
      <c r="K921" s="42" t="s">
        <v>21</v>
      </c>
      <c r="L921" s="41" t="str">
        <f t="shared" si="137"/>
        <v>0..n</v>
      </c>
      <c r="M921" s="41" t="str">
        <f t="shared" si="134"/>
        <v>0..n</v>
      </c>
      <c r="N921" s="481" t="s">
        <v>21</v>
      </c>
      <c r="O921" s="40" t="s">
        <v>5529</v>
      </c>
      <c r="P921" s="40" t="s">
        <v>5542</v>
      </c>
      <c r="Q921" s="40"/>
      <c r="R921" s="40"/>
      <c r="S921" s="42"/>
      <c r="T921" s="42"/>
      <c r="U921" s="499"/>
      <c r="V921" s="195"/>
      <c r="W921" s="193"/>
      <c r="X921" s="194"/>
      <c r="Y921" s="8"/>
      <c r="Z921" s="141" t="str">
        <f>INDEX('Factur-X FULL'!B:B,MATCH(CONCATENATE("/rsm:CrossIndustryInvoice",O921),'Factur-X FULL'!M:M,0))</f>
        <v>EXT</v>
      </c>
      <c r="AA921" s="203" t="str">
        <f>INDEX('Factur-X FULL'!K:K,MATCH(CONCATENATE("/rsm:CrossIndustryInvoice",O921),'Factur-X FULL'!M:M,0))</f>
        <v>0..n</v>
      </c>
      <c r="AB921" s="143" t="str">
        <f>IF(OR(ISNA(Z921),Z921="EXT"),INDEX('Factur-X FULL'!T:T,MATCH(CONCATENATE("/rsm:CrossIndustryInvoice",O921),'Factur-X FULL'!M:M,0)),INDEX('Factur-X FULL'!T:T,MATCH(Z921,'Factur-X FULL'!B:B,0)))</f>
        <v>EXTENDED</v>
      </c>
      <c r="AC921" s="70"/>
      <c r="AD921" s="8"/>
    </row>
    <row r="922" spans="1:30" ht="45" customHeight="1" outlineLevel="3" x14ac:dyDescent="0.2">
      <c r="A922" s="8">
        <v>919</v>
      </c>
      <c r="B922" s="68" t="s">
        <v>4162</v>
      </c>
      <c r="C922" s="511"/>
      <c r="D922" s="445" t="str">
        <f t="shared" si="140"/>
        <v xml:space="preserve">* * * * </v>
      </c>
      <c r="E922" s="24" t="s">
        <v>5536</v>
      </c>
      <c r="F922" s="26">
        <f t="shared" si="141"/>
        <v>4</v>
      </c>
      <c r="G922" s="26" t="s">
        <v>5613</v>
      </c>
      <c r="H922" s="26" t="s">
        <v>5613</v>
      </c>
      <c r="I922" s="26" t="s">
        <v>5613</v>
      </c>
      <c r="J922" s="26" t="s">
        <v>99</v>
      </c>
      <c r="K922" s="18" t="s">
        <v>16</v>
      </c>
      <c r="L922" s="230" t="str">
        <f t="shared" si="137"/>
        <v>1..1</v>
      </c>
      <c r="M922" s="230" t="str">
        <f t="shared" si="134"/>
        <v>1..1</v>
      </c>
      <c r="N922" s="475" t="s">
        <v>21</v>
      </c>
      <c r="O922" s="20" t="s">
        <v>5530</v>
      </c>
      <c r="P922" s="20" t="s">
        <v>5733</v>
      </c>
      <c r="Q922" s="20"/>
      <c r="R922" s="20"/>
      <c r="S922" s="20"/>
      <c r="T922" s="18" t="s">
        <v>125</v>
      </c>
      <c r="U922" s="495" t="s">
        <v>81</v>
      </c>
      <c r="V922" s="88"/>
      <c r="W922" s="181"/>
      <c r="X922" s="163"/>
      <c r="Y922" s="8"/>
      <c r="Z922" s="111" t="str">
        <f>INDEX('Factur-X FULL'!B:B,MATCH(CONCATENATE("/rsm:CrossIndustryInvoice",O922),'Factur-X FULL'!M:M,0))</f>
        <v>EXT</v>
      </c>
      <c r="AA922" s="199" t="str">
        <f>INDEX('Factur-X FULL'!K:K,MATCH(CONCATENATE("/rsm:CrossIndustryInvoice",O922),'Factur-X FULL'!M:M,0))</f>
        <v>1..1</v>
      </c>
      <c r="AB922" s="109" t="str">
        <f>IF(OR(ISNA(Z922),Z922="EXT"),INDEX('Factur-X FULL'!T:T,MATCH(CONCATENATE("/rsm:CrossIndustryInvoice",O922),'Factur-X FULL'!M:M,0)),INDEX('Factur-X FULL'!T:T,MATCH(Z922,'Factur-X FULL'!B:B,0)))</f>
        <v>EXTENDED</v>
      </c>
      <c r="AD922" s="8"/>
    </row>
    <row r="923" spans="1:30" ht="45" customHeight="1" outlineLevel="3" x14ac:dyDescent="0.2">
      <c r="A923" s="8">
        <v>920</v>
      </c>
      <c r="B923" s="68" t="s">
        <v>4162</v>
      </c>
      <c r="C923" s="511"/>
      <c r="D923" s="445" t="str">
        <f t="shared" si="140"/>
        <v xml:space="preserve">* * * * </v>
      </c>
      <c r="E923" s="24" t="s">
        <v>5537</v>
      </c>
      <c r="F923" s="26">
        <f t="shared" si="141"/>
        <v>4</v>
      </c>
      <c r="G923" s="26" t="s">
        <v>5613</v>
      </c>
      <c r="H923" s="26" t="s">
        <v>5613</v>
      </c>
      <c r="I923" s="26" t="s">
        <v>5613</v>
      </c>
      <c r="J923" s="26" t="s">
        <v>99</v>
      </c>
      <c r="K923" s="18" t="s">
        <v>16</v>
      </c>
      <c r="L923" s="230" t="str">
        <f t="shared" si="137"/>
        <v>1..1</v>
      </c>
      <c r="M923" s="230" t="str">
        <f t="shared" si="134"/>
        <v>1..1</v>
      </c>
      <c r="N923" s="475" t="s">
        <v>21</v>
      </c>
      <c r="O923" s="20" t="s">
        <v>5531</v>
      </c>
      <c r="P923" s="20" t="s">
        <v>5734</v>
      </c>
      <c r="Q923" s="20"/>
      <c r="R923" s="20"/>
      <c r="S923" s="20"/>
      <c r="T923" s="18" t="s">
        <v>230</v>
      </c>
      <c r="U923" s="495" t="s">
        <v>81</v>
      </c>
      <c r="V923" s="88"/>
      <c r="W923" s="181"/>
      <c r="X923" s="163"/>
      <c r="Y923" s="8"/>
      <c r="Z923" s="111" t="str">
        <f>INDEX('Factur-X FULL'!B:B,MATCH(CONCATENATE("/rsm:CrossIndustryInvoice",O923),'Factur-X FULL'!M:M,0))</f>
        <v>EXT</v>
      </c>
      <c r="AA923" s="199" t="str">
        <f>INDEX('Factur-X FULL'!K:K,MATCH(CONCATENATE("/rsm:CrossIndustryInvoice",O923),'Factur-X FULL'!M:M,0))</f>
        <v>1..1</v>
      </c>
      <c r="AB923" s="109" t="str">
        <f>IF(OR(ISNA(Z923),Z923="EXT"),INDEX('Factur-X FULL'!T:T,MATCH(CONCATENATE("/rsm:CrossIndustryInvoice",O923),'Factur-X FULL'!M:M,0)),INDEX('Factur-X FULL'!T:T,MATCH(Z923,'Factur-X FULL'!B:B,0)))</f>
        <v>EXTENDED</v>
      </c>
      <c r="AD923" s="8"/>
    </row>
    <row r="924" spans="1:30" s="148" customFormat="1" ht="45" customHeight="1" outlineLevel="3" x14ac:dyDescent="0.2">
      <c r="A924" s="8">
        <v>921</v>
      </c>
      <c r="B924" s="156" t="s">
        <v>4162</v>
      </c>
      <c r="C924" s="130"/>
      <c r="D924" s="446" t="str">
        <f t="shared" si="140"/>
        <v xml:space="preserve">* * * * </v>
      </c>
      <c r="E924" s="34" t="s">
        <v>5538</v>
      </c>
      <c r="F924" s="35">
        <f t="shared" si="141"/>
        <v>4</v>
      </c>
      <c r="G924" s="35" t="s">
        <v>5613</v>
      </c>
      <c r="H924" s="35" t="s">
        <v>5613</v>
      </c>
      <c r="I924" s="35" t="s">
        <v>5613</v>
      </c>
      <c r="J924" s="35" t="s">
        <v>99</v>
      </c>
      <c r="K924" s="36" t="s">
        <v>21</v>
      </c>
      <c r="L924" s="35" t="str">
        <f t="shared" si="137"/>
        <v>0..n</v>
      </c>
      <c r="M924" s="35" t="str">
        <f t="shared" si="134"/>
        <v>0..n</v>
      </c>
      <c r="N924" s="482" t="s">
        <v>21</v>
      </c>
      <c r="O924" s="34" t="s">
        <v>5532</v>
      </c>
      <c r="P924" s="34" t="s">
        <v>5543</v>
      </c>
      <c r="Q924" s="34"/>
      <c r="R924" s="34"/>
      <c r="S924" s="34"/>
      <c r="T924" s="36"/>
      <c r="U924" s="500"/>
      <c r="V924" s="91"/>
      <c r="W924" s="185"/>
      <c r="X924" s="166"/>
      <c r="Y924" s="8"/>
      <c r="Z924" s="145" t="str">
        <f>INDEX('Factur-X FULL'!B:B,MATCH(CONCATENATE("/rsm:CrossIndustryInvoice",O924),'Factur-X FULL'!M:M,0))</f>
        <v>EXT</v>
      </c>
      <c r="AA924" s="202" t="str">
        <f>INDEX('Factur-X FULL'!K:K,MATCH(CONCATENATE("/rsm:CrossIndustryInvoice",O924),'Factur-X FULL'!M:M,0))</f>
        <v>0..n</v>
      </c>
      <c r="AB924" s="146" t="str">
        <f>IF(OR(ISNA(Z924),Z924="EXT"),INDEX('Factur-X FULL'!T:T,MATCH(CONCATENATE("/rsm:CrossIndustryInvoice",O924),'Factur-X FULL'!M:M,0)),INDEX('Factur-X FULL'!T:T,MATCH(Z924,'Factur-X FULL'!B:B,0)))</f>
        <v>EXTENDED</v>
      </c>
      <c r="AC924" s="70"/>
      <c r="AD924" s="8"/>
    </row>
    <row r="925" spans="1:30" ht="45" customHeight="1" outlineLevel="3" x14ac:dyDescent="0.2">
      <c r="A925" s="8">
        <v>922</v>
      </c>
      <c r="B925" s="68" t="s">
        <v>4162</v>
      </c>
      <c r="C925" s="511"/>
      <c r="D925" s="445" t="str">
        <f t="shared" si="140"/>
        <v xml:space="preserve">* * * * * </v>
      </c>
      <c r="E925" s="24" t="s">
        <v>5539</v>
      </c>
      <c r="F925" s="26">
        <f t="shared" si="141"/>
        <v>5</v>
      </c>
      <c r="G925" s="26" t="s">
        <v>5613</v>
      </c>
      <c r="H925" s="26" t="s">
        <v>5613</v>
      </c>
      <c r="I925" s="26" t="s">
        <v>5613</v>
      </c>
      <c r="J925" s="26" t="s">
        <v>99</v>
      </c>
      <c r="K925" s="18" t="s">
        <v>16</v>
      </c>
      <c r="L925" s="230" t="str">
        <f t="shared" si="137"/>
        <v>1..1</v>
      </c>
      <c r="M925" s="230" t="str">
        <f t="shared" si="134"/>
        <v>1..1</v>
      </c>
      <c r="N925" s="475" t="s">
        <v>20</v>
      </c>
      <c r="O925" s="47" t="s">
        <v>5533</v>
      </c>
      <c r="P925" s="47" t="s">
        <v>4505</v>
      </c>
      <c r="Q925" s="47" t="s">
        <v>5544</v>
      </c>
      <c r="R925" s="47"/>
      <c r="S925" s="47"/>
      <c r="T925" s="125" t="s">
        <v>192</v>
      </c>
      <c r="U925" s="501" t="s">
        <v>81</v>
      </c>
      <c r="V925" s="94"/>
      <c r="W925" s="187"/>
      <c r="X925" s="169"/>
      <c r="Y925" s="8"/>
      <c r="Z925" s="111" t="str">
        <f>INDEX('Factur-X FULL'!B:B,MATCH(CONCATENATE("/rsm:CrossIndustryInvoice",O925),'Factur-X FULL'!M:M,0))</f>
        <v>EXT</v>
      </c>
      <c r="AA925" s="199" t="str">
        <f>INDEX('Factur-X FULL'!K:K,MATCH(CONCATENATE("/rsm:CrossIndustryInvoice",O925),'Factur-X FULL'!M:M,0))</f>
        <v>0..1</v>
      </c>
      <c r="AB925" s="109" t="str">
        <f>IF(OR(ISNA(Z925),Z925="EXT"),INDEX('Factur-X FULL'!T:T,MATCH(CONCATENATE("/rsm:CrossIndustryInvoice",O925),'Factur-X FULL'!M:M,0)),INDEX('Factur-X FULL'!T:T,MATCH(Z925,'Factur-X FULL'!B:B,0)))</f>
        <v>EXTENDED</v>
      </c>
      <c r="AC925" s="425" t="s">
        <v>5605</v>
      </c>
      <c r="AD925" s="8"/>
    </row>
    <row r="926" spans="1:30" ht="45" customHeight="1" outlineLevel="3" x14ac:dyDescent="0.2">
      <c r="A926" s="8">
        <v>923</v>
      </c>
      <c r="B926" s="68" t="s">
        <v>4162</v>
      </c>
      <c r="C926" s="511"/>
      <c r="D926" s="445" t="str">
        <f t="shared" si="140"/>
        <v xml:space="preserve">* * * * * </v>
      </c>
      <c r="E926" s="24" t="s">
        <v>5540</v>
      </c>
      <c r="F926" s="26">
        <f t="shared" si="141"/>
        <v>5</v>
      </c>
      <c r="G926" s="26" t="s">
        <v>5613</v>
      </c>
      <c r="H926" s="26" t="s">
        <v>5613</v>
      </c>
      <c r="I926" s="26" t="s">
        <v>5613</v>
      </c>
      <c r="J926" s="26" t="s">
        <v>99</v>
      </c>
      <c r="K926" s="18" t="s">
        <v>16</v>
      </c>
      <c r="L926" s="230" t="str">
        <f t="shared" si="137"/>
        <v>1..1</v>
      </c>
      <c r="M926" s="230" t="str">
        <f t="shared" si="134"/>
        <v>1..1</v>
      </c>
      <c r="N926" s="475" t="s">
        <v>20</v>
      </c>
      <c r="O926" s="20" t="s">
        <v>5534</v>
      </c>
      <c r="P926" s="20" t="s">
        <v>5735</v>
      </c>
      <c r="Q926" s="20"/>
      <c r="R926" s="20"/>
      <c r="S926" s="20"/>
      <c r="T926" s="18" t="s">
        <v>192</v>
      </c>
      <c r="U926" s="495" t="s">
        <v>81</v>
      </c>
      <c r="V926" s="88"/>
      <c r="W926" s="181"/>
      <c r="X926" s="163"/>
      <c r="Y926" s="8"/>
      <c r="Z926" s="111" t="str">
        <f>INDEX('Factur-X FULL'!B:B,MATCH(CONCATENATE("/rsm:CrossIndustryInvoice",O926),'Factur-X FULL'!M:M,0))</f>
        <v>EXT</v>
      </c>
      <c r="AA926" s="199" t="str">
        <f>INDEX('Factur-X FULL'!K:K,MATCH(CONCATENATE("/rsm:CrossIndustryInvoice",O926),'Factur-X FULL'!M:M,0))</f>
        <v>0..1</v>
      </c>
      <c r="AB926" s="109" t="str">
        <f>IF(OR(ISNA(Z926),Z926="EXT"),INDEX('Factur-X FULL'!T:T,MATCH(CONCATENATE("/rsm:CrossIndustryInvoice",O926),'Factur-X FULL'!M:M,0)),INDEX('Factur-X FULL'!T:T,MATCH(Z926,'Factur-X FULL'!B:B,0)))</f>
        <v>EXTENDED</v>
      </c>
      <c r="AC926" s="425" t="s">
        <v>5605</v>
      </c>
      <c r="AD926" s="8"/>
    </row>
    <row r="927" spans="1:30" ht="45" customHeight="1" outlineLevel="3" x14ac:dyDescent="0.2">
      <c r="A927" s="8">
        <v>924</v>
      </c>
      <c r="B927" s="68" t="s">
        <v>4162</v>
      </c>
      <c r="C927" s="511"/>
      <c r="D927" s="445" t="str">
        <f t="shared" si="140"/>
        <v xml:space="preserve">* * * * * </v>
      </c>
      <c r="E927" s="24" t="s">
        <v>5541</v>
      </c>
      <c r="F927" s="26">
        <f t="shared" si="141"/>
        <v>5</v>
      </c>
      <c r="G927" s="26" t="s">
        <v>5613</v>
      </c>
      <c r="H927" s="26" t="s">
        <v>5613</v>
      </c>
      <c r="I927" s="26" t="s">
        <v>5613</v>
      </c>
      <c r="J927" s="26" t="s">
        <v>99</v>
      </c>
      <c r="K927" s="18" t="s">
        <v>20</v>
      </c>
      <c r="L927" s="230" t="str">
        <f t="shared" si="137"/>
        <v>0..1</v>
      </c>
      <c r="M927" s="230" t="str">
        <f t="shared" si="134"/>
        <v>0..1</v>
      </c>
      <c r="N927" s="475" t="s">
        <v>20</v>
      </c>
      <c r="O927" s="20" t="s">
        <v>5535</v>
      </c>
      <c r="P927" s="20" t="s">
        <v>5736</v>
      </c>
      <c r="Q927" s="20"/>
      <c r="R927" s="20"/>
      <c r="S927" s="20"/>
      <c r="T927" s="18" t="s">
        <v>1130</v>
      </c>
      <c r="U927" s="495" t="s">
        <v>81</v>
      </c>
      <c r="V927" s="88"/>
      <c r="W927" s="181"/>
      <c r="X927" s="163"/>
      <c r="Y927" s="8"/>
      <c r="Z927" s="111" t="str">
        <f>INDEX('Factur-X FULL'!B:B,MATCH(CONCATENATE("/rsm:CrossIndustryInvoice",O927),'Factur-X FULL'!M:M,0))</f>
        <v>EXT</v>
      </c>
      <c r="AA927" s="199" t="str">
        <f>INDEX('Factur-X FULL'!K:K,MATCH(CONCATENATE("/rsm:CrossIndustryInvoice",O927),'Factur-X FULL'!M:M,0))</f>
        <v>0..1</v>
      </c>
      <c r="AB927" s="109" t="str">
        <f>IF(OR(ISNA(Z927),Z927="EXT"),INDEX('Factur-X FULL'!T:T,MATCH(CONCATENATE("/rsm:CrossIndustryInvoice",O927),'Factur-X FULL'!M:M,0)),INDEX('Factur-X FULL'!T:T,MATCH(Z927,'Factur-X FULL'!B:B,0)))</f>
        <v>EXTENDED</v>
      </c>
      <c r="AD927" s="8"/>
    </row>
    <row r="928" spans="1:30" s="148" customFormat="1" ht="45" customHeight="1" outlineLevel="2" x14ac:dyDescent="0.2">
      <c r="A928" s="8">
        <v>925</v>
      </c>
      <c r="B928" s="156" t="s">
        <v>4162</v>
      </c>
      <c r="C928" s="220"/>
      <c r="D928" s="449" t="str">
        <f t="shared" si="130"/>
        <v xml:space="preserve">* * * </v>
      </c>
      <c r="E928" s="40" t="s">
        <v>4182</v>
      </c>
      <c r="F928" s="42">
        <f t="shared" si="133"/>
        <v>3</v>
      </c>
      <c r="G928" s="234" t="s">
        <v>5613</v>
      </c>
      <c r="H928" s="234" t="s">
        <v>5613</v>
      </c>
      <c r="I928" s="234" t="s">
        <v>5613</v>
      </c>
      <c r="J928" s="234" t="s">
        <v>3776</v>
      </c>
      <c r="K928" s="42" t="s">
        <v>20</v>
      </c>
      <c r="L928" s="41" t="str">
        <f t="shared" si="137"/>
        <v>0..1</v>
      </c>
      <c r="M928" s="41" t="str">
        <f t="shared" si="134"/>
        <v>0..1</v>
      </c>
      <c r="N928" s="481" t="s">
        <v>21</v>
      </c>
      <c r="O928" s="40" t="s">
        <v>3985</v>
      </c>
      <c r="P928" s="40"/>
      <c r="Q928" s="40"/>
      <c r="R928" s="40"/>
      <c r="S928" s="42"/>
      <c r="T928" s="42"/>
      <c r="U928" s="499"/>
      <c r="V928" s="195"/>
      <c r="W928" s="193"/>
      <c r="X928" s="194" t="s">
        <v>4949</v>
      </c>
      <c r="Y928" s="8"/>
      <c r="Z928" s="141" t="str">
        <f>INDEX('Factur-X FULL'!B:B,MATCH(CONCATENATE("/rsm:CrossIndustryInvoice",O928),'Factur-X FULL'!M:M,0))</f>
        <v>BT-20-00</v>
      </c>
      <c r="AA928" s="203" t="str">
        <f>INDEX('Factur-X FULL'!K:K,MATCH(CONCATENATE("/rsm:CrossIndustryInvoice",O928),'Factur-X FULL'!M:M,0))</f>
        <v>0..1</v>
      </c>
      <c r="AB928" s="143" t="str">
        <f>IF(OR(ISNA(Z928),Z928="EXT"),INDEX('Factur-X FULL'!T:T,MATCH(CONCATENATE("/rsm:CrossIndustryInvoice",O928),'Factur-X FULL'!M:M,0)),INDEX('Factur-X FULL'!T:T,MATCH(Z928,'Factur-X FULL'!B:B,0)))</f>
        <v>BASIC WL</v>
      </c>
      <c r="AC928" s="70" t="s">
        <v>4901</v>
      </c>
      <c r="AD928" s="8"/>
    </row>
    <row r="929" spans="1:30" ht="45" customHeight="1" outlineLevel="2" x14ac:dyDescent="0.2">
      <c r="A929" s="8">
        <v>926</v>
      </c>
      <c r="B929" s="68" t="s">
        <v>4162</v>
      </c>
      <c r="C929" s="121"/>
      <c r="D929" s="445" t="str">
        <f t="shared" si="130"/>
        <v xml:space="preserve">* * * * </v>
      </c>
      <c r="E929" s="24" t="s">
        <v>4183</v>
      </c>
      <c r="F929" s="26">
        <f t="shared" si="133"/>
        <v>4</v>
      </c>
      <c r="G929" s="26" t="s">
        <v>5613</v>
      </c>
      <c r="H929" s="26" t="s">
        <v>5613</v>
      </c>
      <c r="I929" s="26" t="s">
        <v>5613</v>
      </c>
      <c r="J929" s="26" t="s">
        <v>3776</v>
      </c>
      <c r="K929" s="18" t="s">
        <v>16</v>
      </c>
      <c r="L929" s="230" t="str">
        <f t="shared" si="137"/>
        <v>1..1</v>
      </c>
      <c r="M929" s="230" t="s">
        <v>40</v>
      </c>
      <c r="N929" s="475" t="s">
        <v>21</v>
      </c>
      <c r="O929" s="20" t="s">
        <v>3986</v>
      </c>
      <c r="P929" s="20" t="s">
        <v>3453</v>
      </c>
      <c r="Q929" s="20" t="s">
        <v>3454</v>
      </c>
      <c r="R929" s="20"/>
      <c r="S929" s="20"/>
      <c r="T929" s="18" t="s">
        <v>125</v>
      </c>
      <c r="U929" s="495" t="s">
        <v>81</v>
      </c>
      <c r="V929" s="88"/>
      <c r="W929" s="181" t="s">
        <v>3774</v>
      </c>
      <c r="X929" s="163" t="s">
        <v>4949</v>
      </c>
      <c r="Y929" s="8"/>
      <c r="Z929" s="114" t="str">
        <f>INDEX('Factur-X FULL'!B:B,MATCH(CONCATENATE("/rsm:CrossIndustryInvoice",O929),'Factur-X FULL'!M:M,0))</f>
        <v>BT-20</v>
      </c>
      <c r="AA929" s="201" t="str">
        <f>INDEX('Factur-X FULL'!K:K,MATCH(CONCATENATE("/rsm:CrossIndustryInvoice",O929),'Factur-X FULL'!M:M,0))</f>
        <v>0..1</v>
      </c>
      <c r="AB929" s="109" t="str">
        <f>IF(OR(ISNA(Z929),Z929="EXT"),INDEX('Factur-X FULL'!T:T,MATCH(CONCATENATE("/rsm:CrossIndustryInvoice",O929),'Factur-X FULL'!M:M,0)),INDEX('Factur-X FULL'!T:T,MATCH(Z929,'Factur-X FULL'!B:B,0)))</f>
        <v>EN 16931</v>
      </c>
      <c r="AC929" s="425" t="s">
        <v>5606</v>
      </c>
      <c r="AD929" s="8"/>
    </row>
    <row r="930" spans="1:30" s="148" customFormat="1" ht="45" customHeight="1" outlineLevel="2" x14ac:dyDescent="0.2">
      <c r="A930" s="8">
        <v>927</v>
      </c>
      <c r="B930" s="156" t="s">
        <v>4162</v>
      </c>
      <c r="C930" s="127"/>
      <c r="D930" s="449" t="str">
        <f t="shared" si="130"/>
        <v xml:space="preserve">* * * </v>
      </c>
      <c r="E930" s="40" t="s">
        <v>4184</v>
      </c>
      <c r="F930" s="42">
        <f t="shared" si="133"/>
        <v>3</v>
      </c>
      <c r="G930" s="234" t="s">
        <v>5613</v>
      </c>
      <c r="H930" s="234" t="s">
        <v>5613</v>
      </c>
      <c r="I930" s="234" t="s">
        <v>5613</v>
      </c>
      <c r="J930" s="234" t="s">
        <v>323</v>
      </c>
      <c r="K930" s="42" t="s">
        <v>16</v>
      </c>
      <c r="L930" s="41" t="str">
        <f t="shared" si="137"/>
        <v>1..1</v>
      </c>
      <c r="M930" s="41" t="str">
        <f t="shared" ref="M930:M934" si="142">IF($L930="","",$L930)</f>
        <v>1..1</v>
      </c>
      <c r="N930" s="481" t="s">
        <v>21</v>
      </c>
      <c r="O930" s="40" t="s">
        <v>3987</v>
      </c>
      <c r="P930" s="40" t="s">
        <v>4211</v>
      </c>
      <c r="Q930" s="40"/>
      <c r="R930" s="40"/>
      <c r="S930" s="42"/>
      <c r="T930" s="42" t="s">
        <v>77</v>
      </c>
      <c r="U930" s="499"/>
      <c r="V930" s="192" t="s">
        <v>4185</v>
      </c>
      <c r="W930" s="193"/>
      <c r="X930" s="194" t="s">
        <v>4949</v>
      </c>
      <c r="Y930" s="8"/>
      <c r="Z930" s="141" t="str">
        <f>INDEX('Factur-X FULL'!B:B,MATCH(CONCATENATE("/rsm:CrossIndustryInvoice",O930),'Factur-X FULL'!M:M,0))</f>
        <v>BG-22</v>
      </c>
      <c r="AA930" s="203" t="str">
        <f>INDEX('Factur-X FULL'!K:K,MATCH(CONCATENATE("/rsm:CrossIndustryInvoice",O930),'Factur-X FULL'!M:M,0))</f>
        <v>1..1</v>
      </c>
      <c r="AB930" s="143" t="str">
        <f>IF(OR(ISNA(Z930),Z930="EXT"),INDEX('Factur-X FULL'!T:T,MATCH(CONCATENATE("/rsm:CrossIndustryInvoice",O930),'Factur-X FULL'!M:M,0)),INDEX('Factur-X FULL'!T:T,MATCH(Z930,'Factur-X FULL'!B:B,0)))</f>
        <v>MINIMUM</v>
      </c>
      <c r="AC930" s="70"/>
      <c r="AD930" s="8"/>
    </row>
    <row r="931" spans="1:30" ht="45" customHeight="1" outlineLevel="3" x14ac:dyDescent="0.2">
      <c r="A931" s="8">
        <v>928</v>
      </c>
      <c r="B931" s="68" t="s">
        <v>4162</v>
      </c>
      <c r="C931" s="518" t="s">
        <v>5938</v>
      </c>
      <c r="D931" s="445" t="str">
        <f t="shared" si="130"/>
        <v xml:space="preserve">* * * * </v>
      </c>
      <c r="E931" s="24" t="s">
        <v>5921</v>
      </c>
      <c r="F931" s="26">
        <f t="shared" si="133"/>
        <v>4</v>
      </c>
      <c r="G931" s="26" t="s">
        <v>5613</v>
      </c>
      <c r="H931" s="26" t="s">
        <v>5613</v>
      </c>
      <c r="I931" s="26" t="s">
        <v>5613</v>
      </c>
      <c r="J931" s="26" t="s">
        <v>323</v>
      </c>
      <c r="K931" s="18" t="s">
        <v>16</v>
      </c>
      <c r="L931" s="230" t="str">
        <f t="shared" si="137"/>
        <v>1..1</v>
      </c>
      <c r="M931" s="230" t="str">
        <f t="shared" si="142"/>
        <v>1..1</v>
      </c>
      <c r="N931" s="475" t="s">
        <v>21</v>
      </c>
      <c r="O931" s="25" t="s">
        <v>3988</v>
      </c>
      <c r="P931" s="24" t="s">
        <v>4212</v>
      </c>
      <c r="Q931" s="24"/>
      <c r="R931" s="24"/>
      <c r="S931" s="25"/>
      <c r="T931" s="19" t="s">
        <v>230</v>
      </c>
      <c r="U931" s="495" t="s">
        <v>81</v>
      </c>
      <c r="V931" s="89" t="s">
        <v>483</v>
      </c>
      <c r="W931" s="182" t="s">
        <v>3771</v>
      </c>
      <c r="X931" s="164" t="s">
        <v>4949</v>
      </c>
      <c r="Y931" s="8"/>
      <c r="Z931" s="114" t="str">
        <f>INDEX('Factur-X FULL'!B:B,MATCH(CONCATENATE("/rsm:CrossIndustryInvoice",O931),'Factur-X FULL'!M:M,0))</f>
        <v>BT-106</v>
      </c>
      <c r="AA931" s="201" t="str">
        <f>INDEX('Factur-X FULL'!K:K,MATCH(CONCATENATE("/rsm:CrossIndustryInvoice",O931),'Factur-X FULL'!M:M,0))</f>
        <v>1..1</v>
      </c>
      <c r="AB931" s="109" t="str">
        <f>IF(OR(ISNA(Z931),Z931="EXT"),INDEX('Factur-X FULL'!T:T,MATCH(CONCATENATE("/rsm:CrossIndustryInvoice",O931),'Factur-X FULL'!M:M,0)),INDEX('Factur-X FULL'!T:T,MATCH(Z931,'Factur-X FULL'!B:B,0)))</f>
        <v>BASIC WL</v>
      </c>
      <c r="AD931" s="8"/>
    </row>
    <row r="932" spans="1:30" ht="45" customHeight="1" outlineLevel="3" x14ac:dyDescent="0.2">
      <c r="A932" s="8">
        <v>929</v>
      </c>
      <c r="B932" s="68" t="s">
        <v>4162</v>
      </c>
      <c r="C932" s="518" t="s">
        <v>5938</v>
      </c>
      <c r="D932" s="445" t="str">
        <f t="shared" si="130"/>
        <v xml:space="preserve">* * * * </v>
      </c>
      <c r="E932" s="24" t="s">
        <v>5922</v>
      </c>
      <c r="F932" s="26">
        <f t="shared" si="133"/>
        <v>4</v>
      </c>
      <c r="G932" s="26" t="s">
        <v>5613</v>
      </c>
      <c r="H932" s="26" t="s">
        <v>5613</v>
      </c>
      <c r="I932" s="26" t="s">
        <v>5613</v>
      </c>
      <c r="J932" s="26" t="s">
        <v>323</v>
      </c>
      <c r="K932" s="18" t="s">
        <v>20</v>
      </c>
      <c r="L932" s="230" t="str">
        <f t="shared" si="137"/>
        <v>0..1</v>
      </c>
      <c r="M932" s="230" t="str">
        <f t="shared" si="142"/>
        <v>0..1</v>
      </c>
      <c r="N932" s="475" t="s">
        <v>21</v>
      </c>
      <c r="O932" s="25" t="s">
        <v>3989</v>
      </c>
      <c r="P932" s="24" t="s">
        <v>4213</v>
      </c>
      <c r="Q932" s="24" t="s">
        <v>4239</v>
      </c>
      <c r="R932" s="24"/>
      <c r="S932" s="25"/>
      <c r="T932" s="19" t="s">
        <v>230</v>
      </c>
      <c r="U932" s="495" t="s">
        <v>81</v>
      </c>
      <c r="V932" s="89"/>
      <c r="W932" s="182"/>
      <c r="X932" s="164" t="s">
        <v>4949</v>
      </c>
      <c r="Y932" s="8"/>
      <c r="Z932" s="114" t="str">
        <f>INDEX('Factur-X FULL'!B:B,MATCH(CONCATENATE("/rsm:CrossIndustryInvoice",O932),'Factur-X FULL'!M:M,0))</f>
        <v>BT-108</v>
      </c>
      <c r="AA932" s="201" t="str">
        <f>INDEX('Factur-X FULL'!K:K,MATCH(CONCATENATE("/rsm:CrossIndustryInvoice",O932),'Factur-X FULL'!M:M,0))</f>
        <v>0..1</v>
      </c>
      <c r="AB932" s="109" t="str">
        <f>IF(OR(ISNA(Z932),Z932="EXT"),INDEX('Factur-X FULL'!T:T,MATCH(CONCATENATE("/rsm:CrossIndustryInvoice",O932),'Factur-X FULL'!M:M,0)),INDEX('Factur-X FULL'!T:T,MATCH(Z932,'Factur-X FULL'!B:B,0)))</f>
        <v>BASIC WL</v>
      </c>
      <c r="AD932" s="8"/>
    </row>
    <row r="933" spans="1:30" ht="45" customHeight="1" outlineLevel="3" x14ac:dyDescent="0.2">
      <c r="A933" s="8">
        <v>930</v>
      </c>
      <c r="B933" s="68" t="s">
        <v>4162</v>
      </c>
      <c r="C933" s="518" t="s">
        <v>5938</v>
      </c>
      <c r="D933" s="445" t="str">
        <f t="shared" si="130"/>
        <v xml:space="preserve">* * * * </v>
      </c>
      <c r="E933" s="24" t="s">
        <v>5923</v>
      </c>
      <c r="F933" s="26">
        <f t="shared" si="133"/>
        <v>4</v>
      </c>
      <c r="G933" s="26" t="s">
        <v>5613</v>
      </c>
      <c r="H933" s="26" t="s">
        <v>5613</v>
      </c>
      <c r="I933" s="26" t="s">
        <v>5613</v>
      </c>
      <c r="J933" s="26" t="s">
        <v>323</v>
      </c>
      <c r="K933" s="18" t="s">
        <v>20</v>
      </c>
      <c r="L933" s="230" t="str">
        <f t="shared" si="137"/>
        <v>0..1</v>
      </c>
      <c r="M933" s="230" t="str">
        <f t="shared" si="142"/>
        <v>0..1</v>
      </c>
      <c r="N933" s="475" t="s">
        <v>21</v>
      </c>
      <c r="O933" s="25" t="s">
        <v>3990</v>
      </c>
      <c r="P933" s="24" t="s">
        <v>4214</v>
      </c>
      <c r="Q933" s="24" t="s">
        <v>4240</v>
      </c>
      <c r="R933" s="24"/>
      <c r="S933" s="25"/>
      <c r="T933" s="19" t="s">
        <v>230</v>
      </c>
      <c r="U933" s="495" t="s">
        <v>81</v>
      </c>
      <c r="V933" s="89"/>
      <c r="W933" s="182"/>
      <c r="X933" s="164" t="s">
        <v>4949</v>
      </c>
      <c r="Y933" s="8"/>
      <c r="Z933" s="114" t="str">
        <f>INDEX('Factur-X FULL'!B:B,MATCH(CONCATENATE("/rsm:CrossIndustryInvoice",O933),'Factur-X FULL'!M:M,0))</f>
        <v>BT-107</v>
      </c>
      <c r="AA933" s="201" t="str">
        <f>INDEX('Factur-X FULL'!K:K,MATCH(CONCATENATE("/rsm:CrossIndustryInvoice",O933),'Factur-X FULL'!M:M,0))</f>
        <v>0..1</v>
      </c>
      <c r="AB933" s="109" t="str">
        <f>IF(OR(ISNA(Z933),Z933="EXT"),INDEX('Factur-X FULL'!T:T,MATCH(CONCATENATE("/rsm:CrossIndustryInvoice",O933),'Factur-X FULL'!M:M,0)),INDEX('Factur-X FULL'!T:T,MATCH(Z933,'Factur-X FULL'!B:B,0)))</f>
        <v>BASIC WL</v>
      </c>
      <c r="AD933" s="8"/>
    </row>
    <row r="934" spans="1:30" ht="45" customHeight="1" outlineLevel="3" x14ac:dyDescent="0.2">
      <c r="A934" s="8">
        <v>931</v>
      </c>
      <c r="B934" s="68" t="s">
        <v>4162</v>
      </c>
      <c r="C934" s="518" t="s">
        <v>5938</v>
      </c>
      <c r="D934" s="445" t="str">
        <f t="shared" si="130"/>
        <v xml:space="preserve">* * * * </v>
      </c>
      <c r="E934" s="24" t="s">
        <v>5924</v>
      </c>
      <c r="F934" s="26">
        <f t="shared" si="133"/>
        <v>4</v>
      </c>
      <c r="G934" s="26" t="s">
        <v>5613</v>
      </c>
      <c r="H934" s="26" t="s">
        <v>5613</v>
      </c>
      <c r="I934" s="26" t="s">
        <v>5613</v>
      </c>
      <c r="J934" s="26" t="s">
        <v>323</v>
      </c>
      <c r="K934" s="19" t="s">
        <v>16</v>
      </c>
      <c r="L934" s="230" t="str">
        <f t="shared" si="137"/>
        <v>1..1</v>
      </c>
      <c r="M934" s="230" t="str">
        <f t="shared" si="142"/>
        <v>1..1</v>
      </c>
      <c r="N934" s="475" t="s">
        <v>21</v>
      </c>
      <c r="O934" s="25" t="s">
        <v>3991</v>
      </c>
      <c r="P934" s="24" t="s">
        <v>4215</v>
      </c>
      <c r="Q934" s="24" t="s">
        <v>4241</v>
      </c>
      <c r="R934" s="24"/>
      <c r="S934" s="25"/>
      <c r="T934" s="19" t="s">
        <v>230</v>
      </c>
      <c r="U934" s="495" t="s">
        <v>81</v>
      </c>
      <c r="V934" s="89"/>
      <c r="W934" s="182"/>
      <c r="X934" s="164" t="s">
        <v>4949</v>
      </c>
      <c r="Y934" s="8"/>
      <c r="Z934" s="114" t="str">
        <f>INDEX('Factur-X FULL'!B:B,MATCH(CONCATENATE("/rsm:CrossIndustryInvoice",O934),'Factur-X FULL'!M:M,0))</f>
        <v>BT-109</v>
      </c>
      <c r="AA934" s="201" t="str">
        <f>INDEX('Factur-X FULL'!K:K,MATCH(CONCATENATE("/rsm:CrossIndustryInvoice",O934),'Factur-X FULL'!M:M,0))</f>
        <v>1..1</v>
      </c>
      <c r="AB934" s="109" t="str">
        <f>IF(OR(ISNA(Z934),Z934="EXT"),INDEX('Factur-X FULL'!T:T,MATCH(CONCATENATE("/rsm:CrossIndustryInvoice",O934),'Factur-X FULL'!M:M,0)),INDEX('Factur-X FULL'!T:T,MATCH(Z934,'Factur-X FULL'!B:B,0)))</f>
        <v>MINIMUM</v>
      </c>
      <c r="AD934" s="8"/>
    </row>
    <row r="935" spans="1:30" ht="45" customHeight="1" outlineLevel="3" x14ac:dyDescent="0.2">
      <c r="A935" s="8">
        <v>932</v>
      </c>
      <c r="B935" s="68" t="s">
        <v>4162</v>
      </c>
      <c r="C935" s="518" t="s">
        <v>5938</v>
      </c>
      <c r="D935" s="445" t="str">
        <f t="shared" ref="D935" si="143">REPT($D$1,F935)</f>
        <v xml:space="preserve">* * * * * </v>
      </c>
      <c r="E935" s="24" t="s">
        <v>5925</v>
      </c>
      <c r="F935" s="26">
        <f t="shared" si="133"/>
        <v>5</v>
      </c>
      <c r="G935" s="26" t="s">
        <v>5613</v>
      </c>
      <c r="H935" s="26" t="s">
        <v>5613</v>
      </c>
      <c r="I935" s="26" t="s">
        <v>5613</v>
      </c>
      <c r="J935" s="26" t="s">
        <v>99</v>
      </c>
      <c r="K935" s="18" t="s">
        <v>20</v>
      </c>
      <c r="L935" s="230" t="str">
        <f t="shared" si="137"/>
        <v>0..1</v>
      </c>
      <c r="M935" s="230" t="str">
        <f t="shared" ref="M935:M947" si="144">IF($L935="","",$L935)</f>
        <v>0..1</v>
      </c>
      <c r="N935" s="475" t="s">
        <v>20</v>
      </c>
      <c r="O935" s="47" t="s">
        <v>5545</v>
      </c>
      <c r="P935" s="47"/>
      <c r="Q935" s="47"/>
      <c r="R935" s="47"/>
      <c r="S935" s="47"/>
      <c r="T935" s="125" t="s">
        <v>192</v>
      </c>
      <c r="U935" s="497" t="s">
        <v>230</v>
      </c>
      <c r="V935" s="94"/>
      <c r="W935" s="187"/>
      <c r="X935" s="169" t="s">
        <v>4949</v>
      </c>
      <c r="Y935" s="8"/>
      <c r="Z935" s="114" t="str">
        <f>INDEX('Factur-X FULL'!B:B,MATCH(CONCATENATE("/rsm:CrossIndustryInvoice",O935),'Factur-X FULL'!M:M,0))</f>
        <v>EXT</v>
      </c>
      <c r="AA935" s="201" t="str">
        <f>INDEX('Factur-X FULL'!K:K,MATCH(CONCATENATE("/rsm:CrossIndustryInvoice",O935),'Factur-X FULL'!M:M,0))</f>
        <v>0..1</v>
      </c>
      <c r="AB935" s="109" t="str">
        <f>IF(OR(ISNA(Z935),Z935="EXT"),INDEX('Factur-X FULL'!T:T,MATCH(CONCATENATE("/rsm:CrossIndustryInvoice",O935),'Factur-X FULL'!M:M,0)),INDEX('Factur-X FULL'!T:T,MATCH(Z935,'Factur-X FULL'!B:B,0)))</f>
        <v>EXTENDED</v>
      </c>
      <c r="AD935" s="8"/>
    </row>
    <row r="936" spans="1:30" ht="45" customHeight="1" outlineLevel="3" x14ac:dyDescent="0.2">
      <c r="A936" s="8">
        <v>933</v>
      </c>
      <c r="B936" s="68" t="s">
        <v>4162</v>
      </c>
      <c r="C936" s="518" t="s">
        <v>5938</v>
      </c>
      <c r="D936" s="445" t="str">
        <f t="shared" si="130"/>
        <v xml:space="preserve">* * * * </v>
      </c>
      <c r="E936" s="24" t="s">
        <v>5926</v>
      </c>
      <c r="F936" s="26">
        <f t="shared" si="133"/>
        <v>4</v>
      </c>
      <c r="G936" s="26" t="s">
        <v>5613</v>
      </c>
      <c r="H936" s="26" t="s">
        <v>5613</v>
      </c>
      <c r="I936" s="26" t="s">
        <v>5613</v>
      </c>
      <c r="J936" s="26" t="s">
        <v>323</v>
      </c>
      <c r="K936" s="18" t="s">
        <v>20</v>
      </c>
      <c r="L936" s="230" t="str">
        <f t="shared" si="137"/>
        <v>0..1</v>
      </c>
      <c r="M936" s="230" t="s">
        <v>21</v>
      </c>
      <c r="N936" s="475" t="s">
        <v>21</v>
      </c>
      <c r="O936" s="20" t="s">
        <v>3992</v>
      </c>
      <c r="P936" s="20" t="s">
        <v>4216</v>
      </c>
      <c r="Q936" s="20" t="s">
        <v>4242</v>
      </c>
      <c r="R936" s="20"/>
      <c r="S936" s="20"/>
      <c r="T936" s="18" t="s">
        <v>230</v>
      </c>
      <c r="U936" s="495" t="s">
        <v>81</v>
      </c>
      <c r="V936" s="88"/>
      <c r="W936" s="181" t="s">
        <v>3774</v>
      </c>
      <c r="X936" s="163" t="s">
        <v>4949</v>
      </c>
      <c r="Y936" s="8"/>
      <c r="Z936" s="114" t="str">
        <f>INDEX('Factur-X FULL'!B:B,MATCH(CONCATENATE("/rsm:CrossIndustryInvoice",O936),'Factur-X FULL'!M:M,0))</f>
        <v>BT-110</v>
      </c>
      <c r="AA936" s="201" t="str">
        <f>INDEX('Factur-X FULL'!K:K,MATCH(CONCATENATE("/rsm:CrossIndustryInvoice",O936),'Factur-X FULL'!M:M,0))</f>
        <v>0..2</v>
      </c>
      <c r="AB936" s="109" t="str">
        <f>IF(OR(ISNA(Z936),Z936="EXT"),INDEX('Factur-X FULL'!T:T,MATCH(CONCATENATE("/rsm:CrossIndustryInvoice",O936),'Factur-X FULL'!M:M,0)),INDEX('Factur-X FULL'!T:T,MATCH(Z936,'Factur-X FULL'!B:B,0)))</f>
        <v>MINIMUM</v>
      </c>
      <c r="AC936" s="70" t="s">
        <v>4706</v>
      </c>
      <c r="AD936" s="8"/>
    </row>
    <row r="937" spans="1:30" ht="45" customHeight="1" outlineLevel="3" x14ac:dyDescent="0.2">
      <c r="A937" s="8">
        <v>934</v>
      </c>
      <c r="B937" s="68" t="s">
        <v>4162</v>
      </c>
      <c r="C937" s="518" t="s">
        <v>5938</v>
      </c>
      <c r="D937" s="445" t="str">
        <f t="shared" si="130"/>
        <v xml:space="preserve">* * * * * </v>
      </c>
      <c r="E937" s="24" t="s">
        <v>5927</v>
      </c>
      <c r="F937" s="26">
        <f t="shared" ref="F937:F938" si="145">LEN(O937)-LEN(SUBSTITUTE(O937,"/",""))</f>
        <v>5</v>
      </c>
      <c r="G937" s="26" t="s">
        <v>5613</v>
      </c>
      <c r="H937" s="26" t="s">
        <v>5613</v>
      </c>
      <c r="I937" s="26" t="s">
        <v>5613</v>
      </c>
      <c r="J937" s="26" t="s">
        <v>323</v>
      </c>
      <c r="K937" s="18" t="s">
        <v>16</v>
      </c>
      <c r="L937" s="230" t="str">
        <f t="shared" si="137"/>
        <v>1..1</v>
      </c>
      <c r="M937" s="230" t="str">
        <f t="shared" si="144"/>
        <v>1..1</v>
      </c>
      <c r="N937" s="475" t="s">
        <v>20</v>
      </c>
      <c r="O937" s="47" t="s">
        <v>4898</v>
      </c>
      <c r="P937" s="47"/>
      <c r="Q937" s="47"/>
      <c r="R937" s="47"/>
      <c r="S937" s="47"/>
      <c r="T937" s="125" t="s">
        <v>192</v>
      </c>
      <c r="U937" s="497" t="s">
        <v>230</v>
      </c>
      <c r="V937" s="94"/>
      <c r="W937" s="187"/>
      <c r="X937" s="169" t="s">
        <v>4949</v>
      </c>
      <c r="Y937" s="8"/>
      <c r="Z937" s="114" t="str">
        <f>INDEX('Factur-X FULL'!B:B,MATCH(CONCATENATE("/rsm:CrossIndustryInvoice",O937),'Factur-X FULL'!M:M,0))</f>
        <v>BT-110-0</v>
      </c>
      <c r="AA937" s="201" t="str">
        <f>INDEX('Factur-X FULL'!K:K,MATCH(CONCATENATE("/rsm:CrossIndustryInvoice",O937),'Factur-X FULL'!M:M,0))</f>
        <v>1..1</v>
      </c>
      <c r="AB937" s="109" t="str">
        <f>IF(OR(ISNA(Z937),Z937="EXT"),INDEX('Factur-X FULL'!T:T,MATCH(CONCATENATE("/rsm:CrossIndustryInvoice",O937),'Factur-X FULL'!M:M,0)),INDEX('Factur-X FULL'!T:T,MATCH(Z937,'Factur-X FULL'!B:B,0)))</f>
        <v>MINIMUM</v>
      </c>
      <c r="AD937" s="8"/>
    </row>
    <row r="938" spans="1:30" ht="45" customHeight="1" outlineLevel="3" x14ac:dyDescent="0.2">
      <c r="A938" s="8">
        <v>935</v>
      </c>
      <c r="B938" s="68" t="s">
        <v>4162</v>
      </c>
      <c r="C938" s="518" t="s">
        <v>5938</v>
      </c>
      <c r="D938" s="445" t="str">
        <f t="shared" si="130"/>
        <v xml:space="preserve">* * * * </v>
      </c>
      <c r="E938" s="24" t="s">
        <v>5928</v>
      </c>
      <c r="F938" s="26">
        <f t="shared" si="145"/>
        <v>4</v>
      </c>
      <c r="G938" s="26" t="s">
        <v>5613</v>
      </c>
      <c r="H938" s="26" t="s">
        <v>5613</v>
      </c>
      <c r="I938" s="26" t="s">
        <v>5613</v>
      </c>
      <c r="J938" s="26" t="s">
        <v>99</v>
      </c>
      <c r="K938" s="18" t="s">
        <v>20</v>
      </c>
      <c r="L938" s="230" t="str">
        <f t="shared" si="137"/>
        <v>0..1</v>
      </c>
      <c r="M938" s="230" t="s">
        <v>21</v>
      </c>
      <c r="N938" s="475" t="s">
        <v>21</v>
      </c>
      <c r="O938" s="20" t="s">
        <v>3992</v>
      </c>
      <c r="P938" s="20" t="s">
        <v>4216</v>
      </c>
      <c r="Q938" s="20" t="s">
        <v>4242</v>
      </c>
      <c r="R938" s="20"/>
      <c r="S938" s="20"/>
      <c r="T938" s="18" t="s">
        <v>230</v>
      </c>
      <c r="U938" s="495" t="s">
        <v>81</v>
      </c>
      <c r="V938" s="88"/>
      <c r="W938" s="181" t="s">
        <v>3774</v>
      </c>
      <c r="X938" s="163" t="s">
        <v>4949</v>
      </c>
      <c r="Y938" s="8"/>
      <c r="Z938" s="114" t="s">
        <v>3616</v>
      </c>
      <c r="AA938" s="201" t="str">
        <f>INDEX('Factur-X FULL'!K:K,MATCH(CONCATENATE("/rsm:CrossIndustryInvoice",O938),'Factur-X FULL'!M:M,0))</f>
        <v>0..2</v>
      </c>
      <c r="AB938" s="109" t="str">
        <f>IF(OR(ISNA(Z938),Z938="EXT"),INDEX('Factur-X FULL'!T:T,MATCH(CONCATENATE("/rsm:CrossIndustryInvoice",O938),'Factur-X FULL'!M:M,0)),INDEX('Factur-X FULL'!T:T,MATCH(Z938,'Factur-X FULL'!B:B,0)))</f>
        <v>EN 16931</v>
      </c>
      <c r="AC938" s="70" t="s">
        <v>4706</v>
      </c>
      <c r="AD938" s="8"/>
    </row>
    <row r="939" spans="1:30" ht="45" customHeight="1" outlineLevel="3" x14ac:dyDescent="0.2">
      <c r="A939" s="8">
        <v>936</v>
      </c>
      <c r="B939" s="68" t="s">
        <v>4162</v>
      </c>
      <c r="C939" s="518" t="s">
        <v>5938</v>
      </c>
      <c r="D939" s="445" t="str">
        <f t="shared" si="130"/>
        <v xml:space="preserve">* * * * * </v>
      </c>
      <c r="E939" s="24" t="s">
        <v>5929</v>
      </c>
      <c r="F939" s="26">
        <f t="shared" ref="F939" si="146">LEN(O939)-LEN(SUBSTITUTE(O939,"/",""))</f>
        <v>5</v>
      </c>
      <c r="G939" s="26" t="s">
        <v>5613</v>
      </c>
      <c r="H939" s="26" t="s">
        <v>5613</v>
      </c>
      <c r="I939" s="26" t="s">
        <v>5613</v>
      </c>
      <c r="J939" s="26" t="s">
        <v>99</v>
      </c>
      <c r="K939" s="18" t="s">
        <v>16</v>
      </c>
      <c r="L939" s="230" t="str">
        <f t="shared" si="137"/>
        <v>1..1</v>
      </c>
      <c r="M939" s="230" t="str">
        <f t="shared" si="144"/>
        <v>1..1</v>
      </c>
      <c r="N939" s="475" t="s">
        <v>20</v>
      </c>
      <c r="O939" s="47" t="s">
        <v>4898</v>
      </c>
      <c r="P939" s="47"/>
      <c r="Q939" s="47"/>
      <c r="R939" s="47"/>
      <c r="S939" s="47"/>
      <c r="T939" s="125" t="s">
        <v>192</v>
      </c>
      <c r="U939" s="497" t="s">
        <v>230</v>
      </c>
      <c r="V939" s="94"/>
      <c r="W939" s="187"/>
      <c r="X939" s="169" t="s">
        <v>4949</v>
      </c>
      <c r="Y939" s="8"/>
      <c r="Z939" s="114" t="s">
        <v>3625</v>
      </c>
      <c r="AA939" s="201" t="str">
        <f>INDEX('Factur-X FULL'!K:K,MATCH(CONCATENATE("/rsm:CrossIndustryInvoice",O939),'Factur-X FULL'!M:M,0))</f>
        <v>1..1</v>
      </c>
      <c r="AB939" s="109" t="str">
        <f>IF(OR(ISNA(Z939),Z939="EXT"),INDEX('Factur-X FULL'!T:T,MATCH(CONCATENATE("/rsm:CrossIndustryInvoice",O939),'Factur-X FULL'!M:M,0)),INDEX('Factur-X FULL'!T:T,MATCH(Z939,'Factur-X FULL'!B:B,0)))</f>
        <v>EN 16931</v>
      </c>
      <c r="AD939" s="8"/>
    </row>
    <row r="940" spans="1:30" ht="45" customHeight="1" outlineLevel="3" x14ac:dyDescent="0.2">
      <c r="A940" s="8">
        <v>937</v>
      </c>
      <c r="B940" s="68" t="s">
        <v>4162</v>
      </c>
      <c r="C940" s="518" t="s">
        <v>5938</v>
      </c>
      <c r="D940" s="445" t="str">
        <f t="shared" si="130"/>
        <v xml:space="preserve">* * * * </v>
      </c>
      <c r="E940" s="24" t="s">
        <v>5930</v>
      </c>
      <c r="F940" s="26">
        <f t="shared" si="133"/>
        <v>4</v>
      </c>
      <c r="G940" s="26" t="s">
        <v>5613</v>
      </c>
      <c r="H940" s="26" t="s">
        <v>5613</v>
      </c>
      <c r="I940" s="26" t="s">
        <v>5613</v>
      </c>
      <c r="J940" s="26" t="s">
        <v>99</v>
      </c>
      <c r="K940" s="18" t="s">
        <v>20</v>
      </c>
      <c r="L940" s="230" t="str">
        <f t="shared" si="137"/>
        <v>0..1</v>
      </c>
      <c r="M940" s="230" t="str">
        <f t="shared" si="144"/>
        <v>0..1</v>
      </c>
      <c r="N940" s="475" t="s">
        <v>21</v>
      </c>
      <c r="O940" s="20" t="s">
        <v>3993</v>
      </c>
      <c r="P940" s="20" t="s">
        <v>4217</v>
      </c>
      <c r="Q940" s="20"/>
      <c r="R940" s="20"/>
      <c r="S940" s="20"/>
      <c r="T940" s="18" t="s">
        <v>230</v>
      </c>
      <c r="U940" s="495" t="s">
        <v>81</v>
      </c>
      <c r="V940" s="88"/>
      <c r="W940" s="181"/>
      <c r="X940" s="163" t="s">
        <v>4949</v>
      </c>
      <c r="Y940" s="8"/>
      <c r="Z940" s="114" t="str">
        <f>INDEX('Factur-X FULL'!B:B,MATCH(CONCATENATE("/rsm:CrossIndustryInvoice",O940),'Factur-X FULL'!M:M,0))</f>
        <v>BT-114</v>
      </c>
      <c r="AA940" s="201" t="str">
        <f>INDEX('Factur-X FULL'!K:K,MATCH(CONCATENATE("/rsm:CrossIndustryInvoice",O940),'Factur-X FULL'!M:M,0))</f>
        <v>0..1</v>
      </c>
      <c r="AB940" s="109" t="str">
        <f>IF(OR(ISNA(Z940),Z940="EXT"),INDEX('Factur-X FULL'!T:T,MATCH(CONCATENATE("/rsm:CrossIndustryInvoice",O940),'Factur-X FULL'!M:M,0)),INDEX('Factur-X FULL'!T:T,MATCH(Z940,'Factur-X FULL'!B:B,0)))</f>
        <v>EN 16931</v>
      </c>
      <c r="AD940" s="8"/>
    </row>
    <row r="941" spans="1:30" ht="45" customHeight="1" outlineLevel="3" x14ac:dyDescent="0.2">
      <c r="A941" s="8">
        <v>938</v>
      </c>
      <c r="B941" s="68" t="s">
        <v>4162</v>
      </c>
      <c r="C941" s="518" t="s">
        <v>5938</v>
      </c>
      <c r="D941" s="445" t="str">
        <f t="shared" si="130"/>
        <v xml:space="preserve">* * * * </v>
      </c>
      <c r="E941" s="24" t="s">
        <v>5931</v>
      </c>
      <c r="F941" s="26">
        <f t="shared" si="133"/>
        <v>4</v>
      </c>
      <c r="G941" s="26" t="s">
        <v>5613</v>
      </c>
      <c r="H941" s="26" t="s">
        <v>5613</v>
      </c>
      <c r="I941" s="26" t="s">
        <v>5613</v>
      </c>
      <c r="J941" s="26" t="s">
        <v>323</v>
      </c>
      <c r="K941" s="18" t="s">
        <v>20</v>
      </c>
      <c r="L941" s="230" t="str">
        <f t="shared" si="137"/>
        <v>0..1</v>
      </c>
      <c r="M941" s="230" t="str">
        <f t="shared" si="144"/>
        <v>0..1</v>
      </c>
      <c r="N941" s="475" t="s">
        <v>21</v>
      </c>
      <c r="O941" s="20" t="s">
        <v>3994</v>
      </c>
      <c r="P941" s="20" t="s">
        <v>4218</v>
      </c>
      <c r="Q941" s="20" t="s">
        <v>4243</v>
      </c>
      <c r="R941" s="20"/>
      <c r="S941" s="20"/>
      <c r="T941" s="18" t="s">
        <v>230</v>
      </c>
      <c r="U941" s="495" t="s">
        <v>81</v>
      </c>
      <c r="V941" s="88"/>
      <c r="W941" s="181"/>
      <c r="X941" s="163" t="s">
        <v>4949</v>
      </c>
      <c r="Y941" s="8"/>
      <c r="Z941" s="114" t="str">
        <f>INDEX('Factur-X FULL'!B:B,MATCH(CONCATENATE("/rsm:CrossIndustryInvoice",O941),'Factur-X FULL'!M:M,0))</f>
        <v>BT-112</v>
      </c>
      <c r="AA941" s="201" t="str">
        <f>INDEX('Factur-X FULL'!K:K,MATCH(CONCATENATE("/rsm:CrossIndustryInvoice",O941),'Factur-X FULL'!M:M,0))</f>
        <v>1..1</v>
      </c>
      <c r="AB941" s="109" t="str">
        <f>IF(OR(ISNA(Z941),Z941="EXT"),INDEX('Factur-X FULL'!T:T,MATCH(CONCATENATE("/rsm:CrossIndustryInvoice",O941),'Factur-X FULL'!M:M,0)),INDEX('Factur-X FULL'!T:T,MATCH(Z941,'Factur-X FULL'!B:B,0)))</f>
        <v>MINIMUM</v>
      </c>
      <c r="AC941" s="70" t="s">
        <v>4706</v>
      </c>
      <c r="AD941" s="8"/>
    </row>
    <row r="942" spans="1:30" ht="45" customHeight="1" outlineLevel="3" x14ac:dyDescent="0.2">
      <c r="A942" s="8">
        <v>939</v>
      </c>
      <c r="B942" s="68" t="s">
        <v>4162</v>
      </c>
      <c r="C942" s="518" t="s">
        <v>5938</v>
      </c>
      <c r="D942" s="445" t="str">
        <f t="shared" si="130"/>
        <v xml:space="preserve">* * * * * </v>
      </c>
      <c r="E942" s="24" t="s">
        <v>5932</v>
      </c>
      <c r="F942" s="26">
        <f t="shared" ref="F942" si="147">LEN(O942)-LEN(SUBSTITUTE(O942,"/",""))</f>
        <v>5</v>
      </c>
      <c r="G942" s="26" t="s">
        <v>5613</v>
      </c>
      <c r="H942" s="26" t="s">
        <v>5613</v>
      </c>
      <c r="I942" s="26" t="s">
        <v>5613</v>
      </c>
      <c r="J942" s="26" t="s">
        <v>99</v>
      </c>
      <c r="K942" s="18" t="s">
        <v>20</v>
      </c>
      <c r="L942" s="230" t="str">
        <f t="shared" si="137"/>
        <v>0..1</v>
      </c>
      <c r="M942" s="230" t="str">
        <f t="shared" si="144"/>
        <v>0..1</v>
      </c>
      <c r="N942" s="475" t="s">
        <v>20</v>
      </c>
      <c r="O942" s="47" t="s">
        <v>5546</v>
      </c>
      <c r="P942" s="47"/>
      <c r="Q942" s="47"/>
      <c r="R942" s="47"/>
      <c r="S942" s="47"/>
      <c r="T942" s="125" t="s">
        <v>192</v>
      </c>
      <c r="U942" s="497" t="s">
        <v>230</v>
      </c>
      <c r="V942" s="94"/>
      <c r="W942" s="187"/>
      <c r="X942" s="169" t="s">
        <v>4949</v>
      </c>
      <c r="Y942" s="8"/>
      <c r="Z942" s="114" t="str">
        <f>INDEX('Factur-X FULL'!B:B,MATCH(CONCATENATE("/rsm:CrossIndustryInvoice",O942),'Factur-X FULL'!M:M,0))</f>
        <v>EXT</v>
      </c>
      <c r="AA942" s="201" t="str">
        <f>INDEX('Factur-X FULL'!K:K,MATCH(CONCATENATE("/rsm:CrossIndustryInvoice",O942),'Factur-X FULL'!M:M,0))</f>
        <v>0..1</v>
      </c>
      <c r="AB942" s="109" t="str">
        <f>IF(OR(ISNA(Z942),Z942="EXT"),INDEX('Factur-X FULL'!T:T,MATCH(CONCATENATE("/rsm:CrossIndustryInvoice",O942),'Factur-X FULL'!M:M,0)),INDEX('Factur-X FULL'!T:T,MATCH(Z942,'Factur-X FULL'!B:B,0)))</f>
        <v>EXTENDED</v>
      </c>
      <c r="AD942" s="8"/>
    </row>
    <row r="943" spans="1:30" ht="45" customHeight="1" outlineLevel="3" x14ac:dyDescent="0.2">
      <c r="A943" s="8">
        <v>940</v>
      </c>
      <c r="B943" s="68" t="s">
        <v>4162</v>
      </c>
      <c r="C943" s="518" t="s">
        <v>5938</v>
      </c>
      <c r="D943" s="445" t="str">
        <f t="shared" si="130"/>
        <v xml:space="preserve">* * * * </v>
      </c>
      <c r="E943" s="24" t="s">
        <v>5933</v>
      </c>
      <c r="F943" s="26">
        <f t="shared" ref="F943:F944" si="148">LEN(O943)-LEN(SUBSTITUTE(O943,"/",""))</f>
        <v>4</v>
      </c>
      <c r="G943" s="26" t="s">
        <v>5613</v>
      </c>
      <c r="H943" s="26" t="s">
        <v>5613</v>
      </c>
      <c r="I943" s="26" t="s">
        <v>5613</v>
      </c>
      <c r="J943" s="26" t="s">
        <v>99</v>
      </c>
      <c r="K943" s="18" t="s">
        <v>20</v>
      </c>
      <c r="L943" s="230" t="str">
        <f t="shared" si="137"/>
        <v>0..1</v>
      </c>
      <c r="M943" s="230" t="str">
        <f t="shared" si="144"/>
        <v>0..1</v>
      </c>
      <c r="N943" s="475" t="s">
        <v>21</v>
      </c>
      <c r="O943" s="20" t="s">
        <v>4937</v>
      </c>
      <c r="P943" s="20" t="s">
        <v>3651</v>
      </c>
      <c r="Q943" s="20" t="s">
        <v>4939</v>
      </c>
      <c r="R943" s="20"/>
      <c r="S943" s="20"/>
      <c r="T943" s="18" t="s">
        <v>230</v>
      </c>
      <c r="U943" s="495" t="s">
        <v>81</v>
      </c>
      <c r="V943" s="88"/>
      <c r="W943" s="181"/>
      <c r="X943" s="163" t="s">
        <v>4949</v>
      </c>
      <c r="Y943" s="8"/>
      <c r="Z943" s="114" t="str">
        <f>INDEX('Factur-X FULL'!B:B,MATCH(CONCATENATE("/rsm:CrossIndustryInvoice",O943),'Factur-X FULL'!M:M,0))</f>
        <v>BT-113</v>
      </c>
      <c r="AA943" s="201" t="str">
        <f>INDEX('Factur-X FULL'!K:K,MATCH(CONCATENATE("/rsm:CrossIndustryInvoice",O943),'Factur-X FULL'!M:M,0))</f>
        <v>0..1</v>
      </c>
      <c r="AB943" s="109" t="str">
        <f>IF(OR(ISNA(Z943),Z943="EXT"),INDEX('Factur-X FULL'!T:T,MATCH(CONCATENATE("/rsm:CrossIndustryInvoice",O943),'Factur-X FULL'!M:M,0)),INDEX('Factur-X FULL'!T:T,MATCH(Z943,'Factur-X FULL'!B:B,0)))</f>
        <v>BASIC WL</v>
      </c>
      <c r="AD943" s="8"/>
    </row>
    <row r="944" spans="1:30" ht="45" customHeight="1" outlineLevel="3" x14ac:dyDescent="0.2">
      <c r="A944" s="8">
        <v>941</v>
      </c>
      <c r="B944" s="68" t="s">
        <v>4162</v>
      </c>
      <c r="C944" s="518" t="s">
        <v>5938</v>
      </c>
      <c r="D944" s="445" t="str">
        <f t="shared" si="130"/>
        <v xml:space="preserve">* * * * </v>
      </c>
      <c r="E944" s="24" t="s">
        <v>5934</v>
      </c>
      <c r="F944" s="26">
        <f t="shared" si="148"/>
        <v>4</v>
      </c>
      <c r="G944" s="26" t="s">
        <v>5613</v>
      </c>
      <c r="H944" s="26" t="s">
        <v>5613</v>
      </c>
      <c r="I944" s="26" t="s">
        <v>5613</v>
      </c>
      <c r="J944" s="26" t="s">
        <v>99</v>
      </c>
      <c r="K944" s="18" t="s">
        <v>20</v>
      </c>
      <c r="L944" s="230" t="str">
        <f t="shared" si="137"/>
        <v>0..1</v>
      </c>
      <c r="M944" s="230" t="str">
        <f t="shared" si="144"/>
        <v>0..1</v>
      </c>
      <c r="N944" s="475" t="s">
        <v>21</v>
      </c>
      <c r="O944" s="20" t="s">
        <v>4938</v>
      </c>
      <c r="P944" s="20" t="s">
        <v>3660</v>
      </c>
      <c r="Q944" s="20" t="s">
        <v>4940</v>
      </c>
      <c r="R944" s="20"/>
      <c r="S944" s="20"/>
      <c r="T944" s="18" t="s">
        <v>230</v>
      </c>
      <c r="U944" s="495" t="s">
        <v>81</v>
      </c>
      <c r="V944" s="88"/>
      <c r="W944" s="181"/>
      <c r="X944" s="163" t="s">
        <v>4949</v>
      </c>
      <c r="Y944" s="8"/>
      <c r="Z944" s="114" t="str">
        <f>INDEX('Factur-X FULL'!B:B,MATCH(CONCATENATE("/rsm:CrossIndustryInvoice",O944),'Factur-X FULL'!M:M,0))</f>
        <v>BT-115</v>
      </c>
      <c r="AA944" s="201" t="str">
        <f>INDEX('Factur-X FULL'!K:K,MATCH(CONCATENATE("/rsm:CrossIndustryInvoice",O944),'Factur-X FULL'!M:M,0))</f>
        <v>1..1</v>
      </c>
      <c r="AB944" s="109" t="str">
        <f>IF(OR(ISNA(Z944),Z944="EXT"),INDEX('Factur-X FULL'!T:T,MATCH(CONCATENATE("/rsm:CrossIndustryInvoice",O944),'Factur-X FULL'!M:M,0)),INDEX('Factur-X FULL'!T:T,MATCH(Z944,'Factur-X FULL'!B:B,0)))</f>
        <v>MINIMUM</v>
      </c>
      <c r="AC944" s="70" t="s">
        <v>4706</v>
      </c>
      <c r="AD944" s="8"/>
    </row>
    <row r="945" spans="1:30" s="148" customFormat="1" ht="45" customHeight="1" outlineLevel="2" x14ac:dyDescent="0.2">
      <c r="A945" s="8">
        <v>942</v>
      </c>
      <c r="B945" s="156" t="s">
        <v>4162</v>
      </c>
      <c r="C945" s="127"/>
      <c r="D945" s="449" t="str">
        <f t="shared" si="130"/>
        <v xml:space="preserve">* * * </v>
      </c>
      <c r="E945" s="40" t="s">
        <v>4186</v>
      </c>
      <c r="F945" s="42">
        <f t="shared" si="133"/>
        <v>3</v>
      </c>
      <c r="G945" s="234" t="s">
        <v>5613</v>
      </c>
      <c r="H945" s="234" t="s">
        <v>5613</v>
      </c>
      <c r="I945" s="234" t="s">
        <v>5613</v>
      </c>
      <c r="J945" s="234" t="s">
        <v>323</v>
      </c>
      <c r="K945" s="42" t="s">
        <v>20</v>
      </c>
      <c r="L945" s="41" t="str">
        <f t="shared" si="137"/>
        <v>0..1</v>
      </c>
      <c r="M945" s="41" t="str">
        <f t="shared" si="144"/>
        <v>0..1</v>
      </c>
      <c r="N945" s="481" t="s">
        <v>21</v>
      </c>
      <c r="O945" s="40" t="s">
        <v>4188</v>
      </c>
      <c r="P945" s="40"/>
      <c r="Q945" s="40"/>
      <c r="R945" s="40"/>
      <c r="S945" s="42"/>
      <c r="T945" s="42"/>
      <c r="U945" s="499"/>
      <c r="V945" s="196"/>
      <c r="W945" s="193"/>
      <c r="X945" s="194" t="s">
        <v>4949</v>
      </c>
      <c r="Y945" s="8"/>
      <c r="Z945" s="141" t="str">
        <f>INDEX('Factur-X FULL'!B:B,MATCH(CONCATENATE("/rsm:CrossIndustryInvoice",O945),'Factur-X FULL'!M:M,0))</f>
        <v>BT-19-00</v>
      </c>
      <c r="AA945" s="203" t="str">
        <f>INDEX('Factur-X FULL'!K:K,MATCH(CONCATENATE("/rsm:CrossIndustryInvoice",O945),'Factur-X FULL'!M:M,0))</f>
        <v>0..1</v>
      </c>
      <c r="AB945" s="143" t="str">
        <f>IF(OR(ISNA(Z945),Z945="EXT"),INDEX('Factur-X FULL'!T:T,MATCH(CONCATENATE("/rsm:CrossIndustryInvoice",O945),'Factur-X FULL'!M:M,0)),INDEX('Factur-X FULL'!T:T,MATCH(Z945,'Factur-X FULL'!B:B,0)))</f>
        <v>BASIC WL</v>
      </c>
      <c r="AC945" s="70"/>
      <c r="AD945" s="8"/>
    </row>
    <row r="946" spans="1:30" ht="45" customHeight="1" outlineLevel="2" x14ac:dyDescent="0.2">
      <c r="A946" s="8">
        <v>943</v>
      </c>
      <c r="B946" s="68" t="s">
        <v>4162</v>
      </c>
      <c r="C946" s="121"/>
      <c r="D946" s="445" t="str">
        <f t="shared" si="130"/>
        <v xml:space="preserve">* * * * </v>
      </c>
      <c r="E946" s="24" t="s">
        <v>4187</v>
      </c>
      <c r="F946" s="26">
        <f t="shared" ref="F946" si="149">LEN(O946)-LEN(SUBSTITUTE(O946,"/",""))</f>
        <v>4</v>
      </c>
      <c r="G946" s="472" t="s">
        <v>5613</v>
      </c>
      <c r="H946" s="472" t="s">
        <v>5613</v>
      </c>
      <c r="I946" s="472" t="s">
        <v>5613</v>
      </c>
      <c r="J946" s="239" t="s">
        <v>323</v>
      </c>
      <c r="K946" s="18" t="s">
        <v>16</v>
      </c>
      <c r="L946" s="240" t="str">
        <f t="shared" si="137"/>
        <v>1..1</v>
      </c>
      <c r="M946" s="240" t="str">
        <f t="shared" si="144"/>
        <v>1..1</v>
      </c>
      <c r="N946" s="475" t="s">
        <v>16</v>
      </c>
      <c r="O946" s="20" t="s">
        <v>4189</v>
      </c>
      <c r="P946" s="20" t="s">
        <v>1357</v>
      </c>
      <c r="Q946" s="20"/>
      <c r="R946" s="20"/>
      <c r="S946" s="20"/>
      <c r="T946" s="18" t="s">
        <v>125</v>
      </c>
      <c r="U946" s="495" t="s">
        <v>81</v>
      </c>
      <c r="V946" s="88"/>
      <c r="W946" s="181"/>
      <c r="X946" s="163" t="s">
        <v>4949</v>
      </c>
      <c r="Y946" s="8"/>
      <c r="Z946" s="111" t="str">
        <f>INDEX('Factur-X FULL'!B:B,MATCH(CONCATENATE("/rsm:CrossIndustryInvoice",O946),'Factur-X FULL'!M:M,0))</f>
        <v>BT-19</v>
      </c>
      <c r="AA946" s="199" t="str">
        <f>INDEX('Factur-X FULL'!K:K,MATCH(CONCATENATE("/rsm:CrossIndustryInvoice",O946),'Factur-X FULL'!M:M,0))</f>
        <v>1..1</v>
      </c>
      <c r="AB946" s="109" t="str">
        <f>IF(OR(ISNA(Z946),Z946="EXT"),INDEX('Factur-X FULL'!T:T,MATCH(CONCATENATE("/rsm:CrossIndustryInvoice",O946),'Factur-X FULL'!M:M,0)),INDEX('Factur-X FULL'!T:T,MATCH(Z946,'Factur-X FULL'!B:B,0)))</f>
        <v>BASIC WL</v>
      </c>
      <c r="AD946" s="8"/>
    </row>
    <row r="947" spans="1:30" ht="45" customHeight="1" outlineLevel="2" x14ac:dyDescent="0.2">
      <c r="A947" s="8">
        <v>944</v>
      </c>
      <c r="B947" s="68" t="s">
        <v>4162</v>
      </c>
      <c r="C947" s="121"/>
      <c r="D947" s="445" t="str">
        <f t="shared" ref="D947" si="150">REPT($D$1,F947)</f>
        <v xml:space="preserve">* * * * </v>
      </c>
      <c r="E947" s="24" t="s">
        <v>4971</v>
      </c>
      <c r="F947" s="26">
        <f t="shared" si="133"/>
        <v>4</v>
      </c>
      <c r="G947" s="26" t="s">
        <v>5613</v>
      </c>
      <c r="H947" s="26" t="s">
        <v>5613</v>
      </c>
      <c r="I947" s="26" t="s">
        <v>5613</v>
      </c>
      <c r="J947" s="239" t="s">
        <v>99</v>
      </c>
      <c r="K947" s="18" t="s">
        <v>20</v>
      </c>
      <c r="L947" s="240" t="str">
        <f t="shared" si="137"/>
        <v>0..1</v>
      </c>
      <c r="M947" s="240" t="str">
        <f t="shared" si="144"/>
        <v>0..1</v>
      </c>
      <c r="N947" s="475" t="s">
        <v>20</v>
      </c>
      <c r="O947" s="20" t="s">
        <v>4972</v>
      </c>
      <c r="P947" s="20" t="s">
        <v>4457</v>
      </c>
      <c r="Q947" s="20"/>
      <c r="R947" s="20"/>
      <c r="S947" s="20"/>
      <c r="T947" s="18" t="s">
        <v>192</v>
      </c>
      <c r="U947" s="495" t="s">
        <v>81</v>
      </c>
      <c r="V947" s="88"/>
      <c r="W947" s="181"/>
      <c r="X947" s="163" t="s">
        <v>4949</v>
      </c>
      <c r="Y947" s="8"/>
      <c r="Z947" s="111" t="str">
        <f>INDEX('Factur-X FULL'!B:B,MATCH(CONCATENATE("/rsm:CrossIndustryInvoice",O947),'Factur-X FULL'!M:M,0))</f>
        <v>EXT</v>
      </c>
      <c r="AA947" s="199" t="str">
        <f>INDEX('Factur-X FULL'!K:K,MATCH(CONCATENATE("/rsm:CrossIndustryInvoice",O947),'Factur-X FULL'!M:M,0))</f>
        <v>0..1</v>
      </c>
      <c r="AB947" s="109" t="str">
        <f>IF(OR(ISNA(Z947),Z947="EXT"),INDEX('Factur-X FULL'!T:T,MATCH(CONCATENATE("/rsm:CrossIndustryInvoice",O947),'Factur-X FULL'!M:M,0)),INDEX('Factur-X FULL'!T:T,MATCH(Z947,'Factur-X FULL'!B:B,0)))</f>
        <v>EXTENDED</v>
      </c>
      <c r="AD947" s="8"/>
    </row>
    <row r="948" spans="1:30" ht="21" customHeight="1" outlineLevel="1" x14ac:dyDescent="0.2">
      <c r="A948" s="103" t="s">
        <v>509</v>
      </c>
      <c r="C948" s="102"/>
      <c r="D948" s="454"/>
      <c r="E948" s="104"/>
      <c r="F948" s="105"/>
      <c r="G948" s="473"/>
      <c r="H948" s="473"/>
      <c r="I948" s="473"/>
      <c r="J948" s="105"/>
      <c r="K948" s="101"/>
      <c r="L948" s="108"/>
      <c r="M948" s="108"/>
      <c r="N948" s="101"/>
      <c r="O948" s="102"/>
      <c r="P948" s="104"/>
      <c r="Q948" s="104"/>
      <c r="R948" s="97"/>
      <c r="S948" s="102"/>
      <c r="T948" s="101"/>
      <c r="U948" s="508"/>
      <c r="V948" s="104"/>
      <c r="W948" s="104"/>
      <c r="X948" s="102"/>
      <c r="Y948" s="8"/>
      <c r="Z948" s="106"/>
      <c r="AB948" s="107"/>
    </row>
    <row r="949" spans="1:30" ht="21" customHeight="1" x14ac:dyDescent="0.2">
      <c r="A949" s="2"/>
      <c r="C949" s="4"/>
      <c r="D949" s="455"/>
      <c r="E949" s="5"/>
      <c r="F949" s="8"/>
      <c r="K949" s="70"/>
      <c r="L949" s="6"/>
      <c r="M949" s="6"/>
      <c r="N949" s="70"/>
      <c r="O949" s="4"/>
      <c r="P949" s="5"/>
      <c r="Q949" s="5"/>
      <c r="R949" s="5"/>
      <c r="S949" s="4"/>
      <c r="T949" s="70"/>
      <c r="U949" s="70"/>
      <c r="V949" s="5"/>
      <c r="W949" s="5"/>
      <c r="X949" s="4"/>
      <c r="Y949" s="8"/>
    </row>
  </sheetData>
  <autoFilter ref="A3:AD948" xr:uid="{9052950D-27D1-E442-8C7C-2DD8CE67DAF0}"/>
  <phoneticPr fontId="5" type="noConversion"/>
  <conditionalFormatting sqref="G4:I172 G213:I431 G181:I211 G612:I947 G435:I570">
    <cfRule type="beginsWith" dxfId="92" priority="2471" operator="beginsWith" text="N">
      <formula>LEFT(G4,LEN("N"))="N"</formula>
    </cfRule>
  </conditionalFormatting>
  <conditionalFormatting sqref="AA4:AA108 AA110:AA172 AA213:AA431 AA181:AA211 AA612:AA947 AA435:AA570">
    <cfRule type="expression" dxfId="91" priority="73">
      <formula>AA4&lt;&gt;K4</formula>
    </cfRule>
  </conditionalFormatting>
  <conditionalFormatting sqref="K110:K172 K213:K431 K181:K211 K612:K947 K4:K108 K435:K570">
    <cfRule type="expression" dxfId="90" priority="2474">
      <formula>K4&lt;&gt;N4</formula>
    </cfRule>
  </conditionalFormatting>
  <conditionalFormatting sqref="Z4:Z108 Z110:Z172 Z213:Z431 Z181:Z211 Z612:Z947 Z435:Z570">
    <cfRule type="expression" dxfId="89" priority="66">
      <formula>_xlfn.ISFORMULA(Z4)=FALSE</formula>
    </cfRule>
  </conditionalFormatting>
  <conditionalFormatting sqref="L213:L431 L612:L947 L435:L570">
    <cfRule type="expression" dxfId="88" priority="61">
      <formula>AND(LEFT(J213,3)&lt;&gt;"BAS",LEFT(J213,3)&lt;&gt;"COM")</formula>
    </cfRule>
  </conditionalFormatting>
  <conditionalFormatting sqref="K213:K431 K612:K947 K435:K570">
    <cfRule type="expression" dxfId="87" priority="62">
      <formula>LEFT(J213,3)&lt;&gt;"BAS"</formula>
    </cfRule>
  </conditionalFormatting>
  <conditionalFormatting sqref="M213:M431 M612:M947 M435:M570">
    <cfRule type="expression" dxfId="86" priority="67">
      <formula>AND(LEFT(J213,3)&lt;&gt;"BAS",LEFT(J213,3)&lt;&gt;"COM",LEFT(J213,3)&lt;&gt;"EXT")</formula>
    </cfRule>
  </conditionalFormatting>
  <conditionalFormatting sqref="L4:M108 L110:M172 L213:M431 L181:M211 L612:M947 L435:M570">
    <cfRule type="expression" dxfId="85" priority="63">
      <formula>L4&lt;&gt;K4</formula>
    </cfRule>
  </conditionalFormatting>
  <conditionalFormatting sqref="L4:L172 L181:L211">
    <cfRule type="expression" dxfId="84" priority="2472">
      <formula>AND(LEFT(J4,3)&lt;&gt;"BAS",LEFT(J4,3)&lt;&gt;"COM")</formula>
    </cfRule>
  </conditionalFormatting>
  <conditionalFormatting sqref="K181:K211 K4:K172">
    <cfRule type="expression" dxfId="83" priority="72">
      <formula>LEFT(J4,3)&lt;&gt;"BAS"</formula>
    </cfRule>
  </conditionalFormatting>
  <conditionalFormatting sqref="M4:M172 M181:M211">
    <cfRule type="expression" dxfId="82" priority="2476">
      <formula>AND(LEFT(J4,3)&lt;&gt;"BAS",LEFT(J4,3)&lt;&gt;"COM",LEFT(J4,3)&lt;&gt;"EXT")</formula>
    </cfRule>
  </conditionalFormatting>
  <conditionalFormatting sqref="G212:I212">
    <cfRule type="beginsWith" dxfId="81" priority="45" operator="beginsWith" text="N">
      <formula>LEFT(G212,LEN("N"))="N"</formula>
    </cfRule>
  </conditionalFormatting>
  <conditionalFormatting sqref="AA212">
    <cfRule type="expression" dxfId="80" priority="43">
      <formula>AA212&lt;&gt;K212</formula>
    </cfRule>
  </conditionalFormatting>
  <conditionalFormatting sqref="K212">
    <cfRule type="expression" dxfId="79" priority="42">
      <formula>K212&lt;&gt;N212</formula>
    </cfRule>
  </conditionalFormatting>
  <conditionalFormatting sqref="Z212">
    <cfRule type="expression" dxfId="78" priority="38">
      <formula>_xlfn.ISFORMULA(Z212)=FALSE</formula>
    </cfRule>
  </conditionalFormatting>
  <conditionalFormatting sqref="L212:M212">
    <cfRule type="expression" dxfId="77" priority="36">
      <formula>L212&lt;&gt;K212</formula>
    </cfRule>
  </conditionalFormatting>
  <conditionalFormatting sqref="L212">
    <cfRule type="expression" dxfId="76" priority="46">
      <formula>AND(LEFT(J212,3)&lt;&gt;"BAS",LEFT(J212,3)&lt;&gt;"COM")</formula>
    </cfRule>
  </conditionalFormatting>
  <conditionalFormatting sqref="K212">
    <cfRule type="expression" dxfId="75" priority="47">
      <formula>LEFT(J212,3)&lt;&gt;"BAS"</formula>
    </cfRule>
  </conditionalFormatting>
  <conditionalFormatting sqref="M212">
    <cfRule type="expression" dxfId="74" priority="48">
      <formula>AND(LEFT(J212,3)&lt;&gt;"BAS",LEFT(J212,3)&lt;&gt;"COM",LEFT(J212,3)&lt;&gt;"EXT")</formula>
    </cfRule>
  </conditionalFormatting>
  <conditionalFormatting sqref="G173:I180">
    <cfRule type="beginsWith" dxfId="73" priority="30" operator="beginsWith" text="N">
      <formula>LEFT(G173,LEN("N"))="N"</formula>
    </cfRule>
  </conditionalFormatting>
  <conditionalFormatting sqref="AA173:AA180">
    <cfRule type="expression" dxfId="72" priority="29">
      <formula>AA173&lt;&gt;K173</formula>
    </cfRule>
  </conditionalFormatting>
  <conditionalFormatting sqref="K173:K180">
    <cfRule type="expression" dxfId="71" priority="28">
      <formula>K173&lt;&gt;N173</formula>
    </cfRule>
  </conditionalFormatting>
  <conditionalFormatting sqref="L173:M180">
    <cfRule type="expression" dxfId="70" priority="26">
      <formula>L173&lt;&gt;K173</formula>
    </cfRule>
  </conditionalFormatting>
  <conditionalFormatting sqref="L173:L180">
    <cfRule type="expression" dxfId="69" priority="31">
      <formula>AND(LEFT(J173,3)&lt;&gt;"BAS",LEFT(J173,3)&lt;&gt;"COM")</formula>
    </cfRule>
  </conditionalFormatting>
  <conditionalFormatting sqref="K173:K180">
    <cfRule type="expression" dxfId="68" priority="32">
      <formula>LEFT(J173,3)&lt;&gt;"BAS"</formula>
    </cfRule>
  </conditionalFormatting>
  <conditionalFormatting sqref="M173:M180">
    <cfRule type="expression" dxfId="67" priority="33">
      <formula>AND(LEFT(J173,3)&lt;&gt;"BAS",LEFT(J173,3)&lt;&gt;"COM",LEFT(J173,3)&lt;&gt;"EXT")</formula>
    </cfRule>
  </conditionalFormatting>
  <conditionalFormatting sqref="Z173:Z180">
    <cfRule type="expression" dxfId="66" priority="25">
      <formula>_xlfn.ISFORMULA(Z173)=FALSE</formula>
    </cfRule>
  </conditionalFormatting>
  <conditionalFormatting sqref="G571:I611">
    <cfRule type="beginsWith" dxfId="65" priority="24" operator="beginsWith" text="N">
      <formula>LEFT(G571,LEN("N"))="N"</formula>
    </cfRule>
  </conditionalFormatting>
  <conditionalFormatting sqref="AA571:AA611">
    <cfRule type="expression" dxfId="64" priority="23">
      <formula>AA571&lt;&gt;K571</formula>
    </cfRule>
  </conditionalFormatting>
  <conditionalFormatting sqref="K571:K611">
    <cfRule type="expression" dxfId="63" priority="22">
      <formula>K571&lt;&gt;N571</formula>
    </cfRule>
  </conditionalFormatting>
  <conditionalFormatting sqref="Z571:Z611">
    <cfRule type="expression" dxfId="62" priority="20">
      <formula>_xlfn.ISFORMULA(Z571)=FALSE</formula>
    </cfRule>
  </conditionalFormatting>
  <conditionalFormatting sqref="L571:L611">
    <cfRule type="expression" dxfId="61" priority="17">
      <formula>AND(LEFT(J571,3)&lt;&gt;"BAS",LEFT(J571,3)&lt;&gt;"COM")</formula>
    </cfRule>
  </conditionalFormatting>
  <conditionalFormatting sqref="K571:K611">
    <cfRule type="expression" dxfId="60" priority="18">
      <formula>LEFT(J571,3)&lt;&gt;"BAS"</formula>
    </cfRule>
  </conditionalFormatting>
  <conditionalFormatting sqref="M571:M611">
    <cfRule type="expression" dxfId="59" priority="21">
      <formula>AND(LEFT(J571,3)&lt;&gt;"BAS",LEFT(J571,3)&lt;&gt;"COM",LEFT(J571,3)&lt;&gt;"EXT")</formula>
    </cfRule>
  </conditionalFormatting>
  <conditionalFormatting sqref="L571:M611">
    <cfRule type="expression" dxfId="58" priority="19">
      <formula>L571&lt;&gt;K571</formula>
    </cfRule>
  </conditionalFormatting>
  <conditionalFormatting sqref="G432:I434">
    <cfRule type="beginsWith" dxfId="57" priority="7" operator="beginsWith" text="N">
      <formula>LEFT(G432,LEN("N"))="N"</formula>
    </cfRule>
  </conditionalFormatting>
  <conditionalFormatting sqref="AA432:AA434">
    <cfRule type="expression" dxfId="56" priority="6">
      <formula>AA432&lt;&gt;K432</formula>
    </cfRule>
  </conditionalFormatting>
  <conditionalFormatting sqref="K432:K434">
    <cfRule type="expression" dxfId="55" priority="8">
      <formula>K432&lt;&gt;N432</formula>
    </cfRule>
  </conditionalFormatting>
  <conditionalFormatting sqref="Z432:Z434">
    <cfRule type="expression" dxfId="54" priority="4">
      <formula>_xlfn.ISFORMULA(Z432)=FALSE</formula>
    </cfRule>
  </conditionalFormatting>
  <conditionalFormatting sqref="L432:L434">
    <cfRule type="expression" dxfId="53" priority="1">
      <formula>AND(LEFT(J432,3)&lt;&gt;"BAS",LEFT(J432,3)&lt;&gt;"COM")</formula>
    </cfRule>
  </conditionalFormatting>
  <conditionalFormatting sqref="K432:K434">
    <cfRule type="expression" dxfId="52" priority="2">
      <formula>LEFT(J432,3)&lt;&gt;"BAS"</formula>
    </cfRule>
  </conditionalFormatting>
  <conditionalFormatting sqref="M432:M434">
    <cfRule type="expression" dxfId="51" priority="5">
      <formula>AND(LEFT(J432,3)&lt;&gt;"BAS",LEFT(J432,3)&lt;&gt;"COM",LEFT(J432,3)&lt;&gt;"EXT")</formula>
    </cfRule>
  </conditionalFormatting>
  <conditionalFormatting sqref="L432:M434">
    <cfRule type="expression" dxfId="50" priority="3">
      <formula>L432&lt;&gt;K432</formula>
    </cfRule>
  </conditionalFormatting>
  <pageMargins left="0.7" right="0.7" top="0.75" bottom="0.75" header="0" footer="0"/>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2A834-D4EC-6449-9549-D55549C33848}">
  <dimension ref="A1:AD497"/>
  <sheetViews>
    <sheetView showGridLines="0" zoomScaleNormal="100" workbookViewId="0">
      <pane xSplit="14" ySplit="4" topLeftCell="R316" activePane="bottomRight" state="frozen"/>
      <selection pane="topRight" activeCell="G1" sqref="G1"/>
      <selection pane="bottomLeft" activeCell="A4" sqref="A4"/>
      <selection pane="bottomRight" activeCell="T326" sqref="T326"/>
    </sheetView>
  </sheetViews>
  <sheetFormatPr baseColWidth="10" defaultColWidth="12.6640625" defaultRowHeight="15" customHeight="1" outlineLevelRow="4" outlineLevelCol="1" x14ac:dyDescent="0.25"/>
  <cols>
    <col min="1" max="1" width="5" style="9" customWidth="1"/>
    <col min="2" max="2" width="11" style="2" customWidth="1"/>
    <col min="3" max="3" width="21.5" style="10" hidden="1" customWidth="1" outlineLevel="1"/>
    <col min="4" max="4" width="15.5" style="439" customWidth="1" collapsed="1"/>
    <col min="5" max="5" width="23.6640625" style="74" customWidth="1"/>
    <col min="6" max="6" width="4.83203125" style="75" customWidth="1"/>
    <col min="7" max="9" width="4.83203125" style="8" customWidth="1"/>
    <col min="10" max="10" width="9.6640625" style="8" customWidth="1"/>
    <col min="11" max="11" width="5.83203125" style="75" customWidth="1"/>
    <col min="12" max="12" width="5.83203125" style="9" customWidth="1"/>
    <col min="13" max="13" width="5.83203125" style="9" hidden="1" customWidth="1" outlineLevel="1"/>
    <col min="14" max="14" width="5.83203125" style="75" customWidth="1" collapsed="1"/>
    <col min="15" max="15" width="65.6640625" style="9" customWidth="1"/>
    <col min="16" max="16" width="40.83203125" style="98" customWidth="1"/>
    <col min="17" max="17" width="72" style="98" customWidth="1"/>
    <col min="18" max="18" width="21.83203125" style="98" customWidth="1"/>
    <col min="19" max="19" width="49.5" style="9" customWidth="1"/>
    <col min="20" max="20" width="6.1640625" style="75" customWidth="1"/>
    <col min="21" max="21" width="7.1640625" style="75" customWidth="1"/>
    <col min="22" max="22" width="33" style="74" customWidth="1"/>
    <col min="23" max="23" width="31.1640625" style="98" customWidth="1"/>
    <col min="24" max="24" width="16.83203125" style="2" customWidth="1"/>
    <col min="25" max="25" width="3.33203125" style="2" customWidth="1"/>
    <col min="26" max="26" width="9.83203125" style="7" customWidth="1"/>
    <col min="27" max="27" width="10" style="8" customWidth="1"/>
    <col min="28" max="28" width="10.6640625" style="71" customWidth="1"/>
    <col min="29" max="29" width="20.33203125" style="70" hidden="1" customWidth="1" outlineLevel="1"/>
    <col min="30" max="30" width="12.6640625" style="9" collapsed="1"/>
    <col min="31" max="16384" width="12.6640625" style="9"/>
  </cols>
  <sheetData>
    <row r="1" spans="1:30" ht="15" customHeight="1" x14ac:dyDescent="0.25">
      <c r="D1" s="439" t="s">
        <v>5505</v>
      </c>
    </row>
    <row r="2" spans="1:30" s="87" customFormat="1" ht="45" customHeight="1" thickBot="1" x14ac:dyDescent="0.35">
      <c r="A2" s="8"/>
      <c r="B2" s="76"/>
      <c r="D2" s="81" t="s">
        <v>4268</v>
      </c>
      <c r="E2" s="77"/>
      <c r="F2" s="78"/>
      <c r="G2" s="86"/>
      <c r="H2" s="86"/>
      <c r="I2" s="86"/>
      <c r="J2" s="86"/>
      <c r="K2" s="79"/>
      <c r="L2" s="84"/>
      <c r="M2" s="84"/>
      <c r="N2" s="79"/>
      <c r="O2" s="80"/>
      <c r="P2" s="157" t="e">
        <f>INDEX('Factur-X FULL'!F:F,MATCH(Z2,'Factur-X FULL'!B:B,0))</f>
        <v>#N/A</v>
      </c>
      <c r="Q2" s="5" t="e">
        <f>INDEX('Factur-X FULL'!G:G,MATCH(Z2,'Factur-X FULL'!B:B,0))</f>
        <v>#N/A</v>
      </c>
      <c r="R2" s="5"/>
      <c r="S2" s="81"/>
      <c r="T2" s="79"/>
      <c r="U2" s="79"/>
      <c r="V2" s="5"/>
      <c r="W2" s="83"/>
      <c r="X2" s="82"/>
      <c r="Y2" s="86"/>
      <c r="Z2" s="456" t="s">
        <v>5592</v>
      </c>
      <c r="AA2" s="86"/>
      <c r="AB2" s="85"/>
      <c r="AC2" s="423"/>
    </row>
    <row r="3" spans="1:30" ht="105" customHeight="1" x14ac:dyDescent="0.2">
      <c r="A3" s="8">
        <v>0</v>
      </c>
      <c r="B3" s="3" t="s">
        <v>5616</v>
      </c>
      <c r="C3" s="217" t="s">
        <v>5</v>
      </c>
      <c r="D3" s="440" t="s">
        <v>7</v>
      </c>
      <c r="E3" s="116" t="s">
        <v>6</v>
      </c>
      <c r="F3" s="117" t="s">
        <v>7</v>
      </c>
      <c r="G3" s="474" t="s">
        <v>5610</v>
      </c>
      <c r="H3" s="474" t="s">
        <v>5611</v>
      </c>
      <c r="I3" s="474" t="s">
        <v>5612</v>
      </c>
      <c r="J3" s="228" t="s">
        <v>3745</v>
      </c>
      <c r="K3" s="470" t="s">
        <v>4001</v>
      </c>
      <c r="L3" s="470" t="s">
        <v>3746</v>
      </c>
      <c r="M3" s="470" t="s">
        <v>3747</v>
      </c>
      <c r="N3" s="471" t="s">
        <v>5754</v>
      </c>
      <c r="O3" s="116" t="s">
        <v>5872</v>
      </c>
      <c r="P3" s="116" t="s">
        <v>49</v>
      </c>
      <c r="Q3" s="116" t="s">
        <v>50</v>
      </c>
      <c r="R3" s="116" t="s">
        <v>4362</v>
      </c>
      <c r="S3" s="119" t="s">
        <v>4112</v>
      </c>
      <c r="T3" s="118" t="s">
        <v>5615</v>
      </c>
      <c r="U3" s="492" t="s">
        <v>5678</v>
      </c>
      <c r="V3" s="174" t="s">
        <v>5752</v>
      </c>
      <c r="W3" s="179" t="s">
        <v>12</v>
      </c>
      <c r="X3" s="172" t="s">
        <v>5628</v>
      </c>
      <c r="Y3" s="3"/>
      <c r="Z3" s="110" t="s">
        <v>4002</v>
      </c>
      <c r="AA3" s="197" t="s">
        <v>4269</v>
      </c>
      <c r="AB3" s="11" t="s">
        <v>11</v>
      </c>
      <c r="AC3" s="424" t="s">
        <v>4714</v>
      </c>
      <c r="AD3" s="8"/>
    </row>
    <row r="4" spans="1:30" ht="45" customHeight="1" x14ac:dyDescent="0.2">
      <c r="A4" s="8">
        <v>1</v>
      </c>
      <c r="B4" s="457" t="s">
        <v>13</v>
      </c>
      <c r="C4" s="120"/>
      <c r="D4" s="441" t="str">
        <f>REPT($D$1,F4)</f>
        <v xml:space="preserve">* </v>
      </c>
      <c r="E4" s="14" t="s">
        <v>4115</v>
      </c>
      <c r="F4" s="15">
        <f t="shared" ref="F4:F59" si="0">LEN(O4)-LEN(SUBSTITUTE(O4,"/",""))</f>
        <v>1</v>
      </c>
      <c r="G4" s="15" t="s">
        <v>5613</v>
      </c>
      <c r="H4" s="15" t="s">
        <v>5613</v>
      </c>
      <c r="I4" s="15" t="s">
        <v>5613</v>
      </c>
      <c r="J4" s="15" t="s">
        <v>323</v>
      </c>
      <c r="K4" s="16" t="s">
        <v>16</v>
      </c>
      <c r="L4" s="15" t="str">
        <f t="shared" ref="L4:L20" si="1">IF($K4="","",$K4)</f>
        <v>1..1</v>
      </c>
      <c r="M4" s="15" t="str">
        <f>IF($L4="","",$L4)</f>
        <v>1..1</v>
      </c>
      <c r="N4" s="477" t="s">
        <v>16</v>
      </c>
      <c r="O4" s="13" t="s">
        <v>3784</v>
      </c>
      <c r="P4" s="14" t="s">
        <v>4194</v>
      </c>
      <c r="Q4" s="14"/>
      <c r="R4" s="14"/>
      <c r="S4" s="13"/>
      <c r="T4" s="16"/>
      <c r="U4" s="493"/>
      <c r="V4" s="458"/>
      <c r="W4" s="459"/>
      <c r="X4" s="460" t="s">
        <v>4949</v>
      </c>
      <c r="Y4" s="86"/>
      <c r="Z4" s="135" t="str">
        <f>INDEX('Factur-X FULL'!B:B,MATCH(CONCATENATE("/rsm:CrossIndustryInvoice",O4),'Factur-X FULL'!M:M,0))</f>
        <v>BG-2</v>
      </c>
      <c r="AA4" s="198" t="str">
        <f>INDEX('Factur-X FULL'!K:K,MATCH(CONCATENATE("/rsm:CrossIndustryInvoice",O4),'Factur-X FULL'!M:M,0))</f>
        <v>1..1</v>
      </c>
      <c r="AB4" s="461" t="str">
        <f>IF(OR(ISNA(Z4),Z4="EXT"),INDEX('Factur-X FULL'!T:T,MATCH(CONCATENATE("/rsm:CrossIndustryInvoice",O4),'Factur-X FULL'!M:M,0)),INDEX('Factur-X FULL'!T:T,MATCH(Z4,'Factur-X FULL'!B:B,0)))</f>
        <v>MINIMUM</v>
      </c>
      <c r="AC4" s="79"/>
      <c r="AD4" s="8"/>
    </row>
    <row r="5" spans="1:30" ht="45" customHeight="1" outlineLevel="1" x14ac:dyDescent="0.2">
      <c r="A5" s="8">
        <v>2</v>
      </c>
      <c r="B5" s="23" t="s">
        <v>13</v>
      </c>
      <c r="C5" s="121"/>
      <c r="D5" s="445" t="str">
        <f t="shared" ref="D5:D59" si="2">REPT($D$1,F5)</f>
        <v xml:space="preserve">* * </v>
      </c>
      <c r="E5" s="46" t="str">
        <f>CONCATENATE("(",E6,")")</f>
        <v>(Test Indicator)</v>
      </c>
      <c r="F5" s="26">
        <f t="shared" si="0"/>
        <v>2</v>
      </c>
      <c r="G5" s="26" t="s">
        <v>5613</v>
      </c>
      <c r="H5" s="26" t="s">
        <v>5613</v>
      </c>
      <c r="I5" s="26" t="s">
        <v>5613</v>
      </c>
      <c r="J5" s="26" t="s">
        <v>323</v>
      </c>
      <c r="K5" s="19" t="s">
        <v>20</v>
      </c>
      <c r="L5" s="230" t="str">
        <f t="shared" si="1"/>
        <v>0..1</v>
      </c>
      <c r="M5" s="230" t="str">
        <f t="shared" ref="M5:M23" si="3">IF($L5="","",$L5)</f>
        <v>0..1</v>
      </c>
      <c r="N5" s="475" t="s">
        <v>20</v>
      </c>
      <c r="O5" s="25" t="s">
        <v>3785</v>
      </c>
      <c r="P5" s="24"/>
      <c r="Q5" s="24"/>
      <c r="R5" s="24"/>
      <c r="S5" s="25"/>
      <c r="T5" s="19"/>
      <c r="U5" s="494"/>
      <c r="V5" s="89"/>
      <c r="W5" s="182" t="s">
        <v>5750</v>
      </c>
      <c r="X5" s="164"/>
      <c r="Y5" s="8"/>
      <c r="Z5" s="111" t="str">
        <f>INDEX('Factur-X FULL'!B:B,MATCH(CONCATENATE("/rsm:CrossIndustryInvoice",O5),'Factur-X FULL'!M:M,0))</f>
        <v>EXT</v>
      </c>
      <c r="AA5" s="199" t="str">
        <f>INDEX('Factur-X FULL'!K:K,MATCH(CONCATENATE("/rsm:CrossIndustryInvoice",O5),'Factur-X FULL'!M:M,0))</f>
        <v>0..1</v>
      </c>
      <c r="AB5" s="109" t="str">
        <f>IF(OR(ISNA(Z5),Z5="EXT"),INDEX('Factur-X FULL'!T:T,MATCH(CONCATENATE("/rsm:CrossIndustryInvoice",O5),'Factur-X FULL'!M:M,0)),INDEX('Factur-X FULL'!T:T,MATCH(Z5,'Factur-X FULL'!B:B,0)))</f>
        <v>EXTENDED</v>
      </c>
      <c r="AC5" s="70" t="s">
        <v>4711</v>
      </c>
      <c r="AD5" s="8"/>
    </row>
    <row r="6" spans="1:30" ht="45" customHeight="1" outlineLevel="1" x14ac:dyDescent="0.2">
      <c r="A6" s="8">
        <v>3</v>
      </c>
      <c r="B6" s="12" t="s">
        <v>13</v>
      </c>
      <c r="C6" s="121"/>
      <c r="D6" s="442" t="str">
        <f t="shared" si="2"/>
        <v xml:space="preserve">* * * </v>
      </c>
      <c r="E6" s="20" t="s">
        <v>1</v>
      </c>
      <c r="F6" s="17">
        <f t="shared" si="0"/>
        <v>3</v>
      </c>
      <c r="G6" s="26" t="s">
        <v>5613</v>
      </c>
      <c r="H6" s="26" t="s">
        <v>5613</v>
      </c>
      <c r="I6" s="26" t="s">
        <v>5613</v>
      </c>
      <c r="J6" s="26" t="s">
        <v>323</v>
      </c>
      <c r="K6" s="18" t="s">
        <v>16</v>
      </c>
      <c r="L6" s="230" t="str">
        <f t="shared" si="1"/>
        <v>1..1</v>
      </c>
      <c r="M6" s="230" t="str">
        <f t="shared" si="3"/>
        <v>1..1</v>
      </c>
      <c r="N6" s="475" t="s">
        <v>20</v>
      </c>
      <c r="O6" s="20" t="s">
        <v>3786</v>
      </c>
      <c r="P6" s="20"/>
      <c r="Q6" s="24" t="s">
        <v>5740</v>
      </c>
      <c r="R6" s="20"/>
      <c r="S6" s="20"/>
      <c r="T6" s="18" t="s">
        <v>125</v>
      </c>
      <c r="U6" s="495" t="s">
        <v>81</v>
      </c>
      <c r="V6" s="88"/>
      <c r="W6" s="181" t="s">
        <v>5750</v>
      </c>
      <c r="X6" s="163"/>
      <c r="Y6" s="8"/>
      <c r="Z6" s="111" t="str">
        <f>INDEX('Factur-X FULL'!B:B,MATCH(CONCATENATE("/rsm:CrossIndustryInvoice",O6),'Factur-X FULL'!M:M,0))</f>
        <v>EXT</v>
      </c>
      <c r="AA6" s="199" t="str">
        <f>INDEX('Factur-X FULL'!K:K,MATCH(CONCATENATE("/rsm:CrossIndustryInvoice",O6),'Factur-X FULL'!M:M,0))</f>
        <v>1..1</v>
      </c>
      <c r="AB6" s="109" t="str">
        <f>IF(OR(ISNA(Z6),Z6="EXT"),INDEX('Factur-X FULL'!T:T,MATCH(CONCATENATE("/rsm:CrossIndustryInvoice",O6),'Factur-X FULL'!M:M,0)),INDEX('Factur-X FULL'!T:T,MATCH(Z6,'Factur-X FULL'!B:B,0)))</f>
        <v>EXTENDED</v>
      </c>
      <c r="AC6" s="425" t="s">
        <v>4711</v>
      </c>
      <c r="AD6" s="8"/>
    </row>
    <row r="7" spans="1:30" ht="45" customHeight="1" outlineLevel="1" x14ac:dyDescent="0.2">
      <c r="A7" s="8">
        <v>4</v>
      </c>
      <c r="B7" s="12" t="s">
        <v>13</v>
      </c>
      <c r="C7" s="121"/>
      <c r="D7" s="442" t="str">
        <f t="shared" si="2"/>
        <v xml:space="preserve">* * </v>
      </c>
      <c r="E7" s="46" t="str">
        <f>CONCATENATE("(",E8,")")</f>
        <v>(Business process type)</v>
      </c>
      <c r="F7" s="17">
        <f t="shared" si="0"/>
        <v>2</v>
      </c>
      <c r="G7" s="26" t="s">
        <v>5613</v>
      </c>
      <c r="H7" s="26" t="s">
        <v>5613</v>
      </c>
      <c r="I7" s="26" t="s">
        <v>5613</v>
      </c>
      <c r="J7" s="26" t="s">
        <v>323</v>
      </c>
      <c r="K7" s="18" t="s">
        <v>20</v>
      </c>
      <c r="L7" s="230" t="str">
        <f t="shared" si="1"/>
        <v>0..1</v>
      </c>
      <c r="M7" s="230" t="str">
        <f t="shared" si="3"/>
        <v>0..1</v>
      </c>
      <c r="N7" s="475" t="s">
        <v>21</v>
      </c>
      <c r="O7" s="21" t="s">
        <v>3787</v>
      </c>
      <c r="P7" s="20"/>
      <c r="Q7" s="20"/>
      <c r="R7" s="20"/>
      <c r="S7" s="21"/>
      <c r="T7" s="18"/>
      <c r="U7" s="495"/>
      <c r="V7" s="88"/>
      <c r="W7" s="181"/>
      <c r="X7" s="163" t="s">
        <v>4949</v>
      </c>
      <c r="Y7" s="8"/>
      <c r="Z7" s="111" t="str">
        <f>INDEX('Factur-X FULL'!B:B,MATCH(CONCATENATE("/rsm:CrossIndustryInvoice",O7),'Factur-X FULL'!M:M,0))</f>
        <v>BT-23-00</v>
      </c>
      <c r="AA7" s="199" t="str">
        <f>INDEX('Factur-X FULL'!K:K,MATCH(CONCATENATE("/rsm:CrossIndustryInvoice",O7),'Factur-X FULL'!M:M,0))</f>
        <v>0..1</v>
      </c>
      <c r="AB7" s="109" t="str">
        <f>IF(OR(ISNA(Z7),Z7="EXT"),INDEX('Factur-X FULL'!T:T,MATCH(CONCATENATE("/rsm:CrossIndustryInvoice",O7),'Factur-X FULL'!M:M,0)),INDEX('Factur-X FULL'!T:T,MATCH(Z7,'Factur-X FULL'!B:B,0)))</f>
        <v>MINIMUM</v>
      </c>
      <c r="AD7" s="8"/>
    </row>
    <row r="8" spans="1:30" ht="45" customHeight="1" outlineLevel="1" x14ac:dyDescent="0.2">
      <c r="A8" s="8">
        <v>5</v>
      </c>
      <c r="B8" s="12" t="s">
        <v>13</v>
      </c>
      <c r="C8" s="121"/>
      <c r="D8" s="442" t="str">
        <f t="shared" si="2"/>
        <v xml:space="preserve">* * * </v>
      </c>
      <c r="E8" s="20" t="s">
        <v>22</v>
      </c>
      <c r="F8" s="17">
        <f t="shared" si="0"/>
        <v>3</v>
      </c>
      <c r="G8" s="26" t="s">
        <v>5613</v>
      </c>
      <c r="H8" s="26" t="s">
        <v>5613</v>
      </c>
      <c r="I8" s="26" t="s">
        <v>5613</v>
      </c>
      <c r="J8" s="26" t="s">
        <v>323</v>
      </c>
      <c r="K8" s="18" t="s">
        <v>16</v>
      </c>
      <c r="L8" s="230" t="str">
        <f t="shared" si="1"/>
        <v>1..1</v>
      </c>
      <c r="M8" s="230" t="str">
        <f t="shared" si="3"/>
        <v>1..1</v>
      </c>
      <c r="N8" s="475" t="s">
        <v>20</v>
      </c>
      <c r="O8" s="21" t="s">
        <v>3788</v>
      </c>
      <c r="P8" s="20" t="s">
        <v>4191</v>
      </c>
      <c r="Q8" s="20" t="s">
        <v>120</v>
      </c>
      <c r="R8" s="20"/>
      <c r="S8" s="21"/>
      <c r="T8" s="18" t="s">
        <v>125</v>
      </c>
      <c r="U8" s="495" t="s">
        <v>81</v>
      </c>
      <c r="V8" s="88"/>
      <c r="W8" s="181"/>
      <c r="X8" s="163" t="s">
        <v>4949</v>
      </c>
      <c r="Y8" s="8"/>
      <c r="Z8" s="111" t="str">
        <f>INDEX('Factur-X FULL'!B:B,MATCH(CONCATENATE("/rsm:CrossIndustryInvoice",O8),'Factur-X FULL'!M:M,0))</f>
        <v>BT-23</v>
      </c>
      <c r="AA8" s="199" t="str">
        <f>INDEX('Factur-X FULL'!K:K,MATCH(CONCATENATE("/rsm:CrossIndustryInvoice",O8),'Factur-X FULL'!M:M,0))</f>
        <v>0..1</v>
      </c>
      <c r="AB8" s="109" t="str">
        <f>IF(OR(ISNA(Z8),Z8="EXT"),INDEX('Factur-X FULL'!T:T,MATCH(CONCATENATE("/rsm:CrossIndustryInvoice",O8),'Factur-X FULL'!M:M,0)),INDEX('Factur-X FULL'!T:T,MATCH(Z8,'Factur-X FULL'!B:B,0)))</f>
        <v>MINIMUM</v>
      </c>
      <c r="AC8" s="70" t="s">
        <v>5626</v>
      </c>
      <c r="AD8" s="8"/>
    </row>
    <row r="9" spans="1:30" ht="45" customHeight="1" outlineLevel="1" x14ac:dyDescent="0.2">
      <c r="A9" s="8">
        <v>6</v>
      </c>
      <c r="B9" s="12" t="s">
        <v>13</v>
      </c>
      <c r="C9" s="121"/>
      <c r="D9" s="442" t="str">
        <f t="shared" si="2"/>
        <v xml:space="preserve">* * </v>
      </c>
      <c r="E9" s="46" t="str">
        <f>CONCATENATE("(",E10,")")</f>
        <v>(Specification identifier)</v>
      </c>
      <c r="F9" s="17">
        <f t="shared" si="0"/>
        <v>2</v>
      </c>
      <c r="G9" s="26" t="s">
        <v>5613</v>
      </c>
      <c r="H9" s="26" t="s">
        <v>5613</v>
      </c>
      <c r="I9" s="26" t="s">
        <v>5613</v>
      </c>
      <c r="J9" s="26" t="s">
        <v>323</v>
      </c>
      <c r="K9" s="18" t="s">
        <v>16</v>
      </c>
      <c r="L9" s="230" t="str">
        <f t="shared" si="1"/>
        <v>1..1</v>
      </c>
      <c r="M9" s="230" t="str">
        <f t="shared" si="3"/>
        <v>1..1</v>
      </c>
      <c r="N9" s="475" t="s">
        <v>21</v>
      </c>
      <c r="O9" s="21" t="s">
        <v>3789</v>
      </c>
      <c r="P9" s="20"/>
      <c r="Q9" s="20"/>
      <c r="R9" s="20"/>
      <c r="S9" s="21"/>
      <c r="T9" s="18"/>
      <c r="U9" s="495"/>
      <c r="V9" s="88"/>
      <c r="W9" s="181"/>
      <c r="X9" s="163" t="s">
        <v>4949</v>
      </c>
      <c r="Y9" s="8"/>
      <c r="Z9" s="111" t="str">
        <f>INDEX('Factur-X FULL'!B:B,MATCH(CONCATENATE("/rsm:CrossIndustryInvoice",O9),'Factur-X FULL'!M:M,0))</f>
        <v>BT-24-00</v>
      </c>
      <c r="AA9" s="199" t="str">
        <f>INDEX('Factur-X FULL'!K:K,MATCH(CONCATENATE("/rsm:CrossIndustryInvoice",O9),'Factur-X FULL'!M:M,0))</f>
        <v>1..1</v>
      </c>
      <c r="AB9" s="109" t="str">
        <f>IF(OR(ISNA(Z9),Z9="EXT"),INDEX('Factur-X FULL'!T:T,MATCH(CONCATENATE("/rsm:CrossIndustryInvoice",O9),'Factur-X FULL'!M:M,0)),INDEX('Factur-X FULL'!T:T,MATCH(Z9,'Factur-X FULL'!B:B,0)))</f>
        <v>MINIMUM</v>
      </c>
      <c r="AD9" s="8"/>
    </row>
    <row r="10" spans="1:30" ht="45" customHeight="1" outlineLevel="1" x14ac:dyDescent="0.2">
      <c r="A10" s="8">
        <v>7</v>
      </c>
      <c r="B10" s="12" t="s">
        <v>13</v>
      </c>
      <c r="C10" s="121"/>
      <c r="D10" s="442" t="str">
        <f t="shared" si="2"/>
        <v xml:space="preserve">* * * </v>
      </c>
      <c r="E10" s="20" t="s">
        <v>24</v>
      </c>
      <c r="F10" s="17">
        <f t="shared" si="0"/>
        <v>3</v>
      </c>
      <c r="G10" s="26" t="s">
        <v>5613</v>
      </c>
      <c r="H10" s="26" t="s">
        <v>5613</v>
      </c>
      <c r="I10" s="26" t="s">
        <v>5613</v>
      </c>
      <c r="J10" s="26" t="s">
        <v>323</v>
      </c>
      <c r="K10" s="18" t="s">
        <v>16</v>
      </c>
      <c r="L10" s="230" t="str">
        <f t="shared" si="1"/>
        <v>1..1</v>
      </c>
      <c r="M10" s="230" t="str">
        <f t="shared" si="3"/>
        <v>1..1</v>
      </c>
      <c r="N10" s="475" t="s">
        <v>20</v>
      </c>
      <c r="O10" s="21" t="s">
        <v>3790</v>
      </c>
      <c r="P10" s="20" t="s">
        <v>140</v>
      </c>
      <c r="Q10" s="20" t="s">
        <v>4244</v>
      </c>
      <c r="R10" s="20"/>
      <c r="S10" s="278" t="s">
        <v>5601</v>
      </c>
      <c r="T10" s="18" t="s">
        <v>147</v>
      </c>
      <c r="U10" s="495" t="s">
        <v>81</v>
      </c>
      <c r="V10" s="88"/>
      <c r="W10" s="181"/>
      <c r="X10" s="163" t="s">
        <v>4949</v>
      </c>
      <c r="Y10" s="8"/>
      <c r="Z10" s="111" t="str">
        <f>INDEX('Factur-X FULL'!B:B,MATCH(CONCATENATE("/rsm:CrossIndustryInvoice",O10),'Factur-X FULL'!M:M,0))</f>
        <v>BT-24</v>
      </c>
      <c r="AA10" s="199" t="str">
        <f>INDEX('Factur-X FULL'!K:K,MATCH(CONCATENATE("/rsm:CrossIndustryInvoice",O10),'Factur-X FULL'!M:M,0))</f>
        <v>1..1</v>
      </c>
      <c r="AB10" s="109" t="str">
        <f>IF(OR(ISNA(Z10),Z10="EXT"),INDEX('Factur-X FULL'!T:T,MATCH(CONCATENATE("/rsm:CrossIndustryInvoice",O10),'Factur-X FULL'!M:M,0)),INDEX('Factur-X FULL'!T:T,MATCH(Z10,'Factur-X FULL'!B:B,0)))</f>
        <v>MINIMUM</v>
      </c>
      <c r="AD10" s="8"/>
    </row>
    <row r="11" spans="1:30" ht="45" customHeight="1" x14ac:dyDescent="0.2">
      <c r="A11" s="8">
        <v>8</v>
      </c>
      <c r="B11" s="22" t="s">
        <v>25</v>
      </c>
      <c r="C11" s="120"/>
      <c r="D11" s="441" t="str">
        <f t="shared" si="2"/>
        <v xml:space="preserve">* </v>
      </c>
      <c r="E11" s="14" t="s">
        <v>5883</v>
      </c>
      <c r="F11" s="15">
        <f t="shared" si="0"/>
        <v>1</v>
      </c>
      <c r="G11" s="229" t="s">
        <v>5613</v>
      </c>
      <c r="H11" s="229" t="s">
        <v>5613</v>
      </c>
      <c r="I11" s="229" t="s">
        <v>5613</v>
      </c>
      <c r="J11" s="229" t="s">
        <v>323</v>
      </c>
      <c r="K11" s="16" t="s">
        <v>16</v>
      </c>
      <c r="L11" s="15" t="str">
        <f t="shared" si="1"/>
        <v>1..1</v>
      </c>
      <c r="M11" s="15" t="str">
        <f t="shared" si="3"/>
        <v>1..1</v>
      </c>
      <c r="N11" s="477" t="s">
        <v>16</v>
      </c>
      <c r="O11" s="13" t="s">
        <v>4113</v>
      </c>
      <c r="P11" s="14"/>
      <c r="Q11" s="14"/>
      <c r="R11" s="14"/>
      <c r="S11" s="13"/>
      <c r="T11" s="16"/>
      <c r="U11" s="493"/>
      <c r="V11" s="175" t="s">
        <v>4114</v>
      </c>
      <c r="W11" s="180"/>
      <c r="X11" s="162" t="s">
        <v>4949</v>
      </c>
      <c r="Y11" s="8"/>
      <c r="Z11" s="135" t="str">
        <f>INDEX('Factur-X FULL'!B:B,MATCH(CONCATENATE("/rsm:CrossIndustryInvoice",O11),'Factur-X FULL'!M:M,0))</f>
        <v>BT-1-00</v>
      </c>
      <c r="AA11" s="198" t="str">
        <f>INDEX('Factur-X FULL'!K:K,MATCH(CONCATENATE("/rsm:CrossIndustryInvoice",O11),'Factur-X FULL'!M:M,0))</f>
        <v>1..1</v>
      </c>
      <c r="AB11" s="137" t="str">
        <f>IF(OR(ISNA(Z11),Z11="EXT"),INDEX('Factur-X FULL'!T:T,MATCH(CONCATENATE("/rsm:CrossIndustryInvoice",O11),'Factur-X FULL'!M:M,0)),INDEX('Factur-X FULL'!T:T,MATCH(Z11,'Factur-X FULL'!B:B,0)))</f>
        <v>MINIMUM</v>
      </c>
      <c r="AD11" s="8"/>
    </row>
    <row r="12" spans="1:30" ht="45" customHeight="1" outlineLevel="1" x14ac:dyDescent="0.2">
      <c r="A12" s="8">
        <v>9</v>
      </c>
      <c r="B12" s="22" t="s">
        <v>25</v>
      </c>
      <c r="C12" s="123" t="s">
        <v>5936</v>
      </c>
      <c r="D12" s="442" t="str">
        <f t="shared" si="2"/>
        <v xml:space="preserve">* * </v>
      </c>
      <c r="E12" s="20" t="s">
        <v>5884</v>
      </c>
      <c r="F12" s="17">
        <f t="shared" si="0"/>
        <v>2</v>
      </c>
      <c r="G12" s="26" t="s">
        <v>5613</v>
      </c>
      <c r="H12" s="26" t="s">
        <v>5613</v>
      </c>
      <c r="I12" s="26" t="s">
        <v>5613</v>
      </c>
      <c r="J12" s="26" t="s">
        <v>323</v>
      </c>
      <c r="K12" s="18" t="s">
        <v>16</v>
      </c>
      <c r="L12" s="230" t="str">
        <f t="shared" si="1"/>
        <v>1..1</v>
      </c>
      <c r="M12" s="230" t="str">
        <f t="shared" si="3"/>
        <v>1..1</v>
      </c>
      <c r="N12" s="475" t="s">
        <v>16</v>
      </c>
      <c r="O12" s="21" t="s">
        <v>3791</v>
      </c>
      <c r="P12" s="20" t="s">
        <v>2131</v>
      </c>
      <c r="Q12" s="59"/>
      <c r="R12" s="20"/>
      <c r="S12" s="21"/>
      <c r="T12" s="18" t="s">
        <v>147</v>
      </c>
      <c r="U12" s="495" t="s">
        <v>81</v>
      </c>
      <c r="V12" s="88">
        <v>1861727</v>
      </c>
      <c r="W12" s="181" t="s">
        <v>4426</v>
      </c>
      <c r="X12" s="163" t="s">
        <v>4949</v>
      </c>
      <c r="Y12" s="8"/>
      <c r="Z12" s="111" t="str">
        <f>INDEX('Factur-X FULL'!B:B,MATCH(CONCATENATE("/rsm:CrossIndustryInvoice",O12),'Factur-X FULL'!M:M,0))</f>
        <v>BT-1</v>
      </c>
      <c r="AA12" s="199" t="str">
        <f>INDEX('Factur-X FULL'!K:K,MATCH(CONCATENATE("/rsm:CrossIndustryInvoice",O12),'Factur-X FULL'!M:M,0))</f>
        <v>1..1</v>
      </c>
      <c r="AB12" s="109" t="str">
        <f>IF(OR(ISNA(Z12),Z12="EXT"),INDEX('Factur-X FULL'!T:T,MATCH(CONCATENATE("/rsm:CrossIndustryInvoice",O12),'Factur-X FULL'!M:M,0)),INDEX('Factur-X FULL'!T:T,MATCH(Z12,'Factur-X FULL'!B:B,0)))</f>
        <v>MINIMUM</v>
      </c>
      <c r="AD12" s="8"/>
    </row>
    <row r="13" spans="1:30" ht="45" customHeight="1" outlineLevel="1" x14ac:dyDescent="0.2">
      <c r="A13" s="8">
        <v>10</v>
      </c>
      <c r="B13" s="22" t="s">
        <v>25</v>
      </c>
      <c r="C13" s="123"/>
      <c r="D13" s="442" t="str">
        <f t="shared" si="2"/>
        <v xml:space="preserve">* * </v>
      </c>
      <c r="E13" s="20" t="s">
        <v>26</v>
      </c>
      <c r="F13" s="17">
        <f t="shared" si="0"/>
        <v>2</v>
      </c>
      <c r="G13" s="26" t="s">
        <v>5613</v>
      </c>
      <c r="H13" s="26" t="s">
        <v>5613</v>
      </c>
      <c r="I13" s="26" t="s">
        <v>5613</v>
      </c>
      <c r="J13" s="26" t="s">
        <v>323</v>
      </c>
      <c r="K13" s="18" t="s">
        <v>20</v>
      </c>
      <c r="L13" s="230" t="str">
        <f t="shared" si="1"/>
        <v>0..1</v>
      </c>
      <c r="M13" s="230" t="str">
        <f t="shared" si="3"/>
        <v>0..1</v>
      </c>
      <c r="N13" s="475" t="s">
        <v>21</v>
      </c>
      <c r="O13" s="21" t="s">
        <v>3792</v>
      </c>
      <c r="P13" s="20"/>
      <c r="Q13" s="20"/>
      <c r="R13" s="20"/>
      <c r="S13" s="21"/>
      <c r="T13" s="18" t="s">
        <v>125</v>
      </c>
      <c r="U13" s="495" t="s">
        <v>81</v>
      </c>
      <c r="V13" s="88"/>
      <c r="W13" s="181"/>
      <c r="X13" s="163"/>
      <c r="Y13" s="8"/>
      <c r="Z13" s="111" t="str">
        <f>INDEX('Factur-X FULL'!B:B,MATCH(CONCATENATE("/rsm:CrossIndustryInvoice",O13),'Factur-X FULL'!M:M,0))</f>
        <v>EXT</v>
      </c>
      <c r="AA13" s="199" t="str">
        <f>INDEX('Factur-X FULL'!K:K,MATCH(CONCATENATE("/rsm:CrossIndustryInvoice",O13),'Factur-X FULL'!M:M,0))</f>
        <v>0..1</v>
      </c>
      <c r="AB13" s="109" t="str">
        <f>IF(OR(ISNA(Z13),Z13="EXT"),INDEX('Factur-X FULL'!T:T,MATCH(CONCATENATE("/rsm:CrossIndustryInvoice",O13),'Factur-X FULL'!M:M,0)),INDEX('Factur-X FULL'!T:T,MATCH(Z13,'Factur-X FULL'!B:B,0)))</f>
        <v>EXTENDED</v>
      </c>
      <c r="AC13" s="425" t="s">
        <v>4711</v>
      </c>
      <c r="AD13" s="8"/>
    </row>
    <row r="14" spans="1:30" ht="45" customHeight="1" outlineLevel="1" x14ac:dyDescent="0.2">
      <c r="A14" s="8">
        <v>11</v>
      </c>
      <c r="B14" s="22" t="s">
        <v>25</v>
      </c>
      <c r="C14" s="123"/>
      <c r="D14" s="442" t="str">
        <f t="shared" si="2"/>
        <v xml:space="preserve">* * </v>
      </c>
      <c r="E14" s="20" t="s">
        <v>5873</v>
      </c>
      <c r="F14" s="17">
        <f t="shared" si="0"/>
        <v>2</v>
      </c>
      <c r="G14" s="26" t="s">
        <v>5613</v>
      </c>
      <c r="H14" s="26" t="s">
        <v>5613</v>
      </c>
      <c r="I14" s="26" t="s">
        <v>5613</v>
      </c>
      <c r="J14" s="26" t="s">
        <v>323</v>
      </c>
      <c r="K14" s="18" t="s">
        <v>16</v>
      </c>
      <c r="L14" s="230" t="str">
        <f t="shared" si="1"/>
        <v>1..1</v>
      </c>
      <c r="M14" s="230" t="str">
        <f t="shared" si="3"/>
        <v>1..1</v>
      </c>
      <c r="N14" s="475" t="s">
        <v>20</v>
      </c>
      <c r="O14" s="21" t="s">
        <v>3793</v>
      </c>
      <c r="P14" s="20" t="s">
        <v>4192</v>
      </c>
      <c r="Q14" s="20" t="s">
        <v>4427</v>
      </c>
      <c r="R14" s="20"/>
      <c r="S14" s="21" t="s">
        <v>5739</v>
      </c>
      <c r="T14" s="18" t="s">
        <v>192</v>
      </c>
      <c r="U14" s="495" t="s">
        <v>81</v>
      </c>
      <c r="V14" s="88">
        <v>220</v>
      </c>
      <c r="W14" s="181" t="s">
        <v>4416</v>
      </c>
      <c r="X14" s="163" t="s">
        <v>4949</v>
      </c>
      <c r="Y14" s="8"/>
      <c r="Z14" s="111" t="str">
        <f>INDEX('Factur-X FULL'!B:B,MATCH(CONCATENATE("/rsm:CrossIndustryInvoice",O14),'Factur-X FULL'!M:M,0))</f>
        <v>BT-3</v>
      </c>
      <c r="AA14" s="199" t="str">
        <f>INDEX('Factur-X FULL'!K:K,MATCH(CONCATENATE("/rsm:CrossIndustryInvoice",O14),'Factur-X FULL'!M:M,0))</f>
        <v>1..1</v>
      </c>
      <c r="AB14" s="109" t="str">
        <f>IF(OR(ISNA(Z14),Z14="EXT"),INDEX('Factur-X FULL'!T:T,MATCH(CONCATENATE("/rsm:CrossIndustryInvoice",O14),'Factur-X FULL'!M:M,0)),INDEX('Factur-X FULL'!T:T,MATCH(Z14,'Factur-X FULL'!B:B,0)))</f>
        <v>MINIMUM</v>
      </c>
      <c r="AD14" s="8"/>
    </row>
    <row r="15" spans="1:30" ht="45" customHeight="1" outlineLevel="1" x14ac:dyDescent="0.2">
      <c r="A15" s="8">
        <v>12</v>
      </c>
      <c r="B15" s="23" t="s">
        <v>25</v>
      </c>
      <c r="C15" s="123"/>
      <c r="D15" s="443" t="str">
        <f t="shared" si="2"/>
        <v xml:space="preserve">* * </v>
      </c>
      <c r="E15" s="24" t="s">
        <v>18</v>
      </c>
      <c r="F15" s="19">
        <f t="shared" si="0"/>
        <v>2</v>
      </c>
      <c r="G15" s="19" t="s">
        <v>5613</v>
      </c>
      <c r="H15" s="19" t="s">
        <v>5613</v>
      </c>
      <c r="I15" s="19" t="s">
        <v>5613</v>
      </c>
      <c r="J15" s="26" t="s">
        <v>323</v>
      </c>
      <c r="K15" s="19" t="s">
        <v>20</v>
      </c>
      <c r="L15" s="230" t="str">
        <f t="shared" si="1"/>
        <v>0..1</v>
      </c>
      <c r="M15" s="230" t="str">
        <f t="shared" si="3"/>
        <v>0..1</v>
      </c>
      <c r="N15" s="475" t="s">
        <v>20</v>
      </c>
      <c r="O15" s="25" t="s">
        <v>3794</v>
      </c>
      <c r="P15" s="24" t="s">
        <v>4384</v>
      </c>
      <c r="Q15" s="24" t="s">
        <v>5860</v>
      </c>
      <c r="R15" s="24"/>
      <c r="S15" s="25"/>
      <c r="T15" s="19" t="s">
        <v>192</v>
      </c>
      <c r="U15" s="495" t="s">
        <v>81</v>
      </c>
      <c r="V15" s="89" t="s">
        <v>27</v>
      </c>
      <c r="W15" s="182"/>
      <c r="X15" s="164"/>
      <c r="Y15" s="8"/>
      <c r="Z15" s="111" t="e">
        <f>INDEX('Factur-X FULL'!B:B,MATCH(CONCATENATE("/rsm:CrossIndustryInvoice",O15),'Factur-X FULL'!M:M,0))</f>
        <v>#N/A</v>
      </c>
      <c r="AA15" s="199" t="e">
        <f>INDEX('Factur-X FULL'!K:K,MATCH(CONCATENATE("/rsm:CrossIndustryInvoice",O15),'Factur-X FULL'!M:M,0))</f>
        <v>#N/A</v>
      </c>
      <c r="AB15" s="112" t="e">
        <f>IF(OR(ISNA(Z15),Z15="EXT"),INDEX('Factur-X FULL'!T:T,MATCH(CONCATENATE("/rsm:CrossIndustryInvoice",O15),'Factur-X FULL'!M:M,0)),INDEX('Factur-X FULL'!T:T,MATCH(Z15,'Factur-X FULL'!B:B,0)))</f>
        <v>#N/A</v>
      </c>
      <c r="AC15" s="70" t="s">
        <v>4706</v>
      </c>
      <c r="AD15" s="8"/>
    </row>
    <row r="16" spans="1:30" ht="45" customHeight="1" outlineLevel="1" x14ac:dyDescent="0.2">
      <c r="A16" s="8">
        <v>13</v>
      </c>
      <c r="B16" s="22" t="s">
        <v>25</v>
      </c>
      <c r="C16" s="218" t="s">
        <v>5936</v>
      </c>
      <c r="D16" s="444" t="str">
        <f t="shared" si="2"/>
        <v xml:space="preserve">* * </v>
      </c>
      <c r="E16" s="27" t="str">
        <f>UPPER(CONCATENATE("(",E17,")"))</f>
        <v>(DOCUMENT ISSUE DATE (HERE ORDER))</v>
      </c>
      <c r="F16" s="28">
        <f t="shared" si="0"/>
        <v>2</v>
      </c>
      <c r="G16" s="231" t="s">
        <v>5613</v>
      </c>
      <c r="H16" s="231" t="s">
        <v>5613</v>
      </c>
      <c r="I16" s="231" t="s">
        <v>5613</v>
      </c>
      <c r="J16" s="231" t="s">
        <v>323</v>
      </c>
      <c r="K16" s="29" t="s">
        <v>16</v>
      </c>
      <c r="L16" s="28" t="str">
        <f t="shared" si="1"/>
        <v>1..1</v>
      </c>
      <c r="M16" s="28" t="str">
        <f t="shared" si="3"/>
        <v>1..1</v>
      </c>
      <c r="N16" s="478" t="s">
        <v>16</v>
      </c>
      <c r="O16" s="30" t="s">
        <v>3796</v>
      </c>
      <c r="P16" s="33"/>
      <c r="Q16" s="33"/>
      <c r="R16" s="33"/>
      <c r="S16" s="30"/>
      <c r="T16" s="29"/>
      <c r="U16" s="496"/>
      <c r="V16" s="175" t="s">
        <v>4258</v>
      </c>
      <c r="W16" s="183" t="s">
        <v>4270</v>
      </c>
      <c r="X16" s="173" t="s">
        <v>4949</v>
      </c>
      <c r="Y16" s="8"/>
      <c r="Z16" s="138" t="str">
        <f>INDEX('Factur-X FULL'!B:B,MATCH(CONCATENATE("/rsm:CrossIndustryInvoice",O16),'Factur-X FULL'!M:M,0))</f>
        <v>BT-2-00</v>
      </c>
      <c r="AA16" s="200" t="str">
        <f>INDEX('Factur-X FULL'!K:K,MATCH(CONCATENATE("/rsm:CrossIndustryInvoice",O16),'Factur-X FULL'!M:M,0))</f>
        <v>1..1</v>
      </c>
      <c r="AB16" s="139" t="str">
        <f>IF(OR(ISNA(Z16),Z16="EXT"),INDEX('Factur-X FULL'!T:T,MATCH(CONCATENATE("/rsm:CrossIndustryInvoice",O16),'Factur-X FULL'!M:M,0)),INDEX('Factur-X FULL'!T:T,MATCH(Z16,'Factur-X FULL'!B:B,0)))</f>
        <v>MINIMUM</v>
      </c>
      <c r="AD16" s="8"/>
    </row>
    <row r="17" spans="1:30" ht="45" customHeight="1" outlineLevel="1" x14ac:dyDescent="0.2">
      <c r="A17" s="8">
        <v>14</v>
      </c>
      <c r="B17" s="22" t="s">
        <v>25</v>
      </c>
      <c r="C17" s="123" t="s">
        <v>5936</v>
      </c>
      <c r="D17" s="442" t="str">
        <f t="shared" si="2"/>
        <v xml:space="preserve">* * * </v>
      </c>
      <c r="E17" s="20" t="s">
        <v>5885</v>
      </c>
      <c r="F17" s="17">
        <f t="shared" si="0"/>
        <v>3</v>
      </c>
      <c r="G17" s="26" t="s">
        <v>5613</v>
      </c>
      <c r="H17" s="26" t="s">
        <v>5613</v>
      </c>
      <c r="I17" s="26" t="s">
        <v>5613</v>
      </c>
      <c r="J17" s="26" t="s">
        <v>323</v>
      </c>
      <c r="K17" s="18" t="s">
        <v>16</v>
      </c>
      <c r="L17" s="230" t="str">
        <f t="shared" si="1"/>
        <v>1..1</v>
      </c>
      <c r="M17" s="230" t="str">
        <f t="shared" si="3"/>
        <v>1..1</v>
      </c>
      <c r="N17" s="475" t="s">
        <v>16</v>
      </c>
      <c r="O17" s="25" t="s">
        <v>3797</v>
      </c>
      <c r="P17" s="24"/>
      <c r="Q17" s="59"/>
      <c r="R17" s="59"/>
      <c r="S17" s="25"/>
      <c r="T17" s="19" t="s">
        <v>215</v>
      </c>
      <c r="U17" s="495" t="s">
        <v>81</v>
      </c>
      <c r="V17" s="89">
        <v>20200109</v>
      </c>
      <c r="W17" s="182" t="s">
        <v>4950</v>
      </c>
      <c r="X17" s="163" t="s">
        <v>4949</v>
      </c>
      <c r="Y17" s="8"/>
      <c r="Z17" s="111" t="str">
        <f>INDEX('Factur-X FULL'!B:B,MATCH(CONCATENATE("/rsm:CrossIndustryInvoice",O17),'Factur-X FULL'!M:M,0))</f>
        <v>BT-2</v>
      </c>
      <c r="AA17" s="199" t="str">
        <f>INDEX('Factur-X FULL'!K:K,MATCH(CONCATENATE("/rsm:CrossIndustryInvoice",O17),'Factur-X FULL'!M:M,0))</f>
        <v>1..1</v>
      </c>
      <c r="AB17" s="109" t="str">
        <f>IF(OR(ISNA(Z17),Z17="EXT"),INDEX('Factur-X FULL'!T:T,MATCH(CONCATENATE("/rsm:CrossIndustryInvoice",O17),'Factur-X FULL'!M:M,0)),INDEX('Factur-X FULL'!T:T,MATCH(Z17,'Factur-X FULL'!B:B,0)))</f>
        <v>MINIMUM</v>
      </c>
      <c r="AD17" s="8"/>
    </row>
    <row r="18" spans="1:30" ht="45" customHeight="1" outlineLevel="1" x14ac:dyDescent="0.2">
      <c r="A18" s="8">
        <v>15</v>
      </c>
      <c r="B18" s="22" t="s">
        <v>25</v>
      </c>
      <c r="C18" s="121"/>
      <c r="D18" s="442" t="str">
        <f t="shared" si="2"/>
        <v xml:space="preserve">* * * * </v>
      </c>
      <c r="E18" s="24" t="s">
        <v>1164</v>
      </c>
      <c r="F18" s="17">
        <f t="shared" si="0"/>
        <v>4</v>
      </c>
      <c r="G18" s="26" t="s">
        <v>5613</v>
      </c>
      <c r="H18" s="26" t="s">
        <v>5613</v>
      </c>
      <c r="I18" s="26" t="s">
        <v>5613</v>
      </c>
      <c r="J18" s="26" t="s">
        <v>323</v>
      </c>
      <c r="K18" s="18" t="s">
        <v>16</v>
      </c>
      <c r="L18" s="230" t="str">
        <f t="shared" si="1"/>
        <v>1..1</v>
      </c>
      <c r="M18" s="230" t="str">
        <f t="shared" si="3"/>
        <v>1..1</v>
      </c>
      <c r="N18" s="475" t="s">
        <v>20</v>
      </c>
      <c r="O18" s="31" t="s">
        <v>3798</v>
      </c>
      <c r="P18" s="32" t="s">
        <v>4973</v>
      </c>
      <c r="Q18" s="32" t="s">
        <v>5755</v>
      </c>
      <c r="R18" s="32"/>
      <c r="S18" s="31"/>
      <c r="T18" s="122" t="s">
        <v>192</v>
      </c>
      <c r="U18" s="497" t="s">
        <v>230</v>
      </c>
      <c r="V18" s="90"/>
      <c r="W18" s="184"/>
      <c r="X18" s="165" t="s">
        <v>4949</v>
      </c>
      <c r="Y18" s="8"/>
      <c r="Z18" s="111" t="str">
        <f>INDEX('Factur-X FULL'!B:B,MATCH(CONCATENATE("/rsm:CrossIndustryInvoice",O18),'Factur-X FULL'!M:M,0))</f>
        <v>BT-2-0</v>
      </c>
      <c r="AA18" s="199" t="str">
        <f>INDEX('Factur-X FULL'!K:K,MATCH(CONCATENATE("/rsm:CrossIndustryInvoice",O18),'Factur-X FULL'!M:M,0))</f>
        <v>1..1</v>
      </c>
      <c r="AB18" s="109" t="str">
        <f>IF(OR(ISNA(Z18),Z18="EXT"),INDEX('Factur-X FULL'!T:T,MATCH(CONCATENATE("/rsm:CrossIndustryInvoice",O18),'Factur-X FULL'!M:M,0)),INDEX('Factur-X FULL'!T:T,MATCH(Z18,'Factur-X FULL'!B:B,0)))</f>
        <v>MINIMUM</v>
      </c>
      <c r="AD18" s="8"/>
    </row>
    <row r="19" spans="1:30" ht="45" customHeight="1" outlineLevel="1" x14ac:dyDescent="0.2">
      <c r="A19" s="8">
        <v>16</v>
      </c>
      <c r="B19" s="22" t="s">
        <v>25</v>
      </c>
      <c r="C19" s="218"/>
      <c r="D19" s="444" t="str">
        <f t="shared" si="2"/>
        <v xml:space="preserve">* * </v>
      </c>
      <c r="E19" s="27" t="str">
        <f>UPPER(CONCATENATE("(",E20,")"))</f>
        <v>(COPY INDICATOR)</v>
      </c>
      <c r="F19" s="28">
        <f t="shared" si="0"/>
        <v>2</v>
      </c>
      <c r="G19" s="231" t="s">
        <v>5613</v>
      </c>
      <c r="H19" s="231" t="s">
        <v>5613</v>
      </c>
      <c r="I19" s="231" t="s">
        <v>5613</v>
      </c>
      <c r="J19" s="231" t="s">
        <v>323</v>
      </c>
      <c r="K19" s="29" t="s">
        <v>20</v>
      </c>
      <c r="L19" s="28" t="str">
        <f t="shared" si="1"/>
        <v>0..1</v>
      </c>
      <c r="M19" s="28" t="str">
        <f t="shared" si="3"/>
        <v>0..1</v>
      </c>
      <c r="N19" s="478" t="s">
        <v>20</v>
      </c>
      <c r="O19" s="30" t="s">
        <v>3799</v>
      </c>
      <c r="P19" s="33"/>
      <c r="Q19" s="33"/>
      <c r="R19" s="33"/>
      <c r="S19" s="30"/>
      <c r="T19" s="29"/>
      <c r="U19" s="496"/>
      <c r="V19" s="175" t="s">
        <v>4257</v>
      </c>
      <c r="W19" s="183" t="s">
        <v>3774</v>
      </c>
      <c r="X19" s="173"/>
      <c r="Y19" s="8"/>
      <c r="Z19" s="138" t="str">
        <f>INDEX('Factur-X FULL'!B:B,MATCH(CONCATENATE("/rsm:CrossIndustryInvoice",O19),'Factur-X FULL'!M:M,0))</f>
        <v>EXT</v>
      </c>
      <c r="AA19" s="200" t="str">
        <f>INDEX('Factur-X FULL'!K:K,MATCH(CONCATENATE("/rsm:CrossIndustryInvoice",O19),'Factur-X FULL'!M:M,0))</f>
        <v>0..1</v>
      </c>
      <c r="AB19" s="139" t="str">
        <f>IF(OR(ISNA(Z19),Z19="EXT"),INDEX('Factur-X FULL'!T:T,MATCH(CONCATENATE("/rsm:CrossIndustryInvoice",O19),'Factur-X FULL'!M:M,0)),INDEX('Factur-X FULL'!T:T,MATCH(Z19,'Factur-X FULL'!B:B,0)))</f>
        <v>EXTENDED</v>
      </c>
      <c r="AC19" s="425" t="s">
        <v>4711</v>
      </c>
      <c r="AD19" s="8"/>
    </row>
    <row r="20" spans="1:30" ht="45" customHeight="1" outlineLevel="1" x14ac:dyDescent="0.2">
      <c r="A20" s="8">
        <v>17</v>
      </c>
      <c r="B20" s="22" t="s">
        <v>25</v>
      </c>
      <c r="C20" s="121"/>
      <c r="D20" s="442" t="str">
        <f t="shared" si="2"/>
        <v xml:space="preserve">* * * </v>
      </c>
      <c r="E20" s="24" t="s">
        <v>14</v>
      </c>
      <c r="F20" s="17">
        <f t="shared" si="0"/>
        <v>3</v>
      </c>
      <c r="G20" s="26" t="s">
        <v>5613</v>
      </c>
      <c r="H20" s="26" t="s">
        <v>5613</v>
      </c>
      <c r="I20" s="26" t="s">
        <v>5613</v>
      </c>
      <c r="J20" s="26" t="s">
        <v>323</v>
      </c>
      <c r="K20" s="18" t="s">
        <v>16</v>
      </c>
      <c r="L20" s="230" t="str">
        <f t="shared" si="1"/>
        <v>1..1</v>
      </c>
      <c r="M20" s="230" t="str">
        <f t="shared" si="3"/>
        <v>1..1</v>
      </c>
      <c r="N20" s="475" t="s">
        <v>20</v>
      </c>
      <c r="O20" s="25" t="s">
        <v>3800</v>
      </c>
      <c r="P20" s="24"/>
      <c r="Q20" s="24" t="s">
        <v>5737</v>
      </c>
      <c r="R20" s="24"/>
      <c r="S20" s="25"/>
      <c r="T20" s="19" t="s">
        <v>125</v>
      </c>
      <c r="U20" s="495" t="s">
        <v>81</v>
      </c>
      <c r="V20" s="89"/>
      <c r="W20" s="182"/>
      <c r="X20" s="164"/>
      <c r="Y20" s="8"/>
      <c r="Z20" s="111" t="str">
        <f>INDEX('Factur-X FULL'!B:B,MATCH(CONCATENATE("/rsm:CrossIndustryInvoice",O20),'Factur-X FULL'!M:M,0))</f>
        <v>EXT</v>
      </c>
      <c r="AA20" s="199" t="str">
        <f>INDEX('Factur-X FULL'!K:K,MATCH(CONCATENATE("/rsm:CrossIndustryInvoice",O20),'Factur-X FULL'!M:M,0))</f>
        <v>1..1</v>
      </c>
      <c r="AB20" s="109" t="str">
        <f>IF(OR(ISNA(Z20),Z20="EXT"),INDEX('Factur-X FULL'!T:T,MATCH(CONCATENATE("/rsm:CrossIndustryInvoice",O20),'Factur-X FULL'!M:M,0)),INDEX('Factur-X FULL'!T:T,MATCH(Z20,'Factur-X FULL'!B:B,0)))</f>
        <v>EXTENDED</v>
      </c>
      <c r="AC20" s="425" t="s">
        <v>4711</v>
      </c>
      <c r="AD20" s="8"/>
    </row>
    <row r="21" spans="1:30" ht="45" customHeight="1" outlineLevel="1" x14ac:dyDescent="0.2">
      <c r="A21" s="8">
        <v>19</v>
      </c>
      <c r="B21" s="23" t="s">
        <v>25</v>
      </c>
      <c r="C21" s="514"/>
      <c r="D21" s="445" t="str">
        <f t="shared" si="2"/>
        <v xml:space="preserve">* * </v>
      </c>
      <c r="E21" s="24" t="s">
        <v>4721</v>
      </c>
      <c r="F21" s="26">
        <f t="shared" si="0"/>
        <v>2</v>
      </c>
      <c r="G21" s="26" t="s">
        <v>5613</v>
      </c>
      <c r="H21" s="26" t="s">
        <v>5613</v>
      </c>
      <c r="I21" s="26" t="s">
        <v>5613</v>
      </c>
      <c r="J21" s="26" t="s">
        <v>323</v>
      </c>
      <c r="K21" s="19" t="s">
        <v>20</v>
      </c>
      <c r="L21" s="230" t="str">
        <f>IF($K21="","",$K21)</f>
        <v>0..1</v>
      </c>
      <c r="M21" s="230" t="str">
        <f t="shared" si="3"/>
        <v>0..1</v>
      </c>
      <c r="N21" s="475" t="s">
        <v>20</v>
      </c>
      <c r="O21" s="25" t="s">
        <v>4722</v>
      </c>
      <c r="P21" s="24" t="s">
        <v>4723</v>
      </c>
      <c r="Q21" s="24" t="s">
        <v>5861</v>
      </c>
      <c r="R21" s="24"/>
      <c r="S21" s="25"/>
      <c r="T21" s="19" t="s">
        <v>192</v>
      </c>
      <c r="U21" s="495" t="s">
        <v>81</v>
      </c>
      <c r="V21" s="89"/>
      <c r="W21" s="182"/>
      <c r="X21" s="164"/>
      <c r="Y21" s="8"/>
      <c r="Z21" s="111" t="e">
        <f>INDEX('Factur-X FULL'!B:B,MATCH(CONCATENATE("/rsm:CrossIndustryInvoice",O21),'Factur-X FULL'!M:M,0))</f>
        <v>#N/A</v>
      </c>
      <c r="AA21" s="199" t="e">
        <f>INDEX('Factur-X FULL'!K:K,MATCH(CONCATENATE("/rsm:CrossIndustryInvoice",O21),'Factur-X FULL'!M:M,0))</f>
        <v>#N/A</v>
      </c>
      <c r="AB21" s="109" t="e">
        <f>IF(OR(ISNA(Z21),Z21="EXT"),INDEX('Factur-X FULL'!T:T,MATCH(CONCATENATE("/rsm:CrossIndustryInvoice",O21),'Factur-X FULL'!M:M,0)),INDEX('Factur-X FULL'!T:T,MATCH(Z21,'Factur-X FULL'!B:B,0)))</f>
        <v>#N/A</v>
      </c>
      <c r="AC21" s="70" t="s">
        <v>4706</v>
      </c>
      <c r="AD21" s="8"/>
    </row>
    <row r="22" spans="1:30" ht="45" customHeight="1" outlineLevel="1" x14ac:dyDescent="0.2">
      <c r="A22" s="8">
        <v>20</v>
      </c>
      <c r="B22" s="23" t="s">
        <v>25</v>
      </c>
      <c r="C22" s="121"/>
      <c r="D22" s="445" t="str">
        <f t="shared" si="2"/>
        <v xml:space="preserve">* * </v>
      </c>
      <c r="E22" s="24" t="s">
        <v>4343</v>
      </c>
      <c r="F22" s="26">
        <f t="shared" si="0"/>
        <v>2</v>
      </c>
      <c r="G22" s="26" t="s">
        <v>5613</v>
      </c>
      <c r="H22" s="26" t="s">
        <v>5613</v>
      </c>
      <c r="I22" s="26" t="s">
        <v>5613</v>
      </c>
      <c r="J22" s="26" t="s">
        <v>323</v>
      </c>
      <c r="K22" s="19" t="s">
        <v>20</v>
      </c>
      <c r="L22" s="230" t="str">
        <f>IF($K22="","",$K22)</f>
        <v>0..1</v>
      </c>
      <c r="M22" s="230" t="str">
        <f t="shared" si="3"/>
        <v>0..1</v>
      </c>
      <c r="N22" s="475" t="s">
        <v>20</v>
      </c>
      <c r="O22" s="25" t="s">
        <v>3795</v>
      </c>
      <c r="P22" s="24" t="s">
        <v>4342</v>
      </c>
      <c r="Q22" s="24" t="s">
        <v>5738</v>
      </c>
      <c r="R22" s="24"/>
      <c r="S22" s="25"/>
      <c r="T22" s="19" t="s">
        <v>192</v>
      </c>
      <c r="U22" s="495" t="s">
        <v>81</v>
      </c>
      <c r="V22" s="89" t="s">
        <v>28</v>
      </c>
      <c r="W22" s="182" t="s">
        <v>5750</v>
      </c>
      <c r="X22" s="164"/>
      <c r="Y22" s="8"/>
      <c r="Z22" s="111" t="e">
        <f>INDEX('Factur-X FULL'!B:B,MATCH(CONCATENATE("/rsm:CrossIndustryInvoice",O22),'Factur-X FULL'!M:M,0))</f>
        <v>#N/A</v>
      </c>
      <c r="AA22" s="199" t="e">
        <f>INDEX('Factur-X FULL'!K:K,MATCH(CONCATENATE("/rsm:CrossIndustryInvoice",O22),'Factur-X FULL'!M:M,0))</f>
        <v>#N/A</v>
      </c>
      <c r="AB22" s="109" t="e">
        <f>IF(OR(ISNA(Z22),Z22="EXT"),INDEX('Factur-X FULL'!T:T,MATCH(CONCATENATE("/rsm:CrossIndustryInvoice",O22),'Factur-X FULL'!M:M,0)),INDEX('Factur-X FULL'!T:T,MATCH(Z22,'Factur-X FULL'!B:B,0)))</f>
        <v>#N/A</v>
      </c>
      <c r="AC22" s="70" t="s">
        <v>4706</v>
      </c>
      <c r="AD22" s="8"/>
    </row>
    <row r="23" spans="1:30" ht="45" customHeight="1" outlineLevel="1" x14ac:dyDescent="0.2">
      <c r="A23" s="8">
        <v>21</v>
      </c>
      <c r="B23" s="22" t="s">
        <v>25</v>
      </c>
      <c r="C23" s="218" t="s">
        <v>5936</v>
      </c>
      <c r="D23" s="444" t="str">
        <f t="shared" si="2"/>
        <v xml:space="preserve">* * </v>
      </c>
      <c r="E23" s="33" t="s">
        <v>5886</v>
      </c>
      <c r="F23" s="28">
        <f t="shared" si="0"/>
        <v>2</v>
      </c>
      <c r="G23" s="231" t="s">
        <v>5613</v>
      </c>
      <c r="H23" s="231" t="s">
        <v>5613</v>
      </c>
      <c r="I23" s="231" t="s">
        <v>5613</v>
      </c>
      <c r="J23" s="231" t="s">
        <v>323</v>
      </c>
      <c r="K23" s="29" t="s">
        <v>21</v>
      </c>
      <c r="L23" s="28" t="str">
        <f t="shared" ref="L23:L78" si="4">IF($K23="","",$K23)</f>
        <v>0..n</v>
      </c>
      <c r="M23" s="28" t="str">
        <f t="shared" si="3"/>
        <v>0..n</v>
      </c>
      <c r="N23" s="478" t="s">
        <v>21</v>
      </c>
      <c r="O23" s="30" t="s">
        <v>3801</v>
      </c>
      <c r="P23" s="33" t="s">
        <v>4193</v>
      </c>
      <c r="Q23" s="33"/>
      <c r="R23" s="33"/>
      <c r="S23" s="30"/>
      <c r="T23" s="29" t="s">
        <v>77</v>
      </c>
      <c r="U23" s="496"/>
      <c r="V23" s="175" t="s">
        <v>4259</v>
      </c>
      <c r="W23" s="183" t="s">
        <v>4116</v>
      </c>
      <c r="X23" s="173" t="s">
        <v>4949</v>
      </c>
      <c r="Y23" s="8"/>
      <c r="Z23" s="138" t="str">
        <f>INDEX('Factur-X FULL'!B:B,MATCH(CONCATENATE("/rsm:CrossIndustryInvoice",O23),'Factur-X FULL'!M:M,0))</f>
        <v>BG-1</v>
      </c>
      <c r="AA23" s="200" t="str">
        <f>INDEX('Factur-X FULL'!K:K,MATCH(CONCATENATE("/rsm:CrossIndustryInvoice",O23),'Factur-X FULL'!M:M,0))</f>
        <v>0..n</v>
      </c>
      <c r="AB23" s="139" t="str">
        <f>IF(OR(ISNA(Z23),Z23="EXT"),INDEX('Factur-X FULL'!T:T,MATCH(CONCATENATE("/rsm:CrossIndustryInvoice",O23),'Factur-X FULL'!M:M,0)),INDEX('Factur-X FULL'!T:T,MATCH(Z23,'Factur-X FULL'!B:B,0)))</f>
        <v>BASIC WL</v>
      </c>
      <c r="AD23" s="8"/>
    </row>
    <row r="24" spans="1:30" ht="45" customHeight="1" outlineLevel="1" x14ac:dyDescent="0.2">
      <c r="A24" s="8">
        <v>23</v>
      </c>
      <c r="B24" s="22" t="s">
        <v>25</v>
      </c>
      <c r="C24" s="121"/>
      <c r="D24" s="442" t="str">
        <f t="shared" si="2"/>
        <v xml:space="preserve">* * * </v>
      </c>
      <c r="E24" s="24" t="s">
        <v>33</v>
      </c>
      <c r="F24" s="17">
        <f t="shared" si="0"/>
        <v>3</v>
      </c>
      <c r="G24" s="26" t="s">
        <v>5613</v>
      </c>
      <c r="H24" s="26" t="s">
        <v>5613</v>
      </c>
      <c r="I24" s="26" t="s">
        <v>5613</v>
      </c>
      <c r="J24" s="26" t="s">
        <v>323</v>
      </c>
      <c r="K24" s="18" t="s">
        <v>16</v>
      </c>
      <c r="L24" s="230" t="str">
        <f t="shared" si="4"/>
        <v>1..1</v>
      </c>
      <c r="M24" s="230" t="s">
        <v>40</v>
      </c>
      <c r="N24" s="475" t="s">
        <v>21</v>
      </c>
      <c r="O24" s="25" t="s">
        <v>3803</v>
      </c>
      <c r="P24" s="24" t="s">
        <v>4195</v>
      </c>
      <c r="Q24" s="24"/>
      <c r="R24" s="24"/>
      <c r="S24" s="25"/>
      <c r="T24" s="19" t="s">
        <v>125</v>
      </c>
      <c r="U24" s="495" t="s">
        <v>81</v>
      </c>
      <c r="V24" s="89" t="s">
        <v>34</v>
      </c>
      <c r="W24" s="182" t="s">
        <v>35</v>
      </c>
      <c r="X24" s="163" t="s">
        <v>4949</v>
      </c>
      <c r="Y24" s="8"/>
      <c r="Z24" s="111" t="str">
        <f>INDEX('Factur-X FULL'!B:B,MATCH(CONCATENATE("/rsm:CrossIndustryInvoice",O24),'Factur-X FULL'!M:M,0))</f>
        <v>BT-22</v>
      </c>
      <c r="AA24" s="199" t="str">
        <f>INDEX('Factur-X FULL'!K:K,MATCH(CONCATENATE("/rsm:CrossIndustryInvoice",O24),'Factur-X FULL'!M:M,0))</f>
        <v>1..1</v>
      </c>
      <c r="AB24" s="109" t="str">
        <f>IF(OR(ISNA(Z24),Z24="EXT"),INDEX('Factur-X FULL'!T:T,MATCH(CONCATENATE("/rsm:CrossIndustryInvoice",O24),'Factur-X FULL'!M:M,0)),INDEX('Factur-X FULL'!T:T,MATCH(Z24,'Factur-X FULL'!B:B,0)))</f>
        <v>BASIC WL</v>
      </c>
      <c r="AD24" s="8"/>
    </row>
    <row r="25" spans="1:30" ht="45" customHeight="1" outlineLevel="1" x14ac:dyDescent="0.2">
      <c r="A25" s="8">
        <v>24</v>
      </c>
      <c r="B25" s="22" t="s">
        <v>25</v>
      </c>
      <c r="C25" s="121"/>
      <c r="D25" s="442" t="str">
        <f t="shared" si="2"/>
        <v xml:space="preserve">* * * </v>
      </c>
      <c r="E25" s="24" t="s">
        <v>37</v>
      </c>
      <c r="F25" s="17">
        <f t="shared" si="0"/>
        <v>3</v>
      </c>
      <c r="G25" s="26" t="s">
        <v>5613</v>
      </c>
      <c r="H25" s="26" t="s">
        <v>5613</v>
      </c>
      <c r="I25" s="26" t="s">
        <v>5613</v>
      </c>
      <c r="J25" s="26" t="s">
        <v>323</v>
      </c>
      <c r="K25" s="18" t="s">
        <v>20</v>
      </c>
      <c r="L25" s="230" t="str">
        <f t="shared" si="4"/>
        <v>0..1</v>
      </c>
      <c r="M25" s="230" t="str">
        <f t="shared" ref="M25:M38" si="5">IF($L25="","",$L25)</f>
        <v>0..1</v>
      </c>
      <c r="N25" s="475" t="s">
        <v>21</v>
      </c>
      <c r="O25" s="25" t="s">
        <v>3804</v>
      </c>
      <c r="P25" s="24" t="s">
        <v>278</v>
      </c>
      <c r="Q25" s="24" t="s">
        <v>4245</v>
      </c>
      <c r="R25" s="24"/>
      <c r="S25" s="25"/>
      <c r="T25" s="19" t="s">
        <v>192</v>
      </c>
      <c r="U25" s="495" t="s">
        <v>81</v>
      </c>
      <c r="V25" s="89" t="s">
        <v>39</v>
      </c>
      <c r="W25" s="182"/>
      <c r="X25" s="164"/>
      <c r="Y25" s="8"/>
      <c r="Z25" s="111" t="str">
        <f>INDEX('Factur-X FULL'!B:B,MATCH(CONCATENATE("/rsm:CrossIndustryInvoice",O25),'Factur-X FULL'!M:M,0))</f>
        <v>BT-21</v>
      </c>
      <c r="AA25" s="199" t="str">
        <f>INDEX('Factur-X FULL'!K:K,MATCH(CONCATENATE("/rsm:CrossIndustryInvoice",O25),'Factur-X FULL'!M:M,0))</f>
        <v>0..1</v>
      </c>
      <c r="AB25" s="109" t="str">
        <f>IF(OR(ISNA(Z25),Z25="EXT"),INDEX('Factur-X FULL'!T:T,MATCH(CONCATENATE("/rsm:CrossIndustryInvoice",O25),'Factur-X FULL'!M:M,0)),INDEX('Factur-X FULL'!T:T,MATCH(Z25,'Factur-X FULL'!B:B,0)))</f>
        <v>BASIC WL</v>
      </c>
      <c r="AD25" s="8"/>
    </row>
    <row r="26" spans="1:30" ht="45" customHeight="1" outlineLevel="1" x14ac:dyDescent="0.2">
      <c r="A26" s="8">
        <v>25</v>
      </c>
      <c r="B26" s="22" t="s">
        <v>25</v>
      </c>
      <c r="C26" s="219" t="s">
        <v>5936</v>
      </c>
      <c r="D26" s="444" t="str">
        <f t="shared" si="2"/>
        <v xml:space="preserve">* * </v>
      </c>
      <c r="E26" s="33" t="s">
        <v>5887</v>
      </c>
      <c r="F26" s="28">
        <f t="shared" si="0"/>
        <v>2</v>
      </c>
      <c r="G26" s="231" t="s">
        <v>5613</v>
      </c>
      <c r="H26" s="231" t="s">
        <v>5613</v>
      </c>
      <c r="I26" s="231" t="s">
        <v>5613</v>
      </c>
      <c r="J26" s="231" t="s">
        <v>3776</v>
      </c>
      <c r="K26" s="29" t="s">
        <v>20</v>
      </c>
      <c r="L26" s="28" t="str">
        <f t="shared" si="4"/>
        <v>0..1</v>
      </c>
      <c r="M26" s="28" t="str">
        <f t="shared" si="5"/>
        <v>0..1</v>
      </c>
      <c r="N26" s="478" t="s">
        <v>20</v>
      </c>
      <c r="O26" s="30" t="s">
        <v>4441</v>
      </c>
      <c r="P26" s="33" t="s">
        <v>4317</v>
      </c>
      <c r="Q26" s="33"/>
      <c r="R26" s="33"/>
      <c r="S26" s="30"/>
      <c r="T26" s="29"/>
      <c r="U26" s="498"/>
      <c r="V26" s="183"/>
      <c r="W26" s="183"/>
      <c r="X26" s="173" t="s">
        <v>4949</v>
      </c>
      <c r="Y26" s="8"/>
      <c r="Z26" s="138" t="str">
        <f>INDEX('Factur-X FULL'!B:B,MATCH(CONCATENATE("/rsm:CrossIndustryInvoice",O26),'Factur-X FULL'!M:M,0))</f>
        <v>EXT</v>
      </c>
      <c r="AA26" s="200" t="str">
        <f>INDEX('Factur-X FULL'!K:K,MATCH(CONCATENATE("/rsm:CrossIndustryInvoice",O26),'Factur-X FULL'!M:M,0))</f>
        <v>0..1</v>
      </c>
      <c r="AB26" s="139" t="str">
        <f>IF(OR(ISNA(Z26),Z26="EXT"),INDEX('Factur-X FULL'!T:T,MATCH(CONCATENATE("/rsm:CrossIndustryInvoice",O26),'Factur-X FULL'!M:M,0)),INDEX('Factur-X FULL'!T:T,MATCH(Z26,'Factur-X FULL'!B:B,0)))</f>
        <v>EXTENDED</v>
      </c>
      <c r="AC26" s="70" t="s">
        <v>4706</v>
      </c>
      <c r="AD26" s="8"/>
    </row>
    <row r="27" spans="1:30" ht="45" customHeight="1" outlineLevel="1" x14ac:dyDescent="0.2">
      <c r="A27" s="8">
        <v>26</v>
      </c>
      <c r="B27" s="22" t="s">
        <v>25</v>
      </c>
      <c r="C27" s="121" t="s">
        <v>5936</v>
      </c>
      <c r="D27" s="442" t="str">
        <f t="shared" si="2"/>
        <v xml:space="preserve">* * * </v>
      </c>
      <c r="E27" s="46" t="str">
        <f>CONCATENATE("(",E28,")")</f>
        <v>(Effective Document Period Start Date (Order))</v>
      </c>
      <c r="F27" s="17">
        <f t="shared" si="0"/>
        <v>3</v>
      </c>
      <c r="G27" s="26" t="s">
        <v>5613</v>
      </c>
      <c r="H27" s="26" t="s">
        <v>5613</v>
      </c>
      <c r="I27" s="26" t="s">
        <v>5613</v>
      </c>
      <c r="J27" s="26" t="s">
        <v>3776</v>
      </c>
      <c r="K27" s="18" t="s">
        <v>20</v>
      </c>
      <c r="L27" s="230" t="str">
        <f t="shared" si="4"/>
        <v>0..1</v>
      </c>
      <c r="M27" s="230" t="str">
        <f t="shared" si="5"/>
        <v>0..1</v>
      </c>
      <c r="N27" s="475" t="s">
        <v>20</v>
      </c>
      <c r="O27" s="25" t="s">
        <v>4442</v>
      </c>
      <c r="P27" s="24"/>
      <c r="Q27" s="24"/>
      <c r="R27" s="24"/>
      <c r="S27" s="25"/>
      <c r="T27" s="19"/>
      <c r="U27" s="494"/>
      <c r="V27" s="89"/>
      <c r="W27" s="182"/>
      <c r="X27" s="164"/>
      <c r="Y27" s="8"/>
      <c r="Z27" s="111" t="e">
        <f>INDEX('Factur-X FULL'!B:B,MATCH(CONCATENATE("/rsm:CrossIndustryInvoice",O27),'Factur-X FULL'!M:M,0))</f>
        <v>#N/A</v>
      </c>
      <c r="AA27" s="199" t="e">
        <f>INDEX('Factur-X FULL'!K:K,MATCH(CONCATENATE("/rsm:CrossIndustryInvoice",O27),'Factur-X FULL'!M:M,0))</f>
        <v>#N/A</v>
      </c>
      <c r="AB27" s="109" t="e">
        <f>IF(OR(ISNA(Z27),Z27="EXT"),INDEX('Factur-X FULL'!T:T,MATCH(CONCATENATE("/rsm:CrossIndustryInvoice",O27),'Factur-X FULL'!M:M,0)),INDEX('Factur-X FULL'!T:T,MATCH(Z27,'Factur-X FULL'!B:B,0)))</f>
        <v>#N/A</v>
      </c>
      <c r="AC27" s="70" t="s">
        <v>4706</v>
      </c>
      <c r="AD27" s="8"/>
    </row>
    <row r="28" spans="1:30" ht="45" customHeight="1" outlineLevel="1" x14ac:dyDescent="0.2">
      <c r="A28" s="8">
        <v>27</v>
      </c>
      <c r="B28" s="22" t="s">
        <v>25</v>
      </c>
      <c r="C28" s="121" t="s">
        <v>5936</v>
      </c>
      <c r="D28" s="442" t="str">
        <f t="shared" si="2"/>
        <v xml:space="preserve">* * * * </v>
      </c>
      <c r="E28" s="20" t="s">
        <v>5888</v>
      </c>
      <c r="F28" s="17">
        <f t="shared" si="0"/>
        <v>4</v>
      </c>
      <c r="G28" s="26" t="s">
        <v>5613</v>
      </c>
      <c r="H28" s="26" t="s">
        <v>5613</v>
      </c>
      <c r="I28" s="26" t="s">
        <v>5613</v>
      </c>
      <c r="J28" s="26" t="s">
        <v>3776</v>
      </c>
      <c r="K28" s="18" t="s">
        <v>16</v>
      </c>
      <c r="L28" s="230" t="str">
        <f t="shared" si="4"/>
        <v>1..1</v>
      </c>
      <c r="M28" s="230" t="str">
        <f t="shared" si="5"/>
        <v>1..1</v>
      </c>
      <c r="N28" s="475" t="s">
        <v>16</v>
      </c>
      <c r="O28" s="25" t="s">
        <v>4443</v>
      </c>
      <c r="P28" s="24"/>
      <c r="Q28" s="59"/>
      <c r="R28" s="59"/>
      <c r="S28" s="25"/>
      <c r="T28" s="19" t="s">
        <v>215</v>
      </c>
      <c r="U28" s="495" t="s">
        <v>81</v>
      </c>
      <c r="V28" s="89">
        <v>20200109</v>
      </c>
      <c r="W28" s="182"/>
      <c r="X28" s="164"/>
      <c r="Y28" s="8"/>
      <c r="Z28" s="111" t="e">
        <f>INDEX('Factur-X FULL'!B:B,MATCH(CONCATENATE("/rsm:CrossIndustryInvoice",O28),'Factur-X FULL'!M:M,0))</f>
        <v>#N/A</v>
      </c>
      <c r="AA28" s="199" t="e">
        <f>INDEX('Factur-X FULL'!K:K,MATCH(CONCATENATE("/rsm:CrossIndustryInvoice",O28),'Factur-X FULL'!M:M,0))</f>
        <v>#N/A</v>
      </c>
      <c r="AB28" s="109" t="e">
        <f>IF(OR(ISNA(Z28),Z28="EXT"),INDEX('Factur-X FULL'!T:T,MATCH(CONCATENATE("/rsm:CrossIndustryInvoice",O28),'Factur-X FULL'!M:M,0)),INDEX('Factur-X FULL'!T:T,MATCH(Z28,'Factur-X FULL'!B:B,0)))</f>
        <v>#N/A</v>
      </c>
      <c r="AC28" s="70" t="s">
        <v>4706</v>
      </c>
      <c r="AD28" s="8"/>
    </row>
    <row r="29" spans="1:30" ht="45" customHeight="1" outlineLevel="1" x14ac:dyDescent="0.2">
      <c r="A29" s="8">
        <v>28</v>
      </c>
      <c r="B29" s="22" t="s">
        <v>25</v>
      </c>
      <c r="C29" s="121"/>
      <c r="D29" s="442" t="str">
        <f t="shared" si="2"/>
        <v xml:space="preserve">* * * * * </v>
      </c>
      <c r="E29" s="24" t="s">
        <v>1164</v>
      </c>
      <c r="F29" s="17">
        <f t="shared" si="0"/>
        <v>5</v>
      </c>
      <c r="G29" s="26" t="s">
        <v>5613</v>
      </c>
      <c r="H29" s="26" t="s">
        <v>5613</v>
      </c>
      <c r="I29" s="26" t="s">
        <v>5613</v>
      </c>
      <c r="J29" s="26" t="s">
        <v>3776</v>
      </c>
      <c r="K29" s="18" t="s">
        <v>16</v>
      </c>
      <c r="L29" s="230" t="str">
        <f t="shared" si="4"/>
        <v>1..1</v>
      </c>
      <c r="M29" s="230" t="str">
        <f t="shared" si="5"/>
        <v>1..1</v>
      </c>
      <c r="N29" s="475" t="s">
        <v>20</v>
      </c>
      <c r="O29" s="31" t="s">
        <v>4444</v>
      </c>
      <c r="P29" s="32"/>
      <c r="Q29" s="32" t="s">
        <v>5755</v>
      </c>
      <c r="R29" s="32"/>
      <c r="S29" s="31"/>
      <c r="T29" s="122" t="s">
        <v>192</v>
      </c>
      <c r="U29" s="497" t="s">
        <v>230</v>
      </c>
      <c r="V29" s="90"/>
      <c r="W29" s="184"/>
      <c r="X29" s="165"/>
      <c r="Y29" s="8"/>
      <c r="Z29" s="111" t="e">
        <f>INDEX('Factur-X FULL'!B:B,MATCH(CONCATENATE("/rsm:CrossIndustryInvoice",O29),'Factur-X FULL'!M:M,0))</f>
        <v>#N/A</v>
      </c>
      <c r="AA29" s="199" t="e">
        <f>INDEX('Factur-X FULL'!K:K,MATCH(CONCATENATE("/rsm:CrossIndustryInvoice",O29),'Factur-X FULL'!M:M,0))</f>
        <v>#N/A</v>
      </c>
      <c r="AB29" s="109" t="e">
        <f>IF(OR(ISNA(Z29),Z29="EXT"),INDEX('Factur-X FULL'!T:T,MATCH(CONCATENATE("/rsm:CrossIndustryInvoice",O29),'Factur-X FULL'!M:M,0)),INDEX('Factur-X FULL'!T:T,MATCH(Z29,'Factur-X FULL'!B:B,0)))</f>
        <v>#N/A</v>
      </c>
      <c r="AC29" s="70" t="s">
        <v>4706</v>
      </c>
      <c r="AD29" s="8"/>
    </row>
    <row r="30" spans="1:30" ht="45" customHeight="1" outlineLevel="1" x14ac:dyDescent="0.2">
      <c r="A30" s="8">
        <v>29</v>
      </c>
      <c r="B30" s="22" t="s">
        <v>25</v>
      </c>
      <c r="C30" s="121" t="s">
        <v>5936</v>
      </c>
      <c r="D30" s="442" t="str">
        <f t="shared" si="2"/>
        <v xml:space="preserve">* * * </v>
      </c>
      <c r="E30" s="46" t="str">
        <f>CONCATENATE("(",E31,")")</f>
        <v>(Effective Document Period End Date (Order))</v>
      </c>
      <c r="F30" s="17">
        <f t="shared" si="0"/>
        <v>3</v>
      </c>
      <c r="G30" s="26" t="s">
        <v>5613</v>
      </c>
      <c r="H30" s="26" t="s">
        <v>5613</v>
      </c>
      <c r="I30" s="26" t="s">
        <v>5613</v>
      </c>
      <c r="J30" s="26" t="s">
        <v>3776</v>
      </c>
      <c r="K30" s="18" t="s">
        <v>20</v>
      </c>
      <c r="L30" s="230" t="str">
        <f t="shared" si="4"/>
        <v>0..1</v>
      </c>
      <c r="M30" s="230" t="str">
        <f t="shared" si="5"/>
        <v>0..1</v>
      </c>
      <c r="N30" s="475" t="s">
        <v>20</v>
      </c>
      <c r="O30" s="25" t="s">
        <v>4445</v>
      </c>
      <c r="P30" s="24"/>
      <c r="Q30" s="24"/>
      <c r="R30" s="24"/>
      <c r="S30" s="25"/>
      <c r="T30" s="19"/>
      <c r="U30" s="494"/>
      <c r="V30" s="89"/>
      <c r="W30" s="182"/>
      <c r="X30" s="163" t="s">
        <v>4949</v>
      </c>
      <c r="Y30" s="8"/>
      <c r="Z30" s="111" t="e">
        <f>INDEX('Factur-X FULL'!B:B,MATCH(CONCATENATE("/rsm:CrossIndustryInvoice",O30),'Factur-X FULL'!M:M,0))</f>
        <v>#N/A</v>
      </c>
      <c r="AA30" s="199" t="e">
        <f>INDEX('Factur-X FULL'!K:K,MATCH(CONCATENATE("/rsm:CrossIndustryInvoice",O30),'Factur-X FULL'!M:M,0))</f>
        <v>#N/A</v>
      </c>
      <c r="AB30" s="109" t="e">
        <f>IF(OR(ISNA(Z30),Z30="EXT"),INDEX('Factur-X FULL'!T:T,MATCH(CONCATENATE("/rsm:CrossIndustryInvoice",O30),'Factur-X FULL'!M:M,0)),INDEX('Factur-X FULL'!T:T,MATCH(Z30,'Factur-X FULL'!B:B,0)))</f>
        <v>#N/A</v>
      </c>
      <c r="AC30" s="70" t="s">
        <v>4706</v>
      </c>
      <c r="AD30" s="8"/>
    </row>
    <row r="31" spans="1:30" ht="45" customHeight="1" outlineLevel="1" x14ac:dyDescent="0.2">
      <c r="A31" s="8">
        <v>30</v>
      </c>
      <c r="B31" s="22" t="s">
        <v>25</v>
      </c>
      <c r="C31" s="121" t="s">
        <v>5936</v>
      </c>
      <c r="D31" s="442" t="str">
        <f t="shared" si="2"/>
        <v xml:space="preserve">* * * * </v>
      </c>
      <c r="E31" s="20" t="s">
        <v>5889</v>
      </c>
      <c r="F31" s="17">
        <f t="shared" si="0"/>
        <v>4</v>
      </c>
      <c r="G31" s="26" t="s">
        <v>5613</v>
      </c>
      <c r="H31" s="26" t="s">
        <v>5613</v>
      </c>
      <c r="I31" s="26" t="s">
        <v>5613</v>
      </c>
      <c r="J31" s="26" t="s">
        <v>3776</v>
      </c>
      <c r="K31" s="18" t="s">
        <v>16</v>
      </c>
      <c r="L31" s="230" t="str">
        <f t="shared" si="4"/>
        <v>1..1</v>
      </c>
      <c r="M31" s="230" t="str">
        <f t="shared" si="5"/>
        <v>1..1</v>
      </c>
      <c r="N31" s="475" t="s">
        <v>16</v>
      </c>
      <c r="O31" s="25" t="s">
        <v>4446</v>
      </c>
      <c r="P31" s="24"/>
      <c r="Q31" s="59"/>
      <c r="R31" s="59"/>
      <c r="S31" s="25"/>
      <c r="T31" s="19" t="s">
        <v>215</v>
      </c>
      <c r="U31" s="495" t="s">
        <v>81</v>
      </c>
      <c r="V31" s="89">
        <v>20200109</v>
      </c>
      <c r="W31" s="182"/>
      <c r="X31" s="163" t="s">
        <v>4949</v>
      </c>
      <c r="Y31" s="8"/>
      <c r="Z31" s="111" t="e">
        <f>INDEX('Factur-X FULL'!B:B,MATCH(CONCATENATE("/rsm:CrossIndustryInvoice",O31),'Factur-X FULL'!M:M,0))</f>
        <v>#N/A</v>
      </c>
      <c r="AA31" s="199" t="e">
        <f>INDEX('Factur-X FULL'!K:K,MATCH(CONCATENATE("/rsm:CrossIndustryInvoice",O31),'Factur-X FULL'!M:M,0))</f>
        <v>#N/A</v>
      </c>
      <c r="AB31" s="109" t="e">
        <f>IF(OR(ISNA(Z31),Z31="EXT"),INDEX('Factur-X FULL'!T:T,MATCH(CONCATENATE("/rsm:CrossIndustryInvoice",O31),'Factur-X FULL'!M:M,0)),INDEX('Factur-X FULL'!T:T,MATCH(Z31,'Factur-X FULL'!B:B,0)))</f>
        <v>#N/A</v>
      </c>
      <c r="AC31" s="70" t="s">
        <v>4706</v>
      </c>
      <c r="AD31" s="8"/>
    </row>
    <row r="32" spans="1:30" ht="45" customHeight="1" outlineLevel="1" x14ac:dyDescent="0.2">
      <c r="A32" s="8">
        <v>31</v>
      </c>
      <c r="B32" s="22" t="s">
        <v>25</v>
      </c>
      <c r="C32" s="121"/>
      <c r="D32" s="442" t="str">
        <f t="shared" si="2"/>
        <v xml:space="preserve">* * * * * </v>
      </c>
      <c r="E32" s="24" t="s">
        <v>1164</v>
      </c>
      <c r="F32" s="17">
        <f t="shared" si="0"/>
        <v>5</v>
      </c>
      <c r="G32" s="26" t="s">
        <v>5613</v>
      </c>
      <c r="H32" s="26" t="s">
        <v>5613</v>
      </c>
      <c r="I32" s="26" t="s">
        <v>5613</v>
      </c>
      <c r="J32" s="26" t="s">
        <v>3776</v>
      </c>
      <c r="K32" s="18" t="s">
        <v>16</v>
      </c>
      <c r="L32" s="230" t="str">
        <f t="shared" si="4"/>
        <v>1..1</v>
      </c>
      <c r="M32" s="230" t="str">
        <f t="shared" si="5"/>
        <v>1..1</v>
      </c>
      <c r="N32" s="475" t="s">
        <v>20</v>
      </c>
      <c r="O32" s="31" t="s">
        <v>4447</v>
      </c>
      <c r="P32" s="32"/>
      <c r="Q32" s="32" t="s">
        <v>5755</v>
      </c>
      <c r="R32" s="32"/>
      <c r="S32" s="31"/>
      <c r="T32" s="122" t="s">
        <v>192</v>
      </c>
      <c r="U32" s="497" t="s">
        <v>230</v>
      </c>
      <c r="V32" s="90"/>
      <c r="W32" s="184"/>
      <c r="X32" s="165" t="s">
        <v>4949</v>
      </c>
      <c r="Y32" s="8"/>
      <c r="Z32" s="111" t="e">
        <f>INDEX('Factur-X FULL'!B:B,MATCH(CONCATENATE("/rsm:CrossIndustryInvoice",O32),'Factur-X FULL'!M:M,0))</f>
        <v>#N/A</v>
      </c>
      <c r="AA32" s="199" t="e">
        <f>INDEX('Factur-X FULL'!K:K,MATCH(CONCATENATE("/rsm:CrossIndustryInvoice",O32),'Factur-X FULL'!M:M,0))</f>
        <v>#N/A</v>
      </c>
      <c r="AB32" s="109" t="e">
        <f>IF(OR(ISNA(Z32),Z32="EXT"),INDEX('Factur-X FULL'!T:T,MATCH(CONCATENATE("/rsm:CrossIndustryInvoice",O32),'Factur-X FULL'!M:M,0)),INDEX('Factur-X FULL'!T:T,MATCH(Z32,'Factur-X FULL'!B:B,0)))</f>
        <v>#N/A</v>
      </c>
      <c r="AC32" s="70" t="s">
        <v>4706</v>
      </c>
      <c r="AD32" s="8"/>
    </row>
    <row r="33" spans="1:30" ht="45" customHeight="1" x14ac:dyDescent="0.2">
      <c r="A33" s="8">
        <v>32</v>
      </c>
      <c r="B33" s="39" t="s">
        <v>4155</v>
      </c>
      <c r="C33" s="120"/>
      <c r="D33" s="441" t="str">
        <f t="shared" si="2"/>
        <v xml:space="preserve">* </v>
      </c>
      <c r="E33" s="241" t="s">
        <v>4154</v>
      </c>
      <c r="F33" s="15">
        <f t="shared" si="0"/>
        <v>1</v>
      </c>
      <c r="G33" s="229" t="s">
        <v>5613</v>
      </c>
      <c r="H33" s="229" t="s">
        <v>5613</v>
      </c>
      <c r="I33" s="229" t="s">
        <v>5613</v>
      </c>
      <c r="J33" s="229" t="s">
        <v>323</v>
      </c>
      <c r="K33" s="16" t="s">
        <v>16</v>
      </c>
      <c r="L33" s="15" t="str">
        <f t="shared" si="4"/>
        <v>1..1</v>
      </c>
      <c r="M33" s="15" t="str">
        <f t="shared" si="5"/>
        <v>1..1</v>
      </c>
      <c r="N33" s="477" t="s">
        <v>40</v>
      </c>
      <c r="O33" s="13" t="s">
        <v>4153</v>
      </c>
      <c r="P33" s="14"/>
      <c r="Q33" s="14"/>
      <c r="R33" s="14"/>
      <c r="S33" s="13"/>
      <c r="T33" s="16"/>
      <c r="U33" s="493"/>
      <c r="V33" s="99"/>
      <c r="W33" s="180"/>
      <c r="X33" s="162" t="s">
        <v>4949</v>
      </c>
      <c r="Y33" s="8"/>
      <c r="Z33" s="135" t="str">
        <f>INDEX('Factur-X FULL'!B:B,MATCH(CONCATENATE("/rsm:CrossIndustryInvoice",O33),'Factur-X FULL'!M:M,0))</f>
        <v>BG-25-00</v>
      </c>
      <c r="AA33" s="198" t="str">
        <f>INDEX('Factur-X FULL'!K:K,MATCH(CONCATENATE("/rsm:CrossIndustryInvoice",O33),'Factur-X FULL'!M:M,0))</f>
        <v>1..1</v>
      </c>
      <c r="AB33" s="136" t="str">
        <f>IF(OR(ISNA(Z33),Z33="EXT"),INDEX('Factur-X FULL'!T:T,MATCH(CONCATENATE("/rsm:CrossIndustryInvoice",O33),'Factur-X FULL'!M:M,0)),INDEX('Factur-X FULL'!T:T,MATCH(Z33,'Factur-X FULL'!B:B,0)))</f>
        <v>MINIMUM</v>
      </c>
      <c r="AD33" s="8"/>
    </row>
    <row r="34" spans="1:30" ht="45" customHeight="1" outlineLevel="1" x14ac:dyDescent="0.2">
      <c r="A34" s="8">
        <v>33</v>
      </c>
      <c r="B34" s="39" t="s">
        <v>4156</v>
      </c>
      <c r="C34" s="218" t="s">
        <v>5936</v>
      </c>
      <c r="D34" s="444" t="str">
        <f t="shared" si="2"/>
        <v xml:space="preserve">* * </v>
      </c>
      <c r="E34" s="33" t="s">
        <v>5890</v>
      </c>
      <c r="F34" s="28">
        <f t="shared" si="0"/>
        <v>2</v>
      </c>
      <c r="G34" s="231" t="s">
        <v>5613</v>
      </c>
      <c r="H34" s="231" t="s">
        <v>5613</v>
      </c>
      <c r="I34" s="231" t="s">
        <v>5613</v>
      </c>
      <c r="J34" s="231" t="s">
        <v>323</v>
      </c>
      <c r="K34" s="29" t="s">
        <v>21</v>
      </c>
      <c r="L34" s="28" t="str">
        <f t="shared" si="4"/>
        <v>0..n</v>
      </c>
      <c r="M34" s="28" t="str">
        <f t="shared" si="5"/>
        <v>0..n</v>
      </c>
      <c r="N34" s="478" t="s">
        <v>40</v>
      </c>
      <c r="O34" s="30" t="s">
        <v>3805</v>
      </c>
      <c r="P34" s="33" t="s">
        <v>4196</v>
      </c>
      <c r="Q34" s="33"/>
      <c r="R34" s="33"/>
      <c r="S34" s="30" t="s">
        <v>5957</v>
      </c>
      <c r="T34" s="29" t="s">
        <v>77</v>
      </c>
      <c r="U34" s="496"/>
      <c r="V34" s="175" t="s">
        <v>4260</v>
      </c>
      <c r="W34" s="183" t="s">
        <v>5746</v>
      </c>
      <c r="X34" s="173" t="s">
        <v>4949</v>
      </c>
      <c r="Y34" s="8"/>
      <c r="Z34" s="138" t="str">
        <f>INDEX('Factur-X FULL'!B:B,MATCH(CONCATENATE("/rsm:CrossIndustryInvoice",O34),'Factur-X FULL'!M:M,0))</f>
        <v>BG-25</v>
      </c>
      <c r="AA34" s="200" t="str">
        <f>INDEX('Factur-X FULL'!K:K,MATCH(CONCATENATE("/rsm:CrossIndustryInvoice",O34),'Factur-X FULL'!M:M,0))</f>
        <v>1..n</v>
      </c>
      <c r="AB34" s="139" t="str">
        <f>IF(OR(ISNA(Z34),Z34="EXT"),INDEX('Factur-X FULL'!T:T,MATCH(CONCATENATE("/rsm:CrossIndustryInvoice",O34),'Factur-X FULL'!M:M,0)),INDEX('Factur-X FULL'!T:T,MATCH(Z34,'Factur-X FULL'!B:B,0)))</f>
        <v>BASIC</v>
      </c>
      <c r="AD34" s="8"/>
    </row>
    <row r="35" spans="1:30" s="148" customFormat="1" ht="45" customHeight="1" outlineLevel="2" x14ac:dyDescent="0.2">
      <c r="A35" s="8">
        <v>34</v>
      </c>
      <c r="B35" s="147" t="s">
        <v>4156</v>
      </c>
      <c r="C35" s="127"/>
      <c r="D35" s="447" t="str">
        <f t="shared" si="2"/>
        <v xml:space="preserve">* * * </v>
      </c>
      <c r="E35" s="40" t="s">
        <v>4958</v>
      </c>
      <c r="F35" s="41">
        <f t="shared" si="0"/>
        <v>3</v>
      </c>
      <c r="G35" s="232" t="s">
        <v>5613</v>
      </c>
      <c r="H35" s="232" t="s">
        <v>5613</v>
      </c>
      <c r="I35" s="232" t="s">
        <v>5613</v>
      </c>
      <c r="J35" s="232" t="s">
        <v>323</v>
      </c>
      <c r="K35" s="42" t="s">
        <v>16</v>
      </c>
      <c r="L35" s="41" t="str">
        <f t="shared" si="4"/>
        <v>1..1</v>
      </c>
      <c r="M35" s="41" t="str">
        <f t="shared" si="5"/>
        <v>1..1</v>
      </c>
      <c r="N35" s="481" t="s">
        <v>16</v>
      </c>
      <c r="O35" s="43" t="s">
        <v>4364</v>
      </c>
      <c r="P35" s="40"/>
      <c r="Q35" s="40"/>
      <c r="R35" s="40"/>
      <c r="S35" s="43"/>
      <c r="T35" s="42"/>
      <c r="U35" s="499"/>
      <c r="V35" s="177">
        <v>1</v>
      </c>
      <c r="W35" s="193"/>
      <c r="X35" s="194"/>
      <c r="Y35" s="8"/>
      <c r="Z35" s="141" t="str">
        <f>INDEX('Factur-X FULL'!B:B,MATCH(CONCATENATE("/rsm:CrossIndustryInvoice",O35),'Factur-X FULL'!M:M,0))</f>
        <v>BT-126-00</v>
      </c>
      <c r="AA35" s="203" t="str">
        <f>INDEX('Factur-X FULL'!K:K,MATCH(CONCATENATE("/rsm:CrossIndustryInvoice",O35),'Factur-X FULL'!M:M,0))</f>
        <v>1..1</v>
      </c>
      <c r="AB35" s="142" t="str">
        <f>IF(OR(ISNA(Z35),Z35="EXT"),INDEX('Factur-X FULL'!T:T,MATCH(CONCATENATE("/rsm:CrossIndustryInvoice",O35),'Factur-X FULL'!M:M,0)),INDEX('Factur-X FULL'!T:T,MATCH(Z35,'Factur-X FULL'!B:B,0)))</f>
        <v>BASIC</v>
      </c>
      <c r="AC35" s="70"/>
      <c r="AD35" s="8"/>
    </row>
    <row r="36" spans="1:30" ht="45" customHeight="1" outlineLevel="3" x14ac:dyDescent="0.2">
      <c r="A36" s="8">
        <v>35</v>
      </c>
      <c r="B36" s="39" t="s">
        <v>4156</v>
      </c>
      <c r="C36" s="123" t="s">
        <v>5936</v>
      </c>
      <c r="D36" s="442" t="str">
        <f t="shared" si="2"/>
        <v xml:space="preserve">* * * * </v>
      </c>
      <c r="E36" s="20" t="s">
        <v>5891</v>
      </c>
      <c r="F36" s="17">
        <f t="shared" si="0"/>
        <v>4</v>
      </c>
      <c r="G36" s="26" t="s">
        <v>5613</v>
      </c>
      <c r="H36" s="26" t="s">
        <v>5613</v>
      </c>
      <c r="I36" s="26" t="s">
        <v>5613</v>
      </c>
      <c r="J36" s="26" t="s">
        <v>323</v>
      </c>
      <c r="K36" s="18" t="s">
        <v>16</v>
      </c>
      <c r="L36" s="230" t="str">
        <f t="shared" si="4"/>
        <v>1..1</v>
      </c>
      <c r="M36" s="230" t="str">
        <f t="shared" si="5"/>
        <v>1..1</v>
      </c>
      <c r="N36" s="475" t="s">
        <v>16</v>
      </c>
      <c r="O36" s="21" t="s">
        <v>3806</v>
      </c>
      <c r="P36" s="20" t="s">
        <v>4197</v>
      </c>
      <c r="Q36" s="20"/>
      <c r="R36" s="20"/>
      <c r="S36" s="21"/>
      <c r="T36" s="18" t="s">
        <v>147</v>
      </c>
      <c r="U36" s="495" t="s">
        <v>81</v>
      </c>
      <c r="V36" s="88">
        <v>1</v>
      </c>
      <c r="W36" s="181"/>
      <c r="X36" s="163" t="s">
        <v>4949</v>
      </c>
      <c r="Y36" s="8"/>
      <c r="Z36" s="114" t="str">
        <f>INDEX('Factur-X FULL'!B:B,MATCH(CONCATENATE("/rsm:CrossIndustryInvoice",O36),'Factur-X FULL'!M:M,0))</f>
        <v>BT-126</v>
      </c>
      <c r="AA36" s="201" t="str">
        <f>INDEX('Factur-X FULL'!K:K,MATCH(CONCATENATE("/rsm:CrossIndustryInvoice",O36),'Factur-X FULL'!M:M,0))</f>
        <v>1..1</v>
      </c>
      <c r="AB36" s="109" t="str">
        <f>IF(OR(ISNA(Z36),Z36="EXT"),INDEX('Factur-X FULL'!T:T,MATCH(CONCATENATE("/rsm:CrossIndustryInvoice",O36),'Factur-X FULL'!M:M,0)),INDEX('Factur-X FULL'!T:T,MATCH(Z36,'Factur-X FULL'!B:B,0)))</f>
        <v>BASIC</v>
      </c>
      <c r="AD36" s="8"/>
    </row>
    <row r="37" spans="1:30" ht="45" customHeight="1" outlineLevel="3" x14ac:dyDescent="0.2">
      <c r="A37" s="8">
        <v>36</v>
      </c>
      <c r="B37" s="39" t="s">
        <v>4156</v>
      </c>
      <c r="C37" s="123"/>
      <c r="D37" s="442" t="str">
        <f t="shared" si="2"/>
        <v xml:space="preserve">* * * * </v>
      </c>
      <c r="E37" s="24" t="s">
        <v>3749</v>
      </c>
      <c r="F37" s="17">
        <f t="shared" si="0"/>
        <v>4</v>
      </c>
      <c r="G37" s="26" t="s">
        <v>5614</v>
      </c>
      <c r="H37" s="26" t="s">
        <v>5613</v>
      </c>
      <c r="I37" s="26" t="s">
        <v>5613</v>
      </c>
      <c r="J37" s="26" t="s">
        <v>323</v>
      </c>
      <c r="K37" s="18" t="s">
        <v>20</v>
      </c>
      <c r="L37" s="230" t="str">
        <f t="shared" si="4"/>
        <v>0..1</v>
      </c>
      <c r="M37" s="230" t="str">
        <f t="shared" si="5"/>
        <v>0..1</v>
      </c>
      <c r="N37" s="475" t="s">
        <v>20</v>
      </c>
      <c r="O37" s="20" t="s">
        <v>3807</v>
      </c>
      <c r="P37" s="20" t="s">
        <v>4448</v>
      </c>
      <c r="Q37" s="24" t="s">
        <v>5869</v>
      </c>
      <c r="R37" s="20"/>
      <c r="S37" s="20" t="s">
        <v>5958</v>
      </c>
      <c r="T37" s="18" t="s">
        <v>192</v>
      </c>
      <c r="U37" s="495" t="s">
        <v>81</v>
      </c>
      <c r="V37" s="88"/>
      <c r="W37" s="181" t="s">
        <v>5747</v>
      </c>
      <c r="X37" s="163" t="s">
        <v>4949</v>
      </c>
      <c r="Y37" s="8"/>
      <c r="Z37" s="114" t="str">
        <f>INDEX('Factur-X FULL'!B:B,MATCH(CONCATENATE("/rsm:CrossIndustryInvoice",O37),'Factur-X FULL'!M:M,0))</f>
        <v>EXT</v>
      </c>
      <c r="AA37" s="201" t="str">
        <f>INDEX('Factur-X FULL'!K:K,MATCH(CONCATENATE("/rsm:CrossIndustryInvoice",O37),'Factur-X FULL'!M:M,0))</f>
        <v>0..1</v>
      </c>
      <c r="AB37" s="109" t="str">
        <f>IF(OR(ISNA(Z37),Z37="EXT"),INDEX('Factur-X FULL'!T:T,MATCH(CONCATENATE("/rsm:CrossIndustryInvoice",O37),'Factur-X FULL'!M:M,0)),INDEX('Factur-X FULL'!T:T,MATCH(Z37,'Factur-X FULL'!B:B,0)))</f>
        <v>EXTENDED</v>
      </c>
      <c r="AC37" s="70" t="s">
        <v>4706</v>
      </c>
      <c r="AD37" s="8"/>
    </row>
    <row r="38" spans="1:30" s="148" customFormat="1" ht="45" customHeight="1" outlineLevel="3" x14ac:dyDescent="0.2">
      <c r="A38" s="8">
        <v>37</v>
      </c>
      <c r="B38" s="147" t="s">
        <v>4156</v>
      </c>
      <c r="C38" s="126"/>
      <c r="D38" s="446" t="str">
        <f t="shared" si="2"/>
        <v xml:space="preserve">* * * * </v>
      </c>
      <c r="E38" s="34" t="s">
        <v>4118</v>
      </c>
      <c r="F38" s="35">
        <f t="shared" si="0"/>
        <v>4</v>
      </c>
      <c r="G38" s="35" t="s">
        <v>5613</v>
      </c>
      <c r="H38" s="35" t="s">
        <v>5613</v>
      </c>
      <c r="I38" s="35" t="s">
        <v>5613</v>
      </c>
      <c r="J38" s="35" t="s">
        <v>323</v>
      </c>
      <c r="K38" s="36" t="s">
        <v>21</v>
      </c>
      <c r="L38" s="35" t="str">
        <f t="shared" si="4"/>
        <v>0..n</v>
      </c>
      <c r="M38" s="35" t="str">
        <f t="shared" si="5"/>
        <v>0..n</v>
      </c>
      <c r="N38" s="482" t="s">
        <v>21</v>
      </c>
      <c r="O38" s="37" t="s">
        <v>3808</v>
      </c>
      <c r="P38" s="34"/>
      <c r="Q38" s="34"/>
      <c r="R38" s="34"/>
      <c r="S38" s="37"/>
      <c r="T38" s="36"/>
      <c r="U38" s="500"/>
      <c r="V38" s="91"/>
      <c r="W38" s="185" t="s">
        <v>3774</v>
      </c>
      <c r="X38" s="166"/>
      <c r="Y38" s="8"/>
      <c r="Z38" s="145" t="str">
        <f>INDEX('Factur-X FULL'!B:B,MATCH(CONCATENATE("/rsm:CrossIndustryInvoice",O38),'Factur-X FULL'!M:M,0))</f>
        <v>BT-127-00</v>
      </c>
      <c r="AA38" s="202" t="str">
        <f>INDEX('Factur-X FULL'!K:K,MATCH(CONCATENATE("/rsm:CrossIndustryInvoice",O38),'Factur-X FULL'!M:M,0))</f>
        <v>0..1</v>
      </c>
      <c r="AB38" s="146" t="str">
        <f>IF(OR(ISNA(Z38),Z38="EXT"),INDEX('Factur-X FULL'!T:T,MATCH(CONCATENATE("/rsm:CrossIndustryInvoice",O38),'Factur-X FULL'!M:M,0)),INDEX('Factur-X FULL'!T:T,MATCH(Z38,'Factur-X FULL'!B:B,0)))</f>
        <v>EN 16931</v>
      </c>
      <c r="AC38" s="426" t="s">
        <v>4838</v>
      </c>
      <c r="AD38" s="8"/>
    </row>
    <row r="39" spans="1:30" ht="45" customHeight="1" outlineLevel="3" x14ac:dyDescent="0.2">
      <c r="A39" s="8">
        <v>39</v>
      </c>
      <c r="B39" s="39" t="s">
        <v>4156</v>
      </c>
      <c r="C39" s="121"/>
      <c r="D39" s="442" t="str">
        <f t="shared" si="2"/>
        <v xml:space="preserve">* * * * * </v>
      </c>
      <c r="E39" s="24" t="s">
        <v>4026</v>
      </c>
      <c r="F39" s="17">
        <f t="shared" si="0"/>
        <v>5</v>
      </c>
      <c r="G39" s="26" t="s">
        <v>5613</v>
      </c>
      <c r="H39" s="26" t="s">
        <v>5613</v>
      </c>
      <c r="I39" s="26" t="s">
        <v>5613</v>
      </c>
      <c r="J39" s="26" t="s">
        <v>323</v>
      </c>
      <c r="K39" s="38" t="s">
        <v>16</v>
      </c>
      <c r="L39" s="230" t="str">
        <f t="shared" si="4"/>
        <v>1..1</v>
      </c>
      <c r="M39" s="230" t="s">
        <v>40</v>
      </c>
      <c r="N39" s="475" t="s">
        <v>21</v>
      </c>
      <c r="O39" s="20" t="s">
        <v>3810</v>
      </c>
      <c r="P39" s="20" t="s">
        <v>4198</v>
      </c>
      <c r="Q39" s="20"/>
      <c r="R39" s="20"/>
      <c r="S39" s="20"/>
      <c r="T39" s="18" t="s">
        <v>125</v>
      </c>
      <c r="U39" s="495" t="s">
        <v>81</v>
      </c>
      <c r="V39" s="88"/>
      <c r="W39" s="181" t="s">
        <v>3774</v>
      </c>
      <c r="X39" s="163" t="s">
        <v>4959</v>
      </c>
      <c r="Y39" s="8"/>
      <c r="Z39" s="114" t="str">
        <f>INDEX('Factur-X FULL'!B:B,MATCH(CONCATENATE("/rsm:CrossIndustryInvoice",O39),'Factur-X FULL'!M:M,0))</f>
        <v>BT-127</v>
      </c>
      <c r="AA39" s="201" t="str">
        <f>INDEX('Factur-X FULL'!K:K,MATCH(CONCATENATE("/rsm:CrossIndustryInvoice",O39),'Factur-X FULL'!M:M,0))</f>
        <v>1..1</v>
      </c>
      <c r="AB39" s="109" t="str">
        <f>IF(OR(ISNA(Z39),Z39="EXT"),INDEX('Factur-X FULL'!T:T,MATCH(CONCATENATE("/rsm:CrossIndustryInvoice",O39),'Factur-X FULL'!M:M,0)),INDEX('Factur-X FULL'!T:T,MATCH(Z39,'Factur-X FULL'!B:B,0)))</f>
        <v>EN 16931</v>
      </c>
      <c r="AC39" s="426" t="s">
        <v>4838</v>
      </c>
      <c r="AD39" s="8"/>
    </row>
    <row r="40" spans="1:30" ht="45" customHeight="1" outlineLevel="3" x14ac:dyDescent="0.2">
      <c r="A40" s="8">
        <v>40</v>
      </c>
      <c r="B40" s="39" t="s">
        <v>4156</v>
      </c>
      <c r="C40" s="121"/>
      <c r="D40" s="442" t="str">
        <f t="shared" si="2"/>
        <v xml:space="preserve">* * * * * </v>
      </c>
      <c r="E40" s="24" t="s">
        <v>4027</v>
      </c>
      <c r="F40" s="17">
        <f t="shared" si="0"/>
        <v>5</v>
      </c>
      <c r="G40" s="26" t="s">
        <v>5613</v>
      </c>
      <c r="H40" s="26" t="s">
        <v>5613</v>
      </c>
      <c r="I40" s="26" t="s">
        <v>5613</v>
      </c>
      <c r="J40" s="26" t="s">
        <v>323</v>
      </c>
      <c r="K40" s="18" t="s">
        <v>20</v>
      </c>
      <c r="L40" s="230" t="str">
        <f t="shared" si="4"/>
        <v>0..1</v>
      </c>
      <c r="M40" s="230" t="str">
        <f t="shared" ref="M40:M85" si="6">IF($L40="","",$L40)</f>
        <v>0..1</v>
      </c>
      <c r="N40" s="475" t="s">
        <v>21</v>
      </c>
      <c r="O40" s="20" t="s">
        <v>3811</v>
      </c>
      <c r="P40" s="20"/>
      <c r="Q40" s="24" t="s">
        <v>4245</v>
      </c>
      <c r="R40" s="20"/>
      <c r="S40" s="20"/>
      <c r="T40" s="18" t="s">
        <v>192</v>
      </c>
      <c r="U40" s="495" t="s">
        <v>81</v>
      </c>
      <c r="V40" s="88"/>
      <c r="W40" s="181"/>
      <c r="X40" s="163"/>
      <c r="Y40" s="8"/>
      <c r="Z40" s="114" t="str">
        <f>INDEX('Factur-X FULL'!B:B,MATCH(CONCATENATE("/rsm:CrossIndustryInvoice",O40),'Factur-X FULL'!M:M,0))</f>
        <v>EXT</v>
      </c>
      <c r="AA40" s="201" t="str">
        <f>INDEX('Factur-X FULL'!K:K,MATCH(CONCATENATE("/rsm:CrossIndustryInvoice",O40),'Factur-X FULL'!M:M,0))</f>
        <v>0..1</v>
      </c>
      <c r="AB40" s="109" t="str">
        <f>IF(OR(ISNA(Z40),Z40="EXT"),INDEX('Factur-X FULL'!T:T,MATCH(CONCATENATE("/rsm:CrossIndustryInvoice",O40),'Factur-X FULL'!M:M,0)),INDEX('Factur-X FULL'!T:T,MATCH(Z40,'Factur-X FULL'!B:B,0)))</f>
        <v>EXTENDED</v>
      </c>
      <c r="AC40" s="425" t="s">
        <v>4711</v>
      </c>
      <c r="AD40" s="8"/>
    </row>
    <row r="41" spans="1:30" s="148" customFormat="1" ht="45" customHeight="1" outlineLevel="2" x14ac:dyDescent="0.2">
      <c r="A41" s="8">
        <v>41</v>
      </c>
      <c r="B41" s="147" t="s">
        <v>4156</v>
      </c>
      <c r="C41" s="127" t="s">
        <v>5936</v>
      </c>
      <c r="D41" s="447" t="str">
        <f t="shared" si="2"/>
        <v xml:space="preserve">* * * </v>
      </c>
      <c r="E41" s="40" t="s">
        <v>5892</v>
      </c>
      <c r="F41" s="41">
        <f t="shared" si="0"/>
        <v>3</v>
      </c>
      <c r="G41" s="232" t="s">
        <v>5613</v>
      </c>
      <c r="H41" s="232" t="s">
        <v>5613</v>
      </c>
      <c r="I41" s="232" t="s">
        <v>5613</v>
      </c>
      <c r="J41" s="232" t="s">
        <v>323</v>
      </c>
      <c r="K41" s="42" t="s">
        <v>20</v>
      </c>
      <c r="L41" s="41" t="str">
        <f t="shared" si="4"/>
        <v>0..1</v>
      </c>
      <c r="M41" s="41" t="str">
        <f t="shared" si="6"/>
        <v>0..1</v>
      </c>
      <c r="N41" s="481" t="s">
        <v>20</v>
      </c>
      <c r="O41" s="43" t="s">
        <v>3812</v>
      </c>
      <c r="P41" s="40" t="s">
        <v>4224</v>
      </c>
      <c r="Q41" s="43" t="s">
        <v>5753</v>
      </c>
      <c r="R41" s="40"/>
      <c r="S41" s="43"/>
      <c r="T41" s="42" t="s">
        <v>77</v>
      </c>
      <c r="U41" s="499"/>
      <c r="V41" s="177" t="s">
        <v>4261</v>
      </c>
      <c r="W41" s="193"/>
      <c r="X41" s="194"/>
      <c r="Y41" s="8"/>
      <c r="Z41" s="141" t="str">
        <f>INDEX('Factur-X FULL'!B:B,MATCH(CONCATENATE("/rsm:CrossIndustryInvoice",O41),'Factur-X FULL'!M:M,0))</f>
        <v>BG-31</v>
      </c>
      <c r="AA41" s="203" t="str">
        <f>INDEX('Factur-X FULL'!K:K,MATCH(CONCATENATE("/rsm:CrossIndustryInvoice",O41),'Factur-X FULL'!M:M,0))</f>
        <v>1..1</v>
      </c>
      <c r="AB41" s="142" t="str">
        <f>IF(OR(ISNA(Z41),Z41="EXT"),INDEX('Factur-X FULL'!T:T,MATCH(CONCATENATE("/rsm:CrossIndustryInvoice",O41),'Factur-X FULL'!M:M,0)),INDEX('Factur-X FULL'!T:T,MATCH(Z41,'Factur-X FULL'!B:B,0)))</f>
        <v>BASIC</v>
      </c>
      <c r="AC41" s="70"/>
      <c r="AD41" s="8"/>
    </row>
    <row r="42" spans="1:30" ht="45" customHeight="1" outlineLevel="3" x14ac:dyDescent="0.2">
      <c r="A42" s="8">
        <v>43</v>
      </c>
      <c r="B42" s="39" t="s">
        <v>4156</v>
      </c>
      <c r="C42" s="518" t="s">
        <v>5948</v>
      </c>
      <c r="D42" s="442" t="str">
        <f t="shared" si="2"/>
        <v xml:space="preserve">* * * * </v>
      </c>
      <c r="E42" s="20" t="s">
        <v>5894</v>
      </c>
      <c r="F42" s="17">
        <f t="shared" si="0"/>
        <v>4</v>
      </c>
      <c r="G42" s="26" t="s">
        <v>5613</v>
      </c>
      <c r="H42" s="26" t="s">
        <v>5613</v>
      </c>
      <c r="I42" s="26" t="s">
        <v>5613</v>
      </c>
      <c r="J42" s="26" t="s">
        <v>323</v>
      </c>
      <c r="K42" s="18" t="s">
        <v>20</v>
      </c>
      <c r="L42" s="230" t="str">
        <f t="shared" si="4"/>
        <v>0..1</v>
      </c>
      <c r="M42" s="230" t="s">
        <v>21</v>
      </c>
      <c r="N42" s="475" t="s">
        <v>21</v>
      </c>
      <c r="O42" s="21" t="s">
        <v>3813</v>
      </c>
      <c r="P42" s="20" t="s">
        <v>391</v>
      </c>
      <c r="Q42" s="20" t="s">
        <v>392</v>
      </c>
      <c r="R42" s="20" t="s">
        <v>4363</v>
      </c>
      <c r="S42" s="21"/>
      <c r="T42" s="18" t="s">
        <v>147</v>
      </c>
      <c r="U42" s="495" t="s">
        <v>81</v>
      </c>
      <c r="V42" s="176" t="s">
        <v>41</v>
      </c>
      <c r="W42" s="181"/>
      <c r="X42" s="163" t="s">
        <v>4949</v>
      </c>
      <c r="Y42" s="8"/>
      <c r="Z42" s="114" t="str">
        <f>INDEX('Factur-X FULL'!B:B,MATCH(CONCATENATE("/rsm:CrossIndustryInvoice",O42),'Factur-X FULL'!M:M,0))</f>
        <v>BT-157</v>
      </c>
      <c r="AA42" s="201" t="str">
        <f>INDEX('Factur-X FULL'!K:K,MATCH(CONCATENATE("/rsm:CrossIndustryInvoice",O42),'Factur-X FULL'!M:M,0))</f>
        <v>0..1</v>
      </c>
      <c r="AB42" s="109" t="str">
        <f>IF(OR(ISNA(Z42),Z42="EXT"),INDEX('Factur-X FULL'!T:T,MATCH(CONCATENATE("/rsm:CrossIndustryInvoice",O42),'Factur-X FULL'!M:M,0)),INDEX('Factur-X FULL'!T:T,MATCH(Z42,'Factur-X FULL'!B:B,0)))</f>
        <v>BASIC</v>
      </c>
      <c r="AC42" s="70" t="s">
        <v>4706</v>
      </c>
      <c r="AD42" s="8"/>
    </row>
    <row r="43" spans="1:30" ht="45" customHeight="1" outlineLevel="3" x14ac:dyDescent="0.2">
      <c r="A43" s="8">
        <v>44</v>
      </c>
      <c r="B43" s="39" t="s">
        <v>4156</v>
      </c>
      <c r="C43" s="123" t="s">
        <v>5936</v>
      </c>
      <c r="D43" s="442" t="str">
        <f t="shared" si="2"/>
        <v xml:space="preserve">* * * * * </v>
      </c>
      <c r="E43" s="20" t="s">
        <v>5895</v>
      </c>
      <c r="F43" s="17">
        <f t="shared" si="0"/>
        <v>5</v>
      </c>
      <c r="G43" s="26" t="s">
        <v>5613</v>
      </c>
      <c r="H43" s="26" t="s">
        <v>5613</v>
      </c>
      <c r="I43" s="26" t="s">
        <v>5613</v>
      </c>
      <c r="J43" s="26" t="s">
        <v>323</v>
      </c>
      <c r="K43" s="18" t="s">
        <v>16</v>
      </c>
      <c r="L43" s="230" t="str">
        <f t="shared" si="4"/>
        <v>1..1</v>
      </c>
      <c r="M43" s="230" t="str">
        <f t="shared" si="6"/>
        <v>1..1</v>
      </c>
      <c r="N43" s="476" t="s">
        <v>20</v>
      </c>
      <c r="O43" s="31" t="s">
        <v>3814</v>
      </c>
      <c r="P43" s="32" t="s">
        <v>405</v>
      </c>
      <c r="Q43" s="32" t="s">
        <v>406</v>
      </c>
      <c r="R43" s="32"/>
      <c r="S43" s="31"/>
      <c r="T43" s="122" t="s">
        <v>409</v>
      </c>
      <c r="U43" s="497" t="s">
        <v>230</v>
      </c>
      <c r="V43" s="90"/>
      <c r="W43" s="184" t="s">
        <v>4271</v>
      </c>
      <c r="X43" s="165" t="s">
        <v>4949</v>
      </c>
      <c r="Y43" s="8"/>
      <c r="Z43" s="114" t="str">
        <f>INDEX('Factur-X FULL'!B:B,MATCH(CONCATENATE("/rsm:CrossIndustryInvoice",O43),'Factur-X FULL'!M:M,0))</f>
        <v>BT-157-1</v>
      </c>
      <c r="AA43" s="201" t="str">
        <f>INDEX('Factur-X FULL'!K:K,MATCH(CONCATENATE("/rsm:CrossIndustryInvoice",O43),'Factur-X FULL'!M:M,0))</f>
        <v>1..1</v>
      </c>
      <c r="AB43" s="109" t="str">
        <f>IF(OR(ISNA(Z43),Z43="EXT"),INDEX('Factur-X FULL'!T:T,MATCH(CONCATENATE("/rsm:CrossIndustryInvoice",O43),'Factur-X FULL'!M:M,0)),INDEX('Factur-X FULL'!T:T,MATCH(Z43,'Factur-X FULL'!B:B,0)))</f>
        <v>BASIC</v>
      </c>
      <c r="AD43" s="8"/>
    </row>
    <row r="44" spans="1:30" ht="45" customHeight="1" outlineLevel="3" x14ac:dyDescent="0.2">
      <c r="A44" s="8">
        <v>45</v>
      </c>
      <c r="B44" s="39" t="s">
        <v>4156</v>
      </c>
      <c r="C44" s="123" t="s">
        <v>5936</v>
      </c>
      <c r="D44" s="442" t="str">
        <f t="shared" si="2"/>
        <v xml:space="preserve">* * * * </v>
      </c>
      <c r="E44" s="20" t="s">
        <v>5896</v>
      </c>
      <c r="F44" s="17">
        <f t="shared" si="0"/>
        <v>4</v>
      </c>
      <c r="G44" s="26" t="s">
        <v>5613</v>
      </c>
      <c r="H44" s="26" t="s">
        <v>5613</v>
      </c>
      <c r="I44" s="26" t="s">
        <v>5613</v>
      </c>
      <c r="J44" s="26" t="s">
        <v>323</v>
      </c>
      <c r="K44" s="18" t="s">
        <v>20</v>
      </c>
      <c r="L44" s="230" t="str">
        <f t="shared" si="4"/>
        <v>0..1</v>
      </c>
      <c r="M44" s="230" t="str">
        <f t="shared" si="6"/>
        <v>0..1</v>
      </c>
      <c r="N44" s="475" t="s">
        <v>20</v>
      </c>
      <c r="O44" s="25" t="s">
        <v>3815</v>
      </c>
      <c r="P44" s="24" t="s">
        <v>414</v>
      </c>
      <c r="Q44" s="24"/>
      <c r="R44" s="24"/>
      <c r="S44" s="25"/>
      <c r="T44" s="19" t="s">
        <v>147</v>
      </c>
      <c r="U44" s="495" t="s">
        <v>81</v>
      </c>
      <c r="V44" s="89">
        <v>409232</v>
      </c>
      <c r="W44" s="182"/>
      <c r="X44" s="164"/>
      <c r="Y44" s="8"/>
      <c r="Z44" s="114" t="str">
        <f>INDEX('Factur-X FULL'!B:B,MATCH(CONCATENATE("/rsm:CrossIndustryInvoice",O44),'Factur-X FULL'!M:M,0))</f>
        <v>BT-155</v>
      </c>
      <c r="AA44" s="201" t="str">
        <f>INDEX('Factur-X FULL'!K:K,MATCH(CONCATENATE("/rsm:CrossIndustryInvoice",O44),'Factur-X FULL'!M:M,0))</f>
        <v>0..1</v>
      </c>
      <c r="AB44" s="109" t="str">
        <f>IF(OR(ISNA(Z44),Z44="EXT"),INDEX('Factur-X FULL'!T:T,MATCH(CONCATENATE("/rsm:CrossIndustryInvoice",O44),'Factur-X FULL'!M:M,0)),INDEX('Factur-X FULL'!T:T,MATCH(Z44,'Factur-X FULL'!B:B,0)))</f>
        <v>EN 16931</v>
      </c>
      <c r="AC44" s="425" t="s">
        <v>4712</v>
      </c>
      <c r="AD44" s="8"/>
    </row>
    <row r="45" spans="1:30" ht="45" customHeight="1" outlineLevel="3" x14ac:dyDescent="0.2">
      <c r="A45" s="8">
        <v>46</v>
      </c>
      <c r="B45" s="39" t="s">
        <v>4156</v>
      </c>
      <c r="C45" s="123" t="s">
        <v>5936</v>
      </c>
      <c r="D45" s="442" t="str">
        <f t="shared" si="2"/>
        <v xml:space="preserve">* * * * </v>
      </c>
      <c r="E45" s="24" t="s">
        <v>5897</v>
      </c>
      <c r="F45" s="17">
        <f t="shared" si="0"/>
        <v>4</v>
      </c>
      <c r="G45" s="26" t="s">
        <v>5613</v>
      </c>
      <c r="H45" s="26" t="s">
        <v>5613</v>
      </c>
      <c r="I45" s="26" t="s">
        <v>5613</v>
      </c>
      <c r="J45" s="26" t="s">
        <v>323</v>
      </c>
      <c r="K45" s="18" t="s">
        <v>20</v>
      </c>
      <c r="L45" s="230" t="str">
        <f t="shared" si="4"/>
        <v>0..1</v>
      </c>
      <c r="M45" s="230" t="str">
        <f t="shared" si="6"/>
        <v>0..1</v>
      </c>
      <c r="N45" s="475" t="s">
        <v>20</v>
      </c>
      <c r="O45" s="20" t="s">
        <v>3816</v>
      </c>
      <c r="P45" s="20" t="s">
        <v>421</v>
      </c>
      <c r="Q45" s="20"/>
      <c r="R45" s="20"/>
      <c r="S45" s="20"/>
      <c r="T45" s="18" t="s">
        <v>147</v>
      </c>
      <c r="U45" s="495" t="s">
        <v>81</v>
      </c>
      <c r="V45" s="88"/>
      <c r="W45" s="181"/>
      <c r="X45" s="163"/>
      <c r="Y45" s="8"/>
      <c r="Z45" s="114" t="str">
        <f>INDEX('Factur-X FULL'!B:B,MATCH(CONCATENATE("/rsm:CrossIndustryInvoice",O45),'Factur-X FULL'!M:M,0))</f>
        <v>BT-156</v>
      </c>
      <c r="AA45" s="201" t="str">
        <f>INDEX('Factur-X FULL'!K:K,MATCH(CONCATENATE("/rsm:CrossIndustryInvoice",O45),'Factur-X FULL'!M:M,0))</f>
        <v>0..1</v>
      </c>
      <c r="AB45" s="109" t="str">
        <f>IF(OR(ISNA(Z45),Z45="EXT"),INDEX('Factur-X FULL'!T:T,MATCH(CONCATENATE("/rsm:CrossIndustryInvoice",O45),'Factur-X FULL'!M:M,0)),INDEX('Factur-X FULL'!T:T,MATCH(Z45,'Factur-X FULL'!B:B,0)))</f>
        <v>EN 16931</v>
      </c>
      <c r="AC45" s="425" t="s">
        <v>4712</v>
      </c>
      <c r="AD45" s="8"/>
    </row>
    <row r="46" spans="1:30" ht="45" customHeight="1" outlineLevel="3" x14ac:dyDescent="0.2">
      <c r="A46" s="8">
        <v>49</v>
      </c>
      <c r="B46" s="39" t="s">
        <v>4156</v>
      </c>
      <c r="C46" s="123" t="s">
        <v>5936</v>
      </c>
      <c r="D46" s="442" t="str">
        <f t="shared" si="2"/>
        <v xml:space="preserve">* * * * </v>
      </c>
      <c r="E46" s="20" t="s">
        <v>5900</v>
      </c>
      <c r="F46" s="17">
        <f t="shared" si="0"/>
        <v>4</v>
      </c>
      <c r="G46" s="26" t="s">
        <v>5613</v>
      </c>
      <c r="H46" s="26" t="s">
        <v>5613</v>
      </c>
      <c r="I46" s="26" t="s">
        <v>5613</v>
      </c>
      <c r="J46" s="26" t="s">
        <v>323</v>
      </c>
      <c r="K46" s="18" t="s">
        <v>20</v>
      </c>
      <c r="L46" s="230" t="str">
        <f t="shared" si="4"/>
        <v>0..1</v>
      </c>
      <c r="M46" s="230" t="str">
        <f t="shared" si="6"/>
        <v>0..1</v>
      </c>
      <c r="N46" s="475" t="s">
        <v>21</v>
      </c>
      <c r="O46" s="21" t="s">
        <v>3819</v>
      </c>
      <c r="P46" s="20" t="s">
        <v>428</v>
      </c>
      <c r="Q46" s="20"/>
      <c r="R46" s="20"/>
      <c r="S46" s="21"/>
      <c r="T46" s="18" t="s">
        <v>125</v>
      </c>
      <c r="U46" s="495" t="s">
        <v>81</v>
      </c>
      <c r="V46" s="88" t="s">
        <v>42</v>
      </c>
      <c r="W46" s="181"/>
      <c r="X46" s="163" t="s">
        <v>4949</v>
      </c>
      <c r="Y46" s="8"/>
      <c r="Z46" s="114" t="str">
        <f>INDEX('Factur-X FULL'!B:B,MATCH(CONCATENATE("/rsm:CrossIndustryInvoice",O46),'Factur-X FULL'!M:M,0))</f>
        <v>BT-153</v>
      </c>
      <c r="AA46" s="201" t="str">
        <f>INDEX('Factur-X FULL'!K:K,MATCH(CONCATENATE("/rsm:CrossIndustryInvoice",O46),'Factur-X FULL'!M:M,0))</f>
        <v>1..1</v>
      </c>
      <c r="AB46" s="109" t="str">
        <f>IF(OR(ISNA(Z46),Z46="EXT"),INDEX('Factur-X FULL'!T:T,MATCH(CONCATENATE("/rsm:CrossIndustryInvoice",O46),'Factur-X FULL'!M:M,0)),INDEX('Factur-X FULL'!T:T,MATCH(Z46,'Factur-X FULL'!B:B,0)))</f>
        <v>BASIC</v>
      </c>
      <c r="AC46" s="70" t="s">
        <v>4706</v>
      </c>
      <c r="AD46" s="8"/>
    </row>
    <row r="47" spans="1:30" ht="45" customHeight="1" outlineLevel="3" x14ac:dyDescent="0.2">
      <c r="A47" s="8">
        <v>50</v>
      </c>
      <c r="B47" s="39" t="s">
        <v>4156</v>
      </c>
      <c r="C47" s="123" t="s">
        <v>5936</v>
      </c>
      <c r="D47" s="442" t="str">
        <f t="shared" si="2"/>
        <v xml:space="preserve">* * * * </v>
      </c>
      <c r="E47" s="20" t="s">
        <v>5901</v>
      </c>
      <c r="F47" s="17">
        <f t="shared" si="0"/>
        <v>4</v>
      </c>
      <c r="G47" s="26" t="s">
        <v>5613</v>
      </c>
      <c r="H47" s="26" t="s">
        <v>5613</v>
      </c>
      <c r="I47" s="26" t="s">
        <v>5613</v>
      </c>
      <c r="J47" s="26" t="s">
        <v>3776</v>
      </c>
      <c r="K47" s="18" t="s">
        <v>20</v>
      </c>
      <c r="L47" s="230" t="str">
        <f t="shared" si="4"/>
        <v>0..1</v>
      </c>
      <c r="M47" s="230" t="str">
        <f t="shared" si="6"/>
        <v>0..1</v>
      </c>
      <c r="N47" s="475" t="s">
        <v>21</v>
      </c>
      <c r="O47" s="21" t="s">
        <v>4775</v>
      </c>
      <c r="P47" s="20" t="s">
        <v>5065</v>
      </c>
      <c r="Q47" s="20"/>
      <c r="R47" s="20"/>
      <c r="S47" s="21"/>
      <c r="T47" s="18" t="s">
        <v>125</v>
      </c>
      <c r="U47" s="495" t="s">
        <v>81</v>
      </c>
      <c r="V47" s="88"/>
      <c r="W47" s="181"/>
      <c r="X47" s="163"/>
      <c r="Y47" s="8"/>
      <c r="Z47" s="114" t="str">
        <f>INDEX('Factur-X FULL'!B:B,MATCH(CONCATENATE("/rsm:CrossIndustryInvoice",O47),'Factur-X FULL'!M:M,0))</f>
        <v>BT-154</v>
      </c>
      <c r="AA47" s="201" t="str">
        <f>INDEX('Factur-X FULL'!K:K,MATCH(CONCATENATE("/rsm:CrossIndustryInvoice",O47),'Factur-X FULL'!M:M,0))</f>
        <v>0..1</v>
      </c>
      <c r="AB47" s="109" t="str">
        <f>IF(OR(ISNA(Z47),Z47="EXT"),INDEX('Factur-X FULL'!T:T,MATCH(CONCATENATE("/rsm:CrossIndustryInvoice",O47),'Factur-X FULL'!M:M,0)),INDEX('Factur-X FULL'!T:T,MATCH(Z47,'Factur-X FULL'!B:B,0)))</f>
        <v>EN 16931</v>
      </c>
      <c r="AD47" s="8"/>
    </row>
    <row r="48" spans="1:30" ht="45" customHeight="1" outlineLevel="3" x14ac:dyDescent="0.2">
      <c r="A48" s="8">
        <v>51</v>
      </c>
      <c r="B48" s="39" t="s">
        <v>4156</v>
      </c>
      <c r="C48" s="123" t="s">
        <v>5936</v>
      </c>
      <c r="D48" s="442" t="str">
        <f t="shared" si="2"/>
        <v xml:space="preserve">* * * * </v>
      </c>
      <c r="E48" s="24" t="s">
        <v>5902</v>
      </c>
      <c r="F48" s="17">
        <f t="shared" si="0"/>
        <v>4</v>
      </c>
      <c r="G48" s="26" t="s">
        <v>5613</v>
      </c>
      <c r="H48" s="26" t="s">
        <v>5613</v>
      </c>
      <c r="I48" s="26" t="s">
        <v>5613</v>
      </c>
      <c r="J48" s="26" t="s">
        <v>3776</v>
      </c>
      <c r="K48" s="18" t="s">
        <v>20</v>
      </c>
      <c r="L48" s="230" t="str">
        <f t="shared" si="4"/>
        <v>0..1</v>
      </c>
      <c r="M48" s="230" t="str">
        <f t="shared" si="6"/>
        <v>0..1</v>
      </c>
      <c r="N48" s="475" t="s">
        <v>21</v>
      </c>
      <c r="O48" s="20" t="s">
        <v>3820</v>
      </c>
      <c r="P48" s="20" t="s">
        <v>5066</v>
      </c>
      <c r="Q48" s="20"/>
      <c r="R48" s="20"/>
      <c r="S48" s="20"/>
      <c r="T48" s="18" t="s">
        <v>147</v>
      </c>
      <c r="U48" s="495" t="s">
        <v>81</v>
      </c>
      <c r="V48" s="88"/>
      <c r="W48" s="181"/>
      <c r="X48" s="163"/>
      <c r="Y48" s="8"/>
      <c r="Z48" s="114" t="e">
        <f>INDEX('Factur-X FULL'!B:B,MATCH(CONCATENATE("/rsm:CrossIndustryInvoice",O48),'Factur-X FULL'!M:M,0))</f>
        <v>#N/A</v>
      </c>
      <c r="AA48" s="201" t="e">
        <f>INDEX('Factur-X FULL'!K:K,MATCH(CONCATENATE("/rsm:CrossIndustryInvoice",O48),'Factur-X FULL'!M:M,0))</f>
        <v>#N/A</v>
      </c>
      <c r="AB48" s="109" t="e">
        <f>IF(OR(ISNA(Z48),Z48="EXT"),INDEX('Factur-X FULL'!T:T,MATCH(CONCATENATE("/rsm:CrossIndustryInvoice",O48),'Factur-X FULL'!M:M,0)),INDEX('Factur-X FULL'!T:T,MATCH(Z48,'Factur-X FULL'!B:B,0)))</f>
        <v>#N/A</v>
      </c>
      <c r="AC48" s="426" t="s">
        <v>4707</v>
      </c>
      <c r="AD48" s="8"/>
    </row>
    <row r="49" spans="1:30" ht="45" customHeight="1" outlineLevel="3" x14ac:dyDescent="0.2">
      <c r="A49" s="8">
        <v>52</v>
      </c>
      <c r="B49" s="39" t="s">
        <v>4156</v>
      </c>
      <c r="C49" s="123" t="s">
        <v>5936</v>
      </c>
      <c r="D49" s="442" t="str">
        <f t="shared" si="2"/>
        <v xml:space="preserve">* * * * </v>
      </c>
      <c r="E49" s="24" t="s">
        <v>5903</v>
      </c>
      <c r="F49" s="17">
        <f t="shared" si="0"/>
        <v>4</v>
      </c>
      <c r="G49" s="26" t="s">
        <v>5613</v>
      </c>
      <c r="H49" s="26" t="s">
        <v>5613</v>
      </c>
      <c r="I49" s="26" t="s">
        <v>5613</v>
      </c>
      <c r="J49" s="26" t="s">
        <v>3776</v>
      </c>
      <c r="K49" s="18" t="s">
        <v>20</v>
      </c>
      <c r="L49" s="230" t="str">
        <f t="shared" si="4"/>
        <v>0..1</v>
      </c>
      <c r="M49" s="230" t="str">
        <f t="shared" si="6"/>
        <v>0..1</v>
      </c>
      <c r="N49" s="475" t="s">
        <v>20</v>
      </c>
      <c r="O49" s="20" t="s">
        <v>3821</v>
      </c>
      <c r="P49" s="20" t="s">
        <v>5067</v>
      </c>
      <c r="Q49" s="20"/>
      <c r="R49" s="20"/>
      <c r="S49" s="20"/>
      <c r="T49" s="18" t="s">
        <v>125</v>
      </c>
      <c r="U49" s="495" t="s">
        <v>81</v>
      </c>
      <c r="V49" s="88"/>
      <c r="W49" s="181" t="s">
        <v>3774</v>
      </c>
      <c r="X49" s="163"/>
      <c r="Y49" s="8"/>
      <c r="Z49" s="114" t="e">
        <f>INDEX('Factur-X FULL'!B:B,MATCH(CONCATENATE("/rsm:CrossIndustryInvoice",O49),'Factur-X FULL'!M:M,0))</f>
        <v>#N/A</v>
      </c>
      <c r="AA49" s="201" t="e">
        <f>INDEX('Factur-X FULL'!K:K,MATCH(CONCATENATE("/rsm:CrossIndustryInvoice",O49),'Factur-X FULL'!M:M,0))</f>
        <v>#N/A</v>
      </c>
      <c r="AB49" s="109" t="e">
        <f>IF(OR(ISNA(Z49),Z49="EXT"),INDEX('Factur-X FULL'!T:T,MATCH(CONCATENATE("/rsm:CrossIndustryInvoice",O49),'Factur-X FULL'!M:M,0)),INDEX('Factur-X FULL'!T:T,MATCH(Z49,'Factur-X FULL'!B:B,0)))</f>
        <v>#N/A</v>
      </c>
      <c r="AC49" s="426" t="s">
        <v>4707</v>
      </c>
      <c r="AD49" s="8"/>
    </row>
    <row r="50" spans="1:30" ht="45" customHeight="1" outlineLevel="3" x14ac:dyDescent="0.2">
      <c r="A50" s="8">
        <v>54</v>
      </c>
      <c r="B50" s="39" t="s">
        <v>4156</v>
      </c>
      <c r="C50" s="126"/>
      <c r="D50" s="446" t="str">
        <f t="shared" si="2"/>
        <v xml:space="preserve">* * * * </v>
      </c>
      <c r="E50" s="34" t="s">
        <v>4398</v>
      </c>
      <c r="F50" s="35">
        <f t="shared" si="0"/>
        <v>4</v>
      </c>
      <c r="G50" s="233" t="s">
        <v>5613</v>
      </c>
      <c r="H50" s="233" t="s">
        <v>5613</v>
      </c>
      <c r="I50" s="233" t="s">
        <v>5613</v>
      </c>
      <c r="J50" s="233" t="s">
        <v>3776</v>
      </c>
      <c r="K50" s="36" t="s">
        <v>21</v>
      </c>
      <c r="L50" s="233" t="str">
        <f t="shared" si="4"/>
        <v>0..n</v>
      </c>
      <c r="M50" s="233" t="str">
        <f t="shared" si="6"/>
        <v>0..n</v>
      </c>
      <c r="N50" s="482" t="s">
        <v>21</v>
      </c>
      <c r="O50" s="34" t="s">
        <v>3823</v>
      </c>
      <c r="P50" s="227"/>
      <c r="Q50" s="34"/>
      <c r="R50" s="34"/>
      <c r="S50" s="34"/>
      <c r="T50" s="36" t="s">
        <v>77</v>
      </c>
      <c r="U50" s="500"/>
      <c r="V50" s="91"/>
      <c r="W50" s="185" t="s">
        <v>3774</v>
      </c>
      <c r="X50" s="166" t="s">
        <v>4949</v>
      </c>
      <c r="Y50" s="8"/>
      <c r="Z50" s="114" t="str">
        <f>INDEX('Factur-X FULL'!B:B,MATCH(CONCATENATE("/rsm:CrossIndustryInvoice",O50),'Factur-X FULL'!M:M,0))</f>
        <v>BG-32</v>
      </c>
      <c r="AA50" s="201" t="str">
        <f>INDEX('Factur-X FULL'!K:K,MATCH(CONCATENATE("/rsm:CrossIndustryInvoice",O50),'Factur-X FULL'!M:M,0))</f>
        <v>0..n</v>
      </c>
      <c r="AB50" s="109" t="str">
        <f>IF(OR(ISNA(Z50),Z50="EXT"),INDEX('Factur-X FULL'!T:T,MATCH(CONCATENATE("/rsm:CrossIndustryInvoice",O50),'Factur-X FULL'!M:M,0)),INDEX('Factur-X FULL'!T:T,MATCH(Z50,'Factur-X FULL'!B:B,0)))</f>
        <v>EN 16931</v>
      </c>
      <c r="AD50" s="8"/>
    </row>
    <row r="51" spans="1:30" ht="45" customHeight="1" outlineLevel="4" x14ac:dyDescent="0.2">
      <c r="A51" s="8">
        <v>55</v>
      </c>
      <c r="B51" s="39" t="s">
        <v>4156</v>
      </c>
      <c r="C51" s="121" t="s">
        <v>5936</v>
      </c>
      <c r="D51" s="442" t="str">
        <f t="shared" si="2"/>
        <v xml:space="preserve">* * * * * </v>
      </c>
      <c r="E51" s="24" t="s">
        <v>5905</v>
      </c>
      <c r="F51" s="17">
        <f t="shared" si="0"/>
        <v>5</v>
      </c>
      <c r="G51" s="26" t="s">
        <v>5613</v>
      </c>
      <c r="H51" s="26" t="s">
        <v>5613</v>
      </c>
      <c r="I51" s="26" t="s">
        <v>5613</v>
      </c>
      <c r="J51" s="26" t="s">
        <v>3776</v>
      </c>
      <c r="K51" s="18" t="s">
        <v>20</v>
      </c>
      <c r="L51" s="230" t="str">
        <f t="shared" si="4"/>
        <v>0..1</v>
      </c>
      <c r="M51" s="230" t="str">
        <f t="shared" si="6"/>
        <v>0..1</v>
      </c>
      <c r="N51" s="475" t="s">
        <v>20</v>
      </c>
      <c r="O51" s="20" t="s">
        <v>4300</v>
      </c>
      <c r="P51" s="20" t="s">
        <v>4281</v>
      </c>
      <c r="Q51" s="24" t="s">
        <v>4254</v>
      </c>
      <c r="R51" s="24"/>
      <c r="S51" s="20"/>
      <c r="T51" s="18" t="s">
        <v>192</v>
      </c>
      <c r="U51" s="495" t="s">
        <v>81</v>
      </c>
      <c r="V51" s="88"/>
      <c r="W51" s="181" t="s">
        <v>3774</v>
      </c>
      <c r="X51" s="163" t="s">
        <v>4949</v>
      </c>
      <c r="Y51" s="8"/>
      <c r="Z51" s="114" t="str">
        <f>INDEX('Factur-X FULL'!B:B,MATCH(CONCATENATE("/rsm:CrossIndustryInvoice",O51),'Factur-X FULL'!M:M,0))</f>
        <v>EXT</v>
      </c>
      <c r="AA51" s="201" t="str">
        <f>INDEX('Factur-X FULL'!K:K,MATCH(CONCATENATE("/rsm:CrossIndustryInvoice",O51),'Factur-X FULL'!M:M,0))</f>
        <v>0..1</v>
      </c>
      <c r="AB51" s="109" t="str">
        <f>IF(OR(ISNA(Z51),Z51="EXT"),INDEX('Factur-X FULL'!T:T,MATCH(CONCATENATE("/rsm:CrossIndustryInvoice",O51),'Factur-X FULL'!M:M,0)),INDEX('Factur-X FULL'!T:T,MATCH(Z51,'Factur-X FULL'!B:B,0)))</f>
        <v>EXTENDED</v>
      </c>
      <c r="AC51" s="427" t="s">
        <v>5594</v>
      </c>
      <c r="AD51" s="8"/>
    </row>
    <row r="52" spans="1:30" ht="45" customHeight="1" outlineLevel="4" x14ac:dyDescent="0.2">
      <c r="A52" s="8">
        <v>56</v>
      </c>
      <c r="B52" s="39" t="s">
        <v>4156</v>
      </c>
      <c r="C52" s="121" t="s">
        <v>5936</v>
      </c>
      <c r="D52" s="442" t="str">
        <f t="shared" si="2"/>
        <v xml:space="preserve">* * * * * </v>
      </c>
      <c r="E52" s="24" t="s">
        <v>5906</v>
      </c>
      <c r="F52" s="17">
        <f t="shared" si="0"/>
        <v>5</v>
      </c>
      <c r="G52" s="26" t="s">
        <v>5613</v>
      </c>
      <c r="H52" s="26" t="s">
        <v>5613</v>
      </c>
      <c r="I52" s="26" t="s">
        <v>5613</v>
      </c>
      <c r="J52" s="26" t="s">
        <v>3776</v>
      </c>
      <c r="K52" s="18" t="s">
        <v>16</v>
      </c>
      <c r="L52" s="230" t="str">
        <f t="shared" si="4"/>
        <v>1..1</v>
      </c>
      <c r="M52" s="230" t="s">
        <v>40</v>
      </c>
      <c r="N52" s="475" t="s">
        <v>21</v>
      </c>
      <c r="O52" s="20" t="s">
        <v>4279</v>
      </c>
      <c r="P52" s="20" t="s">
        <v>463</v>
      </c>
      <c r="Q52" s="20" t="s">
        <v>464</v>
      </c>
      <c r="R52" s="20"/>
      <c r="S52" s="20"/>
      <c r="T52" s="18" t="s">
        <v>125</v>
      </c>
      <c r="U52" s="495" t="s">
        <v>81</v>
      </c>
      <c r="V52" s="88"/>
      <c r="W52" s="181" t="s">
        <v>3774</v>
      </c>
      <c r="X52" s="163" t="s">
        <v>4949</v>
      </c>
      <c r="Y52" s="8"/>
      <c r="Z52" s="114" t="str">
        <f>INDEX('Factur-X FULL'!B:B,MATCH(CONCATENATE("/rsm:CrossIndustryInvoice",O52),'Factur-X FULL'!M:M,0))</f>
        <v>BT-160</v>
      </c>
      <c r="AA52" s="201" t="str">
        <f>INDEX('Factur-X FULL'!K:K,MATCH(CONCATENATE("/rsm:CrossIndustryInvoice",O52),'Factur-X FULL'!M:M,0))</f>
        <v>1..1</v>
      </c>
      <c r="AB52" s="109" t="str">
        <f>IF(OR(ISNA(Z52),Z52="EXT"),INDEX('Factur-X FULL'!T:T,MATCH(CONCATENATE("/rsm:CrossIndustryInvoice",O52),'Factur-X FULL'!M:M,0)),INDEX('Factur-X FULL'!T:T,MATCH(Z52,'Factur-X FULL'!B:B,0)))</f>
        <v>EN 16931</v>
      </c>
      <c r="AC52" s="70" t="s">
        <v>4706</v>
      </c>
      <c r="AD52" s="8"/>
    </row>
    <row r="53" spans="1:30" ht="45" customHeight="1" outlineLevel="4" x14ac:dyDescent="0.2">
      <c r="A53" s="8">
        <v>59</v>
      </c>
      <c r="B53" s="39" t="s">
        <v>4156</v>
      </c>
      <c r="C53" s="121" t="s">
        <v>5936</v>
      </c>
      <c r="D53" s="442" t="str">
        <f t="shared" si="2"/>
        <v xml:space="preserve">* * * * * </v>
      </c>
      <c r="E53" s="24" t="s">
        <v>5909</v>
      </c>
      <c r="F53" s="17">
        <f t="shared" si="0"/>
        <v>5</v>
      </c>
      <c r="G53" s="26" t="s">
        <v>5613</v>
      </c>
      <c r="H53" s="26" t="s">
        <v>5613</v>
      </c>
      <c r="I53" s="26" t="s">
        <v>5613</v>
      </c>
      <c r="J53" s="26" t="s">
        <v>3776</v>
      </c>
      <c r="K53" s="18" t="s">
        <v>16</v>
      </c>
      <c r="L53" s="230" t="str">
        <f t="shared" si="4"/>
        <v>1..1</v>
      </c>
      <c r="M53" s="230" t="s">
        <v>40</v>
      </c>
      <c r="N53" s="475" t="s">
        <v>21</v>
      </c>
      <c r="O53" s="20" t="s">
        <v>4280</v>
      </c>
      <c r="P53" s="20" t="s">
        <v>486</v>
      </c>
      <c r="Q53" s="20" t="s">
        <v>487</v>
      </c>
      <c r="R53" s="20"/>
      <c r="S53" s="20"/>
      <c r="T53" s="18" t="s">
        <v>125</v>
      </c>
      <c r="U53" s="495" t="s">
        <v>81</v>
      </c>
      <c r="V53" s="88"/>
      <c r="W53" s="181" t="s">
        <v>3774</v>
      </c>
      <c r="X53" s="163" t="s">
        <v>4949</v>
      </c>
      <c r="Y53" s="8"/>
      <c r="Z53" s="114" t="str">
        <f>INDEX('Factur-X FULL'!B:B,MATCH(CONCATENATE("/rsm:CrossIndustryInvoice",O53),'Factur-X FULL'!M:M,0))</f>
        <v>BT-161</v>
      </c>
      <c r="AA53" s="201" t="str">
        <f>INDEX('Factur-X FULL'!K:K,MATCH(CONCATENATE("/rsm:CrossIndustryInvoice",O53),'Factur-X FULL'!M:M,0))</f>
        <v>1..1</v>
      </c>
      <c r="AB53" s="109" t="str">
        <f>IF(OR(ISNA(Z53),Z53="EXT"),INDEX('Factur-X FULL'!T:T,MATCH(CONCATENATE("/rsm:CrossIndustryInvoice",O53),'Factur-X FULL'!M:M,0)),INDEX('Factur-X FULL'!T:T,MATCH(Z53,'Factur-X FULL'!B:B,0)))</f>
        <v>EN 16931</v>
      </c>
      <c r="AC53" s="70" t="s">
        <v>4706</v>
      </c>
      <c r="AD53" s="8"/>
    </row>
    <row r="54" spans="1:30" ht="45" customHeight="1" outlineLevel="3" x14ac:dyDescent="0.2">
      <c r="A54" s="8">
        <v>60</v>
      </c>
      <c r="B54" s="39" t="s">
        <v>4156</v>
      </c>
      <c r="C54" s="126" t="s">
        <v>5936</v>
      </c>
      <c r="D54" s="446" t="str">
        <f t="shared" si="2"/>
        <v xml:space="preserve">* * * * </v>
      </c>
      <c r="E54" s="50" t="str">
        <f>CONCATENATE("(",E55,")")</f>
        <v>(Item (Trade Product) Classification Class Code)</v>
      </c>
      <c r="F54" s="35">
        <f t="shared" si="0"/>
        <v>4</v>
      </c>
      <c r="G54" s="35" t="s">
        <v>5613</v>
      </c>
      <c r="H54" s="35" t="s">
        <v>5613</v>
      </c>
      <c r="I54" s="35" t="s">
        <v>5613</v>
      </c>
      <c r="J54" s="35" t="s">
        <v>3776</v>
      </c>
      <c r="K54" s="36" t="s">
        <v>21</v>
      </c>
      <c r="L54" s="35" t="str">
        <f t="shared" si="4"/>
        <v>0..n</v>
      </c>
      <c r="M54" s="35" t="str">
        <f t="shared" si="6"/>
        <v>0..n</v>
      </c>
      <c r="N54" s="482" t="s">
        <v>21</v>
      </c>
      <c r="O54" s="34" t="s">
        <v>3824</v>
      </c>
      <c r="P54" s="34"/>
      <c r="Q54" s="34"/>
      <c r="R54" s="34"/>
      <c r="S54" s="34"/>
      <c r="T54" s="36"/>
      <c r="U54" s="500"/>
      <c r="V54" s="91"/>
      <c r="W54" s="185" t="s">
        <v>3774</v>
      </c>
      <c r="X54" s="166" t="s">
        <v>4949</v>
      </c>
      <c r="Y54" s="8"/>
      <c r="Z54" s="111" t="str">
        <f>INDEX('Factur-X FULL'!B:B,MATCH(CONCATENATE("/rsm:CrossIndustryInvoice",O54),'Factur-X FULL'!M:M,0))</f>
        <v>BT-158-00</v>
      </c>
      <c r="AA54" s="199" t="str">
        <f>INDEX('Factur-X FULL'!K:K,MATCH(CONCATENATE("/rsm:CrossIndustryInvoice",O54),'Factur-X FULL'!M:M,0))</f>
        <v>0..n</v>
      </c>
      <c r="AB54" s="109" t="str">
        <f>IF(OR(ISNA(Z54),Z54="EXT"),INDEX('Factur-X FULL'!T:T,MATCH(CONCATENATE("/rsm:CrossIndustryInvoice",O54),'Factur-X FULL'!M:M,0)),INDEX('Factur-X FULL'!T:T,MATCH(Z54,'Factur-X FULL'!B:B,0)))</f>
        <v>EN 16931</v>
      </c>
      <c r="AC54" s="70" t="s">
        <v>4706</v>
      </c>
      <c r="AD54" s="8"/>
    </row>
    <row r="55" spans="1:30" ht="45" customHeight="1" outlineLevel="4" x14ac:dyDescent="0.2">
      <c r="A55" s="8">
        <v>61</v>
      </c>
      <c r="B55" s="39" t="s">
        <v>4156</v>
      </c>
      <c r="C55" s="121" t="s">
        <v>5936</v>
      </c>
      <c r="D55" s="442" t="str">
        <f t="shared" si="2"/>
        <v xml:space="preserve">* * * * * </v>
      </c>
      <c r="E55" s="24" t="s">
        <v>5910</v>
      </c>
      <c r="F55" s="17">
        <f t="shared" si="0"/>
        <v>5</v>
      </c>
      <c r="G55" s="26" t="s">
        <v>5613</v>
      </c>
      <c r="H55" s="26" t="s">
        <v>5613</v>
      </c>
      <c r="I55" s="26" t="s">
        <v>5613</v>
      </c>
      <c r="J55" s="26" t="s">
        <v>3776</v>
      </c>
      <c r="K55" s="18" t="s">
        <v>16</v>
      </c>
      <c r="L55" s="230" t="str">
        <f t="shared" si="4"/>
        <v>1..1</v>
      </c>
      <c r="M55" s="230" t="str">
        <f t="shared" si="6"/>
        <v>1..1</v>
      </c>
      <c r="N55" s="475" t="s">
        <v>20</v>
      </c>
      <c r="O55" s="20" t="s">
        <v>3825</v>
      </c>
      <c r="P55" s="20" t="s">
        <v>501</v>
      </c>
      <c r="Q55" s="20" t="s">
        <v>4246</v>
      </c>
      <c r="R55" s="20"/>
      <c r="S55" s="20"/>
      <c r="T55" s="18" t="s">
        <v>147</v>
      </c>
      <c r="U55" s="495" t="s">
        <v>81</v>
      </c>
      <c r="V55" s="88"/>
      <c r="W55" s="181" t="s">
        <v>3774</v>
      </c>
      <c r="X55" s="163" t="s">
        <v>4949</v>
      </c>
      <c r="Y55" s="8"/>
      <c r="Z55" s="114" t="str">
        <f>INDEX('Factur-X FULL'!B:B,MATCH(CONCATENATE("/rsm:CrossIndustryInvoice",O55),'Factur-X FULL'!M:M,0))</f>
        <v>BT-158</v>
      </c>
      <c r="AA55" s="201" t="str">
        <f>INDEX('Factur-X FULL'!K:K,MATCH(CONCATENATE("/rsm:CrossIndustryInvoice",O55),'Factur-X FULL'!M:M,0))</f>
        <v>0..1</v>
      </c>
      <c r="AB55" s="109" t="str">
        <f>IF(OR(ISNA(Z55),Z55="EXT"),INDEX('Factur-X FULL'!T:T,MATCH(CONCATENATE("/rsm:CrossIndustryInvoice",O55),'Factur-X FULL'!M:M,0)),INDEX('Factur-X FULL'!T:T,MATCH(Z55,'Factur-X FULL'!B:B,0)))</f>
        <v>EN 16931</v>
      </c>
      <c r="AC55" s="426" t="s">
        <v>4839</v>
      </c>
      <c r="AD55" s="8"/>
    </row>
    <row r="56" spans="1:30" ht="45" customHeight="1" outlineLevel="4" x14ac:dyDescent="0.2">
      <c r="A56" s="8">
        <v>62</v>
      </c>
      <c r="B56" s="39" t="s">
        <v>4156</v>
      </c>
      <c r="C56" s="121" t="s">
        <v>5936</v>
      </c>
      <c r="D56" s="442" t="str">
        <f t="shared" si="2"/>
        <v xml:space="preserve">* * * * * * </v>
      </c>
      <c r="E56" s="24" t="s">
        <v>5911</v>
      </c>
      <c r="F56" s="17">
        <f t="shared" si="0"/>
        <v>6</v>
      </c>
      <c r="G56" s="26" t="s">
        <v>5613</v>
      </c>
      <c r="H56" s="26" t="s">
        <v>5613</v>
      </c>
      <c r="I56" s="26" t="s">
        <v>5613</v>
      </c>
      <c r="J56" s="26" t="s">
        <v>3776</v>
      </c>
      <c r="K56" s="18" t="s">
        <v>16</v>
      </c>
      <c r="L56" s="230" t="str">
        <f t="shared" si="4"/>
        <v>1..1</v>
      </c>
      <c r="M56" s="230" t="str">
        <f t="shared" si="6"/>
        <v>1..1</v>
      </c>
      <c r="N56" s="475" t="s">
        <v>20</v>
      </c>
      <c r="O56" s="47" t="s">
        <v>3826</v>
      </c>
      <c r="P56" s="158" t="s">
        <v>515</v>
      </c>
      <c r="Q56" s="159" t="s">
        <v>4247</v>
      </c>
      <c r="R56" s="159"/>
      <c r="S56" s="47"/>
      <c r="T56" s="125" t="s">
        <v>409</v>
      </c>
      <c r="U56" s="497" t="s">
        <v>230</v>
      </c>
      <c r="V56" s="94"/>
      <c r="W56" s="187" t="s">
        <v>3774</v>
      </c>
      <c r="X56" s="169" t="s">
        <v>4949</v>
      </c>
      <c r="Y56" s="8"/>
      <c r="Z56" s="114" t="str">
        <f>INDEX('Factur-X FULL'!B:B,MATCH(CONCATENATE("/rsm:CrossIndustryInvoice",O56),'Factur-X FULL'!M:M,0))</f>
        <v>BT-158-1</v>
      </c>
      <c r="AA56" s="201" t="str">
        <f>INDEX('Factur-X FULL'!K:K,MATCH(CONCATENATE("/rsm:CrossIndustryInvoice",O56),'Factur-X FULL'!M:M,0))</f>
        <v>1..1</v>
      </c>
      <c r="AB56" s="109" t="str">
        <f>IF(OR(ISNA(Z56),Z56="EXT"),INDEX('Factur-X FULL'!T:T,MATCH(CONCATENATE("/rsm:CrossIndustryInvoice",O56),'Factur-X FULL'!M:M,0)),INDEX('Factur-X FULL'!T:T,MATCH(Z56,'Factur-X FULL'!B:B,0)))</f>
        <v>EN 16931</v>
      </c>
      <c r="AC56" s="70" t="s">
        <v>4706</v>
      </c>
      <c r="AD56" s="8"/>
    </row>
    <row r="57" spans="1:30" ht="45" customHeight="1" outlineLevel="4" x14ac:dyDescent="0.2">
      <c r="A57" s="8">
        <v>63</v>
      </c>
      <c r="B57" s="39" t="s">
        <v>4156</v>
      </c>
      <c r="C57" s="121" t="s">
        <v>5936</v>
      </c>
      <c r="D57" s="442" t="str">
        <f t="shared" si="2"/>
        <v xml:space="preserve">* * * * * * </v>
      </c>
      <c r="E57" s="24" t="s">
        <v>5912</v>
      </c>
      <c r="F57" s="17">
        <f t="shared" si="0"/>
        <v>6</v>
      </c>
      <c r="G57" s="26" t="s">
        <v>5613</v>
      </c>
      <c r="H57" s="26" t="s">
        <v>5613</v>
      </c>
      <c r="I57" s="26" t="s">
        <v>5613</v>
      </c>
      <c r="J57" s="26" t="s">
        <v>3776</v>
      </c>
      <c r="K57" s="18" t="s">
        <v>20</v>
      </c>
      <c r="L57" s="230" t="str">
        <f t="shared" si="4"/>
        <v>0..1</v>
      </c>
      <c r="M57" s="230" t="str">
        <f t="shared" si="6"/>
        <v>0..1</v>
      </c>
      <c r="N57" s="475" t="s">
        <v>20</v>
      </c>
      <c r="O57" s="47" t="s">
        <v>3827</v>
      </c>
      <c r="P57" s="158" t="s">
        <v>523</v>
      </c>
      <c r="Q57" s="47" t="s">
        <v>77</v>
      </c>
      <c r="R57" s="47"/>
      <c r="S57" s="47"/>
      <c r="T57" s="125" t="s">
        <v>409</v>
      </c>
      <c r="U57" s="497" t="s">
        <v>230</v>
      </c>
      <c r="V57" s="94"/>
      <c r="W57" s="187" t="s">
        <v>3774</v>
      </c>
      <c r="X57" s="169" t="s">
        <v>4949</v>
      </c>
      <c r="Y57" s="8"/>
      <c r="Z57" s="114" t="str">
        <f>INDEX('Factur-X FULL'!B:B,MATCH(CONCATENATE("/rsm:CrossIndustryInvoice",O57),'Factur-X FULL'!M:M,0))</f>
        <v>BT-158-2</v>
      </c>
      <c r="AA57" s="201" t="str">
        <f>INDEX('Factur-X FULL'!K:K,MATCH(CONCATENATE("/rsm:CrossIndustryInvoice",O57),'Factur-X FULL'!M:M,0))</f>
        <v>0..1</v>
      </c>
      <c r="AB57" s="109" t="str">
        <f>IF(OR(ISNA(Z57),Z57="EXT"),INDEX('Factur-X FULL'!T:T,MATCH(CONCATENATE("/rsm:CrossIndustryInvoice",O57),'Factur-X FULL'!M:M,0)),INDEX('Factur-X FULL'!T:T,MATCH(Z57,'Factur-X FULL'!B:B,0)))</f>
        <v>EN 16931</v>
      </c>
      <c r="AC57" s="70" t="s">
        <v>4706</v>
      </c>
      <c r="AD57" s="8"/>
    </row>
    <row r="58" spans="1:30" ht="45" customHeight="1" outlineLevel="4" x14ac:dyDescent="0.2">
      <c r="A58" s="8">
        <v>64</v>
      </c>
      <c r="B58" s="39" t="s">
        <v>4156</v>
      </c>
      <c r="C58" s="121" t="s">
        <v>5936</v>
      </c>
      <c r="D58" s="442" t="str">
        <f t="shared" si="2"/>
        <v xml:space="preserve">* * * * * </v>
      </c>
      <c r="E58" s="24" t="s">
        <v>5913</v>
      </c>
      <c r="F58" s="17">
        <f t="shared" si="0"/>
        <v>5</v>
      </c>
      <c r="G58" s="26" t="s">
        <v>5613</v>
      </c>
      <c r="H58" s="26" t="s">
        <v>5613</v>
      </c>
      <c r="I58" s="26" t="s">
        <v>5613</v>
      </c>
      <c r="J58" s="26" t="s">
        <v>3776</v>
      </c>
      <c r="K58" s="18" t="s">
        <v>20</v>
      </c>
      <c r="L58" s="230" t="str">
        <f t="shared" si="4"/>
        <v>0..1</v>
      </c>
      <c r="M58" s="230" t="str">
        <f t="shared" si="6"/>
        <v>0..1</v>
      </c>
      <c r="N58" s="475" t="s">
        <v>21</v>
      </c>
      <c r="O58" s="20" t="s">
        <v>4776</v>
      </c>
      <c r="P58" s="20" t="s">
        <v>4777</v>
      </c>
      <c r="Q58" s="20"/>
      <c r="R58" s="20"/>
      <c r="S58" s="20"/>
      <c r="T58" s="18" t="s">
        <v>125</v>
      </c>
      <c r="U58" s="495" t="s">
        <v>81</v>
      </c>
      <c r="V58" s="88"/>
      <c r="W58" s="181" t="s">
        <v>3774</v>
      </c>
      <c r="X58" s="163" t="s">
        <v>4949</v>
      </c>
      <c r="Y58" s="8"/>
      <c r="Z58" s="114" t="str">
        <f>INDEX('Factur-X FULL'!B:B,MATCH(CONCATENATE("/rsm:CrossIndustryInvoice",O58),'Factur-X FULL'!M:M,0))</f>
        <v>EXT</v>
      </c>
      <c r="AA58" s="201" t="str">
        <f>INDEX('Factur-X FULL'!K:K,MATCH(CONCATENATE("/rsm:CrossIndustryInvoice",O58),'Factur-X FULL'!M:M,0))</f>
        <v>0..1</v>
      </c>
      <c r="AB58" s="109" t="str">
        <f>IF(OR(ISNA(Z58),Z58="EXT"),INDEX('Factur-X FULL'!T:T,MATCH(CONCATENATE("/rsm:CrossIndustryInvoice",O58),'Factur-X FULL'!M:M,0)),INDEX('Factur-X FULL'!T:T,MATCH(Z58,'Factur-X FULL'!B:B,0)))</f>
        <v>EXTENDED</v>
      </c>
      <c r="AC58" s="427" t="s">
        <v>5594</v>
      </c>
      <c r="AD58" s="8"/>
    </row>
    <row r="59" spans="1:30" ht="45" customHeight="1" outlineLevel="3" x14ac:dyDescent="0.2">
      <c r="A59" s="8">
        <v>65</v>
      </c>
      <c r="B59" s="39" t="s">
        <v>4156</v>
      </c>
      <c r="C59" s="126" t="s">
        <v>5936</v>
      </c>
      <c r="D59" s="446" t="str">
        <f t="shared" si="2"/>
        <v xml:space="preserve">* * * * </v>
      </c>
      <c r="E59" s="34" t="s">
        <v>5914</v>
      </c>
      <c r="F59" s="35">
        <f t="shared" si="0"/>
        <v>4</v>
      </c>
      <c r="G59" s="35" t="s">
        <v>5613</v>
      </c>
      <c r="H59" s="35" t="s">
        <v>5613</v>
      </c>
      <c r="I59" s="35" t="s">
        <v>5613</v>
      </c>
      <c r="J59" s="35" t="s">
        <v>3776</v>
      </c>
      <c r="K59" s="36" t="s">
        <v>21</v>
      </c>
      <c r="L59" s="35" t="str">
        <f t="shared" si="4"/>
        <v>0..n</v>
      </c>
      <c r="M59" s="35" t="str">
        <f t="shared" si="6"/>
        <v>0..n</v>
      </c>
      <c r="N59" s="482" t="s">
        <v>21</v>
      </c>
      <c r="O59" s="34" t="s">
        <v>3828</v>
      </c>
      <c r="P59" s="34"/>
      <c r="Q59" s="34"/>
      <c r="R59" s="34"/>
      <c r="S59" s="34"/>
      <c r="T59" s="36"/>
      <c r="U59" s="500"/>
      <c r="V59" s="91"/>
      <c r="W59" s="185" t="s">
        <v>3774</v>
      </c>
      <c r="X59" s="166" t="s">
        <v>4949</v>
      </c>
      <c r="Y59" s="8"/>
      <c r="Z59" s="114" t="e">
        <f>INDEX('Factur-X FULL'!B:B,MATCH(CONCATENATE("/rsm:CrossIndustryInvoice",O59),'Factur-X FULL'!M:M,0))</f>
        <v>#N/A</v>
      </c>
      <c r="AA59" s="201" t="e">
        <f>INDEX('Factur-X FULL'!K:K,MATCH(CONCATENATE("/rsm:CrossIndustryInvoice",O59),'Factur-X FULL'!M:M,0))</f>
        <v>#N/A</v>
      </c>
      <c r="AB59" s="109" t="e">
        <f>IF(OR(ISNA(Z59),Z59="EXT"),INDEX('Factur-X FULL'!T:T,MATCH(CONCATENATE("/rsm:CrossIndustryInvoice",O59),'Factur-X FULL'!M:M,0)),INDEX('Factur-X FULL'!T:T,MATCH(Z59,'Factur-X FULL'!B:B,0)))</f>
        <v>#N/A</v>
      </c>
      <c r="AC59" s="426" t="s">
        <v>4707</v>
      </c>
      <c r="AD59" s="8"/>
    </row>
    <row r="60" spans="1:30" ht="45" customHeight="1" outlineLevel="4" x14ac:dyDescent="0.2">
      <c r="A60" s="8">
        <v>66</v>
      </c>
      <c r="B60" s="39" t="s">
        <v>4156</v>
      </c>
      <c r="C60" s="121" t="s">
        <v>5936</v>
      </c>
      <c r="D60" s="442" t="str">
        <f t="shared" ref="D60:D92" si="7">REPT($D$1,F60)</f>
        <v xml:space="preserve">* * * * * </v>
      </c>
      <c r="E60" s="24" t="s">
        <v>5915</v>
      </c>
      <c r="F60" s="17">
        <f t="shared" ref="F60:F114" si="8">LEN(O60)-LEN(SUBSTITUTE(O60,"/",""))</f>
        <v>5</v>
      </c>
      <c r="G60" s="26" t="s">
        <v>5613</v>
      </c>
      <c r="H60" s="26" t="s">
        <v>5613</v>
      </c>
      <c r="I60" s="26" t="s">
        <v>5613</v>
      </c>
      <c r="J60" s="26" t="s">
        <v>3776</v>
      </c>
      <c r="K60" s="18" t="s">
        <v>20</v>
      </c>
      <c r="L60" s="230" t="str">
        <f t="shared" si="4"/>
        <v>0..1</v>
      </c>
      <c r="M60" s="230" t="str">
        <f t="shared" si="6"/>
        <v>0..1</v>
      </c>
      <c r="N60" s="475" t="s">
        <v>20</v>
      </c>
      <c r="O60" s="20" t="s">
        <v>4283</v>
      </c>
      <c r="P60" s="20" t="s">
        <v>4285</v>
      </c>
      <c r="Q60" s="20"/>
      <c r="R60" s="20"/>
      <c r="S60" s="20"/>
      <c r="T60" s="18" t="s">
        <v>147</v>
      </c>
      <c r="U60" s="495" t="s">
        <v>81</v>
      </c>
      <c r="V60" s="88"/>
      <c r="W60" s="181" t="s">
        <v>3774</v>
      </c>
      <c r="X60" s="163" t="s">
        <v>4949</v>
      </c>
      <c r="Y60" s="8"/>
      <c r="Z60" s="114" t="e">
        <f>INDEX('Factur-X FULL'!B:B,MATCH(CONCATENATE("/rsm:CrossIndustryInvoice",O60),'Factur-X FULL'!M:M,0))</f>
        <v>#N/A</v>
      </c>
      <c r="AA60" s="201" t="e">
        <f>INDEX('Factur-X FULL'!K:K,MATCH(CONCATENATE("/rsm:CrossIndustryInvoice",O60),'Factur-X FULL'!M:M,0))</f>
        <v>#N/A</v>
      </c>
      <c r="AB60" s="109" t="e">
        <f>IF(OR(ISNA(Z60),Z60="EXT"),INDEX('Factur-X FULL'!T:T,MATCH(CONCATENATE("/rsm:CrossIndustryInvoice",O60),'Factur-X FULL'!M:M,0)),INDEX('Factur-X FULL'!T:T,MATCH(Z60,'Factur-X FULL'!B:B,0)))</f>
        <v>#N/A</v>
      </c>
      <c r="AC60" s="426" t="s">
        <v>4707</v>
      </c>
      <c r="AD60" s="8"/>
    </row>
    <row r="61" spans="1:30" ht="45" customHeight="1" outlineLevel="4" x14ac:dyDescent="0.2">
      <c r="A61" s="8">
        <v>67</v>
      </c>
      <c r="B61" s="39" t="s">
        <v>4156</v>
      </c>
      <c r="C61" s="121" t="s">
        <v>5936</v>
      </c>
      <c r="D61" s="442" t="str">
        <f t="shared" si="7"/>
        <v xml:space="preserve">* * * * * </v>
      </c>
      <c r="E61" s="24" t="s">
        <v>5916</v>
      </c>
      <c r="F61" s="17">
        <f t="shared" si="8"/>
        <v>5</v>
      </c>
      <c r="G61" s="26" t="s">
        <v>5613</v>
      </c>
      <c r="H61" s="26" t="s">
        <v>5613</v>
      </c>
      <c r="I61" s="26" t="s">
        <v>5613</v>
      </c>
      <c r="J61" s="26" t="s">
        <v>3776</v>
      </c>
      <c r="K61" s="18" t="s">
        <v>20</v>
      </c>
      <c r="L61" s="230" t="str">
        <f t="shared" si="4"/>
        <v>0..1</v>
      </c>
      <c r="M61" s="230" t="str">
        <f t="shared" si="6"/>
        <v>0..1</v>
      </c>
      <c r="N61" s="475" t="s">
        <v>20</v>
      </c>
      <c r="O61" s="20" t="s">
        <v>4284</v>
      </c>
      <c r="P61" s="20" t="s">
        <v>4286</v>
      </c>
      <c r="Q61" s="20"/>
      <c r="R61" s="20"/>
      <c r="S61" s="20"/>
      <c r="T61" s="18" t="s">
        <v>147</v>
      </c>
      <c r="U61" s="495" t="s">
        <v>81</v>
      </c>
      <c r="V61" s="88"/>
      <c r="W61" s="181" t="s">
        <v>3774</v>
      </c>
      <c r="X61" s="163" t="s">
        <v>4949</v>
      </c>
      <c r="Y61" s="8"/>
      <c r="Z61" s="114" t="e">
        <f>INDEX('Factur-X FULL'!B:B,MATCH(CONCATENATE("/rsm:CrossIndustryInvoice",O61),'Factur-X FULL'!M:M,0))</f>
        <v>#N/A</v>
      </c>
      <c r="AA61" s="201" t="e">
        <f>INDEX('Factur-X FULL'!K:K,MATCH(CONCATENATE("/rsm:CrossIndustryInvoice",O61),'Factur-X FULL'!M:M,0))</f>
        <v>#N/A</v>
      </c>
      <c r="AB61" s="109" t="e">
        <f>IF(OR(ISNA(Z61),Z61="EXT"),INDEX('Factur-X FULL'!T:T,MATCH(CONCATENATE("/rsm:CrossIndustryInvoice",O61),'Factur-X FULL'!M:M,0)),INDEX('Factur-X FULL'!T:T,MATCH(Z61,'Factur-X FULL'!B:B,0)))</f>
        <v>#N/A</v>
      </c>
      <c r="AC61" s="426" t="s">
        <v>4707</v>
      </c>
      <c r="AD61" s="8"/>
    </row>
    <row r="62" spans="1:30" ht="45" customHeight="1" outlineLevel="3" x14ac:dyDescent="0.2">
      <c r="A62" s="8">
        <v>68</v>
      </c>
      <c r="B62" s="39" t="s">
        <v>4156</v>
      </c>
      <c r="C62" s="126"/>
      <c r="D62" s="446" t="str">
        <f t="shared" si="7"/>
        <v xml:space="preserve">* * * * </v>
      </c>
      <c r="E62" s="34" t="s">
        <v>4287</v>
      </c>
      <c r="F62" s="35">
        <f t="shared" si="8"/>
        <v>4</v>
      </c>
      <c r="G62" s="35" t="s">
        <v>5613</v>
      </c>
      <c r="H62" s="35" t="s">
        <v>5613</v>
      </c>
      <c r="I62" s="35" t="s">
        <v>5613</v>
      </c>
      <c r="J62" s="35" t="s">
        <v>3776</v>
      </c>
      <c r="K62" s="36" t="s">
        <v>20</v>
      </c>
      <c r="L62" s="35" t="str">
        <f t="shared" si="4"/>
        <v>0..1</v>
      </c>
      <c r="M62" s="35" t="str">
        <f t="shared" si="6"/>
        <v>0..1</v>
      </c>
      <c r="N62" s="482" t="s">
        <v>21</v>
      </c>
      <c r="O62" s="34" t="s">
        <v>4288</v>
      </c>
      <c r="P62" s="34"/>
      <c r="Q62" s="34"/>
      <c r="R62" s="34"/>
      <c r="S62" s="34"/>
      <c r="T62" s="36"/>
      <c r="U62" s="500"/>
      <c r="V62" s="91"/>
      <c r="W62" s="185"/>
      <c r="X62" s="166"/>
      <c r="Y62" s="8"/>
      <c r="Z62" s="114" t="e">
        <f>INDEX('Factur-X FULL'!B:B,MATCH(CONCATENATE("/rsm:CrossIndustryInvoice",O62),'Factur-X FULL'!M:M,0))</f>
        <v>#N/A</v>
      </c>
      <c r="AA62" s="201" t="e">
        <f>INDEX('Factur-X FULL'!K:K,MATCH(CONCATENATE("/rsm:CrossIndustryInvoice",O62),'Factur-X FULL'!M:M,0))</f>
        <v>#N/A</v>
      </c>
      <c r="AB62" s="109" t="e">
        <f>IF(OR(ISNA(Z62),Z62="EXT"),INDEX('Factur-X FULL'!T:T,MATCH(CONCATENATE("/rsm:CrossIndustryInvoice",O62),'Factur-X FULL'!M:M,0)),INDEX('Factur-X FULL'!T:T,MATCH(Z62,'Factur-X FULL'!B:B,0)))</f>
        <v>#N/A</v>
      </c>
      <c r="AC62" s="191"/>
      <c r="AD62" s="8"/>
    </row>
    <row r="63" spans="1:30" ht="45" customHeight="1" outlineLevel="4" x14ac:dyDescent="0.2">
      <c r="A63" s="8">
        <v>69</v>
      </c>
      <c r="B63" s="39" t="s">
        <v>4156</v>
      </c>
      <c r="C63" s="121"/>
      <c r="D63" s="442" t="str">
        <f t="shared" si="7"/>
        <v xml:space="preserve">* * * * * </v>
      </c>
      <c r="E63" s="24" t="s">
        <v>4369</v>
      </c>
      <c r="F63" s="17">
        <f t="shared" si="8"/>
        <v>5</v>
      </c>
      <c r="G63" s="26" t="s">
        <v>5613</v>
      </c>
      <c r="H63" s="26" t="s">
        <v>5613</v>
      </c>
      <c r="I63" s="26" t="s">
        <v>5613</v>
      </c>
      <c r="J63" s="26" t="s">
        <v>3776</v>
      </c>
      <c r="K63" s="18" t="s">
        <v>20</v>
      </c>
      <c r="L63" s="230" t="str">
        <f t="shared" si="4"/>
        <v>0..1</v>
      </c>
      <c r="M63" s="230" t="str">
        <f t="shared" si="6"/>
        <v>0..1</v>
      </c>
      <c r="N63" s="475" t="s">
        <v>20</v>
      </c>
      <c r="O63" s="20" t="s">
        <v>4370</v>
      </c>
      <c r="P63" s="20" t="s">
        <v>4371</v>
      </c>
      <c r="Q63" s="24" t="s">
        <v>5622</v>
      </c>
      <c r="R63" s="20"/>
      <c r="S63" s="20"/>
      <c r="T63" s="18" t="s">
        <v>192</v>
      </c>
      <c r="U63" s="495" t="s">
        <v>81</v>
      </c>
      <c r="V63" s="88"/>
      <c r="W63" s="181"/>
      <c r="X63" s="163"/>
      <c r="Y63" s="8"/>
      <c r="Z63" s="114" t="e">
        <f>INDEX('Factur-X FULL'!B:B,MATCH(CONCATENATE("/rsm:CrossIndustryInvoice",O63),'Factur-X FULL'!M:M,0))</f>
        <v>#N/A</v>
      </c>
      <c r="AA63" s="201" t="e">
        <f>INDEX('Factur-X FULL'!K:K,MATCH(CONCATENATE("/rsm:CrossIndustryInvoice",O63),'Factur-X FULL'!M:M,0))</f>
        <v>#N/A</v>
      </c>
      <c r="AB63" s="109" t="e">
        <f>IF(OR(ISNA(Z63),Z63="EXT"),INDEX('Factur-X FULL'!T:T,MATCH(CONCATENATE("/rsm:CrossIndustryInvoice",O63),'Factur-X FULL'!M:M,0)),INDEX('Factur-X FULL'!T:T,MATCH(Z63,'Factur-X FULL'!B:B,0)))</f>
        <v>#N/A</v>
      </c>
      <c r="AC63" s="191"/>
      <c r="AD63" s="8"/>
    </row>
    <row r="64" spans="1:30" ht="45" customHeight="1" outlineLevel="4" x14ac:dyDescent="0.2">
      <c r="A64" s="8">
        <v>70</v>
      </c>
      <c r="B64" s="39" t="s">
        <v>4156</v>
      </c>
      <c r="C64" s="405"/>
      <c r="D64" s="450" t="str">
        <f t="shared" si="7"/>
        <v xml:space="preserve">* * * * * </v>
      </c>
      <c r="E64" s="414" t="s">
        <v>4296</v>
      </c>
      <c r="F64" s="415">
        <f t="shared" si="8"/>
        <v>5</v>
      </c>
      <c r="G64" s="415" t="s">
        <v>5613</v>
      </c>
      <c r="H64" s="415" t="s">
        <v>5613</v>
      </c>
      <c r="I64" s="415" t="s">
        <v>5613</v>
      </c>
      <c r="J64" s="415" t="s">
        <v>3776</v>
      </c>
      <c r="K64" s="416" t="s">
        <v>20</v>
      </c>
      <c r="L64" s="415" t="str">
        <f t="shared" si="4"/>
        <v>0..1</v>
      </c>
      <c r="M64" s="415" t="str">
        <f t="shared" si="6"/>
        <v>0..1</v>
      </c>
      <c r="N64" s="417" t="s">
        <v>20</v>
      </c>
      <c r="O64" s="414" t="s">
        <v>4289</v>
      </c>
      <c r="P64" s="414"/>
      <c r="Q64" s="414"/>
      <c r="R64" s="414"/>
      <c r="S64" s="414"/>
      <c r="T64" s="416"/>
      <c r="U64" s="502"/>
      <c r="V64" s="419"/>
      <c r="W64" s="420"/>
      <c r="X64" s="421"/>
      <c r="Y64" s="8"/>
      <c r="Z64" s="437" t="e">
        <f>INDEX('Factur-X FULL'!B:B,MATCH(CONCATENATE("/rsm:CrossIndustryInvoice",O64),'Factur-X FULL'!M:M,0))</f>
        <v>#N/A</v>
      </c>
      <c r="AA64" s="438" t="e">
        <f>INDEX('Factur-X FULL'!K:K,MATCH(CONCATENATE("/rsm:CrossIndustryInvoice",O64),'Factur-X FULL'!M:M,0))</f>
        <v>#N/A</v>
      </c>
      <c r="AB64" s="486" t="e">
        <f>IF(OR(ISNA(Z64),Z64="EXT"),INDEX('Factur-X FULL'!T:T,MATCH(CONCATENATE("/rsm:CrossIndustryInvoice",O64),'Factur-X FULL'!M:M,0)),INDEX('Factur-X FULL'!T:T,MATCH(Z64,'Factur-X FULL'!B:B,0)))</f>
        <v>#N/A</v>
      </c>
      <c r="AC64" s="191"/>
      <c r="AD64" s="8"/>
    </row>
    <row r="65" spans="1:30" ht="45" customHeight="1" outlineLevel="4" x14ac:dyDescent="0.2">
      <c r="A65" s="8">
        <v>71</v>
      </c>
      <c r="B65" s="39" t="s">
        <v>4156</v>
      </c>
      <c r="C65" s="121"/>
      <c r="D65" s="442" t="str">
        <f t="shared" si="7"/>
        <v xml:space="preserve">* * * * * * </v>
      </c>
      <c r="E65" s="24" t="s">
        <v>4297</v>
      </c>
      <c r="F65" s="17">
        <f t="shared" si="8"/>
        <v>6</v>
      </c>
      <c r="G65" s="26" t="s">
        <v>5613</v>
      </c>
      <c r="H65" s="26" t="s">
        <v>5613</v>
      </c>
      <c r="I65" s="26" t="s">
        <v>5613</v>
      </c>
      <c r="J65" s="26" t="s">
        <v>3776</v>
      </c>
      <c r="K65" s="18" t="s">
        <v>20</v>
      </c>
      <c r="L65" s="230" t="str">
        <f t="shared" si="4"/>
        <v>0..1</v>
      </c>
      <c r="M65" s="230" t="str">
        <f t="shared" si="6"/>
        <v>0..1</v>
      </c>
      <c r="N65" s="475" t="s">
        <v>20</v>
      </c>
      <c r="O65" s="20" t="s">
        <v>4290</v>
      </c>
      <c r="P65" s="20" t="s">
        <v>4293</v>
      </c>
      <c r="Q65" s="20"/>
      <c r="R65" s="20"/>
      <c r="S65" s="20"/>
      <c r="T65" s="18" t="s">
        <v>521</v>
      </c>
      <c r="U65" s="495" t="s">
        <v>81</v>
      </c>
      <c r="V65" s="88"/>
      <c r="W65" s="181"/>
      <c r="X65" s="163"/>
      <c r="Y65" s="8"/>
      <c r="Z65" s="114" t="e">
        <f>INDEX('Factur-X FULL'!B:B,MATCH(CONCATENATE("/rsm:CrossIndustryInvoice",O65),'Factur-X FULL'!M:M,0))</f>
        <v>#N/A</v>
      </c>
      <c r="AA65" s="201" t="e">
        <f>INDEX('Factur-X FULL'!K:K,MATCH(CONCATENATE("/rsm:CrossIndustryInvoice",O65),'Factur-X FULL'!M:M,0))</f>
        <v>#N/A</v>
      </c>
      <c r="AB65" s="109" t="e">
        <f>IF(OR(ISNA(Z65),Z65="EXT"),INDEX('Factur-X FULL'!T:T,MATCH(CONCATENATE("/rsm:CrossIndustryInvoice",O65),'Factur-X FULL'!M:M,0)),INDEX('Factur-X FULL'!T:T,MATCH(Z65,'Factur-X FULL'!B:B,0)))</f>
        <v>#N/A</v>
      </c>
      <c r="AC65" s="191"/>
      <c r="AD65" s="8"/>
    </row>
    <row r="66" spans="1:30" ht="45" customHeight="1" outlineLevel="4" x14ac:dyDescent="0.2">
      <c r="A66" s="8">
        <v>72</v>
      </c>
      <c r="B66" s="39" t="s">
        <v>4156</v>
      </c>
      <c r="C66" s="121"/>
      <c r="D66" s="442" t="str">
        <f t="shared" si="7"/>
        <v xml:space="preserve">* * * * * * * </v>
      </c>
      <c r="E66" s="24" t="s">
        <v>4389</v>
      </c>
      <c r="F66" s="17">
        <f t="shared" si="8"/>
        <v>7</v>
      </c>
      <c r="G66" s="26" t="s">
        <v>5613</v>
      </c>
      <c r="H66" s="26" t="s">
        <v>5613</v>
      </c>
      <c r="I66" s="26" t="s">
        <v>5613</v>
      </c>
      <c r="J66" s="26" t="s">
        <v>3776</v>
      </c>
      <c r="K66" s="18" t="s">
        <v>16</v>
      </c>
      <c r="L66" s="230" t="str">
        <f t="shared" si="4"/>
        <v>1..1</v>
      </c>
      <c r="M66" s="230" t="str">
        <f t="shared" si="6"/>
        <v>1..1</v>
      </c>
      <c r="N66" s="475" t="s">
        <v>20</v>
      </c>
      <c r="O66" s="47" t="s">
        <v>4390</v>
      </c>
      <c r="P66" s="47" t="s">
        <v>4391</v>
      </c>
      <c r="Q66" s="47"/>
      <c r="R66" s="47"/>
      <c r="S66" s="47"/>
      <c r="T66" s="125" t="s">
        <v>192</v>
      </c>
      <c r="U66" s="497" t="s">
        <v>230</v>
      </c>
      <c r="V66" s="94"/>
      <c r="W66" s="187"/>
      <c r="X66" s="169"/>
      <c r="Y66" s="8"/>
      <c r="Z66" s="114" t="e">
        <f>INDEX('Factur-X FULL'!B:B,MATCH(CONCATENATE("/rsm:CrossIndustryInvoice",O66),'Factur-X FULL'!M:M,0))</f>
        <v>#N/A</v>
      </c>
      <c r="AA66" s="201" t="e">
        <f>INDEX('Factur-X FULL'!K:K,MATCH(CONCATENATE("/rsm:CrossIndustryInvoice",O66),'Factur-X FULL'!M:M,0))</f>
        <v>#N/A</v>
      </c>
      <c r="AB66" s="109" t="e">
        <f>IF(OR(ISNA(Z66),Z66="EXT"),INDEX('Factur-X FULL'!T:T,MATCH(CONCATENATE("/rsm:CrossIndustryInvoice",O66),'Factur-X FULL'!M:M,0)),INDEX('Factur-X FULL'!T:T,MATCH(Z66,'Factur-X FULL'!B:B,0)))</f>
        <v>#N/A</v>
      </c>
      <c r="AC66" s="191"/>
      <c r="AD66" s="8"/>
    </row>
    <row r="67" spans="1:30" ht="45" customHeight="1" outlineLevel="4" x14ac:dyDescent="0.2">
      <c r="A67" s="8">
        <v>73</v>
      </c>
      <c r="B67" s="39" t="s">
        <v>4156</v>
      </c>
      <c r="C67" s="121"/>
      <c r="D67" s="442" t="str">
        <f t="shared" si="7"/>
        <v xml:space="preserve">* * * * * * </v>
      </c>
      <c r="E67" s="24" t="s">
        <v>4298</v>
      </c>
      <c r="F67" s="17">
        <f t="shared" si="8"/>
        <v>6</v>
      </c>
      <c r="G67" s="26" t="s">
        <v>5613</v>
      </c>
      <c r="H67" s="26" t="s">
        <v>5613</v>
      </c>
      <c r="I67" s="26" t="s">
        <v>5613</v>
      </c>
      <c r="J67" s="26" t="s">
        <v>3776</v>
      </c>
      <c r="K67" s="18" t="s">
        <v>20</v>
      </c>
      <c r="L67" s="230" t="str">
        <f t="shared" si="4"/>
        <v>0..1</v>
      </c>
      <c r="M67" s="230" t="str">
        <f t="shared" si="6"/>
        <v>0..1</v>
      </c>
      <c r="N67" s="475" t="s">
        <v>20</v>
      </c>
      <c r="O67" s="20" t="s">
        <v>4291</v>
      </c>
      <c r="P67" s="20" t="s">
        <v>4294</v>
      </c>
      <c r="Q67" s="20"/>
      <c r="R67" s="20"/>
      <c r="S67" s="20"/>
      <c r="T67" s="18" t="s">
        <v>521</v>
      </c>
      <c r="U67" s="495" t="s">
        <v>81</v>
      </c>
      <c r="V67" s="88"/>
      <c r="W67" s="181"/>
      <c r="X67" s="163"/>
      <c r="Y67" s="8"/>
      <c r="Z67" s="114" t="e">
        <f>INDEX('Factur-X FULL'!B:B,MATCH(CONCATENATE("/rsm:CrossIndustryInvoice",O67),'Factur-X FULL'!M:M,0))</f>
        <v>#N/A</v>
      </c>
      <c r="AA67" s="201" t="e">
        <f>INDEX('Factur-X FULL'!K:K,MATCH(CONCATENATE("/rsm:CrossIndustryInvoice",O67),'Factur-X FULL'!M:M,0))</f>
        <v>#N/A</v>
      </c>
      <c r="AB67" s="109" t="e">
        <f>IF(OR(ISNA(Z67),Z67="EXT"),INDEX('Factur-X FULL'!T:T,MATCH(CONCATENATE("/rsm:CrossIndustryInvoice",O67),'Factur-X FULL'!M:M,0)),INDEX('Factur-X FULL'!T:T,MATCH(Z67,'Factur-X FULL'!B:B,0)))</f>
        <v>#N/A</v>
      </c>
      <c r="AC67" s="191"/>
      <c r="AD67" s="8"/>
    </row>
    <row r="68" spans="1:30" ht="45" customHeight="1" outlineLevel="4" x14ac:dyDescent="0.2">
      <c r="A68" s="8">
        <v>74</v>
      </c>
      <c r="B68" s="39" t="s">
        <v>4156</v>
      </c>
      <c r="C68" s="121"/>
      <c r="D68" s="442" t="str">
        <f t="shared" si="7"/>
        <v xml:space="preserve">* * * * * * * </v>
      </c>
      <c r="E68" s="24" t="s">
        <v>4392</v>
      </c>
      <c r="F68" s="17">
        <f t="shared" si="8"/>
        <v>7</v>
      </c>
      <c r="G68" s="26" t="s">
        <v>5613</v>
      </c>
      <c r="H68" s="26" t="s">
        <v>5613</v>
      </c>
      <c r="I68" s="26" t="s">
        <v>5613</v>
      </c>
      <c r="J68" s="26" t="s">
        <v>3776</v>
      </c>
      <c r="K68" s="18" t="s">
        <v>16</v>
      </c>
      <c r="L68" s="230" t="str">
        <f t="shared" si="4"/>
        <v>1..1</v>
      </c>
      <c r="M68" s="230" t="str">
        <f t="shared" si="6"/>
        <v>1..1</v>
      </c>
      <c r="N68" s="475" t="s">
        <v>20</v>
      </c>
      <c r="O68" s="47" t="s">
        <v>4393</v>
      </c>
      <c r="P68" s="47" t="s">
        <v>4394</v>
      </c>
      <c r="Q68" s="47"/>
      <c r="R68" s="47"/>
      <c r="S68" s="47"/>
      <c r="T68" s="125" t="s">
        <v>192</v>
      </c>
      <c r="U68" s="497" t="s">
        <v>230</v>
      </c>
      <c r="V68" s="94"/>
      <c r="W68" s="187"/>
      <c r="X68" s="169"/>
      <c r="Y68" s="8"/>
      <c r="Z68" s="114" t="e">
        <f>INDEX('Factur-X FULL'!B:B,MATCH(CONCATENATE("/rsm:CrossIndustryInvoice",O68),'Factur-X FULL'!M:M,0))</f>
        <v>#N/A</v>
      </c>
      <c r="AA68" s="201" t="e">
        <f>INDEX('Factur-X FULL'!K:K,MATCH(CONCATENATE("/rsm:CrossIndustryInvoice",O68),'Factur-X FULL'!M:M,0))</f>
        <v>#N/A</v>
      </c>
      <c r="AB68" s="109" t="e">
        <f>IF(OR(ISNA(Z68),Z68="EXT"),INDEX('Factur-X FULL'!T:T,MATCH(CONCATENATE("/rsm:CrossIndustryInvoice",O68),'Factur-X FULL'!M:M,0)),INDEX('Factur-X FULL'!T:T,MATCH(Z68,'Factur-X FULL'!B:B,0)))</f>
        <v>#N/A</v>
      </c>
      <c r="AC68" s="191"/>
      <c r="AD68" s="8"/>
    </row>
    <row r="69" spans="1:30" ht="45" customHeight="1" outlineLevel="4" x14ac:dyDescent="0.2">
      <c r="A69" s="8">
        <v>75</v>
      </c>
      <c r="B69" s="39" t="s">
        <v>4156</v>
      </c>
      <c r="C69" s="121"/>
      <c r="D69" s="442" t="str">
        <f t="shared" si="7"/>
        <v xml:space="preserve">* * * * * * </v>
      </c>
      <c r="E69" s="24" t="s">
        <v>4299</v>
      </c>
      <c r="F69" s="17">
        <f t="shared" si="8"/>
        <v>6</v>
      </c>
      <c r="G69" s="26" t="s">
        <v>5613</v>
      </c>
      <c r="H69" s="26" t="s">
        <v>5613</v>
      </c>
      <c r="I69" s="26" t="s">
        <v>5613</v>
      </c>
      <c r="J69" s="26" t="s">
        <v>3776</v>
      </c>
      <c r="K69" s="18" t="s">
        <v>20</v>
      </c>
      <c r="L69" s="230" t="str">
        <f t="shared" si="4"/>
        <v>0..1</v>
      </c>
      <c r="M69" s="230" t="str">
        <f t="shared" si="6"/>
        <v>0..1</v>
      </c>
      <c r="N69" s="475" t="s">
        <v>20</v>
      </c>
      <c r="O69" s="20" t="s">
        <v>4292</v>
      </c>
      <c r="P69" s="20" t="s">
        <v>4295</v>
      </c>
      <c r="Q69" s="20"/>
      <c r="R69" s="20"/>
      <c r="S69" s="20"/>
      <c r="T69" s="18" t="s">
        <v>521</v>
      </c>
      <c r="U69" s="495" t="s">
        <v>81</v>
      </c>
      <c r="V69" s="88"/>
      <c r="W69" s="181"/>
      <c r="X69" s="163"/>
      <c r="Y69" s="8"/>
      <c r="Z69" s="114" t="e">
        <f>INDEX('Factur-X FULL'!B:B,MATCH(CONCATENATE("/rsm:CrossIndustryInvoice",O69),'Factur-X FULL'!M:M,0))</f>
        <v>#N/A</v>
      </c>
      <c r="AA69" s="201" t="e">
        <f>INDEX('Factur-X FULL'!K:K,MATCH(CONCATENATE("/rsm:CrossIndustryInvoice",O69),'Factur-X FULL'!M:M,0))</f>
        <v>#N/A</v>
      </c>
      <c r="AB69" s="109" t="e">
        <f>IF(OR(ISNA(Z69),Z69="EXT"),INDEX('Factur-X FULL'!T:T,MATCH(CONCATENATE("/rsm:CrossIndustryInvoice",O69),'Factur-X FULL'!M:M,0)),INDEX('Factur-X FULL'!T:T,MATCH(Z69,'Factur-X FULL'!B:B,0)))</f>
        <v>#N/A</v>
      </c>
      <c r="AC69" s="191"/>
      <c r="AD69" s="8"/>
    </row>
    <row r="70" spans="1:30" ht="45" customHeight="1" outlineLevel="4" x14ac:dyDescent="0.2">
      <c r="A70" s="8">
        <v>76</v>
      </c>
      <c r="B70" s="39" t="s">
        <v>4156</v>
      </c>
      <c r="C70" s="121"/>
      <c r="D70" s="442" t="str">
        <f t="shared" si="7"/>
        <v xml:space="preserve">* * * * * * * </v>
      </c>
      <c r="E70" s="24" t="s">
        <v>4395</v>
      </c>
      <c r="F70" s="17">
        <f t="shared" si="8"/>
        <v>7</v>
      </c>
      <c r="G70" s="26" t="s">
        <v>5613</v>
      </c>
      <c r="H70" s="26" t="s">
        <v>5613</v>
      </c>
      <c r="I70" s="26" t="s">
        <v>5613</v>
      </c>
      <c r="J70" s="26" t="s">
        <v>3776</v>
      </c>
      <c r="K70" s="18" t="s">
        <v>16</v>
      </c>
      <c r="L70" s="230" t="str">
        <f t="shared" si="4"/>
        <v>1..1</v>
      </c>
      <c r="M70" s="230" t="str">
        <f t="shared" si="6"/>
        <v>1..1</v>
      </c>
      <c r="N70" s="475" t="s">
        <v>20</v>
      </c>
      <c r="O70" s="47" t="s">
        <v>4397</v>
      </c>
      <c r="P70" s="47" t="s">
        <v>4396</v>
      </c>
      <c r="Q70" s="47"/>
      <c r="R70" s="47"/>
      <c r="S70" s="47"/>
      <c r="T70" s="125" t="s">
        <v>192</v>
      </c>
      <c r="U70" s="497" t="s">
        <v>230</v>
      </c>
      <c r="V70" s="94"/>
      <c r="W70" s="187"/>
      <c r="X70" s="169"/>
      <c r="Y70" s="8"/>
      <c r="Z70" s="114" t="e">
        <f>INDEX('Factur-X FULL'!B:B,MATCH(CONCATENATE("/rsm:CrossIndustryInvoice",O70),'Factur-X FULL'!M:M,0))</f>
        <v>#N/A</v>
      </c>
      <c r="AA70" s="201" t="e">
        <f>INDEX('Factur-X FULL'!K:K,MATCH(CONCATENATE("/rsm:CrossIndustryInvoice",O70),'Factur-X FULL'!M:M,0))</f>
        <v>#N/A</v>
      </c>
      <c r="AB70" s="109" t="e">
        <f>IF(OR(ISNA(Z70),Z70="EXT"),INDEX('Factur-X FULL'!T:T,MATCH(CONCATENATE("/rsm:CrossIndustryInvoice",O70),'Factur-X FULL'!M:M,0)),INDEX('Factur-X FULL'!T:T,MATCH(Z70,'Factur-X FULL'!B:B,0)))</f>
        <v>#N/A</v>
      </c>
      <c r="AC70" s="191"/>
      <c r="AD70" s="8"/>
    </row>
    <row r="71" spans="1:30" ht="45" customHeight="1" outlineLevel="3" x14ac:dyDescent="0.2">
      <c r="A71" s="8">
        <v>77</v>
      </c>
      <c r="B71" s="39" t="s">
        <v>4156</v>
      </c>
      <c r="C71" s="126" t="s">
        <v>5936</v>
      </c>
      <c r="D71" s="446" t="str">
        <f t="shared" si="7"/>
        <v xml:space="preserve">* * * * </v>
      </c>
      <c r="E71" s="34" t="s">
        <v>5917</v>
      </c>
      <c r="F71" s="35">
        <f t="shared" si="8"/>
        <v>4</v>
      </c>
      <c r="G71" s="35" t="s">
        <v>5613</v>
      </c>
      <c r="H71" s="35" t="s">
        <v>5613</v>
      </c>
      <c r="I71" s="35" t="s">
        <v>5613</v>
      </c>
      <c r="J71" s="35" t="s">
        <v>3776</v>
      </c>
      <c r="K71" s="36" t="s">
        <v>20</v>
      </c>
      <c r="L71" s="35" t="str">
        <f t="shared" si="4"/>
        <v>0..1</v>
      </c>
      <c r="M71" s="35" t="str">
        <f t="shared" si="6"/>
        <v>0..1</v>
      </c>
      <c r="N71" s="482" t="s">
        <v>21</v>
      </c>
      <c r="O71" s="34" t="s">
        <v>4302</v>
      </c>
      <c r="P71" s="34" t="s">
        <v>540</v>
      </c>
      <c r="Q71" s="34" t="s">
        <v>541</v>
      </c>
      <c r="R71" s="34"/>
      <c r="S71" s="34"/>
      <c r="T71" s="36"/>
      <c r="U71" s="500"/>
      <c r="V71" s="91"/>
      <c r="W71" s="185" t="s">
        <v>3774</v>
      </c>
      <c r="X71" s="166"/>
      <c r="Y71" s="8"/>
      <c r="Z71" s="114" t="str">
        <f>INDEX('Factur-X FULL'!B:B,MATCH(CONCATENATE("/rsm:CrossIndustryInvoice",O71),'Factur-X FULL'!M:M,0))</f>
        <v>BT-159-00</v>
      </c>
      <c r="AA71" s="201" t="str">
        <f>INDEX('Factur-X FULL'!K:K,MATCH(CONCATENATE("/rsm:CrossIndustryInvoice",O71),'Factur-X FULL'!M:M,0))</f>
        <v>0..1</v>
      </c>
      <c r="AB71" s="109" t="str">
        <f>IF(OR(ISNA(Z71),Z71="EXT"),INDEX('Factur-X FULL'!T:T,MATCH(CONCATENATE("/rsm:CrossIndustryInvoice",O71),'Factur-X FULL'!M:M,0)),INDEX('Factur-X FULL'!T:T,MATCH(Z71,'Factur-X FULL'!B:B,0)))</f>
        <v>EN 16931</v>
      </c>
      <c r="AC71" s="70" t="s">
        <v>4706</v>
      </c>
      <c r="AD71" s="8"/>
    </row>
    <row r="72" spans="1:30" ht="45" customHeight="1" outlineLevel="3" x14ac:dyDescent="0.2">
      <c r="A72" s="8">
        <v>78</v>
      </c>
      <c r="B72" s="39" t="s">
        <v>4156</v>
      </c>
      <c r="C72" s="121" t="s">
        <v>5936</v>
      </c>
      <c r="D72" s="442" t="str">
        <f t="shared" si="7"/>
        <v xml:space="preserve">* * * * * </v>
      </c>
      <c r="E72" s="24" t="s">
        <v>5918</v>
      </c>
      <c r="F72" s="17">
        <f t="shared" si="8"/>
        <v>5</v>
      </c>
      <c r="G72" s="26" t="s">
        <v>5613</v>
      </c>
      <c r="H72" s="26" t="s">
        <v>5613</v>
      </c>
      <c r="I72" s="26" t="s">
        <v>5613</v>
      </c>
      <c r="J72" s="26" t="s">
        <v>3776</v>
      </c>
      <c r="K72" s="18" t="s">
        <v>16</v>
      </c>
      <c r="L72" s="230" t="str">
        <f t="shared" si="4"/>
        <v>1..1</v>
      </c>
      <c r="M72" s="230" t="str">
        <f t="shared" si="6"/>
        <v>1..1</v>
      </c>
      <c r="N72" s="475" t="s">
        <v>21</v>
      </c>
      <c r="O72" s="20" t="s">
        <v>3829</v>
      </c>
      <c r="P72" s="20" t="s">
        <v>540</v>
      </c>
      <c r="Q72" s="20" t="s">
        <v>541</v>
      </c>
      <c r="R72" s="20"/>
      <c r="S72" s="20"/>
      <c r="T72" s="18" t="s">
        <v>192</v>
      </c>
      <c r="U72" s="495" t="s">
        <v>81</v>
      </c>
      <c r="V72" s="88"/>
      <c r="W72" s="181" t="s">
        <v>3774</v>
      </c>
      <c r="X72" s="163"/>
      <c r="Y72" s="8"/>
      <c r="Z72" s="114" t="str">
        <f>INDEX('Factur-X FULL'!B:B,MATCH(CONCATENATE("/rsm:CrossIndustryInvoice",O72),'Factur-X FULL'!M:M,0))</f>
        <v>BT-159</v>
      </c>
      <c r="AA72" s="201" t="str">
        <f>INDEX('Factur-X FULL'!K:K,MATCH(CONCATENATE("/rsm:CrossIndustryInvoice",O72),'Factur-X FULL'!M:M,0))</f>
        <v>0..1</v>
      </c>
      <c r="AB72" s="109" t="str">
        <f>IF(OR(ISNA(Z72),Z72="EXT"),INDEX('Factur-X FULL'!T:T,MATCH(CONCATENATE("/rsm:CrossIndustryInvoice",O72),'Factur-X FULL'!M:M,0)),INDEX('Factur-X FULL'!T:T,MATCH(Z72,'Factur-X FULL'!B:B,0)))</f>
        <v>EN 16931</v>
      </c>
      <c r="AC72" s="426" t="s">
        <v>4839</v>
      </c>
      <c r="AD72" s="8"/>
    </row>
    <row r="73" spans="1:30" s="148" customFormat="1" ht="45" customHeight="1" outlineLevel="3" x14ac:dyDescent="0.2">
      <c r="A73" s="8">
        <v>79</v>
      </c>
      <c r="B73" s="147" t="s">
        <v>4156</v>
      </c>
      <c r="C73" s="126"/>
      <c r="D73" s="448" t="str">
        <f t="shared" si="7"/>
        <v xml:space="preserve">* * * * </v>
      </c>
      <c r="E73" s="34" t="s">
        <v>4306</v>
      </c>
      <c r="F73" s="36">
        <f t="shared" si="8"/>
        <v>4</v>
      </c>
      <c r="G73" s="35" t="s">
        <v>5613</v>
      </c>
      <c r="H73" s="35" t="s">
        <v>5613</v>
      </c>
      <c r="I73" s="35" t="s">
        <v>5613</v>
      </c>
      <c r="J73" s="35" t="s">
        <v>3776</v>
      </c>
      <c r="K73" s="36" t="s">
        <v>21</v>
      </c>
      <c r="L73" s="35" t="str">
        <f t="shared" si="4"/>
        <v>0..n</v>
      </c>
      <c r="M73" s="35" t="str">
        <f t="shared" si="6"/>
        <v>0..n</v>
      </c>
      <c r="N73" s="482" t="s">
        <v>21</v>
      </c>
      <c r="O73" s="34" t="s">
        <v>3830</v>
      </c>
      <c r="P73" s="34"/>
      <c r="Q73" s="34"/>
      <c r="R73" s="34"/>
      <c r="S73" s="36"/>
      <c r="T73" s="36"/>
      <c r="U73" s="500"/>
      <c r="V73" s="91"/>
      <c r="W73" s="185"/>
      <c r="X73" s="166" t="s">
        <v>4949</v>
      </c>
      <c r="Y73" s="8"/>
      <c r="Z73" s="145" t="e">
        <f>INDEX('Factur-X FULL'!B:B,MATCH(CONCATENATE("/rsm:CrossIndustryInvoice",O73),'Factur-X FULL'!M:M,0))</f>
        <v>#N/A</v>
      </c>
      <c r="AA73" s="202" t="e">
        <f>INDEX('Factur-X FULL'!K:K,MATCH(CONCATENATE("/rsm:CrossIndustryInvoice",O73),'Factur-X FULL'!M:M,0))</f>
        <v>#N/A</v>
      </c>
      <c r="AB73" s="146" t="e">
        <f>IF(OR(ISNA(Z73),Z73="EXT"),INDEX('Factur-X FULL'!T:T,MATCH(CONCATENATE("/rsm:CrossIndustryInvoice",O73),'Factur-X FULL'!M:M,0)),INDEX('Factur-X FULL'!T:T,MATCH(Z73,'Factur-X FULL'!B:B,0)))</f>
        <v>#N/A</v>
      </c>
      <c r="AC73" s="70" t="s">
        <v>4706</v>
      </c>
      <c r="AD73" s="8"/>
    </row>
    <row r="74" spans="1:30" ht="45" customHeight="1" outlineLevel="4" x14ac:dyDescent="0.2">
      <c r="A74" s="8">
        <v>80</v>
      </c>
      <c r="B74" s="39" t="s">
        <v>4156</v>
      </c>
      <c r="C74" s="121"/>
      <c r="D74" s="445" t="str">
        <f t="shared" si="7"/>
        <v xml:space="preserve">* * * * * </v>
      </c>
      <c r="E74" s="24" t="s">
        <v>4307</v>
      </c>
      <c r="F74" s="26">
        <f t="shared" si="8"/>
        <v>5</v>
      </c>
      <c r="G74" s="26" t="s">
        <v>5613</v>
      </c>
      <c r="H74" s="26" t="s">
        <v>5613</v>
      </c>
      <c r="I74" s="26" t="s">
        <v>5613</v>
      </c>
      <c r="J74" s="26" t="s">
        <v>3776</v>
      </c>
      <c r="K74" s="19" t="s">
        <v>20</v>
      </c>
      <c r="L74" s="230" t="str">
        <f t="shared" si="4"/>
        <v>0..1</v>
      </c>
      <c r="M74" s="230" t="str">
        <f t="shared" si="6"/>
        <v>0..1</v>
      </c>
      <c r="N74" s="475" t="s">
        <v>20</v>
      </c>
      <c r="O74" s="24" t="s">
        <v>3831</v>
      </c>
      <c r="P74" s="24" t="s">
        <v>5629</v>
      </c>
      <c r="Q74" s="24"/>
      <c r="R74" s="24"/>
      <c r="S74" s="24"/>
      <c r="T74" s="19" t="s">
        <v>531</v>
      </c>
      <c r="U74" s="495" t="s">
        <v>81</v>
      </c>
      <c r="V74" s="89"/>
      <c r="W74" s="182"/>
      <c r="X74" s="164" t="s">
        <v>4949</v>
      </c>
      <c r="Y74" s="8"/>
      <c r="Z74" s="114" t="e">
        <f>INDEX('Factur-X FULL'!B:B,MATCH(CONCATENATE("/rsm:CrossIndustryInvoice",O74),'Factur-X FULL'!M:M,0))</f>
        <v>#N/A</v>
      </c>
      <c r="AA74" s="201" t="e">
        <f>INDEX('Factur-X FULL'!K:K,MATCH(CONCATENATE("/rsm:CrossIndustryInvoice",O74),'Factur-X FULL'!M:M,0))</f>
        <v>#N/A</v>
      </c>
      <c r="AB74" s="109" t="e">
        <f>IF(OR(ISNA(Z74),Z74="EXT"),INDEX('Factur-X FULL'!T:T,MATCH(CONCATENATE("/rsm:CrossIndustryInvoice",O74),'Factur-X FULL'!M:M,0)),INDEX('Factur-X FULL'!T:T,MATCH(Z74,'Factur-X FULL'!B:B,0)))</f>
        <v>#N/A</v>
      </c>
      <c r="AC74" s="70" t="s">
        <v>4706</v>
      </c>
      <c r="AD74" s="8"/>
    </row>
    <row r="75" spans="1:30" ht="45" customHeight="1" outlineLevel="4" x14ac:dyDescent="0.2">
      <c r="A75" s="8">
        <v>81</v>
      </c>
      <c r="B75" s="39" t="s">
        <v>4156</v>
      </c>
      <c r="C75" s="121"/>
      <c r="D75" s="445" t="str">
        <f t="shared" si="7"/>
        <v xml:space="preserve">* * * * * </v>
      </c>
      <c r="E75" s="24" t="s">
        <v>4308</v>
      </c>
      <c r="F75" s="26">
        <f t="shared" si="8"/>
        <v>5</v>
      </c>
      <c r="G75" s="26" t="s">
        <v>5613</v>
      </c>
      <c r="H75" s="26" t="s">
        <v>5613</v>
      </c>
      <c r="I75" s="26" t="s">
        <v>5613</v>
      </c>
      <c r="J75" s="26" t="s">
        <v>3776</v>
      </c>
      <c r="K75" s="19" t="s">
        <v>20</v>
      </c>
      <c r="L75" s="230" t="str">
        <f t="shared" si="4"/>
        <v>0..1</v>
      </c>
      <c r="M75" s="230" t="str">
        <f t="shared" si="6"/>
        <v>0..1</v>
      </c>
      <c r="N75" s="475" t="s">
        <v>20</v>
      </c>
      <c r="O75" s="24" t="s">
        <v>3832</v>
      </c>
      <c r="P75" s="24" t="s">
        <v>5630</v>
      </c>
      <c r="Q75" s="24"/>
      <c r="R75" s="24"/>
      <c r="S75" s="24"/>
      <c r="T75" s="19" t="s">
        <v>147</v>
      </c>
      <c r="U75" s="495" t="s">
        <v>81</v>
      </c>
      <c r="V75" s="89"/>
      <c r="W75" s="182"/>
      <c r="X75" s="164"/>
      <c r="Y75" s="8"/>
      <c r="Z75" s="114" t="e">
        <f>INDEX('Factur-X FULL'!B:B,MATCH(CONCATENATE("/rsm:CrossIndustryInvoice",O75),'Factur-X FULL'!M:M,0))</f>
        <v>#N/A</v>
      </c>
      <c r="AA75" s="201" t="e">
        <f>INDEX('Factur-X FULL'!K:K,MATCH(CONCATENATE("/rsm:CrossIndustryInvoice",O75),'Factur-X FULL'!M:M,0))</f>
        <v>#N/A</v>
      </c>
      <c r="AB75" s="109" t="e">
        <f>IF(OR(ISNA(Z75),Z75="EXT"),INDEX('Factur-X FULL'!T:T,MATCH(CONCATENATE("/rsm:CrossIndustryInvoice",O75),'Factur-X FULL'!M:M,0)),INDEX('Factur-X FULL'!T:T,MATCH(Z75,'Factur-X FULL'!B:B,0)))</f>
        <v>#N/A</v>
      </c>
      <c r="AC75" s="70" t="s">
        <v>4706</v>
      </c>
      <c r="AD75" s="8"/>
    </row>
    <row r="76" spans="1:30" ht="45" customHeight="1" outlineLevel="4" x14ac:dyDescent="0.2">
      <c r="A76" s="8">
        <v>82</v>
      </c>
      <c r="B76" s="39" t="s">
        <v>4156</v>
      </c>
      <c r="C76" s="121"/>
      <c r="D76" s="445" t="str">
        <f t="shared" si="7"/>
        <v xml:space="preserve">* * * * * </v>
      </c>
      <c r="E76" s="24" t="s">
        <v>4309</v>
      </c>
      <c r="F76" s="26">
        <f t="shared" si="8"/>
        <v>5</v>
      </c>
      <c r="G76" s="26" t="s">
        <v>5613</v>
      </c>
      <c r="H76" s="26" t="s">
        <v>5613</v>
      </c>
      <c r="I76" s="26" t="s">
        <v>5613</v>
      </c>
      <c r="J76" s="26" t="s">
        <v>3776</v>
      </c>
      <c r="K76" s="19" t="s">
        <v>20</v>
      </c>
      <c r="L76" s="230" t="str">
        <f t="shared" si="4"/>
        <v>0..1</v>
      </c>
      <c r="M76" s="230" t="str">
        <f t="shared" si="6"/>
        <v>0..1</v>
      </c>
      <c r="N76" s="475" t="s">
        <v>20</v>
      </c>
      <c r="O76" s="24" t="s">
        <v>3833</v>
      </c>
      <c r="P76" s="24" t="s">
        <v>5631</v>
      </c>
      <c r="Q76" s="24" t="s">
        <v>5632</v>
      </c>
      <c r="R76" s="24"/>
      <c r="S76" s="24"/>
      <c r="T76" s="19" t="s">
        <v>192</v>
      </c>
      <c r="U76" s="495" t="s">
        <v>81</v>
      </c>
      <c r="V76" s="89" t="s">
        <v>4120</v>
      </c>
      <c r="W76" s="182"/>
      <c r="X76" s="164"/>
      <c r="Y76" s="8"/>
      <c r="Z76" s="114" t="e">
        <f>INDEX('Factur-X FULL'!B:B,MATCH(CONCATENATE("/rsm:CrossIndustryInvoice",O76),'Factur-X FULL'!M:M,0))</f>
        <v>#N/A</v>
      </c>
      <c r="AA76" s="201" t="e">
        <f>INDEX('Factur-X FULL'!K:K,MATCH(CONCATENATE("/rsm:CrossIndustryInvoice",O76),'Factur-X FULL'!M:M,0))</f>
        <v>#N/A</v>
      </c>
      <c r="AB76" s="109" t="e">
        <f>IF(OR(ISNA(Z76),Z76="EXT"),INDEX('Factur-X FULL'!T:T,MATCH(CONCATENATE("/rsm:CrossIndustryInvoice",O76),'Factur-X FULL'!M:M,0)),INDEX('Factur-X FULL'!T:T,MATCH(Z76,'Factur-X FULL'!B:B,0)))</f>
        <v>#N/A</v>
      </c>
      <c r="AC76" s="70" t="s">
        <v>4706</v>
      </c>
      <c r="AD76" s="8"/>
    </row>
    <row r="77" spans="1:30" ht="45" customHeight="1" outlineLevel="4" x14ac:dyDescent="0.2">
      <c r="A77" s="8">
        <v>83</v>
      </c>
      <c r="B77" s="39" t="s">
        <v>4156</v>
      </c>
      <c r="C77" s="121"/>
      <c r="D77" s="445" t="str">
        <f t="shared" si="7"/>
        <v xml:space="preserve">* * * * * </v>
      </c>
      <c r="E77" s="24" t="s">
        <v>4310</v>
      </c>
      <c r="F77" s="26">
        <f t="shared" si="8"/>
        <v>5</v>
      </c>
      <c r="G77" s="26" t="s">
        <v>5613</v>
      </c>
      <c r="H77" s="26" t="s">
        <v>5613</v>
      </c>
      <c r="I77" s="26" t="s">
        <v>5613</v>
      </c>
      <c r="J77" s="26" t="s">
        <v>3776</v>
      </c>
      <c r="K77" s="19" t="s">
        <v>20</v>
      </c>
      <c r="L77" s="230" t="str">
        <f t="shared" si="4"/>
        <v>0..1</v>
      </c>
      <c r="M77" s="230" t="str">
        <f t="shared" si="6"/>
        <v>0..1</v>
      </c>
      <c r="N77" s="475" t="s">
        <v>21</v>
      </c>
      <c r="O77" s="24" t="s">
        <v>3834</v>
      </c>
      <c r="P77" s="24" t="s">
        <v>5633</v>
      </c>
      <c r="Q77" s="24"/>
      <c r="R77" s="24"/>
      <c r="S77" s="24"/>
      <c r="T77" s="19" t="s">
        <v>125</v>
      </c>
      <c r="U77" s="495" t="s">
        <v>81</v>
      </c>
      <c r="V77" s="89"/>
      <c r="W77" s="182"/>
      <c r="X77" s="164"/>
      <c r="Y77" s="8"/>
      <c r="Z77" s="114" t="e">
        <f>INDEX('Factur-X FULL'!B:B,MATCH(CONCATENATE("/rsm:CrossIndustryInvoice",O77),'Factur-X FULL'!M:M,0))</f>
        <v>#N/A</v>
      </c>
      <c r="AA77" s="201" t="e">
        <f>INDEX('Factur-X FULL'!K:K,MATCH(CONCATENATE("/rsm:CrossIndustryInvoice",O77),'Factur-X FULL'!M:M,0))</f>
        <v>#N/A</v>
      </c>
      <c r="AB77" s="109" t="e">
        <f>IF(OR(ISNA(Z77),Z77="EXT"),INDEX('Factur-X FULL'!T:T,MATCH(CONCATENATE("/rsm:CrossIndustryInvoice",O77),'Factur-X FULL'!M:M,0)),INDEX('Factur-X FULL'!T:T,MATCH(Z77,'Factur-X FULL'!B:B,0)))</f>
        <v>#N/A</v>
      </c>
      <c r="AC77" s="70" t="s">
        <v>4706</v>
      </c>
      <c r="AD77" s="8"/>
    </row>
    <row r="78" spans="1:30" ht="45" customHeight="1" outlineLevel="4" x14ac:dyDescent="0.2">
      <c r="A78" s="8">
        <v>84</v>
      </c>
      <c r="B78" s="39" t="s">
        <v>4156</v>
      </c>
      <c r="C78" s="121"/>
      <c r="D78" s="445" t="str">
        <f t="shared" si="7"/>
        <v xml:space="preserve">* * * * * </v>
      </c>
      <c r="E78" s="24" t="s">
        <v>4311</v>
      </c>
      <c r="F78" s="26">
        <f t="shared" si="8"/>
        <v>5</v>
      </c>
      <c r="G78" s="26" t="s">
        <v>5613</v>
      </c>
      <c r="H78" s="26" t="s">
        <v>5613</v>
      </c>
      <c r="I78" s="26" t="s">
        <v>5613</v>
      </c>
      <c r="J78" s="26" t="s">
        <v>3776</v>
      </c>
      <c r="K78" s="19" t="s">
        <v>20</v>
      </c>
      <c r="L78" s="230" t="str">
        <f t="shared" si="4"/>
        <v>0..1</v>
      </c>
      <c r="M78" s="230" t="str">
        <f t="shared" si="6"/>
        <v>0..1</v>
      </c>
      <c r="N78" s="475" t="s">
        <v>21</v>
      </c>
      <c r="O78" s="24" t="s">
        <v>4003</v>
      </c>
      <c r="P78" s="24" t="s">
        <v>5634</v>
      </c>
      <c r="Q78" s="24"/>
      <c r="R78" s="24"/>
      <c r="S78" s="24"/>
      <c r="T78" s="19" t="s">
        <v>2217</v>
      </c>
      <c r="U78" s="495" t="s">
        <v>81</v>
      </c>
      <c r="V78" s="89"/>
      <c r="W78" s="182"/>
      <c r="X78" s="164"/>
      <c r="Y78" s="8"/>
      <c r="Z78" s="114" t="e">
        <f>INDEX('Factur-X FULL'!B:B,MATCH(CONCATENATE("/rsm:CrossIndustryInvoice",O78),'Factur-X FULL'!M:M,0))</f>
        <v>#N/A</v>
      </c>
      <c r="AA78" s="201" t="e">
        <f>INDEX('Factur-X FULL'!K:K,MATCH(CONCATENATE("/rsm:CrossIndustryInvoice",O78),'Factur-X FULL'!M:M,0))</f>
        <v>#N/A</v>
      </c>
      <c r="AB78" s="109" t="e">
        <f>IF(OR(ISNA(Z78),Z78="EXT"),INDEX('Factur-X FULL'!T:T,MATCH(CONCATENATE("/rsm:CrossIndustryInvoice",O78),'Factur-X FULL'!M:M,0)),INDEX('Factur-X FULL'!T:T,MATCH(Z78,'Factur-X FULL'!B:B,0)))</f>
        <v>#N/A</v>
      </c>
      <c r="AC78" s="70" t="s">
        <v>4706</v>
      </c>
      <c r="AD78" s="8"/>
    </row>
    <row r="79" spans="1:30" ht="45" customHeight="1" outlineLevel="4" x14ac:dyDescent="0.2">
      <c r="A79" s="8">
        <v>85</v>
      </c>
      <c r="B79" s="39" t="s">
        <v>4156</v>
      </c>
      <c r="C79" s="121"/>
      <c r="D79" s="445" t="str">
        <f t="shared" si="7"/>
        <v xml:space="preserve">* * * * * * </v>
      </c>
      <c r="E79" s="24" t="s">
        <v>4312</v>
      </c>
      <c r="F79" s="26">
        <f t="shared" si="8"/>
        <v>6</v>
      </c>
      <c r="G79" s="26" t="s">
        <v>5613</v>
      </c>
      <c r="H79" s="26" t="s">
        <v>5613</v>
      </c>
      <c r="I79" s="26" t="s">
        <v>5613</v>
      </c>
      <c r="J79" s="26" t="s">
        <v>3776</v>
      </c>
      <c r="K79" s="19" t="s">
        <v>16</v>
      </c>
      <c r="L79" s="230" t="str">
        <f t="shared" ref="L79:L101" si="9">IF($K79="","",$K79)</f>
        <v>1..1</v>
      </c>
      <c r="M79" s="230" t="str">
        <f t="shared" si="6"/>
        <v>1..1</v>
      </c>
      <c r="N79" s="475" t="s">
        <v>20</v>
      </c>
      <c r="O79" s="47" t="s">
        <v>3835</v>
      </c>
      <c r="P79" s="47"/>
      <c r="Q79" s="61"/>
      <c r="R79" s="61"/>
      <c r="S79" s="47"/>
      <c r="T79" s="125" t="s">
        <v>192</v>
      </c>
      <c r="U79" s="497" t="s">
        <v>230</v>
      </c>
      <c r="V79" s="94"/>
      <c r="W79" s="187"/>
      <c r="X79" s="169"/>
      <c r="Y79" s="8"/>
      <c r="Z79" s="114" t="e">
        <f>INDEX('Factur-X FULL'!B:B,MATCH(CONCATENATE("/rsm:CrossIndustryInvoice",O79),'Factur-X FULL'!M:M,0))</f>
        <v>#N/A</v>
      </c>
      <c r="AA79" s="201" t="e">
        <f>INDEX('Factur-X FULL'!K:K,MATCH(CONCATENATE("/rsm:CrossIndustryInvoice",O79),'Factur-X FULL'!M:M,0))</f>
        <v>#N/A</v>
      </c>
      <c r="AB79" s="109" t="e">
        <f>IF(OR(ISNA(Z79),Z79="EXT"),INDEX('Factur-X FULL'!T:T,MATCH(CONCATENATE("/rsm:CrossIndustryInvoice",O79),'Factur-X FULL'!M:M,0)),INDEX('Factur-X FULL'!T:T,MATCH(Z79,'Factur-X FULL'!B:B,0)))</f>
        <v>#N/A</v>
      </c>
      <c r="AC79" s="70" t="s">
        <v>4706</v>
      </c>
      <c r="AD79" s="8"/>
    </row>
    <row r="80" spans="1:30" ht="45" customHeight="1" outlineLevel="4" x14ac:dyDescent="0.2">
      <c r="A80" s="8">
        <v>86</v>
      </c>
      <c r="B80" s="39" t="s">
        <v>4156</v>
      </c>
      <c r="C80" s="121"/>
      <c r="D80" s="445" t="str">
        <f t="shared" si="7"/>
        <v xml:space="preserve">* * * * * * </v>
      </c>
      <c r="E80" s="24" t="s">
        <v>4313</v>
      </c>
      <c r="F80" s="26">
        <f t="shared" si="8"/>
        <v>6</v>
      </c>
      <c r="G80" s="26" t="s">
        <v>5613</v>
      </c>
      <c r="H80" s="26" t="s">
        <v>5613</v>
      </c>
      <c r="I80" s="26" t="s">
        <v>5613</v>
      </c>
      <c r="J80" s="26" t="s">
        <v>3776</v>
      </c>
      <c r="K80" s="19" t="s">
        <v>16</v>
      </c>
      <c r="L80" s="230" t="str">
        <f t="shared" si="9"/>
        <v>1..1</v>
      </c>
      <c r="M80" s="230" t="str">
        <f t="shared" si="6"/>
        <v>1..1</v>
      </c>
      <c r="N80" s="475" t="s">
        <v>20</v>
      </c>
      <c r="O80" s="47" t="s">
        <v>3836</v>
      </c>
      <c r="P80" s="47"/>
      <c r="Q80" s="47"/>
      <c r="R80" s="47"/>
      <c r="S80" s="47"/>
      <c r="T80" s="125" t="s">
        <v>409</v>
      </c>
      <c r="U80" s="497" t="s">
        <v>230</v>
      </c>
      <c r="V80" s="94"/>
      <c r="W80" s="187"/>
      <c r="X80" s="169"/>
      <c r="Y80" s="8"/>
      <c r="Z80" s="114" t="e">
        <f>INDEX('Factur-X FULL'!B:B,MATCH(CONCATENATE("/rsm:CrossIndustryInvoice",O80),'Factur-X FULL'!M:M,0))</f>
        <v>#N/A</v>
      </c>
      <c r="AA80" s="201" t="e">
        <f>INDEX('Factur-X FULL'!K:K,MATCH(CONCATENATE("/rsm:CrossIndustryInvoice",O80),'Factur-X FULL'!M:M,0))</f>
        <v>#N/A</v>
      </c>
      <c r="AB80" s="109" t="e">
        <f>IF(OR(ISNA(Z80),Z80="EXT"),INDEX('Factur-X FULL'!T:T,MATCH(CONCATENATE("/rsm:CrossIndustryInvoice",O80),'Factur-X FULL'!M:M,0)),INDEX('Factur-X FULL'!T:T,MATCH(Z80,'Factur-X FULL'!B:B,0)))</f>
        <v>#N/A</v>
      </c>
      <c r="AC80" s="70" t="s">
        <v>4706</v>
      </c>
      <c r="AD80" s="8"/>
    </row>
    <row r="81" spans="1:30" s="148" customFormat="1" ht="45" customHeight="1" outlineLevel="2" x14ac:dyDescent="0.2">
      <c r="A81" s="8">
        <v>98</v>
      </c>
      <c r="B81" s="147" t="s">
        <v>4156</v>
      </c>
      <c r="C81" s="127"/>
      <c r="D81" s="447" t="str">
        <f t="shared" si="7"/>
        <v xml:space="preserve">* * * </v>
      </c>
      <c r="E81" s="40" t="s">
        <v>4354</v>
      </c>
      <c r="F81" s="41">
        <f t="shared" si="8"/>
        <v>3</v>
      </c>
      <c r="G81" s="232" t="s">
        <v>5614</v>
      </c>
      <c r="H81" s="232" t="s">
        <v>5613</v>
      </c>
      <c r="I81" s="232" t="s">
        <v>5614</v>
      </c>
      <c r="J81" s="232" t="s">
        <v>323</v>
      </c>
      <c r="K81" s="42" t="s">
        <v>20</v>
      </c>
      <c r="L81" s="41" t="str">
        <f t="shared" si="9"/>
        <v>0..1</v>
      </c>
      <c r="M81" s="41" t="str">
        <f t="shared" si="6"/>
        <v>0..1</v>
      </c>
      <c r="N81" s="481" t="s">
        <v>20</v>
      </c>
      <c r="O81" s="43" t="s">
        <v>4355</v>
      </c>
      <c r="P81" s="40" t="s">
        <v>4224</v>
      </c>
      <c r="Q81" s="40"/>
      <c r="R81" s="40"/>
      <c r="S81" s="43" t="s">
        <v>5959</v>
      </c>
      <c r="T81" s="42"/>
      <c r="U81" s="499"/>
      <c r="V81" s="92"/>
      <c r="W81" s="193"/>
      <c r="X81" s="194" t="s">
        <v>4949</v>
      </c>
      <c r="Y81" s="8"/>
      <c r="Z81" s="141" t="e">
        <f>INDEX('Factur-X FULL'!B:B,MATCH(CONCATENATE("/rsm:CrossIndustryInvoice",O81),'Factur-X FULL'!M:M,0))</f>
        <v>#N/A</v>
      </c>
      <c r="AA81" s="203" t="e">
        <f>INDEX('Factur-X FULL'!K:K,MATCH(CONCATENATE("/rsm:CrossIndustryInvoice",O81),'Factur-X FULL'!M:M,0))</f>
        <v>#N/A</v>
      </c>
      <c r="AB81" s="142" t="e">
        <f>IF(OR(ISNA(Z81),Z81="EXT"),INDEX('Factur-X FULL'!T:T,MATCH(CONCATENATE("/rsm:CrossIndustryInvoice",O81),'Factur-X FULL'!M:M,0)),INDEX('Factur-X FULL'!T:T,MATCH(Z81,'Factur-X FULL'!B:B,0)))</f>
        <v>#N/A</v>
      </c>
      <c r="AC81" s="70" t="s">
        <v>4706</v>
      </c>
      <c r="AD81" s="8"/>
    </row>
    <row r="82" spans="1:30" ht="45" customHeight="1" outlineLevel="3" x14ac:dyDescent="0.2">
      <c r="A82" s="8">
        <v>100</v>
      </c>
      <c r="B82" s="39" t="s">
        <v>4156</v>
      </c>
      <c r="C82" s="226"/>
      <c r="D82" s="442" t="str">
        <f t="shared" si="7"/>
        <v xml:space="preserve">* * * * </v>
      </c>
      <c r="E82" s="20" t="s">
        <v>4373</v>
      </c>
      <c r="F82" s="17">
        <f t="shared" si="8"/>
        <v>4</v>
      </c>
      <c r="G82" s="26" t="s">
        <v>5614</v>
      </c>
      <c r="H82" s="26" t="s">
        <v>5613</v>
      </c>
      <c r="I82" s="26" t="s">
        <v>5614</v>
      </c>
      <c r="J82" s="26" t="s">
        <v>323</v>
      </c>
      <c r="K82" s="18" t="s">
        <v>21</v>
      </c>
      <c r="L82" s="230" t="str">
        <f t="shared" si="9"/>
        <v>0..n</v>
      </c>
      <c r="M82" s="230" t="str">
        <f t="shared" si="6"/>
        <v>0..n</v>
      </c>
      <c r="N82" s="475" t="s">
        <v>21</v>
      </c>
      <c r="O82" s="21" t="s">
        <v>4356</v>
      </c>
      <c r="P82" s="20" t="s">
        <v>391</v>
      </c>
      <c r="Q82" s="20" t="s">
        <v>392</v>
      </c>
      <c r="R82" s="20"/>
      <c r="S82" s="21" t="s">
        <v>5959</v>
      </c>
      <c r="T82" s="18" t="s">
        <v>147</v>
      </c>
      <c r="U82" s="495" t="s">
        <v>81</v>
      </c>
      <c r="V82" s="176"/>
      <c r="W82" s="181"/>
      <c r="X82" s="163" t="s">
        <v>4949</v>
      </c>
      <c r="Y82" s="8"/>
      <c r="Z82" s="114" t="e">
        <f>INDEX('Factur-X FULL'!B:B,MATCH(CONCATENATE("/rsm:CrossIndustryInvoice",O82),'Factur-X FULL'!M:M,0))</f>
        <v>#N/A</v>
      </c>
      <c r="AA82" s="201" t="e">
        <f>INDEX('Factur-X FULL'!K:K,MATCH(CONCATENATE("/rsm:CrossIndustryInvoice",O82),'Factur-X FULL'!M:M,0))</f>
        <v>#N/A</v>
      </c>
      <c r="AB82" s="109" t="e">
        <f>IF(OR(ISNA(Z82),Z82="EXT"),INDEX('Factur-X FULL'!T:T,MATCH(CONCATENATE("/rsm:CrossIndustryInvoice",O82),'Factur-X FULL'!M:M,0)),INDEX('Factur-X FULL'!T:T,MATCH(Z82,'Factur-X FULL'!B:B,0)))</f>
        <v>#N/A</v>
      </c>
      <c r="AC82" s="70" t="s">
        <v>4706</v>
      </c>
      <c r="AD82" s="8"/>
    </row>
    <row r="83" spans="1:30" ht="45" customHeight="1" outlineLevel="3" x14ac:dyDescent="0.2">
      <c r="A83" s="8">
        <v>101</v>
      </c>
      <c r="B83" s="39" t="s">
        <v>4156</v>
      </c>
      <c r="C83" s="226"/>
      <c r="D83" s="442" t="str">
        <f t="shared" si="7"/>
        <v xml:space="preserve">* * * * * </v>
      </c>
      <c r="E83" s="20" t="s">
        <v>4374</v>
      </c>
      <c r="F83" s="17">
        <f t="shared" si="8"/>
        <v>5</v>
      </c>
      <c r="G83" s="26" t="s">
        <v>5614</v>
      </c>
      <c r="H83" s="26" t="s">
        <v>5613</v>
      </c>
      <c r="I83" s="26" t="s">
        <v>5614</v>
      </c>
      <c r="J83" s="26" t="s">
        <v>323</v>
      </c>
      <c r="K83" s="18" t="s">
        <v>16</v>
      </c>
      <c r="L83" s="230" t="str">
        <f t="shared" si="9"/>
        <v>1..1</v>
      </c>
      <c r="M83" s="230" t="str">
        <f t="shared" si="6"/>
        <v>1..1</v>
      </c>
      <c r="N83" s="476" t="s">
        <v>20</v>
      </c>
      <c r="O83" s="31" t="s">
        <v>4357</v>
      </c>
      <c r="P83" s="32" t="s">
        <v>405</v>
      </c>
      <c r="Q83" s="32" t="s">
        <v>406</v>
      </c>
      <c r="R83" s="32"/>
      <c r="S83" s="31" t="s">
        <v>5959</v>
      </c>
      <c r="T83" s="122" t="s">
        <v>409</v>
      </c>
      <c r="U83" s="497" t="s">
        <v>230</v>
      </c>
      <c r="V83" s="90"/>
      <c r="W83" s="184"/>
      <c r="X83" s="165" t="s">
        <v>4949</v>
      </c>
      <c r="Y83" s="8"/>
      <c r="Z83" s="114" t="e">
        <f>INDEX('Factur-X FULL'!B:B,MATCH(CONCATENATE("/rsm:CrossIndustryInvoice",O83),'Factur-X FULL'!M:M,0))</f>
        <v>#N/A</v>
      </c>
      <c r="AA83" s="201" t="e">
        <f>INDEX('Factur-X FULL'!K:K,MATCH(CONCATENATE("/rsm:CrossIndustryInvoice",O83),'Factur-X FULL'!M:M,0))</f>
        <v>#N/A</v>
      </c>
      <c r="AB83" s="109" t="e">
        <f>IF(OR(ISNA(Z83),Z83="EXT"),INDEX('Factur-X FULL'!T:T,MATCH(CONCATENATE("/rsm:CrossIndustryInvoice",O83),'Factur-X FULL'!M:M,0)),INDEX('Factur-X FULL'!T:T,MATCH(Z83,'Factur-X FULL'!B:B,0)))</f>
        <v>#N/A</v>
      </c>
      <c r="AC83" s="70" t="s">
        <v>4706</v>
      </c>
      <c r="AD83" s="8"/>
    </row>
    <row r="84" spans="1:30" ht="45" customHeight="1" outlineLevel="3" x14ac:dyDescent="0.2">
      <c r="A84" s="8">
        <v>102</v>
      </c>
      <c r="B84" s="39" t="s">
        <v>4156</v>
      </c>
      <c r="C84" s="226"/>
      <c r="D84" s="442" t="str">
        <f t="shared" si="7"/>
        <v xml:space="preserve">* * * * </v>
      </c>
      <c r="E84" s="20" t="s">
        <v>4375</v>
      </c>
      <c r="F84" s="17">
        <f t="shared" si="8"/>
        <v>4</v>
      </c>
      <c r="G84" s="26" t="s">
        <v>5614</v>
      </c>
      <c r="H84" s="26" t="s">
        <v>5613</v>
      </c>
      <c r="I84" s="26" t="s">
        <v>5614</v>
      </c>
      <c r="J84" s="26" t="s">
        <v>323</v>
      </c>
      <c r="K84" s="18" t="s">
        <v>20</v>
      </c>
      <c r="L84" s="230" t="str">
        <f t="shared" si="9"/>
        <v>0..1</v>
      </c>
      <c r="M84" s="230" t="str">
        <f t="shared" si="6"/>
        <v>0..1</v>
      </c>
      <c r="N84" s="475" t="s">
        <v>20</v>
      </c>
      <c r="O84" s="44" t="s">
        <v>4358</v>
      </c>
      <c r="P84" s="45" t="s">
        <v>414</v>
      </c>
      <c r="Q84" s="45"/>
      <c r="R84" s="45"/>
      <c r="S84" s="44" t="s">
        <v>5959</v>
      </c>
      <c r="T84" s="124"/>
      <c r="U84" s="503"/>
      <c r="V84" s="93"/>
      <c r="W84" s="186"/>
      <c r="X84" s="167" t="s">
        <v>4949</v>
      </c>
      <c r="Y84" s="8"/>
      <c r="Z84" s="114" t="e">
        <f>INDEX('Factur-X FULL'!B:B,MATCH(CONCATENATE("/rsm:CrossIndustryInvoice",O84),'Factur-X FULL'!M:M,0))</f>
        <v>#N/A</v>
      </c>
      <c r="AA84" s="201" t="e">
        <f>INDEX('Factur-X FULL'!K:K,MATCH(CONCATENATE("/rsm:CrossIndustryInvoice",O84),'Factur-X FULL'!M:M,0))</f>
        <v>#N/A</v>
      </c>
      <c r="AB84" s="109" t="e">
        <f>IF(OR(ISNA(Z84),Z84="EXT"),INDEX('Factur-X FULL'!T:T,MATCH(CONCATENATE("/rsm:CrossIndustryInvoice",O84),'Factur-X FULL'!M:M,0)),INDEX('Factur-X FULL'!T:T,MATCH(Z84,'Factur-X FULL'!B:B,0)))</f>
        <v>#N/A</v>
      </c>
      <c r="AC84" s="70" t="s">
        <v>4706</v>
      </c>
      <c r="AD84" s="8"/>
    </row>
    <row r="85" spans="1:30" ht="45" customHeight="1" outlineLevel="3" x14ac:dyDescent="0.2">
      <c r="A85" s="8">
        <v>103</v>
      </c>
      <c r="B85" s="39" t="s">
        <v>4156</v>
      </c>
      <c r="C85" s="226"/>
      <c r="D85" s="442" t="str">
        <f t="shared" si="7"/>
        <v xml:space="preserve">* * * * </v>
      </c>
      <c r="E85" s="24" t="s">
        <v>4376</v>
      </c>
      <c r="F85" s="17">
        <f t="shared" si="8"/>
        <v>4</v>
      </c>
      <c r="G85" s="26" t="s">
        <v>5614</v>
      </c>
      <c r="H85" s="26" t="s">
        <v>5613</v>
      </c>
      <c r="I85" s="26" t="s">
        <v>5614</v>
      </c>
      <c r="J85" s="26" t="s">
        <v>323</v>
      </c>
      <c r="K85" s="18" t="s">
        <v>20</v>
      </c>
      <c r="L85" s="230" t="str">
        <f t="shared" si="9"/>
        <v>0..1</v>
      </c>
      <c r="M85" s="230" t="str">
        <f t="shared" si="6"/>
        <v>0..1</v>
      </c>
      <c r="N85" s="475" t="s">
        <v>20</v>
      </c>
      <c r="O85" s="20" t="s">
        <v>4359</v>
      </c>
      <c r="P85" s="20" t="s">
        <v>421</v>
      </c>
      <c r="Q85" s="20"/>
      <c r="R85" s="20"/>
      <c r="S85" s="20" t="s">
        <v>5959</v>
      </c>
      <c r="T85" s="18" t="s">
        <v>147</v>
      </c>
      <c r="U85" s="495" t="s">
        <v>81</v>
      </c>
      <c r="V85" s="88"/>
      <c r="W85" s="181"/>
      <c r="X85" s="163"/>
      <c r="Y85" s="8"/>
      <c r="Z85" s="114" t="e">
        <f>INDEX('Factur-X FULL'!B:B,MATCH(CONCATENATE("/rsm:CrossIndustryInvoice",O85),'Factur-X FULL'!M:M,0))</f>
        <v>#N/A</v>
      </c>
      <c r="AA85" s="201" t="e">
        <f>INDEX('Factur-X FULL'!K:K,MATCH(CONCATENATE("/rsm:CrossIndustryInvoice",O85),'Factur-X FULL'!M:M,0))</f>
        <v>#N/A</v>
      </c>
      <c r="AB85" s="109" t="e">
        <f>IF(OR(ISNA(Z85),Z85="EXT"),INDEX('Factur-X FULL'!T:T,MATCH(CONCATENATE("/rsm:CrossIndustryInvoice",O85),'Factur-X FULL'!M:M,0)),INDEX('Factur-X FULL'!T:T,MATCH(Z85,'Factur-X FULL'!B:B,0)))</f>
        <v>#N/A</v>
      </c>
      <c r="AC85" s="70" t="s">
        <v>4706</v>
      </c>
      <c r="AD85" s="8"/>
    </row>
    <row r="86" spans="1:30" ht="45" customHeight="1" outlineLevel="3" x14ac:dyDescent="0.2">
      <c r="A86" s="8">
        <v>105</v>
      </c>
      <c r="B86" s="39" t="s">
        <v>4156</v>
      </c>
      <c r="C86" s="121"/>
      <c r="D86" s="442" t="str">
        <f t="shared" si="7"/>
        <v xml:space="preserve">* * * * </v>
      </c>
      <c r="E86" s="20" t="s">
        <v>4378</v>
      </c>
      <c r="F86" s="17">
        <f t="shared" si="8"/>
        <v>4</v>
      </c>
      <c r="G86" s="26" t="s">
        <v>5614</v>
      </c>
      <c r="H86" s="26" t="s">
        <v>5613</v>
      </c>
      <c r="I86" s="26" t="s">
        <v>5614</v>
      </c>
      <c r="J86" s="26" t="s">
        <v>323</v>
      </c>
      <c r="K86" s="18" t="s">
        <v>20</v>
      </c>
      <c r="L86" s="230" t="str">
        <f t="shared" si="9"/>
        <v>0..1</v>
      </c>
      <c r="M86" s="230" t="str">
        <f t="shared" ref="M86:M125" si="10">IF($L86="","",$L86)</f>
        <v>0..1</v>
      </c>
      <c r="N86" s="475" t="s">
        <v>21</v>
      </c>
      <c r="O86" s="21" t="s">
        <v>4361</v>
      </c>
      <c r="P86" s="20" t="s">
        <v>428</v>
      </c>
      <c r="Q86" s="20"/>
      <c r="R86" s="20"/>
      <c r="S86" s="21" t="s">
        <v>5959</v>
      </c>
      <c r="T86" s="18" t="s">
        <v>125</v>
      </c>
      <c r="U86" s="495" t="s">
        <v>81</v>
      </c>
      <c r="V86" s="88"/>
      <c r="W86" s="181"/>
      <c r="X86" s="163" t="s">
        <v>4949</v>
      </c>
      <c r="Y86" s="8"/>
      <c r="Z86" s="114" t="e">
        <f>INDEX('Factur-X FULL'!B:B,MATCH(CONCATENATE("/rsm:CrossIndustryInvoice",O86),'Factur-X FULL'!M:M,0))</f>
        <v>#N/A</v>
      </c>
      <c r="AA86" s="201" t="e">
        <f>INDEX('Factur-X FULL'!K:K,MATCH(CONCATENATE("/rsm:CrossIndustryInvoice",O86),'Factur-X FULL'!M:M,0))</f>
        <v>#N/A</v>
      </c>
      <c r="AB86" s="109" t="e">
        <f>IF(OR(ISNA(Z86),Z86="EXT"),INDEX('Factur-X FULL'!T:T,MATCH(CONCATENATE("/rsm:CrossIndustryInvoice",O86),'Factur-X FULL'!M:M,0)),INDEX('Factur-X FULL'!T:T,MATCH(Z86,'Factur-X FULL'!B:B,0)))</f>
        <v>#N/A</v>
      </c>
      <c r="AC86" s="70" t="s">
        <v>4706</v>
      </c>
      <c r="AD86" s="8"/>
    </row>
    <row r="87" spans="1:30" ht="45" customHeight="1" outlineLevel="3" x14ac:dyDescent="0.2">
      <c r="A87" s="8">
        <v>106</v>
      </c>
      <c r="B87" s="39" t="s">
        <v>4156</v>
      </c>
      <c r="C87" s="226"/>
      <c r="D87" s="442" t="str">
        <f t="shared" si="7"/>
        <v xml:space="preserve">* * * * </v>
      </c>
      <c r="E87" s="20" t="s">
        <v>5599</v>
      </c>
      <c r="F87" s="17">
        <f t="shared" si="8"/>
        <v>4</v>
      </c>
      <c r="G87" s="26" t="s">
        <v>5614</v>
      </c>
      <c r="H87" s="26" t="s">
        <v>5613</v>
      </c>
      <c r="I87" s="26" t="s">
        <v>5614</v>
      </c>
      <c r="J87" s="26" t="s">
        <v>3776</v>
      </c>
      <c r="K87" s="18" t="s">
        <v>20</v>
      </c>
      <c r="L87" s="230" t="str">
        <f t="shared" si="9"/>
        <v>0..1</v>
      </c>
      <c r="M87" s="230" t="str">
        <f t="shared" si="10"/>
        <v>0..1</v>
      </c>
      <c r="N87" s="475" t="s">
        <v>21</v>
      </c>
      <c r="O87" s="21" t="s">
        <v>5600</v>
      </c>
      <c r="P87" s="20" t="s">
        <v>438</v>
      </c>
      <c r="Q87" s="20"/>
      <c r="R87" s="20"/>
      <c r="S87" s="21" t="s">
        <v>5959</v>
      </c>
      <c r="T87" s="18" t="s">
        <v>125</v>
      </c>
      <c r="U87" s="495" t="s">
        <v>81</v>
      </c>
      <c r="V87" s="88"/>
      <c r="W87" s="181"/>
      <c r="X87" s="163"/>
      <c r="Y87" s="8"/>
      <c r="Z87" s="114" t="e">
        <f>INDEX('Factur-X FULL'!B:B,MATCH(CONCATENATE("/rsm:CrossIndustryInvoice",O87),'Factur-X FULL'!M:M,0))</f>
        <v>#N/A</v>
      </c>
      <c r="AA87" s="201" t="e">
        <f>INDEX('Factur-X FULL'!K:K,MATCH(CONCATENATE("/rsm:CrossIndustryInvoice",O87),'Factur-X FULL'!M:M,0))</f>
        <v>#N/A</v>
      </c>
      <c r="AB87" s="109" t="e">
        <f>IF(OR(ISNA(Z87),Z87="EXT"),INDEX('Factur-X FULL'!T:T,MATCH(CONCATENATE("/rsm:CrossIndustryInvoice",O87),'Factur-X FULL'!M:M,0)),INDEX('Factur-X FULL'!T:T,MATCH(Z87,'Factur-X FULL'!B:B,0)))</f>
        <v>#N/A</v>
      </c>
      <c r="AC87" s="70" t="s">
        <v>4706</v>
      </c>
      <c r="AD87" s="8"/>
    </row>
    <row r="88" spans="1:30" s="148" customFormat="1" ht="45" customHeight="1" outlineLevel="2" x14ac:dyDescent="0.2">
      <c r="A88" s="8">
        <v>107</v>
      </c>
      <c r="B88" s="149" t="s">
        <v>4157</v>
      </c>
      <c r="C88" s="127"/>
      <c r="D88" s="449" t="str">
        <f t="shared" si="7"/>
        <v xml:space="preserve">* * * </v>
      </c>
      <c r="E88" s="40" t="s">
        <v>9</v>
      </c>
      <c r="F88" s="42">
        <f t="shared" si="8"/>
        <v>3</v>
      </c>
      <c r="G88" s="234" t="s">
        <v>5613</v>
      </c>
      <c r="H88" s="234" t="s">
        <v>5613</v>
      </c>
      <c r="I88" s="234" t="s">
        <v>5613</v>
      </c>
      <c r="J88" s="234" t="s">
        <v>323</v>
      </c>
      <c r="K88" s="42" t="s">
        <v>16</v>
      </c>
      <c r="L88" s="41" t="str">
        <f t="shared" si="9"/>
        <v>1..1</v>
      </c>
      <c r="M88" s="41" t="str">
        <f t="shared" si="10"/>
        <v>1..1</v>
      </c>
      <c r="N88" s="481" t="s">
        <v>20</v>
      </c>
      <c r="O88" s="40" t="s">
        <v>3838</v>
      </c>
      <c r="P88" s="40" t="s">
        <v>4225</v>
      </c>
      <c r="Q88" s="40"/>
      <c r="R88" s="40"/>
      <c r="S88" s="42"/>
      <c r="T88" s="42" t="s">
        <v>77</v>
      </c>
      <c r="U88" s="499"/>
      <c r="V88" s="92"/>
      <c r="W88" s="193"/>
      <c r="X88" s="194"/>
      <c r="Y88" s="70"/>
      <c r="Z88" s="141" t="str">
        <f>INDEX('Factur-X FULL'!B:B,MATCH(CONCATENATE("/rsm:CrossIndustryInvoice",O88),'Factur-X FULL'!M:M,0))</f>
        <v>BG-29</v>
      </c>
      <c r="AA88" s="203" t="str">
        <f>INDEX('Factur-X FULL'!K:K,MATCH(CONCATENATE("/rsm:CrossIndustryInvoice",O88),'Factur-X FULL'!M:M,0))</f>
        <v>1..1</v>
      </c>
      <c r="AB88" s="143" t="str">
        <f>IF(OR(ISNA(Z88),Z88="EXT"),INDEX('Factur-X FULL'!T:T,MATCH(CONCATENATE("/rsm:CrossIndustryInvoice",O88),'Factur-X FULL'!M:M,0)),INDEX('Factur-X FULL'!T:T,MATCH(Z88,'Factur-X FULL'!B:B,0)))</f>
        <v>BASIC</v>
      </c>
      <c r="AC88" s="70"/>
      <c r="AD88" s="8"/>
    </row>
    <row r="89" spans="1:30" s="148" customFormat="1" ht="54.5" customHeight="1" outlineLevel="3" x14ac:dyDescent="0.2">
      <c r="A89" s="8">
        <v>127</v>
      </c>
      <c r="B89" s="149" t="s">
        <v>4157</v>
      </c>
      <c r="C89" s="221"/>
      <c r="D89" s="446" t="str">
        <f t="shared" si="7"/>
        <v xml:space="preserve">* * * * </v>
      </c>
      <c r="E89" s="50" t="s">
        <v>4462</v>
      </c>
      <c r="F89" s="35">
        <f t="shared" si="8"/>
        <v>4</v>
      </c>
      <c r="G89" s="35" t="s">
        <v>5613</v>
      </c>
      <c r="H89" s="35" t="s">
        <v>5613</v>
      </c>
      <c r="I89" s="35" t="s">
        <v>5613</v>
      </c>
      <c r="J89" s="35" t="s">
        <v>323</v>
      </c>
      <c r="K89" s="36" t="s">
        <v>20</v>
      </c>
      <c r="L89" s="35" t="str">
        <f t="shared" si="9"/>
        <v>0..1</v>
      </c>
      <c r="M89" s="35" t="str">
        <f t="shared" si="10"/>
        <v>0..1</v>
      </c>
      <c r="N89" s="482" t="s">
        <v>20</v>
      </c>
      <c r="O89" s="34" t="s">
        <v>4460</v>
      </c>
      <c r="P89" s="34"/>
      <c r="Q89" s="34"/>
      <c r="R89" s="34"/>
      <c r="S89" s="34" t="s">
        <v>5960</v>
      </c>
      <c r="T89" s="36"/>
      <c r="U89" s="500"/>
      <c r="V89" s="91"/>
      <c r="W89" s="185" t="s">
        <v>3774</v>
      </c>
      <c r="X89" s="166"/>
      <c r="Y89" s="8"/>
      <c r="Z89" s="145" t="str">
        <f>INDEX('Factur-X FULL'!B:B,MATCH(CONCATENATE("/rsm:CrossIndustryInvoice",O89),'Factur-X FULL'!M:M,0))</f>
        <v>BT-132-00</v>
      </c>
      <c r="AA89" s="202" t="str">
        <f>INDEX('Factur-X FULL'!K:K,MATCH(CONCATENATE("/rsm:CrossIndustryInvoice",O89),'Factur-X FULL'!M:M,0))</f>
        <v>0..1</v>
      </c>
      <c r="AB89" s="146" t="str">
        <f>IF(OR(ISNA(Z89),Z89="EXT"),INDEX('Factur-X FULL'!T:T,MATCH(CONCATENATE("/rsm:CrossIndustryInvoice",O89),'Factur-X FULL'!M:M,0)),INDEX('Factur-X FULL'!T:T,MATCH(Z89,'Factur-X FULL'!B:B,0)))</f>
        <v>EN 16931</v>
      </c>
      <c r="AC89" s="425" t="s">
        <v>4712</v>
      </c>
      <c r="AD89" s="8"/>
    </row>
    <row r="90" spans="1:30" ht="45" customHeight="1" outlineLevel="3" x14ac:dyDescent="0.2">
      <c r="A90" s="8">
        <v>128</v>
      </c>
      <c r="B90" s="48" t="s">
        <v>4157</v>
      </c>
      <c r="C90" s="121"/>
      <c r="D90" s="445" t="str">
        <f t="shared" si="7"/>
        <v xml:space="preserve">* * * * * </v>
      </c>
      <c r="E90" s="24" t="s">
        <v>4461</v>
      </c>
      <c r="F90" s="26">
        <f t="shared" si="8"/>
        <v>5</v>
      </c>
      <c r="G90" s="26" t="s">
        <v>5613</v>
      </c>
      <c r="H90" s="26" t="s">
        <v>5613</v>
      </c>
      <c r="I90" s="26" t="s">
        <v>5613</v>
      </c>
      <c r="J90" s="26" t="s">
        <v>323</v>
      </c>
      <c r="K90" s="18" t="s">
        <v>16</v>
      </c>
      <c r="L90" s="230" t="str">
        <f t="shared" si="9"/>
        <v>1..1</v>
      </c>
      <c r="M90" s="230" t="str">
        <f t="shared" si="10"/>
        <v>1..1</v>
      </c>
      <c r="N90" s="475" t="s">
        <v>20</v>
      </c>
      <c r="O90" s="20" t="s">
        <v>4437</v>
      </c>
      <c r="P90" s="20" t="s">
        <v>4438</v>
      </c>
      <c r="Q90" s="20"/>
      <c r="R90" s="20"/>
      <c r="S90" s="20" t="s">
        <v>5960</v>
      </c>
      <c r="T90" s="18" t="s">
        <v>147</v>
      </c>
      <c r="U90" s="495" t="s">
        <v>81</v>
      </c>
      <c r="V90" s="88"/>
      <c r="W90" s="181" t="s">
        <v>3774</v>
      </c>
      <c r="X90" s="163"/>
      <c r="Y90" s="8"/>
      <c r="Z90" s="114" t="str">
        <f>INDEX('Factur-X FULL'!B:B,MATCH(CONCATENATE("/rsm:CrossIndustryInvoice",O90),'Factur-X FULL'!M:M,0))</f>
        <v>BT-132</v>
      </c>
      <c r="AA90" s="201" t="str">
        <f>INDEX('Factur-X FULL'!K:K,MATCH(CONCATENATE("/rsm:CrossIndustryInvoice",O90),'Factur-X FULL'!M:M,0))</f>
        <v>0..1</v>
      </c>
      <c r="AB90" s="109" t="str">
        <f>IF(OR(ISNA(Z90),Z90="EXT"),INDEX('Factur-X FULL'!T:T,MATCH(CONCATENATE("/rsm:CrossIndustryInvoice",O90),'Factur-X FULL'!M:M,0)),INDEX('Factur-X FULL'!T:T,MATCH(Z90,'Factur-X FULL'!B:B,0)))</f>
        <v>EN 16931</v>
      </c>
      <c r="AC90" s="425" t="s">
        <v>4712</v>
      </c>
      <c r="AD90" s="8"/>
    </row>
    <row r="91" spans="1:30" s="148" customFormat="1" ht="45" customHeight="1" outlineLevel="3" x14ac:dyDescent="0.2">
      <c r="A91" s="8">
        <v>129</v>
      </c>
      <c r="B91" s="149" t="s">
        <v>4157</v>
      </c>
      <c r="C91" s="225"/>
      <c r="D91" s="446" t="str">
        <f t="shared" si="7"/>
        <v xml:space="preserve">* * * * </v>
      </c>
      <c r="E91" s="50" t="s">
        <v>4144</v>
      </c>
      <c r="F91" s="35">
        <f t="shared" si="8"/>
        <v>4</v>
      </c>
      <c r="G91" s="35" t="s">
        <v>5613</v>
      </c>
      <c r="H91" s="35" t="s">
        <v>5613</v>
      </c>
      <c r="I91" s="35" t="s">
        <v>5613</v>
      </c>
      <c r="J91" s="35" t="s">
        <v>3776</v>
      </c>
      <c r="K91" s="36" t="s">
        <v>20</v>
      </c>
      <c r="L91" s="35" t="str">
        <f t="shared" si="9"/>
        <v>0..1</v>
      </c>
      <c r="M91" s="35" t="str">
        <f t="shared" si="10"/>
        <v>0..1</v>
      </c>
      <c r="N91" s="482" t="s">
        <v>20</v>
      </c>
      <c r="O91" s="34" t="s">
        <v>4304</v>
      </c>
      <c r="P91" s="34"/>
      <c r="Q91" s="34"/>
      <c r="R91" s="34"/>
      <c r="S91" s="34"/>
      <c r="T91" s="36"/>
      <c r="U91" s="500"/>
      <c r="V91" s="91"/>
      <c r="W91" s="185"/>
      <c r="X91" s="166"/>
      <c r="Y91" s="70"/>
      <c r="Z91" s="145" t="e">
        <f>INDEX('Factur-X FULL'!B:B,MATCH(CONCATENATE("/rsm:CrossIndustryInvoice",O91),'Factur-X FULL'!M:M,0))</f>
        <v>#N/A</v>
      </c>
      <c r="AA91" s="202" t="e">
        <f>INDEX('Factur-X FULL'!K:K,MATCH(CONCATENATE("/rsm:CrossIndustryInvoice",O91),'Factur-X FULL'!M:M,0))</f>
        <v>#N/A</v>
      </c>
      <c r="AB91" s="146" t="e">
        <f>IF(OR(ISNA(Z91),Z91="EXT"),INDEX('Factur-X FULL'!T:T,MATCH(CONCATENATE("/rsm:CrossIndustryInvoice",O91),'Factur-X FULL'!M:M,0)),INDEX('Factur-X FULL'!T:T,MATCH(Z91,'Factur-X FULL'!B:B,0)))</f>
        <v>#N/A</v>
      </c>
      <c r="AC91" s="426" t="s">
        <v>4707</v>
      </c>
      <c r="AD91" s="8"/>
    </row>
    <row r="92" spans="1:30" ht="45" customHeight="1" outlineLevel="4" x14ac:dyDescent="0.2">
      <c r="A92" s="8">
        <v>130</v>
      </c>
      <c r="B92" s="48" t="s">
        <v>4157</v>
      </c>
      <c r="C92" s="121"/>
      <c r="D92" s="445" t="str">
        <f t="shared" si="7"/>
        <v xml:space="preserve">* * * * * </v>
      </c>
      <c r="E92" s="24" t="s">
        <v>4143</v>
      </c>
      <c r="F92" s="26">
        <f t="shared" si="8"/>
        <v>5</v>
      </c>
      <c r="G92" s="26" t="s">
        <v>5613</v>
      </c>
      <c r="H92" s="26" t="s">
        <v>5613</v>
      </c>
      <c r="I92" s="26" t="s">
        <v>5613</v>
      </c>
      <c r="J92" s="26" t="s">
        <v>3776</v>
      </c>
      <c r="K92" s="19" t="s">
        <v>20</v>
      </c>
      <c r="L92" s="230" t="str">
        <f t="shared" si="9"/>
        <v>0..1</v>
      </c>
      <c r="M92" s="230" t="str">
        <f t="shared" si="10"/>
        <v>0..1</v>
      </c>
      <c r="N92" s="475" t="s">
        <v>20</v>
      </c>
      <c r="O92" s="24" t="s">
        <v>4303</v>
      </c>
      <c r="P92" s="24" t="s">
        <v>4305</v>
      </c>
      <c r="Q92" s="24" t="s">
        <v>4425</v>
      </c>
      <c r="R92" s="24"/>
      <c r="S92" s="24"/>
      <c r="T92" s="19" t="s">
        <v>531</v>
      </c>
      <c r="U92" s="495" t="s">
        <v>81</v>
      </c>
      <c r="V92" s="89"/>
      <c r="W92" s="182"/>
      <c r="X92" s="164"/>
      <c r="Y92" s="8"/>
      <c r="Z92" s="114" t="e">
        <f>INDEX('Factur-X FULL'!B:B,MATCH(CONCATENATE("/rsm:CrossIndustryInvoice",O92),'Factur-X FULL'!M:M,0))</f>
        <v>#N/A</v>
      </c>
      <c r="AA92" s="201" t="e">
        <f>INDEX('Factur-X FULL'!K:K,MATCH(CONCATENATE("/rsm:CrossIndustryInvoice",O92),'Factur-X FULL'!M:M,0))</f>
        <v>#N/A</v>
      </c>
      <c r="AB92" s="109" t="e">
        <f>IF(OR(ISNA(Z92),Z92="EXT"),INDEX('Factur-X FULL'!T:T,MATCH(CONCATENATE("/rsm:CrossIndustryInvoice",O92),'Factur-X FULL'!M:M,0)),INDEX('Factur-X FULL'!T:T,MATCH(Z92,'Factur-X FULL'!B:B,0)))</f>
        <v>#N/A</v>
      </c>
      <c r="AC92" s="426" t="s">
        <v>4707</v>
      </c>
      <c r="AD92" s="8"/>
    </row>
    <row r="93" spans="1:30" ht="45" customHeight="1" outlineLevel="4" x14ac:dyDescent="0.2">
      <c r="A93" s="8">
        <v>131</v>
      </c>
      <c r="B93" s="48" t="s">
        <v>4157</v>
      </c>
      <c r="C93" s="121"/>
      <c r="D93" s="445" t="str">
        <f t="shared" ref="D93:D132" si="11">REPT($D$1,F93)</f>
        <v xml:space="preserve">* * * * * </v>
      </c>
      <c r="E93" s="24" t="s">
        <v>4422</v>
      </c>
      <c r="F93" s="26">
        <f t="shared" si="8"/>
        <v>5</v>
      </c>
      <c r="G93" s="26" t="s">
        <v>5613</v>
      </c>
      <c r="H93" s="26" t="s">
        <v>5613</v>
      </c>
      <c r="I93" s="26" t="s">
        <v>5613</v>
      </c>
      <c r="J93" s="26" t="s">
        <v>3776</v>
      </c>
      <c r="K93" s="19" t="s">
        <v>20</v>
      </c>
      <c r="L93" s="230" t="str">
        <f t="shared" si="9"/>
        <v>0..1</v>
      </c>
      <c r="M93" s="230" t="str">
        <f t="shared" si="10"/>
        <v>0..1</v>
      </c>
      <c r="N93" s="475" t="s">
        <v>20</v>
      </c>
      <c r="O93" s="24" t="s">
        <v>4423</v>
      </c>
      <c r="P93" s="24" t="s">
        <v>4424</v>
      </c>
      <c r="Q93" s="24"/>
      <c r="R93" s="24"/>
      <c r="S93" s="24"/>
      <c r="T93" s="19" t="s">
        <v>147</v>
      </c>
      <c r="U93" s="495" t="s">
        <v>81</v>
      </c>
      <c r="V93" s="89"/>
      <c r="W93" s="182"/>
      <c r="X93" s="164"/>
      <c r="Y93" s="8"/>
      <c r="Z93" s="114" t="e">
        <f>INDEX('Factur-X FULL'!B:B,MATCH(CONCATENATE("/rsm:CrossIndustryInvoice",O93),'Factur-X FULL'!M:M,0))</f>
        <v>#N/A</v>
      </c>
      <c r="AA93" s="201" t="e">
        <f>INDEX('Factur-X FULL'!K:K,MATCH(CONCATENATE("/rsm:CrossIndustryInvoice",O93),'Factur-X FULL'!M:M,0))</f>
        <v>#N/A</v>
      </c>
      <c r="AB93" s="109" t="e">
        <f>IF(OR(ISNA(Z93),Z93="EXT"),INDEX('Factur-X FULL'!T:T,MATCH(CONCATENATE("/rsm:CrossIndustryInvoice",O93),'Factur-X FULL'!M:M,0)),INDEX('Factur-X FULL'!T:T,MATCH(Z93,'Factur-X FULL'!B:B,0)))</f>
        <v>#N/A</v>
      </c>
      <c r="AC93" s="426" t="s">
        <v>4707</v>
      </c>
      <c r="AD93" s="8"/>
    </row>
    <row r="94" spans="1:30" s="148" customFormat="1" ht="45" customHeight="1" outlineLevel="3" x14ac:dyDescent="0.2">
      <c r="A94" s="8">
        <v>141</v>
      </c>
      <c r="B94" s="149" t="s">
        <v>4157</v>
      </c>
      <c r="C94" s="126"/>
      <c r="D94" s="448" t="str">
        <f t="shared" si="11"/>
        <v xml:space="preserve">* * * * </v>
      </c>
      <c r="E94" s="34" t="s">
        <v>4119</v>
      </c>
      <c r="F94" s="36">
        <f t="shared" si="8"/>
        <v>4</v>
      </c>
      <c r="G94" s="35" t="s">
        <v>5613</v>
      </c>
      <c r="H94" s="35" t="s">
        <v>5613</v>
      </c>
      <c r="I94" s="35" t="s">
        <v>5613</v>
      </c>
      <c r="J94" s="35" t="s">
        <v>3776</v>
      </c>
      <c r="K94" s="36" t="s">
        <v>21</v>
      </c>
      <c r="L94" s="35" t="str">
        <f t="shared" si="9"/>
        <v>0..n</v>
      </c>
      <c r="M94" s="35" t="str">
        <f t="shared" si="10"/>
        <v>0..n</v>
      </c>
      <c r="N94" s="482" t="s">
        <v>21</v>
      </c>
      <c r="O94" s="34" t="s">
        <v>4449</v>
      </c>
      <c r="P94" s="34" t="s">
        <v>5643</v>
      </c>
      <c r="Q94" s="34"/>
      <c r="R94" s="34"/>
      <c r="S94" s="36"/>
      <c r="T94" s="36"/>
      <c r="U94" s="500"/>
      <c r="V94" s="91"/>
      <c r="W94" s="185"/>
      <c r="X94" s="166"/>
      <c r="Y94" s="8"/>
      <c r="Z94" s="145" t="str">
        <f>INDEX('Factur-X FULL'!B:B,MATCH(CONCATENATE("/rsm:CrossIndustryInvoice",O94),'Factur-X FULL'!M:M,0))</f>
        <v>EXT</v>
      </c>
      <c r="AA94" s="202" t="str">
        <f>INDEX('Factur-X FULL'!K:K,MATCH(CONCATENATE("/rsm:CrossIndustryInvoice",O94),'Factur-X FULL'!M:M,0))</f>
        <v>0..n</v>
      </c>
      <c r="AB94" s="146" t="str">
        <f>IF(OR(ISNA(Z94),Z94="EXT"),INDEX('Factur-X FULL'!T:T,MATCH(CONCATENATE("/rsm:CrossIndustryInvoice",O94),'Factur-X FULL'!M:M,0)),INDEX('Factur-X FULL'!T:T,MATCH(Z94,'Factur-X FULL'!B:B,0)))</f>
        <v>EXTENDED</v>
      </c>
      <c r="AC94" s="427" t="s">
        <v>5594</v>
      </c>
      <c r="AD94" s="8"/>
    </row>
    <row r="95" spans="1:30" ht="45" customHeight="1" outlineLevel="4" x14ac:dyDescent="0.2">
      <c r="A95" s="8">
        <v>142</v>
      </c>
      <c r="B95" s="48" t="s">
        <v>4157</v>
      </c>
      <c r="C95" s="121"/>
      <c r="D95" s="445" t="str">
        <f t="shared" si="11"/>
        <v xml:space="preserve">* * * * * </v>
      </c>
      <c r="E95" s="24" t="s">
        <v>4015</v>
      </c>
      <c r="F95" s="26">
        <f t="shared" si="8"/>
        <v>5</v>
      </c>
      <c r="G95" s="26" t="s">
        <v>5613</v>
      </c>
      <c r="H95" s="26" t="s">
        <v>5613</v>
      </c>
      <c r="I95" s="26" t="s">
        <v>5613</v>
      </c>
      <c r="J95" s="26" t="s">
        <v>3776</v>
      </c>
      <c r="K95" s="19" t="s">
        <v>20</v>
      </c>
      <c r="L95" s="230" t="str">
        <f t="shared" si="9"/>
        <v>0..1</v>
      </c>
      <c r="M95" s="230" t="str">
        <f t="shared" si="10"/>
        <v>0..1</v>
      </c>
      <c r="N95" s="475" t="s">
        <v>20</v>
      </c>
      <c r="O95" s="24" t="s">
        <v>4450</v>
      </c>
      <c r="P95" s="24" t="s">
        <v>5629</v>
      </c>
      <c r="Q95" s="24"/>
      <c r="R95" s="24"/>
      <c r="S95" s="24"/>
      <c r="T95" s="19" t="s">
        <v>531</v>
      </c>
      <c r="U95" s="495" t="s">
        <v>81</v>
      </c>
      <c r="V95" s="89"/>
      <c r="W95" s="182"/>
      <c r="X95" s="164"/>
      <c r="Y95" s="8"/>
      <c r="Z95" s="114" t="str">
        <f>INDEX('Factur-X FULL'!B:B,MATCH(CONCATENATE("/rsm:CrossIndustryInvoice",O95),'Factur-X FULL'!M:M,0))</f>
        <v>EXT</v>
      </c>
      <c r="AA95" s="201" t="str">
        <f>INDEX('Factur-X FULL'!K:K,MATCH(CONCATENATE("/rsm:CrossIndustryInvoice",O95),'Factur-X FULL'!M:M,0))</f>
        <v>1..1</v>
      </c>
      <c r="AB95" s="109" t="str">
        <f>IF(OR(ISNA(Z95),Z95="EXT"),INDEX('Factur-X FULL'!T:T,MATCH(CONCATENATE("/rsm:CrossIndustryInvoice",O95),'Factur-X FULL'!M:M,0)),INDEX('Factur-X FULL'!T:T,MATCH(Z95,'Factur-X FULL'!B:B,0)))</f>
        <v>EXTENDED</v>
      </c>
      <c r="AC95" s="427" t="s">
        <v>5594</v>
      </c>
      <c r="AD95" s="8"/>
    </row>
    <row r="96" spans="1:30" ht="45" customHeight="1" outlineLevel="4" x14ac:dyDescent="0.2">
      <c r="A96" s="8">
        <v>143</v>
      </c>
      <c r="B96" s="48" t="s">
        <v>4157</v>
      </c>
      <c r="C96" s="121"/>
      <c r="D96" s="445" t="str">
        <f t="shared" si="11"/>
        <v xml:space="preserve">* * * * * </v>
      </c>
      <c r="E96" s="24" t="s">
        <v>4016</v>
      </c>
      <c r="F96" s="26">
        <f t="shared" si="8"/>
        <v>5</v>
      </c>
      <c r="G96" s="26" t="s">
        <v>5613</v>
      </c>
      <c r="H96" s="26" t="s">
        <v>5613</v>
      </c>
      <c r="I96" s="26" t="s">
        <v>5613</v>
      </c>
      <c r="J96" s="26" t="s">
        <v>3776</v>
      </c>
      <c r="K96" s="19" t="s">
        <v>20</v>
      </c>
      <c r="L96" s="230" t="str">
        <f t="shared" si="9"/>
        <v>0..1</v>
      </c>
      <c r="M96" s="230" t="str">
        <f t="shared" si="10"/>
        <v>0..1</v>
      </c>
      <c r="N96" s="475" t="s">
        <v>20</v>
      </c>
      <c r="O96" s="24" t="s">
        <v>4451</v>
      </c>
      <c r="P96" s="24" t="s">
        <v>5630</v>
      </c>
      <c r="Q96" s="24"/>
      <c r="R96" s="24"/>
      <c r="S96" s="24"/>
      <c r="T96" s="19" t="s">
        <v>147</v>
      </c>
      <c r="U96" s="495" t="s">
        <v>81</v>
      </c>
      <c r="V96" s="89"/>
      <c r="W96" s="182"/>
      <c r="X96" s="164"/>
      <c r="Y96" s="8"/>
      <c r="Z96" s="114" t="str">
        <f>INDEX('Factur-X FULL'!B:B,MATCH(CONCATENATE("/rsm:CrossIndustryInvoice",O96),'Factur-X FULL'!M:M,0))</f>
        <v>EXT</v>
      </c>
      <c r="AA96" s="201" t="str">
        <f>INDEX('Factur-X FULL'!K:K,MATCH(CONCATENATE("/rsm:CrossIndustryInvoice",O96),'Factur-X FULL'!M:M,0))</f>
        <v>0..1</v>
      </c>
      <c r="AB96" s="109" t="str">
        <f>IF(OR(ISNA(Z96),Z96="EXT"),INDEX('Factur-X FULL'!T:T,MATCH(CONCATENATE("/rsm:CrossIndustryInvoice",O96),'Factur-X FULL'!M:M,0)),INDEX('Factur-X FULL'!T:T,MATCH(Z96,'Factur-X FULL'!B:B,0)))</f>
        <v>EXTENDED</v>
      </c>
      <c r="AC96" s="427" t="s">
        <v>5594</v>
      </c>
      <c r="AD96" s="8"/>
    </row>
    <row r="97" spans="1:30" ht="45" customHeight="1" outlineLevel="4" x14ac:dyDescent="0.2">
      <c r="A97" s="8">
        <v>144</v>
      </c>
      <c r="B97" s="48" t="s">
        <v>4157</v>
      </c>
      <c r="C97" s="121"/>
      <c r="D97" s="445" t="str">
        <f t="shared" si="11"/>
        <v xml:space="preserve">* * * * * </v>
      </c>
      <c r="E97" s="24" t="s">
        <v>4962</v>
      </c>
      <c r="F97" s="26">
        <v>5</v>
      </c>
      <c r="G97" s="26" t="s">
        <v>5613</v>
      </c>
      <c r="H97" s="26" t="s">
        <v>5613</v>
      </c>
      <c r="I97" s="26" t="s">
        <v>5613</v>
      </c>
      <c r="J97" s="26" t="s">
        <v>3776</v>
      </c>
      <c r="K97" s="19" t="s">
        <v>20</v>
      </c>
      <c r="L97" s="230" t="s">
        <v>20</v>
      </c>
      <c r="M97" s="230" t="str">
        <f t="shared" si="10"/>
        <v>0..1</v>
      </c>
      <c r="N97" s="475" t="s">
        <v>20</v>
      </c>
      <c r="O97" s="24" t="s">
        <v>4963</v>
      </c>
      <c r="P97" s="24" t="s">
        <v>5644</v>
      </c>
      <c r="Q97" s="24"/>
      <c r="R97" s="24"/>
      <c r="S97" s="24"/>
      <c r="T97" s="19" t="s">
        <v>147</v>
      </c>
      <c r="U97" s="495" t="s">
        <v>81</v>
      </c>
      <c r="V97" s="89"/>
      <c r="W97" s="182"/>
      <c r="X97" s="164"/>
      <c r="Y97" s="8"/>
      <c r="Z97" s="114" t="str">
        <f>INDEX('Factur-X FULL'!B:B,MATCH(CONCATENATE("/rsm:CrossIndustryInvoice",O97),'Factur-X FULL'!M:M,0))</f>
        <v>EXT</v>
      </c>
      <c r="AA97" s="201" t="str">
        <f>INDEX('Factur-X FULL'!K:K,MATCH(CONCATENATE("/rsm:CrossIndustryInvoice",O97),'Factur-X FULL'!M:M,0))</f>
        <v>0..1</v>
      </c>
      <c r="AB97" s="109" t="s">
        <v>99</v>
      </c>
      <c r="AC97" s="427" t="s">
        <v>5594</v>
      </c>
      <c r="AD97" s="8"/>
    </row>
    <row r="98" spans="1:30" ht="45" customHeight="1" outlineLevel="4" x14ac:dyDescent="0.2">
      <c r="A98" s="8">
        <v>145</v>
      </c>
      <c r="B98" s="48" t="s">
        <v>4157</v>
      </c>
      <c r="C98" s="121"/>
      <c r="D98" s="445" t="str">
        <f t="shared" si="11"/>
        <v xml:space="preserve">* * * * * </v>
      </c>
      <c r="E98" s="24" t="s">
        <v>4017</v>
      </c>
      <c r="F98" s="26">
        <v>5</v>
      </c>
      <c r="G98" s="26" t="s">
        <v>5613</v>
      </c>
      <c r="H98" s="26" t="s">
        <v>5613</v>
      </c>
      <c r="I98" s="26" t="s">
        <v>5613</v>
      </c>
      <c r="J98" s="26" t="s">
        <v>3776</v>
      </c>
      <c r="K98" s="19" t="s">
        <v>20</v>
      </c>
      <c r="L98" s="230" t="s">
        <v>20</v>
      </c>
      <c r="M98" s="230" t="str">
        <f t="shared" si="10"/>
        <v>0..1</v>
      </c>
      <c r="N98" s="475" t="s">
        <v>20</v>
      </c>
      <c r="O98" s="24" t="s">
        <v>4452</v>
      </c>
      <c r="P98" s="24" t="s">
        <v>5631</v>
      </c>
      <c r="Q98" s="24" t="s">
        <v>5645</v>
      </c>
      <c r="R98" s="24"/>
      <c r="S98" s="24"/>
      <c r="T98" s="19" t="s">
        <v>192</v>
      </c>
      <c r="U98" s="495" t="s">
        <v>81</v>
      </c>
      <c r="V98" s="89"/>
      <c r="W98" s="182"/>
      <c r="X98" s="164"/>
      <c r="Y98" s="8"/>
      <c r="Z98" s="114" t="str">
        <f>INDEX('Factur-X FULL'!B:B,MATCH(CONCATENATE("/rsm:CrossIndustryInvoice",O98),'Factur-X FULL'!M:M,0))</f>
        <v>EXT</v>
      </c>
      <c r="AA98" s="201" t="str">
        <f>INDEX('Factur-X FULL'!K:K,MATCH(CONCATENATE("/rsm:CrossIndustryInvoice",O98),'Factur-X FULL'!M:M,0))</f>
        <v>1..1</v>
      </c>
      <c r="AB98" s="109" t="s">
        <v>99</v>
      </c>
      <c r="AC98" s="427" t="s">
        <v>5594</v>
      </c>
      <c r="AD98" s="8"/>
    </row>
    <row r="99" spans="1:30" ht="45" customHeight="1" outlineLevel="4" x14ac:dyDescent="0.2">
      <c r="A99" s="8">
        <v>146</v>
      </c>
      <c r="B99" s="48" t="s">
        <v>4157</v>
      </c>
      <c r="C99" s="121"/>
      <c r="D99" s="445" t="str">
        <f t="shared" si="11"/>
        <v xml:space="preserve">* * * * * </v>
      </c>
      <c r="E99" s="24" t="s">
        <v>4018</v>
      </c>
      <c r="F99" s="26">
        <f t="shared" si="8"/>
        <v>5</v>
      </c>
      <c r="G99" s="26" t="s">
        <v>5613</v>
      </c>
      <c r="H99" s="26" t="s">
        <v>5613</v>
      </c>
      <c r="I99" s="26" t="s">
        <v>5613</v>
      </c>
      <c r="J99" s="26" t="s">
        <v>3776</v>
      </c>
      <c r="K99" s="19" t="s">
        <v>20</v>
      </c>
      <c r="L99" s="230" t="str">
        <f t="shared" si="9"/>
        <v>0..1</v>
      </c>
      <c r="M99" s="230" t="str">
        <f t="shared" si="10"/>
        <v>0..1</v>
      </c>
      <c r="N99" s="475" t="s">
        <v>21</v>
      </c>
      <c r="O99" s="24" t="s">
        <v>4453</v>
      </c>
      <c r="P99" s="24" t="s">
        <v>5633</v>
      </c>
      <c r="Q99" s="24"/>
      <c r="R99" s="24"/>
      <c r="S99" s="24"/>
      <c r="T99" s="19" t="s">
        <v>125</v>
      </c>
      <c r="U99" s="495" t="s">
        <v>81</v>
      </c>
      <c r="V99" s="89"/>
      <c r="W99" s="182"/>
      <c r="X99" s="164"/>
      <c r="Y99" s="8"/>
      <c r="Z99" s="114" t="str">
        <f>INDEX('Factur-X FULL'!B:B,MATCH(CONCATENATE("/rsm:CrossIndustryInvoice",O99),'Factur-X FULL'!M:M,0))</f>
        <v>EXT</v>
      </c>
      <c r="AA99" s="201" t="str">
        <f>INDEX('Factur-X FULL'!K:K,MATCH(CONCATENATE("/rsm:CrossIndustryInvoice",O99),'Factur-X FULL'!M:M,0))</f>
        <v>0..n</v>
      </c>
      <c r="AB99" s="109" t="str">
        <f>IF(OR(ISNA(Z99),Z99="EXT"),INDEX('Factur-X FULL'!T:T,MATCH(CONCATENATE("/rsm:CrossIndustryInvoice",O99),'Factur-X FULL'!M:M,0)),INDEX('Factur-X FULL'!T:T,MATCH(Z99,'Factur-X FULL'!B:B,0)))</f>
        <v>EXTENDED</v>
      </c>
      <c r="AC99" s="427" t="s">
        <v>5594</v>
      </c>
      <c r="AD99" s="8"/>
    </row>
    <row r="100" spans="1:30" ht="45" customHeight="1" outlineLevel="4" x14ac:dyDescent="0.2">
      <c r="A100" s="8">
        <v>147</v>
      </c>
      <c r="B100" s="48" t="s">
        <v>4157</v>
      </c>
      <c r="C100" s="121"/>
      <c r="D100" s="445" t="str">
        <f t="shared" si="11"/>
        <v xml:space="preserve">* * * * * </v>
      </c>
      <c r="E100" s="24" t="s">
        <v>4019</v>
      </c>
      <c r="F100" s="26">
        <f t="shared" si="8"/>
        <v>5</v>
      </c>
      <c r="G100" s="26" t="s">
        <v>5613</v>
      </c>
      <c r="H100" s="26" t="s">
        <v>5613</v>
      </c>
      <c r="I100" s="26" t="s">
        <v>5613</v>
      </c>
      <c r="J100" s="26" t="s">
        <v>3776</v>
      </c>
      <c r="K100" s="19" t="s">
        <v>20</v>
      </c>
      <c r="L100" s="230" t="str">
        <f t="shared" si="9"/>
        <v>0..1</v>
      </c>
      <c r="M100" s="230" t="str">
        <f t="shared" si="10"/>
        <v>0..1</v>
      </c>
      <c r="N100" s="475" t="s">
        <v>21</v>
      </c>
      <c r="O100" s="24" t="s">
        <v>4456</v>
      </c>
      <c r="P100" s="24" t="s">
        <v>5634</v>
      </c>
      <c r="Q100" s="24"/>
      <c r="R100" s="24"/>
      <c r="S100" s="24"/>
      <c r="T100" s="19" t="s">
        <v>2217</v>
      </c>
      <c r="U100" s="495" t="s">
        <v>81</v>
      </c>
      <c r="V100" s="89"/>
      <c r="W100" s="182"/>
      <c r="X100" s="164"/>
      <c r="Y100" s="8"/>
      <c r="Z100" s="114" t="str">
        <f>INDEX('Factur-X FULL'!B:B,MATCH(CONCATENATE("/rsm:CrossIndustryInvoice",O100),'Factur-X FULL'!M:M,0))</f>
        <v>EXT</v>
      </c>
      <c r="AA100" s="201" t="str">
        <f>INDEX('Factur-X FULL'!K:K,MATCH(CONCATENATE("/rsm:CrossIndustryInvoice",O100),'Factur-X FULL'!M:M,0))</f>
        <v>0..1</v>
      </c>
      <c r="AB100" s="109" t="str">
        <f>IF(OR(ISNA(Z100),Z100="EXT"),INDEX('Factur-X FULL'!T:T,MATCH(CONCATENATE("/rsm:CrossIndustryInvoice",O100),'Factur-X FULL'!M:M,0)),INDEX('Factur-X FULL'!T:T,MATCH(Z100,'Factur-X FULL'!B:B,0)))</f>
        <v>EXTENDED</v>
      </c>
      <c r="AC100" s="427" t="s">
        <v>5594</v>
      </c>
      <c r="AD100" s="8"/>
    </row>
    <row r="101" spans="1:30" ht="45" customHeight="1" outlineLevel="4" x14ac:dyDescent="0.2">
      <c r="A101" s="8">
        <v>148</v>
      </c>
      <c r="B101" s="48" t="s">
        <v>4157</v>
      </c>
      <c r="C101" s="121"/>
      <c r="D101" s="445" t="str">
        <f t="shared" si="11"/>
        <v xml:space="preserve">* * * * * * </v>
      </c>
      <c r="E101" s="24" t="s">
        <v>4020</v>
      </c>
      <c r="F101" s="26">
        <f t="shared" si="8"/>
        <v>6</v>
      </c>
      <c r="G101" s="26" t="s">
        <v>5613</v>
      </c>
      <c r="H101" s="26" t="s">
        <v>5613</v>
      </c>
      <c r="I101" s="26" t="s">
        <v>5613</v>
      </c>
      <c r="J101" s="26" t="s">
        <v>3776</v>
      </c>
      <c r="K101" s="19" t="s">
        <v>16</v>
      </c>
      <c r="L101" s="230" t="str">
        <f t="shared" si="9"/>
        <v>1..1</v>
      </c>
      <c r="M101" s="230" t="str">
        <f t="shared" si="10"/>
        <v>1..1</v>
      </c>
      <c r="N101" s="475" t="s">
        <v>20</v>
      </c>
      <c r="O101" s="47" t="s">
        <v>4454</v>
      </c>
      <c r="P101" s="47"/>
      <c r="Q101" s="61"/>
      <c r="R101" s="61"/>
      <c r="S101" s="47"/>
      <c r="T101" s="125" t="s">
        <v>192</v>
      </c>
      <c r="U101" s="497" t="s">
        <v>230</v>
      </c>
      <c r="V101" s="94"/>
      <c r="W101" s="187"/>
      <c r="X101" s="169"/>
      <c r="Y101" s="8"/>
      <c r="Z101" s="114" t="str">
        <f>INDEX('Factur-X FULL'!B:B,MATCH(CONCATENATE("/rsm:CrossIndustryInvoice",O101),'Factur-X FULL'!M:M,0))</f>
        <v>EXT</v>
      </c>
      <c r="AA101" s="201" t="str">
        <f>INDEX('Factur-X FULL'!K:K,MATCH(CONCATENATE("/rsm:CrossIndustryInvoice",O101),'Factur-X FULL'!M:M,0))</f>
        <v>0..1</v>
      </c>
      <c r="AB101" s="109" t="str">
        <f>IF(OR(ISNA(Z101),Z101="EXT"),INDEX('Factur-X FULL'!T:T,MATCH(CONCATENATE("/rsm:CrossIndustryInvoice",O101),'Factur-X FULL'!M:M,0)),INDEX('Factur-X FULL'!T:T,MATCH(Z101,'Factur-X FULL'!B:B,0)))</f>
        <v>EXTENDED</v>
      </c>
      <c r="AC101" s="427" t="s">
        <v>5594</v>
      </c>
      <c r="AD101" s="8"/>
    </row>
    <row r="102" spans="1:30" ht="45" customHeight="1" outlineLevel="4" x14ac:dyDescent="0.2">
      <c r="A102" s="8">
        <v>149</v>
      </c>
      <c r="B102" s="48" t="s">
        <v>4157</v>
      </c>
      <c r="C102" s="121"/>
      <c r="D102" s="445" t="str">
        <f t="shared" si="11"/>
        <v xml:space="preserve">* * * * * * </v>
      </c>
      <c r="E102" s="24" t="s">
        <v>4021</v>
      </c>
      <c r="F102" s="26">
        <f t="shared" si="8"/>
        <v>6</v>
      </c>
      <c r="G102" s="26" t="s">
        <v>5613</v>
      </c>
      <c r="H102" s="26" t="s">
        <v>5613</v>
      </c>
      <c r="I102" s="26" t="s">
        <v>5613</v>
      </c>
      <c r="J102" s="26" t="s">
        <v>3776</v>
      </c>
      <c r="K102" s="19" t="s">
        <v>16</v>
      </c>
      <c r="L102" s="230" t="str">
        <f t="shared" ref="L102:L143" si="12">IF($K102="","",$K102)</f>
        <v>1..1</v>
      </c>
      <c r="M102" s="230" t="str">
        <f t="shared" si="10"/>
        <v>1..1</v>
      </c>
      <c r="N102" s="475" t="s">
        <v>20</v>
      </c>
      <c r="O102" s="47" t="s">
        <v>4455</v>
      </c>
      <c r="P102" s="47"/>
      <c r="Q102" s="47"/>
      <c r="R102" s="47"/>
      <c r="S102" s="47"/>
      <c r="T102" s="125" t="s">
        <v>409</v>
      </c>
      <c r="U102" s="497" t="s">
        <v>230</v>
      </c>
      <c r="V102" s="94"/>
      <c r="W102" s="187"/>
      <c r="X102" s="169"/>
      <c r="Y102" s="8"/>
      <c r="Z102" s="114" t="str">
        <f>INDEX('Factur-X FULL'!B:B,MATCH(CONCATENATE("/rsm:CrossIndustryInvoice",O102),'Factur-X FULL'!M:M,0))</f>
        <v>EXT</v>
      </c>
      <c r="AA102" s="201" t="str">
        <f>INDEX('Factur-X FULL'!K:K,MATCH(CONCATENATE("/rsm:CrossIndustryInvoice",O102),'Factur-X FULL'!M:M,0))</f>
        <v>0..1</v>
      </c>
      <c r="AB102" s="109" t="str">
        <f>IF(OR(ISNA(Z102),Z102="EXT"),INDEX('Factur-X FULL'!T:T,MATCH(CONCATENATE("/rsm:CrossIndustryInvoice",O102),'Factur-X FULL'!M:M,0)),INDEX('Factur-X FULL'!T:T,MATCH(Z102,'Factur-X FULL'!B:B,0)))</f>
        <v>EXTENDED</v>
      </c>
      <c r="AC102" s="427" t="s">
        <v>5594</v>
      </c>
      <c r="AD102" s="8"/>
    </row>
    <row r="103" spans="1:30" ht="45" customHeight="1" outlineLevel="4" x14ac:dyDescent="0.2">
      <c r="A103" s="8">
        <v>150</v>
      </c>
      <c r="B103" s="48" t="s">
        <v>4157</v>
      </c>
      <c r="C103" s="121"/>
      <c r="D103" s="445" t="str">
        <f t="shared" si="11"/>
        <v xml:space="preserve">* * * * * </v>
      </c>
      <c r="E103" s="24" t="s">
        <v>4826</v>
      </c>
      <c r="F103" s="26">
        <v>5</v>
      </c>
      <c r="G103" s="26" t="s">
        <v>5613</v>
      </c>
      <c r="H103" s="26" t="s">
        <v>5613</v>
      </c>
      <c r="I103" s="26" t="s">
        <v>5613</v>
      </c>
      <c r="J103" s="26" t="s">
        <v>3776</v>
      </c>
      <c r="K103" s="19" t="s">
        <v>20</v>
      </c>
      <c r="L103" s="230" t="s">
        <v>20</v>
      </c>
      <c r="M103" s="230" t="str">
        <f t="shared" si="10"/>
        <v>0..1</v>
      </c>
      <c r="N103" s="475" t="s">
        <v>20</v>
      </c>
      <c r="O103" s="24" t="s">
        <v>4964</v>
      </c>
      <c r="P103" s="24" t="s">
        <v>4828</v>
      </c>
      <c r="Q103" s="20" t="s">
        <v>4830</v>
      </c>
      <c r="R103" s="24"/>
      <c r="S103" s="24"/>
      <c r="T103" s="19" t="s">
        <v>192</v>
      </c>
      <c r="U103" s="495" t="s">
        <v>81</v>
      </c>
      <c r="V103" s="89"/>
      <c r="W103" s="182"/>
      <c r="X103" s="164"/>
      <c r="Y103" s="8"/>
      <c r="Z103" s="114" t="str">
        <f>INDEX('Factur-X FULL'!B:B,MATCH(CONCATENATE("/rsm:CrossIndustryInvoice",O103),'Factur-X FULL'!M:M,0))</f>
        <v>EXT</v>
      </c>
      <c r="AA103" s="201" t="str">
        <f>INDEX('Factur-X FULL'!K:K,MATCH(CONCATENATE("/rsm:CrossIndustryInvoice",O103),'Factur-X FULL'!M:M,0))</f>
        <v>0..1</v>
      </c>
      <c r="AB103" s="109" t="s">
        <v>99</v>
      </c>
      <c r="AC103" s="427" t="s">
        <v>5594</v>
      </c>
      <c r="AD103" s="8"/>
    </row>
    <row r="104" spans="1:30" s="148" customFormat="1" ht="45" customHeight="1" outlineLevel="3" x14ac:dyDescent="0.2">
      <c r="A104" s="8">
        <v>154</v>
      </c>
      <c r="B104" s="149" t="s">
        <v>4157</v>
      </c>
      <c r="C104" s="126"/>
      <c r="D104" s="448" t="str">
        <f>REPT($D$1,F104)</f>
        <v xml:space="preserve">* * * * </v>
      </c>
      <c r="E104" s="34" t="s">
        <v>4968</v>
      </c>
      <c r="F104" s="36">
        <f>LEN(O104)-LEN(SUBSTITUTE(O104,"/",""))</f>
        <v>4</v>
      </c>
      <c r="G104" s="35" t="s">
        <v>5613</v>
      </c>
      <c r="H104" s="35" t="s">
        <v>5613</v>
      </c>
      <c r="I104" s="35" t="s">
        <v>5613</v>
      </c>
      <c r="J104" s="35" t="s">
        <v>3776</v>
      </c>
      <c r="K104" s="36" t="s">
        <v>21</v>
      </c>
      <c r="L104" s="35" t="str">
        <f>IF($K104="","",$K104)</f>
        <v>0..n</v>
      </c>
      <c r="M104" s="35" t="str">
        <f>IF($L104="","",$L104)</f>
        <v>0..n</v>
      </c>
      <c r="N104" s="482" t="s">
        <v>21</v>
      </c>
      <c r="O104" s="34" t="s">
        <v>4449</v>
      </c>
      <c r="P104" s="34" t="s">
        <v>4207</v>
      </c>
      <c r="Q104" s="34" t="s">
        <v>4236</v>
      </c>
      <c r="R104" s="34"/>
      <c r="S104" s="34"/>
      <c r="T104" s="36"/>
      <c r="U104" s="500"/>
      <c r="V104" s="91"/>
      <c r="W104" s="185"/>
      <c r="X104" s="166"/>
      <c r="Y104" s="8"/>
      <c r="Z104" s="145" t="s">
        <v>1321</v>
      </c>
      <c r="AA104" s="202" t="str">
        <f>INDEX('Factur-X FULL'!K:K,MATCH(CONCATENATE("/rsm:CrossIndustryInvoice",O104),'Factur-X FULL'!M:M,0))</f>
        <v>0..n</v>
      </c>
      <c r="AB104" s="146" t="str">
        <f>IF(OR(ISNA(Z104),Z104="EXT"),INDEX('Factur-X FULL'!T:T,MATCH(CONCATENATE("/rsm:CrossIndustryInvoice",O104),'Factur-X FULL'!M:M,0)),INDEX('Factur-X FULL'!T:T,MATCH(Z104,'Factur-X FULL'!B:B,0)))</f>
        <v>EN 16931</v>
      </c>
      <c r="AC104" s="70"/>
      <c r="AD104" s="8"/>
    </row>
    <row r="105" spans="1:30" ht="45" customHeight="1" outlineLevel="4" x14ac:dyDescent="0.2">
      <c r="A105" s="8">
        <v>155</v>
      </c>
      <c r="B105" s="48" t="s">
        <v>4157</v>
      </c>
      <c r="C105" s="121"/>
      <c r="D105" s="445" t="str">
        <f>REPT($D$1,F105)</f>
        <v xml:space="preserve">* * * * * </v>
      </c>
      <c r="E105" s="24" t="s">
        <v>4969</v>
      </c>
      <c r="F105" s="26">
        <f>LEN(O105)-LEN(SUBSTITUTE(O105,"/",""))</f>
        <v>5</v>
      </c>
      <c r="G105" s="26" t="s">
        <v>5613</v>
      </c>
      <c r="H105" s="26" t="s">
        <v>5613</v>
      </c>
      <c r="I105" s="26" t="s">
        <v>5613</v>
      </c>
      <c r="J105" s="26" t="s">
        <v>3776</v>
      </c>
      <c r="K105" s="19" t="s">
        <v>20</v>
      </c>
      <c r="L105" s="230" t="str">
        <f>IF($K105="","",$K105)</f>
        <v>0..1</v>
      </c>
      <c r="M105" s="230" t="str">
        <f>IF($L105="","",$L105)</f>
        <v>0..1</v>
      </c>
      <c r="N105" s="475" t="s">
        <v>20</v>
      </c>
      <c r="O105" s="24" t="s">
        <v>4450</v>
      </c>
      <c r="P105" s="24" t="s">
        <v>4831</v>
      </c>
      <c r="Q105" s="24" t="s">
        <v>2244</v>
      </c>
      <c r="R105" s="24"/>
      <c r="S105" s="24" t="s">
        <v>5602</v>
      </c>
      <c r="T105" s="19" t="s">
        <v>531</v>
      </c>
      <c r="U105" s="495" t="s">
        <v>81</v>
      </c>
      <c r="V105" s="89"/>
      <c r="W105" s="182"/>
      <c r="X105" s="163"/>
      <c r="Y105" s="8"/>
      <c r="Z105" s="114" t="s">
        <v>1326</v>
      </c>
      <c r="AA105" s="201" t="str">
        <f>INDEX('Factur-X FULL'!K:K,MATCH(CONCATENATE("/rsm:CrossIndustryInvoice",O105),'Factur-X FULL'!M:M,0))</f>
        <v>1..1</v>
      </c>
      <c r="AB105" s="109" t="str">
        <f>IF(OR(ISNA(Z105),Z105="EXT"),INDEX('Factur-X FULL'!T:T,MATCH(CONCATENATE("/rsm:CrossIndustryInvoice",O105),'Factur-X FULL'!M:M,0)),INDEX('Factur-X FULL'!T:T,MATCH(Z105,'Factur-X FULL'!B:B,0)))</f>
        <v>EN 16931</v>
      </c>
      <c r="AC105" s="70" t="s">
        <v>4706</v>
      </c>
      <c r="AD105" s="8"/>
    </row>
    <row r="106" spans="1:30" ht="45" customHeight="1" outlineLevel="4" x14ac:dyDescent="0.2">
      <c r="A106" s="8">
        <v>156</v>
      </c>
      <c r="B106" s="48" t="s">
        <v>4157</v>
      </c>
      <c r="C106" s="121"/>
      <c r="D106" s="445" t="str">
        <f>REPT($D$1,F106)</f>
        <v xml:space="preserve">* * * * * </v>
      </c>
      <c r="E106" s="24" t="s">
        <v>5919</v>
      </c>
      <c r="F106" s="26">
        <f>LEN(O106)-LEN(SUBSTITUTE(O106,"/",""))</f>
        <v>5</v>
      </c>
      <c r="G106" s="26" t="s">
        <v>5613</v>
      </c>
      <c r="H106" s="26" t="s">
        <v>5613</v>
      </c>
      <c r="I106" s="26" t="s">
        <v>5613</v>
      </c>
      <c r="J106" s="26" t="s">
        <v>3776</v>
      </c>
      <c r="K106" s="19" t="s">
        <v>20</v>
      </c>
      <c r="L106" s="230" t="str">
        <f>IF($K106="","",$K106)</f>
        <v>0..1</v>
      </c>
      <c r="M106" s="230" t="str">
        <f>IF($L106="","",$L106)</f>
        <v>0..1</v>
      </c>
      <c r="N106" s="475" t="s">
        <v>20</v>
      </c>
      <c r="O106" s="24" t="s">
        <v>4452</v>
      </c>
      <c r="P106" s="24" t="s">
        <v>2251</v>
      </c>
      <c r="Q106" s="24" t="s">
        <v>4974</v>
      </c>
      <c r="R106" s="24"/>
      <c r="S106" s="24" t="s">
        <v>5603</v>
      </c>
      <c r="T106" s="19" t="s">
        <v>147</v>
      </c>
      <c r="U106" s="495" t="s">
        <v>81</v>
      </c>
      <c r="V106" s="89"/>
      <c r="W106" s="182"/>
      <c r="X106" s="163"/>
      <c r="Y106" s="8"/>
      <c r="Z106" s="114" t="s">
        <v>1336</v>
      </c>
      <c r="AA106" s="201" t="str">
        <f>INDEX('Factur-X FULL'!K:K,MATCH(CONCATENATE("/rsm:CrossIndustryInvoice",O106),'Factur-X FULL'!M:M,0))</f>
        <v>1..1</v>
      </c>
      <c r="AB106" s="109" t="str">
        <f>IF(OR(ISNA(Z106),Z106="EXT"),INDEX('Factur-X FULL'!T:T,MATCH(CONCATENATE("/rsm:CrossIndustryInvoice",O106),'Factur-X FULL'!M:M,0)),INDEX('Factur-X FULL'!T:T,MATCH(Z106,'Factur-X FULL'!B:B,0)))</f>
        <v>EN 16931</v>
      </c>
      <c r="AC106" s="70" t="s">
        <v>4706</v>
      </c>
      <c r="AD106" s="8"/>
    </row>
    <row r="107" spans="1:30" ht="45" customHeight="1" outlineLevel="4" x14ac:dyDescent="0.2">
      <c r="A107" s="8">
        <v>157</v>
      </c>
      <c r="B107" s="48" t="s">
        <v>4157</v>
      </c>
      <c r="C107" s="121"/>
      <c r="D107" s="445" t="str">
        <f>REPT($D$1,F107)</f>
        <v xml:space="preserve">* * * * * </v>
      </c>
      <c r="E107" s="24" t="s">
        <v>5920</v>
      </c>
      <c r="F107" s="26">
        <f>LEN(O107)-LEN(SUBSTITUTE(O107,"/",""))</f>
        <v>5</v>
      </c>
      <c r="G107" s="26" t="s">
        <v>5613</v>
      </c>
      <c r="H107" s="26" t="s">
        <v>5613</v>
      </c>
      <c r="I107" s="26" t="s">
        <v>5613</v>
      </c>
      <c r="J107" s="26" t="s">
        <v>3776</v>
      </c>
      <c r="K107" s="19" t="s">
        <v>20</v>
      </c>
      <c r="L107" s="230" t="str">
        <f>IF($K107="","",$K107)</f>
        <v>0..1</v>
      </c>
      <c r="M107" s="230" t="str">
        <f>IF($L107="","",$L107)</f>
        <v>0..1</v>
      </c>
      <c r="N107" s="475" t="s">
        <v>20</v>
      </c>
      <c r="O107" s="24" t="s">
        <v>4964</v>
      </c>
      <c r="P107" s="24" t="s">
        <v>4828</v>
      </c>
      <c r="Q107" s="20" t="s">
        <v>4830</v>
      </c>
      <c r="R107" s="20"/>
      <c r="S107" s="20"/>
      <c r="T107" s="19" t="s">
        <v>192</v>
      </c>
      <c r="U107" s="495" t="s">
        <v>81</v>
      </c>
      <c r="V107" s="89"/>
      <c r="W107" s="182"/>
      <c r="X107" s="163"/>
      <c r="Y107" s="8"/>
      <c r="Z107" s="114" t="s">
        <v>1342</v>
      </c>
      <c r="AA107" s="201" t="str">
        <f>INDEX('Factur-X FULL'!K:K,MATCH(CONCATENATE("/rsm:CrossIndustryInvoice",O107),'Factur-X FULL'!M:M,0))</f>
        <v>0..1</v>
      </c>
      <c r="AB107" s="109" t="str">
        <f>IF(OR(ISNA(Z107),Z107="EXT"),INDEX('Factur-X FULL'!T:T,MATCH(CONCATENATE("/rsm:CrossIndustryInvoice",O107),'Factur-X FULL'!M:M,0)),INDEX('Factur-X FULL'!T:T,MATCH(Z107,'Factur-X FULL'!B:B,0)))</f>
        <v>EN 16931</v>
      </c>
      <c r="AD107" s="8"/>
    </row>
    <row r="108" spans="1:30" s="148" customFormat="1" ht="45" customHeight="1" outlineLevel="3" x14ac:dyDescent="0.2">
      <c r="A108" s="8">
        <v>158</v>
      </c>
      <c r="B108" s="149" t="s">
        <v>4157</v>
      </c>
      <c r="C108" s="133"/>
      <c r="D108" s="446" t="str">
        <f t="shared" si="11"/>
        <v xml:space="preserve">* * * * </v>
      </c>
      <c r="E108" s="50" t="str">
        <f>CONCATENATE("(",E109,")")</f>
        <v>(Gross Price)</v>
      </c>
      <c r="F108" s="35">
        <f t="shared" si="8"/>
        <v>4</v>
      </c>
      <c r="G108" s="35" t="s">
        <v>5613</v>
      </c>
      <c r="H108" s="35" t="s">
        <v>5613</v>
      </c>
      <c r="I108" s="35" t="s">
        <v>5613</v>
      </c>
      <c r="J108" s="35" t="s">
        <v>3776</v>
      </c>
      <c r="K108" s="36" t="s">
        <v>20</v>
      </c>
      <c r="L108" s="35" t="str">
        <f t="shared" si="12"/>
        <v>0..1</v>
      </c>
      <c r="M108" s="35" t="str">
        <f t="shared" si="10"/>
        <v>0..1</v>
      </c>
      <c r="N108" s="482" t="s">
        <v>21</v>
      </c>
      <c r="O108" s="34" t="s">
        <v>3849</v>
      </c>
      <c r="P108" s="34"/>
      <c r="Q108" s="34"/>
      <c r="R108" s="34"/>
      <c r="S108" s="34"/>
      <c r="T108" s="36"/>
      <c r="U108" s="500"/>
      <c r="V108" s="91"/>
      <c r="W108" s="185"/>
      <c r="X108" s="166" t="s">
        <v>4949</v>
      </c>
      <c r="Y108" s="70"/>
      <c r="Z108" s="145" t="str">
        <f>INDEX('Factur-X FULL'!B:B,MATCH(CONCATENATE("/rsm:CrossIndustryInvoice",O108),'Factur-X FULL'!M:M,0))</f>
        <v>BT-148-00</v>
      </c>
      <c r="AA108" s="202" t="str">
        <f>INDEX('Factur-X FULL'!K:K,MATCH(CONCATENATE("/rsm:CrossIndustryInvoice",O108),'Factur-X FULL'!M:M,0))</f>
        <v>0..1</v>
      </c>
      <c r="AB108" s="146" t="str">
        <f>IF(OR(ISNA(Z108),Z108="EXT"),INDEX('Factur-X FULL'!T:T,MATCH(CONCATENATE("/rsm:CrossIndustryInvoice",O108),'Factur-X FULL'!M:M,0)),INDEX('Factur-X FULL'!T:T,MATCH(Z108,'Factur-X FULL'!B:B,0)))</f>
        <v>EN 16931</v>
      </c>
      <c r="AC108" s="70"/>
      <c r="AD108" s="8"/>
    </row>
    <row r="109" spans="1:30" ht="45" customHeight="1" outlineLevel="4" x14ac:dyDescent="0.2">
      <c r="A109" s="8">
        <v>159</v>
      </c>
      <c r="B109" s="48" t="s">
        <v>4157</v>
      </c>
      <c r="C109" s="121"/>
      <c r="D109" s="445" t="str">
        <f t="shared" si="11"/>
        <v xml:space="preserve">* * * * * </v>
      </c>
      <c r="E109" s="24" t="s">
        <v>3752</v>
      </c>
      <c r="F109" s="26">
        <f t="shared" si="8"/>
        <v>5</v>
      </c>
      <c r="G109" s="26" t="s">
        <v>5613</v>
      </c>
      <c r="H109" s="26" t="s">
        <v>5613</v>
      </c>
      <c r="I109" s="26" t="s">
        <v>5613</v>
      </c>
      <c r="J109" s="26" t="s">
        <v>3776</v>
      </c>
      <c r="K109" s="18" t="s">
        <v>16</v>
      </c>
      <c r="L109" s="230" t="str">
        <f t="shared" si="12"/>
        <v>1..1</v>
      </c>
      <c r="M109" s="230" t="str">
        <f t="shared" si="10"/>
        <v>1..1</v>
      </c>
      <c r="N109" s="475" t="s">
        <v>40</v>
      </c>
      <c r="O109" s="20" t="s">
        <v>3850</v>
      </c>
      <c r="P109" s="20" t="s">
        <v>668</v>
      </c>
      <c r="Q109" s="20"/>
      <c r="R109" s="20"/>
      <c r="S109" s="20"/>
      <c r="T109" s="18" t="s">
        <v>674</v>
      </c>
      <c r="U109" s="495" t="s">
        <v>81</v>
      </c>
      <c r="V109" s="88"/>
      <c r="W109" s="181"/>
      <c r="X109" s="163" t="s">
        <v>4949</v>
      </c>
      <c r="Y109" s="70"/>
      <c r="Z109" s="114" t="str">
        <f>INDEX('Factur-X FULL'!B:B,MATCH(CONCATENATE("/rsm:CrossIndustryInvoice",O109),'Factur-X FULL'!M:M,0))</f>
        <v>BT-148</v>
      </c>
      <c r="AA109" s="201" t="str">
        <f>INDEX('Factur-X FULL'!K:K,MATCH(CONCATENATE("/rsm:CrossIndustryInvoice",O109),'Factur-X FULL'!M:M,0))</f>
        <v>1..1</v>
      </c>
      <c r="AB109" s="109" t="str">
        <f>IF(OR(ISNA(Z109),Z109="EXT"),INDEX('Factur-X FULL'!T:T,MATCH(CONCATENATE("/rsm:CrossIndustryInvoice",O109),'Factur-X FULL'!M:M,0)),INDEX('Factur-X FULL'!T:T,MATCH(Z109,'Factur-X FULL'!B:B,0)))</f>
        <v>EN 16931</v>
      </c>
      <c r="AD109" s="8"/>
    </row>
    <row r="110" spans="1:30" ht="45" customHeight="1" outlineLevel="4" x14ac:dyDescent="0.2">
      <c r="A110" s="8">
        <v>160</v>
      </c>
      <c r="B110" s="48" t="s">
        <v>4157</v>
      </c>
      <c r="C110" s="121"/>
      <c r="D110" s="445" t="str">
        <f t="shared" si="11"/>
        <v xml:space="preserve">* * * * * </v>
      </c>
      <c r="E110" s="24" t="s">
        <v>3753</v>
      </c>
      <c r="F110" s="26">
        <f t="shared" si="8"/>
        <v>5</v>
      </c>
      <c r="G110" s="26" t="s">
        <v>5613</v>
      </c>
      <c r="H110" s="26" t="s">
        <v>5613</v>
      </c>
      <c r="I110" s="26" t="s">
        <v>5613</v>
      </c>
      <c r="J110" s="26" t="s">
        <v>3776</v>
      </c>
      <c r="K110" s="18" t="s">
        <v>20</v>
      </c>
      <c r="L110" s="230" t="str">
        <f t="shared" si="12"/>
        <v>0..1</v>
      </c>
      <c r="M110" s="230" t="str">
        <f t="shared" si="10"/>
        <v>0..1</v>
      </c>
      <c r="N110" s="475" t="s">
        <v>20</v>
      </c>
      <c r="O110" s="20" t="s">
        <v>3851</v>
      </c>
      <c r="P110" s="20" t="s">
        <v>682</v>
      </c>
      <c r="Q110" s="20"/>
      <c r="R110" s="20"/>
      <c r="S110" s="20"/>
      <c r="T110" s="18" t="s">
        <v>687</v>
      </c>
      <c r="U110" s="495" t="s">
        <v>81</v>
      </c>
      <c r="V110" s="88"/>
      <c r="W110" s="181"/>
      <c r="X110" s="163" t="s">
        <v>4949</v>
      </c>
      <c r="Y110" s="73"/>
      <c r="Z110" s="114" t="str">
        <f>INDEX('Factur-X FULL'!B:B,MATCH(CONCATENATE("/rsm:CrossIndustryInvoice",O110),'Factur-X FULL'!M:M,0))</f>
        <v>BT-149-1</v>
      </c>
      <c r="AA110" s="201" t="str">
        <f>INDEX('Factur-X FULL'!K:K,MATCH(CONCATENATE("/rsm:CrossIndustryInvoice",O110),'Factur-X FULL'!M:M,0))</f>
        <v>0..1</v>
      </c>
      <c r="AB110" s="109" t="str">
        <f>IF(OR(ISNA(Z110),Z110="EXT"),INDEX('Factur-X FULL'!T:T,MATCH(CONCATENATE("/rsm:CrossIndustryInvoice",O110),'Factur-X FULL'!M:M,0)),INDEX('Factur-X FULL'!T:T,MATCH(Z110,'Factur-X FULL'!B:B,0)))</f>
        <v>EN 16931</v>
      </c>
      <c r="AD110" s="8"/>
    </row>
    <row r="111" spans="1:30" ht="45" customHeight="1" outlineLevel="4" x14ac:dyDescent="0.2">
      <c r="A111" s="8">
        <v>161</v>
      </c>
      <c r="B111" s="48" t="s">
        <v>4157</v>
      </c>
      <c r="C111" s="121"/>
      <c r="D111" s="445" t="str">
        <f t="shared" si="11"/>
        <v xml:space="preserve">* * * * * * </v>
      </c>
      <c r="E111" s="24" t="s">
        <v>3754</v>
      </c>
      <c r="F111" s="26">
        <f t="shared" si="8"/>
        <v>6</v>
      </c>
      <c r="G111" s="26" t="s">
        <v>5613</v>
      </c>
      <c r="H111" s="26" t="s">
        <v>5613</v>
      </c>
      <c r="I111" s="26" t="s">
        <v>5613</v>
      </c>
      <c r="J111" s="26" t="s">
        <v>3776</v>
      </c>
      <c r="K111" s="18" t="s">
        <v>20</v>
      </c>
      <c r="L111" s="230" t="str">
        <f t="shared" si="12"/>
        <v>0..1</v>
      </c>
      <c r="M111" s="230" t="str">
        <f t="shared" si="10"/>
        <v>0..1</v>
      </c>
      <c r="N111" s="475" t="s">
        <v>20</v>
      </c>
      <c r="O111" s="47" t="s">
        <v>3852</v>
      </c>
      <c r="P111" s="47" t="s">
        <v>694</v>
      </c>
      <c r="Q111" s="61" t="s">
        <v>4255</v>
      </c>
      <c r="R111" s="61"/>
      <c r="S111" s="47"/>
      <c r="T111" s="125" t="s">
        <v>192</v>
      </c>
      <c r="U111" s="497" t="s">
        <v>230</v>
      </c>
      <c r="V111" s="94"/>
      <c r="W111" s="187"/>
      <c r="X111" s="169" t="s">
        <v>4949</v>
      </c>
      <c r="Y111" s="72"/>
      <c r="Z111" s="114" t="str">
        <f>INDEX('Factur-X FULL'!B:B,MATCH(CONCATENATE("/rsm:CrossIndustryInvoice",O111),'Factur-X FULL'!M:M,0))</f>
        <v>BT-150-1</v>
      </c>
      <c r="AA111" s="201" t="str">
        <f>INDEX('Factur-X FULL'!K:K,MATCH(CONCATENATE("/rsm:CrossIndustryInvoice",O111),'Factur-X FULL'!M:M,0))</f>
        <v>0..1</v>
      </c>
      <c r="AB111" s="109" t="str">
        <f>IF(OR(ISNA(Z111),Z111="EXT"),INDEX('Factur-X FULL'!T:T,MATCH(CONCATENATE("/rsm:CrossIndustryInvoice",O111),'Factur-X FULL'!M:M,0)),INDEX('Factur-X FULL'!T:T,MATCH(Z111,'Factur-X FULL'!B:B,0)))</f>
        <v>EN 16931</v>
      </c>
      <c r="AD111" s="8"/>
    </row>
    <row r="112" spans="1:30" ht="45" customHeight="1" outlineLevel="4" x14ac:dyDescent="0.2">
      <c r="A112" s="8">
        <v>162</v>
      </c>
      <c r="B112" s="48" t="s">
        <v>4157</v>
      </c>
      <c r="C112" s="121" t="s">
        <v>5863</v>
      </c>
      <c r="D112" s="450" t="str">
        <f t="shared" si="11"/>
        <v xml:space="preserve">* * * * * </v>
      </c>
      <c r="E112" s="414" t="s">
        <v>707</v>
      </c>
      <c r="F112" s="415">
        <f t="shared" si="8"/>
        <v>5</v>
      </c>
      <c r="G112" s="415" t="s">
        <v>5613</v>
      </c>
      <c r="H112" s="415" t="s">
        <v>5613</v>
      </c>
      <c r="I112" s="415" t="s">
        <v>5613</v>
      </c>
      <c r="J112" s="415" t="s">
        <v>3776</v>
      </c>
      <c r="K112" s="416" t="s">
        <v>21</v>
      </c>
      <c r="L112" s="415" t="str">
        <f t="shared" si="12"/>
        <v>0..n</v>
      </c>
      <c r="M112" s="415" t="str">
        <f t="shared" si="10"/>
        <v>0..n</v>
      </c>
      <c r="N112" s="417" t="s">
        <v>21</v>
      </c>
      <c r="O112" s="414" t="s">
        <v>4852</v>
      </c>
      <c r="P112" s="414"/>
      <c r="Q112" s="414"/>
      <c r="R112" s="414"/>
      <c r="S112" s="418"/>
      <c r="T112" s="416"/>
      <c r="U112" s="502"/>
      <c r="V112" s="419"/>
      <c r="W112" s="420"/>
      <c r="X112" s="421" t="s">
        <v>4949</v>
      </c>
      <c r="Y112" s="73"/>
      <c r="Z112" s="114" t="str">
        <f>INDEX('Factur-X FULL'!B:B,MATCH(CONCATENATE("/rsm:CrossIndustryInvoice",O112),'Factur-X FULL'!M:M,0))</f>
        <v>BT-147-00</v>
      </c>
      <c r="AA112" s="201" t="str">
        <f>INDEX('Factur-X FULL'!K:K,MATCH(CONCATENATE("/rsm:CrossIndustryInvoice",O112),'Factur-X FULL'!M:M,0))</f>
        <v>0..1</v>
      </c>
      <c r="AB112" s="109" t="str">
        <f>IF(OR(ISNA(Z112),Z112="EXT"),INDEX('Factur-X FULL'!T:T,MATCH(CONCATENATE("/rsm:CrossIndustryInvoice",O112),'Factur-X FULL'!M:M,0)),INDEX('Factur-X FULL'!T:T,MATCH(Z112,'Factur-X FULL'!B:B,0)))</f>
        <v>EN 16931</v>
      </c>
      <c r="AD112" s="8"/>
    </row>
    <row r="113" spans="1:30" ht="45" customHeight="1" outlineLevel="4" x14ac:dyDescent="0.2">
      <c r="A113" s="8">
        <v>163</v>
      </c>
      <c r="B113" s="48" t="s">
        <v>4157</v>
      </c>
      <c r="C113" s="121"/>
      <c r="D113" s="445" t="str">
        <f t="shared" si="11"/>
        <v xml:space="preserve">* * * * * * </v>
      </c>
      <c r="E113" s="24" t="s">
        <v>712</v>
      </c>
      <c r="F113" s="26">
        <f t="shared" si="8"/>
        <v>6</v>
      </c>
      <c r="G113" s="26" t="s">
        <v>5613</v>
      </c>
      <c r="H113" s="26" t="s">
        <v>5613</v>
      </c>
      <c r="I113" s="26" t="s">
        <v>5613</v>
      </c>
      <c r="J113" s="26" t="s">
        <v>3776</v>
      </c>
      <c r="K113" s="18" t="s">
        <v>16</v>
      </c>
      <c r="L113" s="230" t="str">
        <f t="shared" si="12"/>
        <v>1..1</v>
      </c>
      <c r="M113" s="230" t="str">
        <f t="shared" si="10"/>
        <v>1..1</v>
      </c>
      <c r="N113" s="475" t="s">
        <v>20</v>
      </c>
      <c r="O113" s="20" t="s">
        <v>4853</v>
      </c>
      <c r="P113" s="20"/>
      <c r="Q113" s="20"/>
      <c r="R113" s="20"/>
      <c r="S113" s="20"/>
      <c r="T113" s="18"/>
      <c r="U113" s="495"/>
      <c r="V113" s="88"/>
      <c r="W113" s="181"/>
      <c r="X113" s="163" t="s">
        <v>4949</v>
      </c>
      <c r="Y113" s="73"/>
      <c r="Z113" s="114" t="str">
        <f>INDEX('Factur-X FULL'!B:B,MATCH(CONCATENATE("/rsm:CrossIndustryInvoice",O113),'Factur-X FULL'!M:M,0))</f>
        <v>BT-147-01</v>
      </c>
      <c r="AA113" s="201" t="str">
        <f>INDEX('Factur-X FULL'!K:K,MATCH(CONCATENATE("/rsm:CrossIndustryInvoice",O113),'Factur-X FULL'!M:M,0))</f>
        <v>1..1</v>
      </c>
      <c r="AB113" s="109" t="str">
        <f>IF(OR(ISNA(Z113),Z113="EXT"),INDEX('Factur-X FULL'!T:T,MATCH(CONCATENATE("/rsm:CrossIndustryInvoice",O113),'Factur-X FULL'!M:M,0)),INDEX('Factur-X FULL'!T:T,MATCH(Z113,'Factur-X FULL'!B:B,0)))</f>
        <v>EN 16931</v>
      </c>
      <c r="AD113" s="8"/>
    </row>
    <row r="114" spans="1:30" ht="45" customHeight="1" outlineLevel="4" x14ac:dyDescent="0.2">
      <c r="A114" s="8">
        <v>164</v>
      </c>
      <c r="B114" s="48" t="s">
        <v>4157</v>
      </c>
      <c r="C114" s="121"/>
      <c r="D114" s="445" t="str">
        <f t="shared" si="11"/>
        <v xml:space="preserve">* * * * * * * </v>
      </c>
      <c r="E114" s="24" t="s">
        <v>717</v>
      </c>
      <c r="F114" s="26">
        <f t="shared" si="8"/>
        <v>7</v>
      </c>
      <c r="G114" s="26" t="s">
        <v>5613</v>
      </c>
      <c r="H114" s="26" t="s">
        <v>5613</v>
      </c>
      <c r="I114" s="26" t="s">
        <v>5613</v>
      </c>
      <c r="J114" s="26" t="s">
        <v>3776</v>
      </c>
      <c r="K114" s="18" t="s">
        <v>16</v>
      </c>
      <c r="L114" s="230" t="str">
        <f t="shared" si="12"/>
        <v>1..1</v>
      </c>
      <c r="M114" s="230" t="str">
        <f t="shared" si="10"/>
        <v>1..1</v>
      </c>
      <c r="N114" s="475" t="s">
        <v>16</v>
      </c>
      <c r="O114" s="20" t="s">
        <v>4854</v>
      </c>
      <c r="P114" s="20"/>
      <c r="Q114" s="20" t="s">
        <v>718</v>
      </c>
      <c r="R114" s="20"/>
      <c r="S114" s="20"/>
      <c r="T114" s="18" t="s">
        <v>147</v>
      </c>
      <c r="U114" s="495" t="s">
        <v>81</v>
      </c>
      <c r="V114" s="88"/>
      <c r="W114" s="181"/>
      <c r="X114" s="163" t="s">
        <v>4949</v>
      </c>
      <c r="Y114" s="73"/>
      <c r="Z114" s="114" t="str">
        <f>INDEX('Factur-X FULL'!B:B,MATCH(CONCATENATE("/rsm:CrossIndustryInvoice",O114),'Factur-X FULL'!M:M,0))</f>
        <v>BT-147-02</v>
      </c>
      <c r="AA114" s="201" t="str">
        <f>INDEX('Factur-X FULL'!K:K,MATCH(CONCATENATE("/rsm:CrossIndustryInvoice",O114),'Factur-X FULL'!M:M,0))</f>
        <v>1..1</v>
      </c>
      <c r="AB114" s="109" t="str">
        <f>IF(OR(ISNA(Z114),Z114="EXT"),INDEX('Factur-X FULL'!T:T,MATCH(CONCATENATE("/rsm:CrossIndustryInvoice",O114),'Factur-X FULL'!M:M,0)),INDEX('Factur-X FULL'!T:T,MATCH(Z114,'Factur-X FULL'!B:B,0)))</f>
        <v>EN 16931</v>
      </c>
      <c r="AD114" s="8"/>
    </row>
    <row r="115" spans="1:30" ht="45" customHeight="1" outlineLevel="4" x14ac:dyDescent="0.2">
      <c r="A115" s="8">
        <v>167</v>
      </c>
      <c r="B115" s="48" t="s">
        <v>4157</v>
      </c>
      <c r="C115" s="121"/>
      <c r="D115" s="445" t="str">
        <f t="shared" si="11"/>
        <v xml:space="preserve">* * * * * * </v>
      </c>
      <c r="E115" s="24" t="s">
        <v>730</v>
      </c>
      <c r="F115" s="26">
        <f t="shared" ref="F115:F178" si="13">LEN(O115)-LEN(SUBSTITUTE(O115,"/",""))</f>
        <v>6</v>
      </c>
      <c r="G115" s="26" t="s">
        <v>5613</v>
      </c>
      <c r="H115" s="26" t="s">
        <v>5613</v>
      </c>
      <c r="I115" s="26" t="s">
        <v>5613</v>
      </c>
      <c r="J115" s="26" t="s">
        <v>3776</v>
      </c>
      <c r="K115" s="18" t="s">
        <v>16</v>
      </c>
      <c r="L115" s="230" t="str">
        <f t="shared" si="12"/>
        <v>1..1</v>
      </c>
      <c r="M115" s="230" t="str">
        <f t="shared" si="10"/>
        <v>1..1</v>
      </c>
      <c r="N115" s="475" t="s">
        <v>21</v>
      </c>
      <c r="O115" s="20" t="s">
        <v>4857</v>
      </c>
      <c r="P115" s="20" t="s">
        <v>731</v>
      </c>
      <c r="Q115" s="20" t="s">
        <v>732</v>
      </c>
      <c r="R115" s="20"/>
      <c r="S115" s="20"/>
      <c r="T115" s="18" t="s">
        <v>674</v>
      </c>
      <c r="U115" s="495" t="s">
        <v>81</v>
      </c>
      <c r="V115" s="88"/>
      <c r="W115" s="181"/>
      <c r="X115" s="163" t="s">
        <v>4949</v>
      </c>
      <c r="Y115" s="73"/>
      <c r="Z115" s="114" t="str">
        <f>INDEX('Factur-X FULL'!B:B,MATCH(CONCATENATE("/rsm:CrossIndustryInvoice",O115),'Factur-X FULL'!M:M,0))</f>
        <v>BT-147</v>
      </c>
      <c r="AA115" s="201" t="str">
        <f>INDEX('Factur-X FULL'!K:K,MATCH(CONCATENATE("/rsm:CrossIndustryInvoice",O115),'Factur-X FULL'!M:M,0))</f>
        <v>1..1</v>
      </c>
      <c r="AB115" s="109" t="str">
        <f>IF(OR(ISNA(Z115),Z115="EXT"),INDEX('Factur-X FULL'!T:T,MATCH(CONCATENATE("/rsm:CrossIndustryInvoice",O115),'Factur-X FULL'!M:M,0)),INDEX('Factur-X FULL'!T:T,MATCH(Z115,'Factur-X FULL'!B:B,0)))</f>
        <v>EN 16931</v>
      </c>
      <c r="AD115" s="8"/>
    </row>
    <row r="116" spans="1:30" ht="45" customHeight="1" outlineLevel="4" x14ac:dyDescent="0.2">
      <c r="A116" s="8">
        <v>168</v>
      </c>
      <c r="B116" s="48" t="s">
        <v>4157</v>
      </c>
      <c r="C116" s="121"/>
      <c r="D116" s="445" t="str">
        <f t="shared" si="11"/>
        <v xml:space="preserve">* * * * * * </v>
      </c>
      <c r="E116" s="24" t="s">
        <v>4863</v>
      </c>
      <c r="F116" s="26">
        <f t="shared" si="13"/>
        <v>6</v>
      </c>
      <c r="G116" s="26" t="s">
        <v>5613</v>
      </c>
      <c r="H116" s="26" t="s">
        <v>5613</v>
      </c>
      <c r="I116" s="26" t="s">
        <v>5613</v>
      </c>
      <c r="J116" s="26" t="s">
        <v>3776</v>
      </c>
      <c r="K116" s="18" t="s">
        <v>20</v>
      </c>
      <c r="L116" s="230" t="str">
        <f t="shared" si="12"/>
        <v>0..1</v>
      </c>
      <c r="M116" s="230" t="str">
        <f t="shared" si="10"/>
        <v>0..1</v>
      </c>
      <c r="N116" s="475" t="s">
        <v>20</v>
      </c>
      <c r="O116" s="20" t="s">
        <v>4865</v>
      </c>
      <c r="P116" s="20" t="s">
        <v>4866</v>
      </c>
      <c r="Q116" s="20" t="s">
        <v>5864</v>
      </c>
      <c r="R116" s="20"/>
      <c r="S116" s="20"/>
      <c r="T116" s="18" t="s">
        <v>192</v>
      </c>
      <c r="U116" s="495" t="s">
        <v>81</v>
      </c>
      <c r="V116" s="88"/>
      <c r="W116" s="181" t="s">
        <v>5865</v>
      </c>
      <c r="X116" s="163"/>
      <c r="Y116" s="73"/>
      <c r="Z116" s="114" t="e">
        <f>INDEX('Factur-X FULL'!B:B,MATCH(CONCATENATE("/rsm:CrossIndustryInvoice",O116),'Factur-X FULL'!M:M,0))</f>
        <v>#N/A</v>
      </c>
      <c r="AA116" s="201" t="e">
        <f>INDEX('Factur-X FULL'!K:K,MATCH(CONCATENATE("/rsm:CrossIndustryInvoice",O116),'Factur-X FULL'!M:M,0))</f>
        <v>#N/A</v>
      </c>
      <c r="AB116" s="109" t="e">
        <f>IF(OR(ISNA(Z116),Z116="EXT"),INDEX('Factur-X FULL'!T:T,MATCH(CONCATENATE("/rsm:CrossIndustryInvoice",O116),'Factur-X FULL'!M:M,0)),INDEX('Factur-X FULL'!T:T,MATCH(Z116,'Factur-X FULL'!B:B,0)))</f>
        <v>#N/A</v>
      </c>
      <c r="AC116" s="426" t="s">
        <v>4707</v>
      </c>
      <c r="AD116" s="8"/>
    </row>
    <row r="117" spans="1:30" ht="45" customHeight="1" outlineLevel="4" x14ac:dyDescent="0.2">
      <c r="A117" s="8">
        <v>169</v>
      </c>
      <c r="B117" s="48" t="s">
        <v>4157</v>
      </c>
      <c r="C117" s="121"/>
      <c r="D117" s="445" t="str">
        <f t="shared" si="11"/>
        <v xml:space="preserve">* * * * * * </v>
      </c>
      <c r="E117" s="24" t="s">
        <v>4864</v>
      </c>
      <c r="F117" s="26">
        <f t="shared" si="13"/>
        <v>6</v>
      </c>
      <c r="G117" s="26" t="s">
        <v>5613</v>
      </c>
      <c r="H117" s="26" t="s">
        <v>5613</v>
      </c>
      <c r="I117" s="26" t="s">
        <v>5613</v>
      </c>
      <c r="J117" s="26" t="s">
        <v>3776</v>
      </c>
      <c r="K117" s="18" t="s">
        <v>20</v>
      </c>
      <c r="L117" s="230" t="str">
        <f t="shared" si="12"/>
        <v>0..1</v>
      </c>
      <c r="M117" s="230" t="str">
        <f t="shared" si="10"/>
        <v>0..1</v>
      </c>
      <c r="N117" s="475" t="s">
        <v>20</v>
      </c>
      <c r="O117" s="20" t="s">
        <v>4858</v>
      </c>
      <c r="P117" s="20" t="s">
        <v>4867</v>
      </c>
      <c r="Q117" s="20"/>
      <c r="R117" s="20"/>
      <c r="S117" s="20"/>
      <c r="T117" s="18" t="s">
        <v>125</v>
      </c>
      <c r="U117" s="495" t="s">
        <v>81</v>
      </c>
      <c r="V117" s="88"/>
      <c r="W117" s="181"/>
      <c r="X117" s="163"/>
      <c r="Y117" s="73"/>
      <c r="Z117" s="114" t="str">
        <f>INDEX('Factur-X FULL'!B:B,MATCH(CONCATENATE("/rsm:CrossIndustryInvoice",O117),'Factur-X FULL'!M:M,0))</f>
        <v>EXT</v>
      </c>
      <c r="AA117" s="201" t="str">
        <f>INDEX('Factur-X FULL'!K:K,MATCH(CONCATENATE("/rsm:CrossIndustryInvoice",O117),'Factur-X FULL'!M:M,0))</f>
        <v>1..1</v>
      </c>
      <c r="AB117" s="109" t="str">
        <f>IF(OR(ISNA(Z117),Z117="EXT"),INDEX('Factur-X FULL'!T:T,MATCH(CONCATENATE("/rsm:CrossIndustryInvoice",O117),'Factur-X FULL'!M:M,0)),INDEX('Factur-X FULL'!T:T,MATCH(Z117,'Factur-X FULL'!B:B,0)))</f>
        <v>EXTENDED</v>
      </c>
      <c r="AC117" s="70" t="s">
        <v>4706</v>
      </c>
      <c r="AD117" s="8"/>
    </row>
    <row r="118" spans="1:30" ht="45" customHeight="1" outlineLevel="4" x14ac:dyDescent="0.2">
      <c r="A118" s="8">
        <v>170</v>
      </c>
      <c r="B118" s="48" t="s">
        <v>4157</v>
      </c>
      <c r="C118" s="121" t="s">
        <v>5867</v>
      </c>
      <c r="D118" s="450" t="str">
        <f t="shared" si="11"/>
        <v xml:space="preserve">* * * * * </v>
      </c>
      <c r="E118" s="414" t="s">
        <v>5757</v>
      </c>
      <c r="F118" s="415">
        <f t="shared" si="13"/>
        <v>5</v>
      </c>
      <c r="G118" s="415" t="s">
        <v>5613</v>
      </c>
      <c r="H118" s="415" t="s">
        <v>5613</v>
      </c>
      <c r="I118" s="415" t="s">
        <v>5613</v>
      </c>
      <c r="J118" s="415" t="s">
        <v>3776</v>
      </c>
      <c r="K118" s="416" t="s">
        <v>21</v>
      </c>
      <c r="L118" s="415" t="str">
        <f t="shared" si="12"/>
        <v>0..n</v>
      </c>
      <c r="M118" s="415" t="str">
        <f t="shared" si="10"/>
        <v>0..n</v>
      </c>
      <c r="N118" s="417" t="s">
        <v>21</v>
      </c>
      <c r="O118" s="414" t="s">
        <v>4852</v>
      </c>
      <c r="P118" s="414"/>
      <c r="Q118" s="414"/>
      <c r="R118" s="414"/>
      <c r="S118" s="418"/>
      <c r="T118" s="416"/>
      <c r="U118" s="502"/>
      <c r="V118" s="419"/>
      <c r="W118" s="420"/>
      <c r="X118" s="421"/>
      <c r="Y118" s="73"/>
      <c r="Z118" s="512" t="s">
        <v>5760</v>
      </c>
      <c r="AA118" s="201" t="str">
        <f>INDEX('Factur-X FULL'!K:K,MATCH(CONCATENATE("/rsm:CrossIndustryInvoice",O118),'Factur-X FULL'!M:M,0))</f>
        <v>0..1</v>
      </c>
      <c r="AB118" s="513" t="s">
        <v>5760</v>
      </c>
      <c r="AD118" s="8"/>
    </row>
    <row r="119" spans="1:30" ht="45" customHeight="1" outlineLevel="4" x14ac:dyDescent="0.2">
      <c r="A119" s="8">
        <v>171</v>
      </c>
      <c r="B119" s="48" t="s">
        <v>4157</v>
      </c>
      <c r="C119" s="121" t="s">
        <v>5765</v>
      </c>
      <c r="D119" s="445" t="str">
        <f t="shared" si="11"/>
        <v xml:space="preserve">* * * * * * </v>
      </c>
      <c r="E119" s="24" t="s">
        <v>5758</v>
      </c>
      <c r="F119" s="26">
        <f t="shared" si="13"/>
        <v>6</v>
      </c>
      <c r="G119" s="26" t="s">
        <v>5613</v>
      </c>
      <c r="H119" s="26" t="s">
        <v>5613</v>
      </c>
      <c r="I119" s="26" t="s">
        <v>5613</v>
      </c>
      <c r="J119" s="26" t="s">
        <v>3776</v>
      </c>
      <c r="K119" s="18" t="s">
        <v>16</v>
      </c>
      <c r="L119" s="230" t="str">
        <f t="shared" si="12"/>
        <v>1..1</v>
      </c>
      <c r="M119" s="230" t="str">
        <f t="shared" si="10"/>
        <v>1..1</v>
      </c>
      <c r="N119" s="475" t="s">
        <v>20</v>
      </c>
      <c r="O119" s="20" t="s">
        <v>4853</v>
      </c>
      <c r="P119" s="20"/>
      <c r="Q119" s="20"/>
      <c r="R119" s="20"/>
      <c r="S119" s="20"/>
      <c r="T119" s="18"/>
      <c r="U119" s="495"/>
      <c r="V119" s="88"/>
      <c r="W119" s="181"/>
      <c r="X119" s="163"/>
      <c r="Y119" s="73"/>
      <c r="Z119" s="512" t="s">
        <v>5760</v>
      </c>
      <c r="AA119" s="201" t="str">
        <f>INDEX('Factur-X FULL'!K:K,MATCH(CONCATENATE("/rsm:CrossIndustryInvoice",O119),'Factur-X FULL'!M:M,0))</f>
        <v>1..1</v>
      </c>
      <c r="AB119" s="513" t="s">
        <v>5760</v>
      </c>
      <c r="AD119" s="8"/>
    </row>
    <row r="120" spans="1:30" ht="45" customHeight="1" outlineLevel="4" x14ac:dyDescent="0.2">
      <c r="A120" s="8">
        <v>172</v>
      </c>
      <c r="B120" s="48" t="s">
        <v>4157</v>
      </c>
      <c r="C120" s="121" t="s">
        <v>5765</v>
      </c>
      <c r="D120" s="445" t="str">
        <f t="shared" si="11"/>
        <v xml:space="preserve">* * * * * * * </v>
      </c>
      <c r="E120" s="24" t="s">
        <v>5759</v>
      </c>
      <c r="F120" s="26">
        <f t="shared" si="13"/>
        <v>7</v>
      </c>
      <c r="G120" s="26" t="s">
        <v>5613</v>
      </c>
      <c r="H120" s="26" t="s">
        <v>5613</v>
      </c>
      <c r="I120" s="26" t="s">
        <v>5613</v>
      </c>
      <c r="J120" s="26" t="s">
        <v>3776</v>
      </c>
      <c r="K120" s="18" t="s">
        <v>16</v>
      </c>
      <c r="L120" s="230" t="str">
        <f t="shared" si="12"/>
        <v>1..1</v>
      </c>
      <c r="M120" s="230" t="str">
        <f t="shared" si="10"/>
        <v>1..1</v>
      </c>
      <c r="N120" s="475" t="s">
        <v>16</v>
      </c>
      <c r="O120" s="20" t="s">
        <v>4854</v>
      </c>
      <c r="P120" s="20"/>
      <c r="Q120" s="20" t="s">
        <v>1268</v>
      </c>
      <c r="R120" s="20"/>
      <c r="S120" s="20"/>
      <c r="T120" s="18" t="s">
        <v>147</v>
      </c>
      <c r="U120" s="495" t="s">
        <v>81</v>
      </c>
      <c r="V120" s="88"/>
      <c r="W120" s="181"/>
      <c r="X120" s="163"/>
      <c r="Y120" s="73"/>
      <c r="Z120" s="512" t="s">
        <v>5760</v>
      </c>
      <c r="AA120" s="201" t="str">
        <f>INDEX('Factur-X FULL'!K:K,MATCH(CONCATENATE("/rsm:CrossIndustryInvoice",O120),'Factur-X FULL'!M:M,0))</f>
        <v>1..1</v>
      </c>
      <c r="AB120" s="513" t="s">
        <v>5760</v>
      </c>
      <c r="AD120" s="8"/>
    </row>
    <row r="121" spans="1:30" ht="45" customHeight="1" outlineLevel="4" x14ac:dyDescent="0.2">
      <c r="A121" s="8">
        <v>175</v>
      </c>
      <c r="B121" s="48" t="s">
        <v>4157</v>
      </c>
      <c r="C121" s="121" t="s">
        <v>5765</v>
      </c>
      <c r="D121" s="445" t="str">
        <f t="shared" si="11"/>
        <v xml:space="preserve">* * * * * * </v>
      </c>
      <c r="E121" s="24" t="s">
        <v>5862</v>
      </c>
      <c r="F121" s="26">
        <f t="shared" si="13"/>
        <v>6</v>
      </c>
      <c r="G121" s="26" t="s">
        <v>5613</v>
      </c>
      <c r="H121" s="26" t="s">
        <v>5613</v>
      </c>
      <c r="I121" s="26" t="s">
        <v>5613</v>
      </c>
      <c r="J121" s="26" t="s">
        <v>3776</v>
      </c>
      <c r="K121" s="18" t="s">
        <v>16</v>
      </c>
      <c r="L121" s="230" t="str">
        <f t="shared" si="12"/>
        <v>1..1</v>
      </c>
      <c r="M121" s="230" t="str">
        <f t="shared" si="10"/>
        <v>1..1</v>
      </c>
      <c r="N121" s="475" t="s">
        <v>21</v>
      </c>
      <c r="O121" s="20" t="s">
        <v>4857</v>
      </c>
      <c r="P121" s="20" t="s">
        <v>5768</v>
      </c>
      <c r="Q121" s="20" t="s">
        <v>5769</v>
      </c>
      <c r="R121" s="20"/>
      <c r="S121" s="20"/>
      <c r="T121" s="18" t="s">
        <v>674</v>
      </c>
      <c r="U121" s="495" t="s">
        <v>81</v>
      </c>
      <c r="V121" s="88"/>
      <c r="W121" s="181"/>
      <c r="X121" s="163"/>
      <c r="Y121" s="73"/>
      <c r="Z121" s="512" t="s">
        <v>5760</v>
      </c>
      <c r="AA121" s="201" t="str">
        <f>INDEX('Factur-X FULL'!K:K,MATCH(CONCATENATE("/rsm:CrossIndustryInvoice",O121),'Factur-X FULL'!M:M,0))</f>
        <v>1..1</v>
      </c>
      <c r="AB121" s="513" t="s">
        <v>5760</v>
      </c>
      <c r="AD121" s="8"/>
    </row>
    <row r="122" spans="1:30" ht="45" customHeight="1" outlineLevel="4" x14ac:dyDescent="0.2">
      <c r="A122" s="8">
        <v>176</v>
      </c>
      <c r="B122" s="48" t="s">
        <v>4157</v>
      </c>
      <c r="C122" s="121" t="s">
        <v>5765</v>
      </c>
      <c r="D122" s="445" t="str">
        <f t="shared" si="11"/>
        <v xml:space="preserve">* * * * * * </v>
      </c>
      <c r="E122" s="24" t="s">
        <v>5762</v>
      </c>
      <c r="F122" s="26">
        <f t="shared" si="13"/>
        <v>6</v>
      </c>
      <c r="G122" s="26" t="s">
        <v>5613</v>
      </c>
      <c r="H122" s="26" t="s">
        <v>5613</v>
      </c>
      <c r="I122" s="26" t="s">
        <v>5613</v>
      </c>
      <c r="J122" s="26" t="s">
        <v>3776</v>
      </c>
      <c r="K122" s="18" t="s">
        <v>20</v>
      </c>
      <c r="L122" s="230" t="str">
        <f t="shared" si="12"/>
        <v>0..1</v>
      </c>
      <c r="M122" s="230" t="str">
        <f t="shared" si="10"/>
        <v>0..1</v>
      </c>
      <c r="N122" s="475" t="s">
        <v>20</v>
      </c>
      <c r="O122" s="20" t="s">
        <v>4865</v>
      </c>
      <c r="P122" s="20" t="s">
        <v>5771</v>
      </c>
      <c r="Q122" s="20" t="s">
        <v>5770</v>
      </c>
      <c r="R122" s="20"/>
      <c r="S122" s="20"/>
      <c r="T122" s="18" t="s">
        <v>192</v>
      </c>
      <c r="U122" s="495" t="s">
        <v>81</v>
      </c>
      <c r="V122" s="88"/>
      <c r="W122" s="181" t="s">
        <v>5866</v>
      </c>
      <c r="X122" s="163"/>
      <c r="Y122" s="73"/>
      <c r="Z122" s="512" t="s">
        <v>5760</v>
      </c>
      <c r="AA122" s="201" t="e">
        <f>INDEX('Factur-X FULL'!K:K,MATCH(CONCATENATE("/rsm:CrossIndustryInvoice",O122),'Factur-X FULL'!M:M,0))</f>
        <v>#N/A</v>
      </c>
      <c r="AB122" s="513" t="s">
        <v>5760</v>
      </c>
      <c r="AC122" s="426" t="s">
        <v>4707</v>
      </c>
      <c r="AD122" s="8"/>
    </row>
    <row r="123" spans="1:30" ht="45" customHeight="1" outlineLevel="4" x14ac:dyDescent="0.2">
      <c r="A123" s="8">
        <v>177</v>
      </c>
      <c r="B123" s="48" t="s">
        <v>4157</v>
      </c>
      <c r="C123" s="121" t="s">
        <v>5765</v>
      </c>
      <c r="D123" s="445" t="str">
        <f t="shared" si="11"/>
        <v xml:space="preserve">* * * * * * </v>
      </c>
      <c r="E123" s="24" t="s">
        <v>5763</v>
      </c>
      <c r="F123" s="26">
        <f t="shared" si="13"/>
        <v>6</v>
      </c>
      <c r="G123" s="26" t="s">
        <v>5613</v>
      </c>
      <c r="H123" s="26" t="s">
        <v>5613</v>
      </c>
      <c r="I123" s="26" t="s">
        <v>5613</v>
      </c>
      <c r="J123" s="26" t="s">
        <v>3776</v>
      </c>
      <c r="K123" s="18" t="s">
        <v>20</v>
      </c>
      <c r="L123" s="230" t="str">
        <f t="shared" si="12"/>
        <v>0..1</v>
      </c>
      <c r="M123" s="230" t="str">
        <f t="shared" si="10"/>
        <v>0..1</v>
      </c>
      <c r="N123" s="475" t="s">
        <v>20</v>
      </c>
      <c r="O123" s="20" t="s">
        <v>4858</v>
      </c>
      <c r="P123" s="20" t="s">
        <v>5772</v>
      </c>
      <c r="Q123" s="20" t="s">
        <v>5773</v>
      </c>
      <c r="R123" s="20"/>
      <c r="S123" s="20"/>
      <c r="T123" s="18" t="s">
        <v>125</v>
      </c>
      <c r="U123" s="495" t="s">
        <v>81</v>
      </c>
      <c r="V123" s="88"/>
      <c r="W123" s="181"/>
      <c r="X123" s="163"/>
      <c r="Y123" s="73"/>
      <c r="Z123" s="512" t="s">
        <v>5760</v>
      </c>
      <c r="AA123" s="201" t="str">
        <f>INDEX('Factur-X FULL'!K:K,MATCH(CONCATENATE("/rsm:CrossIndustryInvoice",O123),'Factur-X FULL'!M:M,0))</f>
        <v>1..1</v>
      </c>
      <c r="AB123" s="513" t="s">
        <v>5760</v>
      </c>
      <c r="AC123" s="70" t="s">
        <v>4706</v>
      </c>
      <c r="AD123" s="8"/>
    </row>
    <row r="124" spans="1:30" s="148" customFormat="1" ht="54.5" customHeight="1" outlineLevel="3" x14ac:dyDescent="0.2">
      <c r="A124" s="8">
        <v>178</v>
      </c>
      <c r="B124" s="149" t="s">
        <v>4157</v>
      </c>
      <c r="C124" s="133"/>
      <c r="D124" s="446" t="str">
        <f t="shared" si="11"/>
        <v xml:space="preserve">* * * * </v>
      </c>
      <c r="E124" s="50" t="str">
        <f>CONCATENATE("(",E125,")")</f>
        <v>(Net Price)</v>
      </c>
      <c r="F124" s="35">
        <f t="shared" si="13"/>
        <v>4</v>
      </c>
      <c r="G124" s="35" t="s">
        <v>5613</v>
      </c>
      <c r="H124" s="35" t="s">
        <v>5613</v>
      </c>
      <c r="I124" s="35" t="s">
        <v>5613</v>
      </c>
      <c r="J124" s="35" t="s">
        <v>323</v>
      </c>
      <c r="K124" s="36" t="s">
        <v>16</v>
      </c>
      <c r="L124" s="35" t="str">
        <f t="shared" si="12"/>
        <v>1..1</v>
      </c>
      <c r="M124" s="35" t="str">
        <f t="shared" si="10"/>
        <v>1..1</v>
      </c>
      <c r="N124" s="482" t="s">
        <v>21</v>
      </c>
      <c r="O124" s="34" t="s">
        <v>3853</v>
      </c>
      <c r="P124" s="34"/>
      <c r="Q124" s="34"/>
      <c r="R124" s="34"/>
      <c r="S124" s="34"/>
      <c r="T124" s="36"/>
      <c r="U124" s="500"/>
      <c r="V124" s="177" t="s">
        <v>4121</v>
      </c>
      <c r="W124" s="185"/>
      <c r="X124" s="166" t="s">
        <v>4949</v>
      </c>
      <c r="Y124" s="8"/>
      <c r="Z124" s="145" t="str">
        <f>INDEX('Factur-X FULL'!B:B,MATCH(CONCATENATE("/rsm:CrossIndustryInvoice",O124),'Factur-X FULL'!M:M,0))</f>
        <v>BT-146-00</v>
      </c>
      <c r="AA124" s="202" t="str">
        <f>INDEX('Factur-X FULL'!K:K,MATCH(CONCATENATE("/rsm:CrossIndustryInvoice",O124),'Factur-X FULL'!M:M,0))</f>
        <v>1..1</v>
      </c>
      <c r="AB124" s="146" t="str">
        <f>IF(OR(ISNA(Z124),Z124="EXT"),INDEX('Factur-X FULL'!T:T,MATCH(CONCATENATE("/rsm:CrossIndustryInvoice",O124),'Factur-X FULL'!M:M,0)),INDEX('Factur-X FULL'!T:T,MATCH(Z124,'Factur-X FULL'!B:B,0)))</f>
        <v>BASIC</v>
      </c>
      <c r="AC124" s="70"/>
      <c r="AD124" s="8"/>
    </row>
    <row r="125" spans="1:30" ht="45" customHeight="1" outlineLevel="4" x14ac:dyDescent="0.2">
      <c r="A125" s="8">
        <v>179</v>
      </c>
      <c r="B125" s="48" t="s">
        <v>4157</v>
      </c>
      <c r="C125" s="123"/>
      <c r="D125" s="445" t="str">
        <f t="shared" si="11"/>
        <v xml:space="preserve">* * * * * </v>
      </c>
      <c r="E125" s="20" t="s">
        <v>43</v>
      </c>
      <c r="F125" s="26">
        <f t="shared" si="13"/>
        <v>5</v>
      </c>
      <c r="G125" s="26" t="s">
        <v>5613</v>
      </c>
      <c r="H125" s="26" t="s">
        <v>5613</v>
      </c>
      <c r="I125" s="26" t="s">
        <v>5613</v>
      </c>
      <c r="J125" s="26" t="s">
        <v>323</v>
      </c>
      <c r="K125" s="18" t="s">
        <v>16</v>
      </c>
      <c r="L125" s="230" t="str">
        <f t="shared" si="12"/>
        <v>1..1</v>
      </c>
      <c r="M125" s="230" t="str">
        <f t="shared" si="10"/>
        <v>1..1</v>
      </c>
      <c r="N125" s="475" t="s">
        <v>40</v>
      </c>
      <c r="O125" s="21" t="s">
        <v>3854</v>
      </c>
      <c r="P125" s="20" t="s">
        <v>747</v>
      </c>
      <c r="Q125" s="20" t="s">
        <v>748</v>
      </c>
      <c r="R125" s="20"/>
      <c r="S125" s="21"/>
      <c r="T125" s="18" t="s">
        <v>674</v>
      </c>
      <c r="U125" s="495" t="s">
        <v>81</v>
      </c>
      <c r="V125" s="88" t="s">
        <v>44</v>
      </c>
      <c r="W125" s="181"/>
      <c r="X125" s="163" t="s">
        <v>4949</v>
      </c>
      <c r="Y125" s="8"/>
      <c r="Z125" s="114" t="str">
        <f>INDEX('Factur-X FULL'!B:B,MATCH(CONCATENATE("/rsm:CrossIndustryInvoice",O125),'Factur-X FULL'!M:M,0))</f>
        <v>BT-146</v>
      </c>
      <c r="AA125" s="201" t="str">
        <f>INDEX('Factur-X FULL'!K:K,MATCH(CONCATENATE("/rsm:CrossIndustryInvoice",O125),'Factur-X FULL'!M:M,0))</f>
        <v>1..1</v>
      </c>
      <c r="AB125" s="109" t="str">
        <f>IF(OR(ISNA(Z125),Z125="EXT"),INDEX('Factur-X FULL'!T:T,MATCH(CONCATENATE("/rsm:CrossIndustryInvoice",O125),'Factur-X FULL'!M:M,0)),INDEX('Factur-X FULL'!T:T,MATCH(Z125,'Factur-X FULL'!B:B,0)))</f>
        <v>BASIC</v>
      </c>
      <c r="AD125" s="8"/>
    </row>
    <row r="126" spans="1:30" ht="45" customHeight="1" outlineLevel="4" x14ac:dyDescent="0.2">
      <c r="A126" s="8">
        <v>180</v>
      </c>
      <c r="B126" s="48" t="s">
        <v>4157</v>
      </c>
      <c r="C126" s="123"/>
      <c r="D126" s="445" t="str">
        <f t="shared" si="11"/>
        <v xml:space="preserve">* * * * * </v>
      </c>
      <c r="E126" s="20" t="s">
        <v>4122</v>
      </c>
      <c r="F126" s="26">
        <f t="shared" si="13"/>
        <v>5</v>
      </c>
      <c r="G126" s="26" t="s">
        <v>5613</v>
      </c>
      <c r="H126" s="26" t="s">
        <v>5613</v>
      </c>
      <c r="I126" s="26" t="s">
        <v>5613</v>
      </c>
      <c r="J126" s="26" t="s">
        <v>323</v>
      </c>
      <c r="K126" s="18" t="s">
        <v>20</v>
      </c>
      <c r="L126" s="230" t="str">
        <f t="shared" si="12"/>
        <v>0..1</v>
      </c>
      <c r="M126" s="230" t="str">
        <f t="shared" ref="M126:M143" si="14">IF($L126="","",$L126)</f>
        <v>0..1</v>
      </c>
      <c r="N126" s="475" t="s">
        <v>20</v>
      </c>
      <c r="O126" s="21" t="s">
        <v>3855</v>
      </c>
      <c r="P126" s="20" t="s">
        <v>682</v>
      </c>
      <c r="Q126" s="20"/>
      <c r="R126" s="20"/>
      <c r="S126" s="21"/>
      <c r="T126" s="18" t="s">
        <v>687</v>
      </c>
      <c r="U126" s="495" t="s">
        <v>81</v>
      </c>
      <c r="V126" s="88">
        <v>1</v>
      </c>
      <c r="W126" s="181"/>
      <c r="X126" s="163" t="s">
        <v>4949</v>
      </c>
      <c r="Y126" s="8"/>
      <c r="Z126" s="114" t="str">
        <f>INDEX('Factur-X FULL'!B:B,MATCH(CONCATENATE("/rsm:CrossIndustryInvoice",O126),'Factur-X FULL'!M:M,0))</f>
        <v>BT-149</v>
      </c>
      <c r="AA126" s="201" t="str">
        <f>INDEX('Factur-X FULL'!K:K,MATCH(CONCATENATE("/rsm:CrossIndustryInvoice",O126),'Factur-X FULL'!M:M,0))</f>
        <v>0..1</v>
      </c>
      <c r="AB126" s="109" t="str">
        <f>IF(OR(ISNA(Z126),Z126="EXT"),INDEX('Factur-X FULL'!T:T,MATCH(CONCATENATE("/rsm:CrossIndustryInvoice",O126),'Factur-X FULL'!M:M,0)),INDEX('Factur-X FULL'!T:T,MATCH(Z126,'Factur-X FULL'!B:B,0)))</f>
        <v>BASIC</v>
      </c>
      <c r="AD126" s="8"/>
    </row>
    <row r="127" spans="1:30" ht="45" customHeight="1" outlineLevel="4" x14ac:dyDescent="0.2">
      <c r="A127" s="8">
        <v>181</v>
      </c>
      <c r="B127" s="48" t="s">
        <v>4157</v>
      </c>
      <c r="C127" s="123"/>
      <c r="D127" s="445" t="str">
        <f t="shared" si="11"/>
        <v xml:space="preserve">* * * * * * </v>
      </c>
      <c r="E127" s="20" t="s">
        <v>46</v>
      </c>
      <c r="F127" s="26">
        <f t="shared" si="13"/>
        <v>6</v>
      </c>
      <c r="G127" s="26" t="s">
        <v>5613</v>
      </c>
      <c r="H127" s="26" t="s">
        <v>5613</v>
      </c>
      <c r="I127" s="26" t="s">
        <v>5613</v>
      </c>
      <c r="J127" s="26" t="s">
        <v>323</v>
      </c>
      <c r="K127" s="18" t="s">
        <v>20</v>
      </c>
      <c r="L127" s="230" t="str">
        <f t="shared" si="12"/>
        <v>0..1</v>
      </c>
      <c r="M127" s="230" t="str">
        <f t="shared" si="14"/>
        <v>0..1</v>
      </c>
      <c r="N127" s="475" t="s">
        <v>20</v>
      </c>
      <c r="O127" s="52" t="s">
        <v>3856</v>
      </c>
      <c r="P127" s="47" t="s">
        <v>694</v>
      </c>
      <c r="Q127" s="61" t="s">
        <v>4255</v>
      </c>
      <c r="R127" s="61"/>
      <c r="S127" s="52"/>
      <c r="T127" s="125" t="s">
        <v>192</v>
      </c>
      <c r="U127" s="497" t="s">
        <v>230</v>
      </c>
      <c r="V127" s="94" t="s">
        <v>47</v>
      </c>
      <c r="W127" s="187"/>
      <c r="X127" s="169" t="s">
        <v>4949</v>
      </c>
      <c r="Y127" s="8"/>
      <c r="Z127" s="114" t="str">
        <f>INDEX('Factur-X FULL'!B:B,MATCH(CONCATENATE("/rsm:CrossIndustryInvoice",O127),'Factur-X FULL'!M:M,0))</f>
        <v>BT-150</v>
      </c>
      <c r="AA127" s="201" t="str">
        <f>INDEX('Factur-X FULL'!K:K,MATCH(CONCATENATE("/rsm:CrossIndustryInvoice",O127),'Factur-X FULL'!M:M,0))</f>
        <v>0..1</v>
      </c>
      <c r="AB127" s="109" t="str">
        <f>IF(OR(ISNA(Z127),Z127="EXT"),INDEX('Factur-X FULL'!T:T,MATCH(CONCATENATE("/rsm:CrossIndustryInvoice",O127),'Factur-X FULL'!M:M,0)),INDEX('Factur-X FULL'!T:T,MATCH(Z127,'Factur-X FULL'!B:B,0)))</f>
        <v>BASIC</v>
      </c>
      <c r="AD127" s="8"/>
    </row>
    <row r="128" spans="1:30" s="148" customFormat="1" ht="54.5" customHeight="1" outlineLevel="3" x14ac:dyDescent="0.2">
      <c r="A128" s="8">
        <v>193</v>
      </c>
      <c r="B128" s="149" t="s">
        <v>4157</v>
      </c>
      <c r="C128" s="133"/>
      <c r="D128" s="446" t="str">
        <f t="shared" si="11"/>
        <v xml:space="preserve">* * * * </v>
      </c>
      <c r="E128" s="50" t="s">
        <v>4365</v>
      </c>
      <c r="F128" s="35">
        <f t="shared" si="13"/>
        <v>4</v>
      </c>
      <c r="G128" s="35" t="s">
        <v>5613</v>
      </c>
      <c r="H128" s="35" t="s">
        <v>5613</v>
      </c>
      <c r="I128" s="35" t="s">
        <v>5613</v>
      </c>
      <c r="J128" s="35" t="s">
        <v>3776</v>
      </c>
      <c r="K128" s="36" t="s">
        <v>20</v>
      </c>
      <c r="L128" s="35" t="str">
        <f t="shared" si="12"/>
        <v>0..1</v>
      </c>
      <c r="M128" s="35" t="str">
        <f t="shared" si="14"/>
        <v>0..1</v>
      </c>
      <c r="N128" s="482" t="s">
        <v>21</v>
      </c>
      <c r="O128" s="34" t="s">
        <v>3837</v>
      </c>
      <c r="P128" s="34"/>
      <c r="Q128" s="34"/>
      <c r="R128" s="34"/>
      <c r="S128" s="34"/>
      <c r="T128" s="36"/>
      <c r="U128" s="500"/>
      <c r="V128" s="91"/>
      <c r="W128" s="185" t="s">
        <v>3774</v>
      </c>
      <c r="X128" s="166"/>
      <c r="Y128" s="8"/>
      <c r="Z128" s="145" t="e">
        <f>INDEX('Factur-X FULL'!B:B,MATCH(CONCATENATE("/rsm:CrossIndustryInvoice",O128),'Factur-X FULL'!M:M,0))</f>
        <v>#N/A</v>
      </c>
      <c r="AA128" s="202" t="e">
        <f>INDEX('Factur-X FULL'!K:K,MATCH(CONCATENATE("/rsm:CrossIndustryInvoice",O128),'Factur-X FULL'!M:M,0))</f>
        <v>#N/A</v>
      </c>
      <c r="AB128" s="146" t="e">
        <f>IF(OR(ISNA(Z128),Z128="EXT"),INDEX('Factur-X FULL'!T:T,MATCH(CONCATENATE("/rsm:CrossIndustryInvoice",O128),'Factur-X FULL'!M:M,0)),INDEX('Factur-X FULL'!T:T,MATCH(Z128,'Factur-X FULL'!B:B,0)))</f>
        <v>#N/A</v>
      </c>
      <c r="AC128" s="426" t="s">
        <v>4707</v>
      </c>
      <c r="AD128" s="8"/>
    </row>
    <row r="129" spans="1:30" ht="45" customHeight="1" outlineLevel="4" x14ac:dyDescent="0.2">
      <c r="A129" s="8">
        <v>194</v>
      </c>
      <c r="B129" s="48" t="s">
        <v>4157</v>
      </c>
      <c r="C129" s="121"/>
      <c r="D129" s="445" t="str">
        <f t="shared" si="11"/>
        <v xml:space="preserve">* * * * * </v>
      </c>
      <c r="E129" s="24" t="s">
        <v>4022</v>
      </c>
      <c r="F129" s="26">
        <f t="shared" si="13"/>
        <v>5</v>
      </c>
      <c r="G129" s="26" t="s">
        <v>5613</v>
      </c>
      <c r="H129" s="26" t="s">
        <v>5613</v>
      </c>
      <c r="I129" s="26" t="s">
        <v>5613</v>
      </c>
      <c r="J129" s="26" t="s">
        <v>3776</v>
      </c>
      <c r="K129" s="18" t="s">
        <v>20</v>
      </c>
      <c r="L129" s="230" t="str">
        <f t="shared" si="12"/>
        <v>0..1</v>
      </c>
      <c r="M129" s="230" t="str">
        <f t="shared" si="14"/>
        <v>0..1</v>
      </c>
      <c r="N129" s="475" t="s">
        <v>20</v>
      </c>
      <c r="O129" s="20" t="s">
        <v>4314</v>
      </c>
      <c r="P129" s="24" t="s">
        <v>5646</v>
      </c>
      <c r="Q129" s="20"/>
      <c r="R129" s="20"/>
      <c r="S129" s="20"/>
      <c r="T129" s="18" t="s">
        <v>531</v>
      </c>
      <c r="U129" s="495" t="s">
        <v>81</v>
      </c>
      <c r="V129" s="88"/>
      <c r="W129" s="181" t="s">
        <v>3774</v>
      </c>
      <c r="X129" s="163"/>
      <c r="Y129" s="8"/>
      <c r="Z129" s="114" t="e">
        <f>INDEX('Factur-X FULL'!B:B,MATCH(CONCATENATE("/rsm:CrossIndustryInvoice",O129),'Factur-X FULL'!M:M,0))</f>
        <v>#N/A</v>
      </c>
      <c r="AA129" s="201" t="e">
        <f>INDEX('Factur-X FULL'!K:K,MATCH(CONCATENATE("/rsm:CrossIndustryInvoice",O129),'Factur-X FULL'!M:M,0))</f>
        <v>#N/A</v>
      </c>
      <c r="AB129" s="109" t="e">
        <f>IF(OR(ISNA(Z129),Z129="EXT"),INDEX('Factur-X FULL'!T:T,MATCH(CONCATENATE("/rsm:CrossIndustryInvoice",O129),'Factur-X FULL'!M:M,0)),INDEX('Factur-X FULL'!T:T,MATCH(Z129,'Factur-X FULL'!B:B,0)))</f>
        <v>#N/A</v>
      </c>
      <c r="AC129" s="426" t="s">
        <v>4707</v>
      </c>
      <c r="AD129" s="8"/>
    </row>
    <row r="130" spans="1:30" ht="45" customHeight="1" outlineLevel="4" x14ac:dyDescent="0.2">
      <c r="A130" s="8">
        <v>195</v>
      </c>
      <c r="B130" s="48" t="s">
        <v>4157</v>
      </c>
      <c r="C130" s="121"/>
      <c r="D130" s="445" t="str">
        <f t="shared" si="11"/>
        <v xml:space="preserve">* * * * * </v>
      </c>
      <c r="E130" s="24" t="s">
        <v>4439</v>
      </c>
      <c r="F130" s="26">
        <f t="shared" si="13"/>
        <v>5</v>
      </c>
      <c r="G130" s="26" t="s">
        <v>5613</v>
      </c>
      <c r="H130" s="26" t="s">
        <v>5613</v>
      </c>
      <c r="I130" s="26" t="s">
        <v>5613</v>
      </c>
      <c r="J130" s="26" t="s">
        <v>3776</v>
      </c>
      <c r="K130" s="18" t="s">
        <v>20</v>
      </c>
      <c r="L130" s="230" t="str">
        <f t="shared" si="12"/>
        <v>0..1</v>
      </c>
      <c r="M130" s="230" t="str">
        <f t="shared" si="14"/>
        <v>0..1</v>
      </c>
      <c r="N130" s="475" t="s">
        <v>20</v>
      </c>
      <c r="O130" s="20" t="s">
        <v>4440</v>
      </c>
      <c r="P130" s="24" t="s">
        <v>5647</v>
      </c>
      <c r="Q130" s="20"/>
      <c r="R130" s="20"/>
      <c r="S130" s="20"/>
      <c r="T130" s="18" t="s">
        <v>147</v>
      </c>
      <c r="U130" s="495" t="s">
        <v>81</v>
      </c>
      <c r="V130" s="88"/>
      <c r="W130" s="181" t="s">
        <v>3774</v>
      </c>
      <c r="X130" s="163"/>
      <c r="Y130" s="8"/>
      <c r="Z130" s="114" t="e">
        <f>INDEX('Factur-X FULL'!B:B,MATCH(CONCATENATE("/rsm:CrossIndustryInvoice",O130),'Factur-X FULL'!M:M,0))</f>
        <v>#N/A</v>
      </c>
      <c r="AA130" s="201" t="e">
        <f>INDEX('Factur-X FULL'!K:K,MATCH(CONCATENATE("/rsm:CrossIndustryInvoice",O130),'Factur-X FULL'!M:M,0))</f>
        <v>#N/A</v>
      </c>
      <c r="AB130" s="109" t="e">
        <f>IF(OR(ISNA(Z130),Z130="EXT"),INDEX('Factur-X FULL'!T:T,MATCH(CONCATENATE("/rsm:CrossIndustryInvoice",O130),'Factur-X FULL'!M:M,0)),INDEX('Factur-X FULL'!T:T,MATCH(Z130,'Factur-X FULL'!B:B,0)))</f>
        <v>#N/A</v>
      </c>
      <c r="AC130" s="426" t="s">
        <v>4707</v>
      </c>
      <c r="AD130" s="8"/>
    </row>
    <row r="131" spans="1:30" s="148" customFormat="1" ht="54.5" customHeight="1" outlineLevel="3" x14ac:dyDescent="0.2">
      <c r="A131" s="8">
        <v>199</v>
      </c>
      <c r="B131" s="149" t="s">
        <v>4157</v>
      </c>
      <c r="C131" s="133"/>
      <c r="D131" s="446" t="str">
        <f t="shared" si="11"/>
        <v xml:space="preserve">* * * * </v>
      </c>
      <c r="E131" s="50" t="s">
        <v>4412</v>
      </c>
      <c r="F131" s="35">
        <f t="shared" si="13"/>
        <v>4</v>
      </c>
      <c r="G131" s="35" t="s">
        <v>5613</v>
      </c>
      <c r="H131" s="35" t="s">
        <v>5613</v>
      </c>
      <c r="I131" s="35" t="s">
        <v>5613</v>
      </c>
      <c r="J131" s="35" t="s">
        <v>323</v>
      </c>
      <c r="K131" s="36" t="s">
        <v>20</v>
      </c>
      <c r="L131" s="35" t="str">
        <f t="shared" si="12"/>
        <v>0..1</v>
      </c>
      <c r="M131" s="35" t="str">
        <f t="shared" si="14"/>
        <v>0..1</v>
      </c>
      <c r="N131" s="482" t="s">
        <v>20</v>
      </c>
      <c r="O131" s="34" t="s">
        <v>4413</v>
      </c>
      <c r="P131" s="34"/>
      <c r="Q131" s="34"/>
      <c r="R131" s="34"/>
      <c r="S131" s="34"/>
      <c r="T131" s="36"/>
      <c r="U131" s="500"/>
      <c r="V131" s="91"/>
      <c r="W131" s="185" t="s">
        <v>3774</v>
      </c>
      <c r="X131" s="166"/>
      <c r="Y131" s="8"/>
      <c r="Z131" s="145" t="e">
        <f>INDEX('Factur-X FULL'!B:B,MATCH(CONCATENATE("/rsm:CrossIndustryInvoice",O131),'Factur-X FULL'!M:M,0))</f>
        <v>#N/A</v>
      </c>
      <c r="AA131" s="202" t="e">
        <f>INDEX('Factur-X FULL'!K:K,MATCH(CONCATENATE("/rsm:CrossIndustryInvoice",O131),'Factur-X FULL'!M:M,0))</f>
        <v>#N/A</v>
      </c>
      <c r="AB131" s="146" t="e">
        <f>IF(OR(ISNA(Z131),Z131="EXT"),INDEX('Factur-X FULL'!T:T,MATCH(CONCATENATE("/rsm:CrossIndustryInvoice",O131),'Factur-X FULL'!M:M,0)),INDEX('Factur-X FULL'!T:T,MATCH(Z131,'Factur-X FULL'!B:B,0)))</f>
        <v>#N/A</v>
      </c>
      <c r="AC131" s="426" t="s">
        <v>4707</v>
      </c>
      <c r="AD131" s="8"/>
    </row>
    <row r="132" spans="1:30" ht="45" customHeight="1" outlineLevel="3" x14ac:dyDescent="0.2">
      <c r="A132" s="8">
        <v>200</v>
      </c>
      <c r="B132" s="48" t="s">
        <v>4157</v>
      </c>
      <c r="C132" s="123"/>
      <c r="D132" s="445" t="str">
        <f t="shared" si="11"/>
        <v xml:space="preserve">* * * * * </v>
      </c>
      <c r="E132" s="24" t="s">
        <v>4411</v>
      </c>
      <c r="F132" s="26">
        <f t="shared" si="13"/>
        <v>5</v>
      </c>
      <c r="G132" s="26" t="s">
        <v>5613</v>
      </c>
      <c r="H132" s="26" t="s">
        <v>5613</v>
      </c>
      <c r="I132" s="26" t="s">
        <v>5613</v>
      </c>
      <c r="J132" s="26" t="s">
        <v>323</v>
      </c>
      <c r="K132" s="18" t="s">
        <v>16</v>
      </c>
      <c r="L132" s="230" t="str">
        <f t="shared" si="12"/>
        <v>1..1</v>
      </c>
      <c r="M132" s="230" t="str">
        <f t="shared" si="14"/>
        <v>1..1</v>
      </c>
      <c r="N132" s="475" t="s">
        <v>20</v>
      </c>
      <c r="O132" s="20" t="s">
        <v>4414</v>
      </c>
      <c r="P132" s="20" t="s">
        <v>4415</v>
      </c>
      <c r="Q132" s="20"/>
      <c r="R132" s="20"/>
      <c r="S132" s="20"/>
      <c r="T132" s="18" t="s">
        <v>147</v>
      </c>
      <c r="U132" s="495" t="s">
        <v>81</v>
      </c>
      <c r="V132" s="88"/>
      <c r="W132" s="181" t="s">
        <v>3774</v>
      </c>
      <c r="X132" s="163"/>
      <c r="Y132" s="8"/>
      <c r="Z132" s="114" t="e">
        <f>INDEX('Factur-X FULL'!B:B,MATCH(CONCATENATE("/rsm:CrossIndustryInvoice",O132),'Factur-X FULL'!M:M,0))</f>
        <v>#N/A</v>
      </c>
      <c r="AA132" s="201" t="e">
        <f>INDEX('Factur-X FULL'!K:K,MATCH(CONCATENATE("/rsm:CrossIndustryInvoice",O132),'Factur-X FULL'!M:M,0))</f>
        <v>#N/A</v>
      </c>
      <c r="AB132" s="109" t="e">
        <f>IF(OR(ISNA(Z132),Z132="EXT"),INDEX('Factur-X FULL'!T:T,MATCH(CONCATENATE("/rsm:CrossIndustryInvoice",O132),'Factur-X FULL'!M:M,0)),INDEX('Factur-X FULL'!T:T,MATCH(Z132,'Factur-X FULL'!B:B,0)))</f>
        <v>#N/A</v>
      </c>
      <c r="AC132" s="426" t="s">
        <v>4707</v>
      </c>
      <c r="AD132" s="8"/>
    </row>
    <row r="133" spans="1:30" s="148" customFormat="1" ht="45" customHeight="1" outlineLevel="2" x14ac:dyDescent="0.2">
      <c r="A133" s="8">
        <v>207</v>
      </c>
      <c r="B133" s="150" t="s">
        <v>4158</v>
      </c>
      <c r="C133" s="127"/>
      <c r="D133" s="449" t="str">
        <f t="shared" ref="D133:D143" si="15">REPT($D$1,F133)</f>
        <v xml:space="preserve">* * * </v>
      </c>
      <c r="E133" s="40" t="s">
        <v>10</v>
      </c>
      <c r="F133" s="42">
        <f t="shared" si="13"/>
        <v>3</v>
      </c>
      <c r="G133" s="234" t="s">
        <v>5613</v>
      </c>
      <c r="H133" s="234" t="s">
        <v>5613</v>
      </c>
      <c r="I133" s="234" t="s">
        <v>5613</v>
      </c>
      <c r="J133" s="234" t="s">
        <v>323</v>
      </c>
      <c r="K133" s="42" t="s">
        <v>16</v>
      </c>
      <c r="L133" s="41" t="str">
        <f t="shared" si="12"/>
        <v>1..1</v>
      </c>
      <c r="M133" s="41" t="str">
        <f t="shared" si="14"/>
        <v>1..1</v>
      </c>
      <c r="N133" s="481" t="s">
        <v>20</v>
      </c>
      <c r="O133" s="40" t="s">
        <v>3859</v>
      </c>
      <c r="P133" s="40"/>
      <c r="Q133" s="40"/>
      <c r="R133" s="40"/>
      <c r="S133" s="42"/>
      <c r="T133" s="42"/>
      <c r="U133" s="499"/>
      <c r="V133" s="92"/>
      <c r="W133" s="193"/>
      <c r="X133" s="194"/>
      <c r="Y133" s="8"/>
      <c r="Z133" s="141" t="str">
        <f>INDEX('Factur-X FULL'!B:B,MATCH(CONCATENATE("/rsm:CrossIndustryInvoice",O133),'Factur-X FULL'!M:M,0))</f>
        <v>BT-129-00</v>
      </c>
      <c r="AA133" s="203" t="str">
        <f>INDEX('Factur-X FULL'!K:K,MATCH(CONCATENATE("/rsm:CrossIndustryInvoice",O133),'Factur-X FULL'!M:M,0))</f>
        <v>1..1</v>
      </c>
      <c r="AB133" s="143" t="str">
        <f>IF(OR(ISNA(Z133),Z133="EXT"),INDEX('Factur-X FULL'!T:T,MATCH(CONCATENATE("/rsm:CrossIndustryInvoice",O133),'Factur-X FULL'!M:M,0)),INDEX('Factur-X FULL'!T:T,MATCH(Z133,'Factur-X FULL'!B:B,0)))</f>
        <v>BASIC</v>
      </c>
      <c r="AC133" s="70"/>
      <c r="AD133" s="8"/>
    </row>
    <row r="134" spans="1:30" ht="45" customHeight="1" outlineLevel="3" x14ac:dyDescent="0.2">
      <c r="A134" s="8">
        <v>208</v>
      </c>
      <c r="B134" s="51" t="s">
        <v>4158</v>
      </c>
      <c r="C134" s="121"/>
      <c r="D134" s="445" t="str">
        <f t="shared" si="15"/>
        <v xml:space="preserve">* * * * </v>
      </c>
      <c r="E134" s="20" t="s">
        <v>30</v>
      </c>
      <c r="F134" s="26">
        <f t="shared" si="13"/>
        <v>4</v>
      </c>
      <c r="G134" s="26" t="s">
        <v>5613</v>
      </c>
      <c r="H134" s="26" t="s">
        <v>5613</v>
      </c>
      <c r="I134" s="26" t="s">
        <v>5613</v>
      </c>
      <c r="J134" s="26" t="s">
        <v>323</v>
      </c>
      <c r="K134" s="18" t="s">
        <v>20</v>
      </c>
      <c r="L134" s="230" t="str">
        <f t="shared" si="12"/>
        <v>0..1</v>
      </c>
      <c r="M134" s="230" t="str">
        <f t="shared" si="14"/>
        <v>0..1</v>
      </c>
      <c r="N134" s="475" t="s">
        <v>20</v>
      </c>
      <c r="O134" s="20" t="s">
        <v>3860</v>
      </c>
      <c r="P134" s="20" t="s">
        <v>5652</v>
      </c>
      <c r="Q134" s="20"/>
      <c r="R134" s="20"/>
      <c r="S134" s="20"/>
      <c r="T134" s="18" t="s">
        <v>147</v>
      </c>
      <c r="U134" s="495" t="s">
        <v>81</v>
      </c>
      <c r="V134" s="88"/>
      <c r="W134" s="181"/>
      <c r="X134" s="163"/>
      <c r="Y134" s="8"/>
      <c r="Z134" s="114" t="e">
        <f>INDEX('Factur-X FULL'!B:B,MATCH(CONCATENATE("/rsm:CrossIndustryInvoice",O134),'Factur-X FULL'!M:M,0))</f>
        <v>#N/A</v>
      </c>
      <c r="AA134" s="201" t="e">
        <f>INDEX('Factur-X FULL'!K:K,MATCH(CONCATENATE("/rsm:CrossIndustryInvoice",O134),'Factur-X FULL'!M:M,0))</f>
        <v>#N/A</v>
      </c>
      <c r="AB134" s="109" t="e">
        <f>IF(OR(ISNA(Z134),Z134="EXT"),INDEX('Factur-X FULL'!T:T,MATCH(CONCATENATE("/rsm:CrossIndustryInvoice",O134),'Factur-X FULL'!M:M,0)),INDEX('Factur-X FULL'!T:T,MATCH(Z134,'Factur-X FULL'!B:B,0)))</f>
        <v>#N/A</v>
      </c>
      <c r="AC134" s="70" t="s">
        <v>4706</v>
      </c>
      <c r="AD134" s="8"/>
    </row>
    <row r="135" spans="1:30" ht="45" customHeight="1" outlineLevel="3" x14ac:dyDescent="0.2">
      <c r="A135" s="8">
        <v>209</v>
      </c>
      <c r="B135" s="51" t="s">
        <v>4158</v>
      </c>
      <c r="C135" s="121"/>
      <c r="D135" s="445" t="str">
        <f t="shared" si="15"/>
        <v xml:space="preserve">* * * * * </v>
      </c>
      <c r="E135" s="20" t="s">
        <v>5743</v>
      </c>
      <c r="F135" s="26">
        <f t="shared" si="13"/>
        <v>5</v>
      </c>
      <c r="G135" s="26" t="s">
        <v>5613</v>
      </c>
      <c r="H135" s="26" t="s">
        <v>5613</v>
      </c>
      <c r="I135" s="26" t="s">
        <v>5613</v>
      </c>
      <c r="J135" s="26" t="s">
        <v>323</v>
      </c>
      <c r="K135" s="18" t="s">
        <v>16</v>
      </c>
      <c r="L135" s="230" t="str">
        <f t="shared" si="12"/>
        <v>1..1</v>
      </c>
      <c r="M135" s="230" t="str">
        <f t="shared" si="14"/>
        <v>1..1</v>
      </c>
      <c r="N135" s="475" t="s">
        <v>20</v>
      </c>
      <c r="O135" s="20" t="s">
        <v>5742</v>
      </c>
      <c r="P135" s="20" t="s">
        <v>5652</v>
      </c>
      <c r="Q135" s="20" t="s">
        <v>5741</v>
      </c>
      <c r="R135" s="20"/>
      <c r="S135" s="20"/>
      <c r="T135" s="18" t="s">
        <v>147</v>
      </c>
      <c r="U135" s="495" t="s">
        <v>81</v>
      </c>
      <c r="V135" s="88"/>
      <c r="W135" s="181"/>
      <c r="X135" s="163"/>
      <c r="Y135" s="8"/>
      <c r="Z135" s="114" t="e">
        <f>INDEX('Factur-X FULL'!B:B,MATCH(CONCATENATE("/rsm:CrossIndustryInvoice",O135),'Factur-X FULL'!M:M,0))</f>
        <v>#N/A</v>
      </c>
      <c r="AA135" s="201" t="e">
        <f>INDEX('Factur-X FULL'!K:K,MATCH(CONCATENATE("/rsm:CrossIndustryInvoice",O135),'Factur-X FULL'!M:M,0))</f>
        <v>#N/A</v>
      </c>
      <c r="AB135" s="109" t="e">
        <f>IF(OR(ISNA(Z135),Z135="EXT"),INDEX('Factur-X FULL'!T:T,MATCH(CONCATENATE("/rsm:CrossIndustryInvoice",O135),'Factur-X FULL'!M:M,0)),INDEX('Factur-X FULL'!T:T,MATCH(Z135,'Factur-X FULL'!B:B,0)))</f>
        <v>#N/A</v>
      </c>
      <c r="AC135" s="70" t="s">
        <v>4706</v>
      </c>
      <c r="AD135" s="8"/>
    </row>
    <row r="136" spans="1:30" ht="45" customHeight="1" outlineLevel="3" x14ac:dyDescent="0.2">
      <c r="A136" s="8">
        <v>210</v>
      </c>
      <c r="B136" s="51" t="s">
        <v>4158</v>
      </c>
      <c r="C136" s="121"/>
      <c r="D136" s="445" t="str">
        <f t="shared" si="15"/>
        <v xml:space="preserve">* * * * </v>
      </c>
      <c r="E136" s="20" t="s">
        <v>32</v>
      </c>
      <c r="F136" s="26">
        <f t="shared" si="13"/>
        <v>4</v>
      </c>
      <c r="G136" s="26" t="s">
        <v>5613</v>
      </c>
      <c r="H136" s="26" t="s">
        <v>5613</v>
      </c>
      <c r="I136" s="26" t="s">
        <v>5613</v>
      </c>
      <c r="J136" s="26" t="s">
        <v>323</v>
      </c>
      <c r="K136" s="18" t="s">
        <v>16</v>
      </c>
      <c r="L136" s="230" t="str">
        <f t="shared" si="12"/>
        <v>1..1</v>
      </c>
      <c r="M136" s="230" t="str">
        <f t="shared" si="14"/>
        <v>1..1</v>
      </c>
      <c r="N136" s="475" t="s">
        <v>20</v>
      </c>
      <c r="O136" s="21" t="s">
        <v>3861</v>
      </c>
      <c r="P136" s="20" t="s">
        <v>5653</v>
      </c>
      <c r="Q136" s="20"/>
      <c r="R136" s="20"/>
      <c r="S136" s="21"/>
      <c r="T136" s="18" t="s">
        <v>687</v>
      </c>
      <c r="U136" s="495" t="s">
        <v>81</v>
      </c>
      <c r="V136" s="88"/>
      <c r="W136" s="181"/>
      <c r="X136" s="163"/>
      <c r="Y136" s="8"/>
      <c r="Z136" s="114" t="e">
        <f>INDEX('Factur-X FULL'!B:B,MATCH(CONCATENATE("/rsm:CrossIndustryInvoice",O136),'Factur-X FULL'!M:M,0))</f>
        <v>#N/A</v>
      </c>
      <c r="AA136" s="201" t="e">
        <f>INDEX('Factur-X FULL'!K:K,MATCH(CONCATENATE("/rsm:CrossIndustryInvoice",O136),'Factur-X FULL'!M:M,0))</f>
        <v>#N/A</v>
      </c>
      <c r="AB136" s="109" t="e">
        <f>IF(OR(ISNA(Z136),Z136="EXT"),INDEX('Factur-X FULL'!T:T,MATCH(CONCATENATE("/rsm:CrossIndustryInvoice",O136),'Factur-X FULL'!M:M,0)),INDEX('Factur-X FULL'!T:T,MATCH(Z136,'Factur-X FULL'!B:B,0)))</f>
        <v>#N/A</v>
      </c>
      <c r="AC136" s="70" t="s">
        <v>4706</v>
      </c>
      <c r="AD136" s="8"/>
    </row>
    <row r="137" spans="1:30" ht="45" customHeight="1" outlineLevel="3" x14ac:dyDescent="0.2">
      <c r="A137" s="8">
        <v>211</v>
      </c>
      <c r="B137" s="51" t="s">
        <v>4158</v>
      </c>
      <c r="C137" s="121"/>
      <c r="D137" s="445" t="str">
        <f t="shared" si="15"/>
        <v xml:space="preserve">* * * * * </v>
      </c>
      <c r="E137" s="20" t="s">
        <v>4272</v>
      </c>
      <c r="F137" s="26">
        <f t="shared" si="13"/>
        <v>5</v>
      </c>
      <c r="G137" s="26" t="s">
        <v>5613</v>
      </c>
      <c r="H137" s="26" t="s">
        <v>5613</v>
      </c>
      <c r="I137" s="26" t="s">
        <v>5613</v>
      </c>
      <c r="J137" s="26" t="s">
        <v>323</v>
      </c>
      <c r="K137" s="18" t="s">
        <v>16</v>
      </c>
      <c r="L137" s="230" t="str">
        <f t="shared" si="12"/>
        <v>1..1</v>
      </c>
      <c r="M137" s="230" t="str">
        <f t="shared" si="14"/>
        <v>1..1</v>
      </c>
      <c r="N137" s="475" t="s">
        <v>20</v>
      </c>
      <c r="O137" s="52" t="s">
        <v>3862</v>
      </c>
      <c r="P137" s="47"/>
      <c r="Q137" s="61"/>
      <c r="R137" s="61"/>
      <c r="S137" s="52"/>
      <c r="T137" s="125" t="s">
        <v>192</v>
      </c>
      <c r="U137" s="497" t="s">
        <v>230</v>
      </c>
      <c r="V137" s="94"/>
      <c r="W137" s="187"/>
      <c r="X137" s="169"/>
      <c r="Y137" s="8"/>
      <c r="Z137" s="114" t="e">
        <f>INDEX('Factur-X FULL'!B:B,MATCH(CONCATENATE("/rsm:CrossIndustryInvoice",O137),'Factur-X FULL'!M:M,0))</f>
        <v>#N/A</v>
      </c>
      <c r="AA137" s="201" t="e">
        <f>INDEX('Factur-X FULL'!K:K,MATCH(CONCATENATE("/rsm:CrossIndustryInvoice",O137),'Factur-X FULL'!M:M,0))</f>
        <v>#N/A</v>
      </c>
      <c r="AB137" s="109" t="e">
        <f>IF(OR(ISNA(Z137),Z137="EXT"),INDEX('Factur-X FULL'!T:T,MATCH(CONCATENATE("/rsm:CrossIndustryInvoice",O137),'Factur-X FULL'!M:M,0)),INDEX('Factur-X FULL'!T:T,MATCH(Z137,'Factur-X FULL'!B:B,0)))</f>
        <v>#N/A</v>
      </c>
      <c r="AC137" s="70" t="s">
        <v>4706</v>
      </c>
      <c r="AD137" s="8"/>
    </row>
    <row r="138" spans="1:30" ht="45" customHeight="1" outlineLevel="3" x14ac:dyDescent="0.2">
      <c r="A138" s="8">
        <v>212</v>
      </c>
      <c r="B138" s="51" t="s">
        <v>4158</v>
      </c>
      <c r="C138" s="121"/>
      <c r="D138" s="445" t="str">
        <f t="shared" si="15"/>
        <v xml:space="preserve">* * * * </v>
      </c>
      <c r="E138" s="20" t="s">
        <v>31</v>
      </c>
      <c r="F138" s="26">
        <f t="shared" si="13"/>
        <v>4</v>
      </c>
      <c r="G138" s="26" t="s">
        <v>5614</v>
      </c>
      <c r="H138" s="26" t="s">
        <v>5613</v>
      </c>
      <c r="I138" s="26" t="s">
        <v>5614</v>
      </c>
      <c r="J138" s="26" t="s">
        <v>323</v>
      </c>
      <c r="K138" s="18" t="s">
        <v>20</v>
      </c>
      <c r="L138" s="230" t="str">
        <f t="shared" si="12"/>
        <v>0..1</v>
      </c>
      <c r="M138" s="230" t="str">
        <f t="shared" si="14"/>
        <v>0..1</v>
      </c>
      <c r="N138" s="475" t="s">
        <v>20</v>
      </c>
      <c r="O138" s="21" t="s">
        <v>4004</v>
      </c>
      <c r="P138" s="20" t="s">
        <v>5654</v>
      </c>
      <c r="Q138" s="20"/>
      <c r="R138" s="20"/>
      <c r="S138" s="21" t="s">
        <v>5961</v>
      </c>
      <c r="T138" s="18" t="s">
        <v>687</v>
      </c>
      <c r="U138" s="495" t="s">
        <v>81</v>
      </c>
      <c r="V138" s="88"/>
      <c r="W138" s="181"/>
      <c r="X138" s="163"/>
      <c r="Y138" s="8"/>
      <c r="Z138" s="114" t="e">
        <f>INDEX('Factur-X FULL'!B:B,MATCH(CONCATENATE("/rsm:CrossIndustryInvoice",O138),'Factur-X FULL'!M:M,0))</f>
        <v>#N/A</v>
      </c>
      <c r="AA138" s="201" t="e">
        <f>INDEX('Factur-X FULL'!K:K,MATCH(CONCATENATE("/rsm:CrossIndustryInvoice",O138),'Factur-X FULL'!M:M,0))</f>
        <v>#N/A</v>
      </c>
      <c r="AB138" s="109" t="e">
        <f>IF(OR(ISNA(Z138),Z138="EXT"),INDEX('Factur-X FULL'!T:T,MATCH(CONCATENATE("/rsm:CrossIndustryInvoice",O138),'Factur-X FULL'!M:M,0)),INDEX('Factur-X FULL'!T:T,MATCH(Z138,'Factur-X FULL'!B:B,0)))</f>
        <v>#N/A</v>
      </c>
      <c r="AC138" s="70" t="s">
        <v>4706</v>
      </c>
      <c r="AD138" s="8"/>
    </row>
    <row r="139" spans="1:30" ht="45" customHeight="1" outlineLevel="3" x14ac:dyDescent="0.2">
      <c r="A139" s="8">
        <v>213</v>
      </c>
      <c r="B139" s="51" t="s">
        <v>4158</v>
      </c>
      <c r="C139" s="121" t="s">
        <v>5935</v>
      </c>
      <c r="D139" s="445" t="str">
        <f t="shared" si="15"/>
        <v xml:space="preserve">* * * * * </v>
      </c>
      <c r="E139" s="20" t="s">
        <v>5877</v>
      </c>
      <c r="F139" s="26">
        <f t="shared" si="13"/>
        <v>5</v>
      </c>
      <c r="G139" s="26" t="s">
        <v>5614</v>
      </c>
      <c r="H139" s="26" t="s">
        <v>5613</v>
      </c>
      <c r="I139" s="26" t="s">
        <v>5614</v>
      </c>
      <c r="J139" s="26" t="s">
        <v>323</v>
      </c>
      <c r="K139" s="18" t="s">
        <v>16</v>
      </c>
      <c r="L139" s="230" t="str">
        <f t="shared" si="12"/>
        <v>1..1</v>
      </c>
      <c r="M139" s="230" t="str">
        <f t="shared" si="14"/>
        <v>1..1</v>
      </c>
      <c r="N139" s="475" t="s">
        <v>20</v>
      </c>
      <c r="O139" s="52" t="s">
        <v>4123</v>
      </c>
      <c r="P139" s="47"/>
      <c r="Q139" s="61"/>
      <c r="R139" s="61"/>
      <c r="S139" s="52" t="s">
        <v>5961</v>
      </c>
      <c r="T139" s="125" t="s">
        <v>192</v>
      </c>
      <c r="U139" s="497" t="s">
        <v>230</v>
      </c>
      <c r="V139" s="94"/>
      <c r="W139" s="187"/>
      <c r="X139" s="169"/>
      <c r="Y139" s="8"/>
      <c r="Z139" s="114" t="e">
        <f>INDEX('Factur-X FULL'!B:B,MATCH(CONCATENATE("/rsm:CrossIndustryInvoice",O139),'Factur-X FULL'!M:M,0))</f>
        <v>#N/A</v>
      </c>
      <c r="AA139" s="201" t="e">
        <f>INDEX('Factur-X FULL'!K:K,MATCH(CONCATENATE("/rsm:CrossIndustryInvoice",O139),'Factur-X FULL'!M:M,0))</f>
        <v>#N/A</v>
      </c>
      <c r="AB139" s="109" t="e">
        <f>IF(OR(ISNA(Z139),Z139="EXT"),INDEX('Factur-X FULL'!T:T,MATCH(CONCATENATE("/rsm:CrossIndustryInvoice",O139),'Factur-X FULL'!M:M,0)),INDEX('Factur-X FULL'!T:T,MATCH(Z139,'Factur-X FULL'!B:B,0)))</f>
        <v>#N/A</v>
      </c>
      <c r="AC139" s="70" t="s">
        <v>4706</v>
      </c>
      <c r="AD139" s="8"/>
    </row>
    <row r="140" spans="1:30" ht="45" customHeight="1" outlineLevel="3" x14ac:dyDescent="0.2">
      <c r="A140" s="8">
        <v>214</v>
      </c>
      <c r="B140" s="51" t="s">
        <v>4158</v>
      </c>
      <c r="C140" s="121"/>
      <c r="D140" s="445" t="str">
        <f t="shared" si="15"/>
        <v xml:space="preserve">* * * * </v>
      </c>
      <c r="E140" s="20" t="s">
        <v>38</v>
      </c>
      <c r="F140" s="26">
        <f t="shared" si="13"/>
        <v>4</v>
      </c>
      <c r="G140" s="26" t="s">
        <v>5613</v>
      </c>
      <c r="H140" s="26" t="s">
        <v>5613</v>
      </c>
      <c r="I140" s="26" t="s">
        <v>5613</v>
      </c>
      <c r="J140" s="26" t="s">
        <v>3776</v>
      </c>
      <c r="K140" s="18" t="s">
        <v>20</v>
      </c>
      <c r="L140" s="230" t="str">
        <f t="shared" si="12"/>
        <v>0..1</v>
      </c>
      <c r="M140" s="230" t="str">
        <f t="shared" si="14"/>
        <v>0..1</v>
      </c>
      <c r="N140" s="475" t="s">
        <v>20</v>
      </c>
      <c r="O140" s="21" t="s">
        <v>4315</v>
      </c>
      <c r="P140" s="20" t="s">
        <v>4406</v>
      </c>
      <c r="Q140" s="20"/>
      <c r="R140" s="20"/>
      <c r="S140" s="21"/>
      <c r="T140" s="18" t="s">
        <v>687</v>
      </c>
      <c r="U140" s="495" t="s">
        <v>81</v>
      </c>
      <c r="V140" s="88"/>
      <c r="W140" s="181"/>
      <c r="X140" s="163"/>
      <c r="Y140" s="8"/>
      <c r="Z140" s="114" t="str">
        <f>INDEX('Factur-X FULL'!B:B,MATCH(CONCATENATE("/rsm:CrossIndustryInvoice",O140),'Factur-X FULL'!M:M,0))</f>
        <v>EXT</v>
      </c>
      <c r="AA140" s="201" t="str">
        <f>INDEX('Factur-X FULL'!K:K,MATCH(CONCATENATE("/rsm:CrossIndustryInvoice",O140),'Factur-X FULL'!M:M,0))</f>
        <v>0..1</v>
      </c>
      <c r="AB140" s="109" t="str">
        <f>IF(OR(ISNA(Z140),Z140="EXT"),INDEX('Factur-X FULL'!T:T,MATCH(CONCATENATE("/rsm:CrossIndustryInvoice",O140),'Factur-X FULL'!M:M,0)),INDEX('Factur-X FULL'!T:T,MATCH(Z140,'Factur-X FULL'!B:B,0)))</f>
        <v>EXTENDED</v>
      </c>
      <c r="AC140" s="427" t="s">
        <v>5594</v>
      </c>
      <c r="AD140" s="8"/>
    </row>
    <row r="141" spans="1:30" ht="45" customHeight="1" outlineLevel="3" x14ac:dyDescent="0.2">
      <c r="A141" s="8">
        <v>215</v>
      </c>
      <c r="B141" s="51" t="s">
        <v>4158</v>
      </c>
      <c r="C141" s="519" t="s">
        <v>5939</v>
      </c>
      <c r="D141" s="445" t="str">
        <f t="shared" si="15"/>
        <v xml:space="preserve">* * * * * </v>
      </c>
      <c r="E141" s="20" t="s">
        <v>5878</v>
      </c>
      <c r="F141" s="26">
        <f t="shared" si="13"/>
        <v>5</v>
      </c>
      <c r="G141" s="26" t="s">
        <v>5613</v>
      </c>
      <c r="H141" s="26" t="s">
        <v>5613</v>
      </c>
      <c r="I141" s="26" t="s">
        <v>5613</v>
      </c>
      <c r="J141" s="26" t="s">
        <v>3776</v>
      </c>
      <c r="K141" s="18" t="s">
        <v>20</v>
      </c>
      <c r="L141" s="230" t="str">
        <f t="shared" si="12"/>
        <v>0..1</v>
      </c>
      <c r="M141" s="230" t="str">
        <f t="shared" si="14"/>
        <v>0..1</v>
      </c>
      <c r="N141" s="475" t="s">
        <v>20</v>
      </c>
      <c r="O141" s="52" t="s">
        <v>4316</v>
      </c>
      <c r="P141" s="47"/>
      <c r="Q141" s="61"/>
      <c r="R141" s="61"/>
      <c r="S141" s="52"/>
      <c r="T141" s="125" t="s">
        <v>192</v>
      </c>
      <c r="U141" s="497" t="s">
        <v>230</v>
      </c>
      <c r="V141" s="94"/>
      <c r="W141" s="187"/>
      <c r="X141" s="169"/>
      <c r="Y141" s="8"/>
      <c r="Z141" s="114" t="str">
        <f>INDEX('Factur-X FULL'!B:B,MATCH(CONCATENATE("/rsm:CrossIndustryInvoice",O141),'Factur-X FULL'!M:M,0))</f>
        <v>EXT</v>
      </c>
      <c r="AA141" s="201" t="str">
        <f>INDEX('Factur-X FULL'!K:K,MATCH(CONCATENATE("/rsm:CrossIndustryInvoice",O141),'Factur-X FULL'!M:M,0))</f>
        <v>0..1</v>
      </c>
      <c r="AB141" s="109" t="str">
        <f>IF(OR(ISNA(Z141),Z141="EXT"),INDEX('Factur-X FULL'!T:T,MATCH(CONCATENATE("/rsm:CrossIndustryInvoice",O141),'Factur-X FULL'!M:M,0)),INDEX('Factur-X FULL'!T:T,MATCH(Z141,'Factur-X FULL'!B:B,0)))</f>
        <v>EXTENDED</v>
      </c>
      <c r="AC141" s="427" t="s">
        <v>5594</v>
      </c>
      <c r="AD141" s="8"/>
    </row>
    <row r="142" spans="1:30" ht="45" customHeight="1" outlineLevel="3" x14ac:dyDescent="0.2">
      <c r="A142" s="8">
        <v>216</v>
      </c>
      <c r="B142" s="51" t="s">
        <v>4158</v>
      </c>
      <c r="C142" s="121"/>
      <c r="D142" s="445" t="str">
        <f t="shared" si="15"/>
        <v xml:space="preserve">* * * * </v>
      </c>
      <c r="E142" s="20" t="s">
        <v>4410</v>
      </c>
      <c r="F142" s="26">
        <f t="shared" si="13"/>
        <v>4</v>
      </c>
      <c r="G142" s="26" t="s">
        <v>5613</v>
      </c>
      <c r="H142" s="26" t="s">
        <v>5613</v>
      </c>
      <c r="I142" s="26" t="s">
        <v>5613</v>
      </c>
      <c r="J142" s="26" t="s">
        <v>3776</v>
      </c>
      <c r="K142" s="18" t="s">
        <v>20</v>
      </c>
      <c r="L142" s="230" t="str">
        <f t="shared" si="12"/>
        <v>0..1</v>
      </c>
      <c r="M142" s="230" t="str">
        <f t="shared" si="14"/>
        <v>0..1</v>
      </c>
      <c r="N142" s="475" t="s">
        <v>20</v>
      </c>
      <c r="O142" s="21" t="s">
        <v>4407</v>
      </c>
      <c r="P142" s="20" t="s">
        <v>4409</v>
      </c>
      <c r="Q142" s="20"/>
      <c r="R142" s="20"/>
      <c r="S142" s="21"/>
      <c r="T142" s="18" t="s">
        <v>687</v>
      </c>
      <c r="U142" s="495" t="s">
        <v>81</v>
      </c>
      <c r="V142" s="88"/>
      <c r="W142" s="181"/>
      <c r="X142" s="163"/>
      <c r="Y142" s="8"/>
      <c r="Z142" s="114" t="e">
        <f>INDEX('Factur-X FULL'!B:B,MATCH(CONCATENATE("/rsm:CrossIndustryInvoice",O142),'Factur-X FULL'!M:M,0))</f>
        <v>#N/A</v>
      </c>
      <c r="AA142" s="201" t="e">
        <f>INDEX('Factur-X FULL'!K:K,MATCH(CONCATENATE("/rsm:CrossIndustryInvoice",O142),'Factur-X FULL'!M:M,0))</f>
        <v>#N/A</v>
      </c>
      <c r="AB142" s="109" t="e">
        <f>IF(OR(ISNA(Z142),Z142="EXT"),INDEX('Factur-X FULL'!T:T,MATCH(CONCATENATE("/rsm:CrossIndustryInvoice",O142),'Factur-X FULL'!M:M,0)),INDEX('Factur-X FULL'!T:T,MATCH(Z142,'Factur-X FULL'!B:B,0)))</f>
        <v>#N/A</v>
      </c>
      <c r="AC142" s="70" t="s">
        <v>4706</v>
      </c>
      <c r="AD142" s="8"/>
    </row>
    <row r="143" spans="1:30" ht="45" customHeight="1" outlineLevel="3" x14ac:dyDescent="0.2">
      <c r="A143" s="8">
        <v>217</v>
      </c>
      <c r="B143" s="51" t="s">
        <v>4158</v>
      </c>
      <c r="C143" s="121" t="s">
        <v>5935</v>
      </c>
      <c r="D143" s="445" t="str">
        <f t="shared" si="15"/>
        <v xml:space="preserve">* * * * * </v>
      </c>
      <c r="E143" s="20" t="s">
        <v>5879</v>
      </c>
      <c r="F143" s="26">
        <f t="shared" si="13"/>
        <v>5</v>
      </c>
      <c r="G143" s="26" t="s">
        <v>5613</v>
      </c>
      <c r="H143" s="26" t="s">
        <v>5613</v>
      </c>
      <c r="I143" s="26" t="s">
        <v>5613</v>
      </c>
      <c r="J143" s="26" t="s">
        <v>3776</v>
      </c>
      <c r="K143" s="18" t="s">
        <v>20</v>
      </c>
      <c r="L143" s="230" t="str">
        <f t="shared" si="12"/>
        <v>0..1</v>
      </c>
      <c r="M143" s="230" t="str">
        <f t="shared" si="14"/>
        <v>0..1</v>
      </c>
      <c r="N143" s="475" t="s">
        <v>20</v>
      </c>
      <c r="O143" s="52" t="s">
        <v>4408</v>
      </c>
      <c r="P143" s="47"/>
      <c r="Q143" s="61"/>
      <c r="R143" s="61"/>
      <c r="S143" s="52"/>
      <c r="T143" s="125" t="s">
        <v>192</v>
      </c>
      <c r="U143" s="497" t="s">
        <v>230</v>
      </c>
      <c r="V143" s="94"/>
      <c r="W143" s="187"/>
      <c r="X143" s="169"/>
      <c r="Y143" s="8"/>
      <c r="Z143" s="114" t="e">
        <f>INDEX('Factur-X FULL'!B:B,MATCH(CONCATENATE("/rsm:CrossIndustryInvoice",O143),'Factur-X FULL'!M:M,0))</f>
        <v>#N/A</v>
      </c>
      <c r="AA143" s="201" t="e">
        <f>INDEX('Factur-X FULL'!K:K,MATCH(CONCATENATE("/rsm:CrossIndustryInvoice",O143),'Factur-X FULL'!M:M,0))</f>
        <v>#N/A</v>
      </c>
      <c r="AB143" s="109" t="e">
        <f>IF(OR(ISNA(Z143),Z143="EXT"),INDEX('Factur-X FULL'!T:T,MATCH(CONCATENATE("/rsm:CrossIndustryInvoice",O143),'Factur-X FULL'!M:M,0)),INDEX('Factur-X FULL'!T:T,MATCH(Z143,'Factur-X FULL'!B:B,0)))</f>
        <v>#N/A</v>
      </c>
      <c r="AC143" s="70" t="s">
        <v>4706</v>
      </c>
      <c r="AD143" s="8"/>
    </row>
    <row r="144" spans="1:30" s="148" customFormat="1" ht="45" customHeight="1" outlineLevel="3" x14ac:dyDescent="0.2">
      <c r="A144" s="8">
        <v>284</v>
      </c>
      <c r="B144" s="150" t="s">
        <v>4158</v>
      </c>
      <c r="C144" s="128"/>
      <c r="D144" s="446" t="str">
        <f t="shared" ref="D144:D187" si="16">REPT($D$1,F144)</f>
        <v xml:space="preserve">* * * * </v>
      </c>
      <c r="E144" s="49" t="s">
        <v>4125</v>
      </c>
      <c r="F144" s="35">
        <f t="shared" si="13"/>
        <v>4</v>
      </c>
      <c r="G144" s="35" t="s">
        <v>5613</v>
      </c>
      <c r="H144" s="35" t="s">
        <v>5613</v>
      </c>
      <c r="I144" s="35" t="s">
        <v>5613</v>
      </c>
      <c r="J144" s="35" t="s">
        <v>3776</v>
      </c>
      <c r="K144" s="36" t="s">
        <v>20</v>
      </c>
      <c r="L144" s="35" t="str">
        <f t="shared" ref="L144:L200" si="17">IF($K144="","",$K144)</f>
        <v>0..1</v>
      </c>
      <c r="M144" s="35" t="s">
        <v>21</v>
      </c>
      <c r="N144" s="482" t="s">
        <v>20</v>
      </c>
      <c r="O144" s="34" t="s">
        <v>3868</v>
      </c>
      <c r="P144" s="34" t="s">
        <v>5669</v>
      </c>
      <c r="Q144" s="34"/>
      <c r="R144" s="34"/>
      <c r="S144" s="34" t="s">
        <v>5949</v>
      </c>
      <c r="T144" s="36"/>
      <c r="U144" s="500"/>
      <c r="V144" s="91"/>
      <c r="W144" s="185"/>
      <c r="X144" s="166" t="s">
        <v>4949</v>
      </c>
      <c r="Y144" s="8"/>
      <c r="Z144" s="145" t="e">
        <f>INDEX('Factur-X FULL'!B:B,MATCH(CONCATENATE("/rsm:CrossIndustryInvoice",O144),'Factur-X FULL'!M:M,0))</f>
        <v>#N/A</v>
      </c>
      <c r="AA144" s="202" t="e">
        <f>INDEX('Factur-X FULL'!K:K,MATCH(CONCATENATE("/rsm:CrossIndustryInvoice",O144),'Factur-X FULL'!M:M,0))</f>
        <v>#N/A</v>
      </c>
      <c r="AB144" s="151" t="e">
        <f>IF(OR(ISNA(Z144),Z144="EXT"),INDEX('Factur-X FULL'!T:T,MATCH(CONCATENATE("/rsm:CrossIndustryInvoice",O144),'Factur-X FULL'!M:M,0)),INDEX('Factur-X FULL'!T:T,MATCH(Z144,'Factur-X FULL'!B:B,0)))</f>
        <v>#N/A</v>
      </c>
      <c r="AC144" s="70" t="s">
        <v>4706</v>
      </c>
      <c r="AD144" s="8"/>
    </row>
    <row r="145" spans="1:30" ht="45" customHeight="1" outlineLevel="4" x14ac:dyDescent="0.2">
      <c r="A145" s="8">
        <v>285</v>
      </c>
      <c r="B145" s="51" t="s">
        <v>4158</v>
      </c>
      <c r="C145" s="121"/>
      <c r="D145" s="445" t="str">
        <f t="shared" si="16"/>
        <v xml:space="preserve">* * * * * </v>
      </c>
      <c r="E145" s="24" t="s">
        <v>395</v>
      </c>
      <c r="F145" s="26">
        <f t="shared" si="13"/>
        <v>5</v>
      </c>
      <c r="G145" s="26" t="s">
        <v>5613</v>
      </c>
      <c r="H145" s="26" t="s">
        <v>5613</v>
      </c>
      <c r="I145" s="26" t="s">
        <v>5613</v>
      </c>
      <c r="J145" s="26" t="s">
        <v>3776</v>
      </c>
      <c r="K145" s="18" t="s">
        <v>20</v>
      </c>
      <c r="L145" s="230" t="str">
        <f t="shared" si="17"/>
        <v>0..1</v>
      </c>
      <c r="M145" s="230" t="str">
        <f t="shared" ref="M145:M154" si="18">IF($L145="","",$L145)</f>
        <v>0..1</v>
      </c>
      <c r="N145" s="475" t="s">
        <v>20</v>
      </c>
      <c r="O145" s="25" t="s">
        <v>3869</v>
      </c>
      <c r="P145" s="24"/>
      <c r="Q145" s="24"/>
      <c r="R145" s="24"/>
      <c r="S145" s="25" t="s">
        <v>5962</v>
      </c>
      <c r="T145" s="19"/>
      <c r="U145" s="494"/>
      <c r="V145" s="89">
        <v>20200120</v>
      </c>
      <c r="W145" s="182"/>
      <c r="X145" s="164"/>
      <c r="Y145" s="8"/>
      <c r="Z145" s="114" t="e">
        <f>INDEX('Factur-X FULL'!B:B,MATCH(CONCATENATE("/rsm:CrossIndustryInvoice",O145),'Factur-X FULL'!M:M,0))</f>
        <v>#N/A</v>
      </c>
      <c r="AA145" s="201" t="e">
        <f>INDEX('Factur-X FULL'!K:K,MATCH(CONCATENATE("/rsm:CrossIndustryInvoice",O145),'Factur-X FULL'!M:M,0))</f>
        <v>#N/A</v>
      </c>
      <c r="AB145" s="109" t="e">
        <f>IF(OR(ISNA(Z145),Z145="EXT"),INDEX('Factur-X FULL'!T:T,MATCH(CONCATENATE("/rsm:CrossIndustryInvoice",O145),'Factur-X FULL'!M:M,0)),INDEX('Factur-X FULL'!T:T,MATCH(Z145,'Factur-X FULL'!B:B,0)))</f>
        <v>#N/A</v>
      </c>
      <c r="AC145" s="70" t="s">
        <v>4706</v>
      </c>
      <c r="AD145" s="8"/>
    </row>
    <row r="146" spans="1:30" ht="45" customHeight="1" outlineLevel="4" x14ac:dyDescent="0.2">
      <c r="A146" s="8">
        <v>286</v>
      </c>
      <c r="B146" s="51" t="s">
        <v>4158</v>
      </c>
      <c r="C146" s="121"/>
      <c r="D146" s="442" t="str">
        <f t="shared" si="16"/>
        <v xml:space="preserve">* * * * * * </v>
      </c>
      <c r="E146" s="20"/>
      <c r="F146" s="17">
        <f t="shared" si="13"/>
        <v>6</v>
      </c>
      <c r="G146" s="26" t="s">
        <v>5613</v>
      </c>
      <c r="H146" s="26" t="s">
        <v>5613</v>
      </c>
      <c r="I146" s="26" t="s">
        <v>5613</v>
      </c>
      <c r="J146" s="26" t="s">
        <v>3776</v>
      </c>
      <c r="K146" s="18" t="s">
        <v>16</v>
      </c>
      <c r="L146" s="230" t="str">
        <f t="shared" si="17"/>
        <v>1..1</v>
      </c>
      <c r="M146" s="230" t="str">
        <f t="shared" si="18"/>
        <v>1..1</v>
      </c>
      <c r="N146" s="475" t="s">
        <v>16</v>
      </c>
      <c r="O146" s="25" t="s">
        <v>4324</v>
      </c>
      <c r="P146" s="24" t="s">
        <v>5670</v>
      </c>
      <c r="Q146" s="59"/>
      <c r="R146" s="59"/>
      <c r="S146" s="25"/>
      <c r="T146" s="19" t="s">
        <v>215</v>
      </c>
      <c r="U146" s="495" t="s">
        <v>81</v>
      </c>
      <c r="V146" s="89">
        <v>20200109</v>
      </c>
      <c r="W146" s="182"/>
      <c r="X146" s="164"/>
      <c r="Y146" s="8"/>
      <c r="Z146" s="111" t="e">
        <f>INDEX('Factur-X FULL'!B:B,MATCH(CONCATENATE("/rsm:CrossIndustryInvoice",O146),'Factur-X FULL'!M:M,0))</f>
        <v>#N/A</v>
      </c>
      <c r="AA146" s="199" t="e">
        <f>INDEX('Factur-X FULL'!K:K,MATCH(CONCATENATE("/rsm:CrossIndustryInvoice",O146),'Factur-X FULL'!M:M,0))</f>
        <v>#N/A</v>
      </c>
      <c r="AB146" s="109" t="e">
        <f>IF(OR(ISNA(Z146),Z146="EXT"),INDEX('Factur-X FULL'!T:T,MATCH(CONCATENATE("/rsm:CrossIndustryInvoice",O146),'Factur-X FULL'!M:M,0)),INDEX('Factur-X FULL'!T:T,MATCH(Z146,'Factur-X FULL'!B:B,0)))</f>
        <v>#N/A</v>
      </c>
      <c r="AC146" s="70" t="s">
        <v>4706</v>
      </c>
      <c r="AD146" s="8"/>
    </row>
    <row r="147" spans="1:30" ht="45" customHeight="1" outlineLevel="4" x14ac:dyDescent="0.2">
      <c r="A147" s="8">
        <v>287</v>
      </c>
      <c r="B147" s="51" t="s">
        <v>4158</v>
      </c>
      <c r="C147" s="121"/>
      <c r="D147" s="442" t="str">
        <f t="shared" si="16"/>
        <v xml:space="preserve">* * * * * * * </v>
      </c>
      <c r="E147" s="24" t="s">
        <v>1164</v>
      </c>
      <c r="F147" s="17">
        <f t="shared" si="13"/>
        <v>7</v>
      </c>
      <c r="G147" s="26" t="s">
        <v>5613</v>
      </c>
      <c r="H147" s="26" t="s">
        <v>5613</v>
      </c>
      <c r="I147" s="26" t="s">
        <v>5613</v>
      </c>
      <c r="J147" s="26" t="s">
        <v>3776</v>
      </c>
      <c r="K147" s="18" t="s">
        <v>16</v>
      </c>
      <c r="L147" s="230" t="str">
        <f t="shared" si="17"/>
        <v>1..1</v>
      </c>
      <c r="M147" s="230" t="str">
        <f t="shared" si="18"/>
        <v>1..1</v>
      </c>
      <c r="N147" s="475" t="s">
        <v>20</v>
      </c>
      <c r="O147" s="31" t="s">
        <v>4325</v>
      </c>
      <c r="P147" s="32"/>
      <c r="Q147" s="32" t="s">
        <v>5755</v>
      </c>
      <c r="R147" s="32"/>
      <c r="S147" s="31"/>
      <c r="T147" s="122" t="s">
        <v>192</v>
      </c>
      <c r="U147" s="497" t="s">
        <v>230</v>
      </c>
      <c r="V147" s="90"/>
      <c r="W147" s="184"/>
      <c r="X147" s="165"/>
      <c r="Y147" s="8"/>
      <c r="Z147" s="111" t="e">
        <f>INDEX('Factur-X FULL'!B:B,MATCH(CONCATENATE("/rsm:CrossIndustryInvoice",O147),'Factur-X FULL'!M:M,0))</f>
        <v>#N/A</v>
      </c>
      <c r="AA147" s="199" t="e">
        <f>INDEX('Factur-X FULL'!K:K,MATCH(CONCATENATE("/rsm:CrossIndustryInvoice",O147),'Factur-X FULL'!M:M,0))</f>
        <v>#N/A</v>
      </c>
      <c r="AB147" s="109" t="e">
        <f>IF(OR(ISNA(Z147),Z147="EXT"),INDEX('Factur-X FULL'!T:T,MATCH(CONCATENATE("/rsm:CrossIndustryInvoice",O147),'Factur-X FULL'!M:M,0)),INDEX('Factur-X FULL'!T:T,MATCH(Z147,'Factur-X FULL'!B:B,0)))</f>
        <v>#N/A</v>
      </c>
      <c r="AC147" s="70" t="s">
        <v>4706</v>
      </c>
      <c r="AD147" s="8"/>
    </row>
    <row r="148" spans="1:30" ht="45" customHeight="1" outlineLevel="4" x14ac:dyDescent="0.2">
      <c r="A148" s="8">
        <v>290</v>
      </c>
      <c r="B148" s="51" t="s">
        <v>4158</v>
      </c>
      <c r="C148" s="121"/>
      <c r="D148" s="445" t="str">
        <f t="shared" si="16"/>
        <v xml:space="preserve">* * * * * </v>
      </c>
      <c r="E148" s="24" t="s">
        <v>398</v>
      </c>
      <c r="F148" s="26">
        <f t="shared" si="13"/>
        <v>5</v>
      </c>
      <c r="G148" s="26" t="s">
        <v>5613</v>
      </c>
      <c r="H148" s="26" t="s">
        <v>5613</v>
      </c>
      <c r="I148" s="26" t="s">
        <v>5613</v>
      </c>
      <c r="J148" s="26" t="s">
        <v>3776</v>
      </c>
      <c r="K148" s="18" t="s">
        <v>20</v>
      </c>
      <c r="L148" s="230" t="str">
        <f t="shared" si="17"/>
        <v>0..1</v>
      </c>
      <c r="M148" s="230" t="str">
        <f t="shared" si="18"/>
        <v>0..1</v>
      </c>
      <c r="N148" s="475" t="s">
        <v>20</v>
      </c>
      <c r="O148" s="25" t="s">
        <v>3870</v>
      </c>
      <c r="P148" s="24" t="s">
        <v>5671</v>
      </c>
      <c r="Q148" s="24"/>
      <c r="R148" s="24"/>
      <c r="S148" s="25" t="s">
        <v>5962</v>
      </c>
      <c r="T148" s="19"/>
      <c r="U148" s="494"/>
      <c r="V148" s="89"/>
      <c r="W148" s="182"/>
      <c r="X148" s="164" t="s">
        <v>4949</v>
      </c>
      <c r="Y148" s="8"/>
      <c r="Z148" s="114" t="e">
        <f>INDEX('Factur-X FULL'!B:B,MATCH(CONCATENATE("/rsm:CrossIndustryInvoice",O148),'Factur-X FULL'!M:M,0))</f>
        <v>#N/A</v>
      </c>
      <c r="AA148" s="201" t="e">
        <f>INDEX('Factur-X FULL'!K:K,MATCH(CONCATENATE("/rsm:CrossIndustryInvoice",O148),'Factur-X FULL'!M:M,0))</f>
        <v>#N/A</v>
      </c>
      <c r="AB148" s="109" t="e">
        <f>IF(OR(ISNA(Z148),Z148="EXT"),INDEX('Factur-X FULL'!T:T,MATCH(CONCATENATE("/rsm:CrossIndustryInvoice",O148),'Factur-X FULL'!M:M,0)),INDEX('Factur-X FULL'!T:T,MATCH(Z148,'Factur-X FULL'!B:B,0)))</f>
        <v>#N/A</v>
      </c>
      <c r="AC148" s="70" t="s">
        <v>4706</v>
      </c>
      <c r="AD148" s="8"/>
    </row>
    <row r="149" spans="1:30" ht="45" customHeight="1" outlineLevel="4" x14ac:dyDescent="0.2">
      <c r="A149" s="8">
        <v>291</v>
      </c>
      <c r="B149" s="51" t="s">
        <v>4158</v>
      </c>
      <c r="C149" s="121"/>
      <c r="D149" s="445" t="str">
        <f t="shared" si="16"/>
        <v xml:space="preserve">* * * * * * </v>
      </c>
      <c r="E149" s="24" t="s">
        <v>378</v>
      </c>
      <c r="F149" s="26">
        <f t="shared" si="13"/>
        <v>6</v>
      </c>
      <c r="G149" s="26" t="s">
        <v>5613</v>
      </c>
      <c r="H149" s="26" t="s">
        <v>5613</v>
      </c>
      <c r="I149" s="26" t="s">
        <v>5613</v>
      </c>
      <c r="J149" s="26" t="s">
        <v>3776</v>
      </c>
      <c r="K149" s="18" t="s">
        <v>20</v>
      </c>
      <c r="L149" s="230" t="str">
        <f t="shared" si="17"/>
        <v>0..1</v>
      </c>
      <c r="M149" s="230" t="str">
        <f t="shared" si="18"/>
        <v>0..1</v>
      </c>
      <c r="N149" s="475" t="s">
        <v>20</v>
      </c>
      <c r="O149" s="25" t="s">
        <v>3871</v>
      </c>
      <c r="P149" s="24"/>
      <c r="Q149" s="24"/>
      <c r="R149" s="24"/>
      <c r="S149" s="25"/>
      <c r="T149" s="19"/>
      <c r="U149" s="494"/>
      <c r="V149" s="89"/>
      <c r="W149" s="182"/>
      <c r="X149" s="164" t="s">
        <v>4949</v>
      </c>
      <c r="Y149" s="8"/>
      <c r="Z149" s="114" t="e">
        <f>INDEX('Factur-X FULL'!B:B,MATCH(CONCATENATE("/rsm:CrossIndustryInvoice",O149),'Factur-X FULL'!M:M,0))</f>
        <v>#N/A</v>
      </c>
      <c r="AA149" s="201" t="e">
        <f>INDEX('Factur-X FULL'!K:K,MATCH(CONCATENATE("/rsm:CrossIndustryInvoice",O149),'Factur-X FULL'!M:M,0))</f>
        <v>#N/A</v>
      </c>
      <c r="AB149" s="109" t="e">
        <f>IF(OR(ISNA(Z149),Z149="EXT"),INDEX('Factur-X FULL'!T:T,MATCH(CONCATENATE("/rsm:CrossIndustryInvoice",O149),'Factur-X FULL'!M:M,0)),INDEX('Factur-X FULL'!T:T,MATCH(Z149,'Factur-X FULL'!B:B,0)))</f>
        <v>#N/A</v>
      </c>
      <c r="AC149" s="70" t="s">
        <v>4706</v>
      </c>
      <c r="AD149" s="8"/>
    </row>
    <row r="150" spans="1:30" ht="45" customHeight="1" outlineLevel="4" x14ac:dyDescent="0.2">
      <c r="A150" s="8">
        <v>292</v>
      </c>
      <c r="B150" s="51" t="s">
        <v>4158</v>
      </c>
      <c r="C150" s="121"/>
      <c r="D150" s="442" t="str">
        <f t="shared" si="16"/>
        <v xml:space="preserve">* * * * * * * </v>
      </c>
      <c r="E150" s="20"/>
      <c r="F150" s="17">
        <f t="shared" si="13"/>
        <v>7</v>
      </c>
      <c r="G150" s="26" t="s">
        <v>5613</v>
      </c>
      <c r="H150" s="26" t="s">
        <v>5613</v>
      </c>
      <c r="I150" s="26" t="s">
        <v>5613</v>
      </c>
      <c r="J150" s="26" t="s">
        <v>3776</v>
      </c>
      <c r="K150" s="18" t="s">
        <v>16</v>
      </c>
      <c r="L150" s="230" t="str">
        <f t="shared" si="17"/>
        <v>1..1</v>
      </c>
      <c r="M150" s="230" t="str">
        <f t="shared" si="18"/>
        <v>1..1</v>
      </c>
      <c r="N150" s="475" t="s">
        <v>16</v>
      </c>
      <c r="O150" s="25" t="s">
        <v>4326</v>
      </c>
      <c r="P150" s="24" t="s">
        <v>5672</v>
      </c>
      <c r="Q150" s="59"/>
      <c r="R150" s="59"/>
      <c r="S150" s="25"/>
      <c r="T150" s="19" t="s">
        <v>215</v>
      </c>
      <c r="U150" s="495" t="s">
        <v>81</v>
      </c>
      <c r="V150" s="89">
        <v>20200109</v>
      </c>
      <c r="W150" s="182"/>
      <c r="X150" s="164" t="s">
        <v>4949</v>
      </c>
      <c r="Y150" s="8"/>
      <c r="Z150" s="111" t="e">
        <f>INDEX('Factur-X FULL'!B:B,MATCH(CONCATENATE("/rsm:CrossIndustryInvoice",O150),'Factur-X FULL'!M:M,0))</f>
        <v>#N/A</v>
      </c>
      <c r="AA150" s="199" t="e">
        <f>INDEX('Factur-X FULL'!K:K,MATCH(CONCATENATE("/rsm:CrossIndustryInvoice",O150),'Factur-X FULL'!M:M,0))</f>
        <v>#N/A</v>
      </c>
      <c r="AB150" s="109" t="e">
        <f>IF(OR(ISNA(Z150),Z150="EXT"),INDEX('Factur-X FULL'!T:T,MATCH(CONCATENATE("/rsm:CrossIndustryInvoice",O150),'Factur-X FULL'!M:M,0)),INDEX('Factur-X FULL'!T:T,MATCH(Z150,'Factur-X FULL'!B:B,0)))</f>
        <v>#N/A</v>
      </c>
      <c r="AC150" s="70" t="s">
        <v>4706</v>
      </c>
      <c r="AD150" s="8"/>
    </row>
    <row r="151" spans="1:30" ht="45" customHeight="1" outlineLevel="4" x14ac:dyDescent="0.2">
      <c r="A151" s="8">
        <v>293</v>
      </c>
      <c r="B151" s="51" t="s">
        <v>4158</v>
      </c>
      <c r="C151" s="121"/>
      <c r="D151" s="442" t="str">
        <f t="shared" si="16"/>
        <v xml:space="preserve">* * * * * * * * </v>
      </c>
      <c r="E151" s="24" t="s">
        <v>1164</v>
      </c>
      <c r="F151" s="17">
        <f t="shared" si="13"/>
        <v>8</v>
      </c>
      <c r="G151" s="26" t="s">
        <v>5613</v>
      </c>
      <c r="H151" s="26" t="s">
        <v>5613</v>
      </c>
      <c r="I151" s="26" t="s">
        <v>5613</v>
      </c>
      <c r="J151" s="26" t="s">
        <v>3776</v>
      </c>
      <c r="K151" s="18" t="s">
        <v>16</v>
      </c>
      <c r="L151" s="230" t="str">
        <f t="shared" si="17"/>
        <v>1..1</v>
      </c>
      <c r="M151" s="230" t="str">
        <f t="shared" si="18"/>
        <v>1..1</v>
      </c>
      <c r="N151" s="475" t="s">
        <v>20</v>
      </c>
      <c r="O151" s="31" t="s">
        <v>4327</v>
      </c>
      <c r="P151" s="32"/>
      <c r="Q151" s="32" t="s">
        <v>5755</v>
      </c>
      <c r="R151" s="32"/>
      <c r="S151" s="31"/>
      <c r="T151" s="122" t="s">
        <v>192</v>
      </c>
      <c r="U151" s="497" t="s">
        <v>230</v>
      </c>
      <c r="V151" s="90"/>
      <c r="W151" s="184"/>
      <c r="X151" s="165" t="s">
        <v>4949</v>
      </c>
      <c r="Y151" s="8"/>
      <c r="Z151" s="111" t="e">
        <f>INDEX('Factur-X FULL'!B:B,MATCH(CONCATENATE("/rsm:CrossIndustryInvoice",O151),'Factur-X FULL'!M:M,0))</f>
        <v>#N/A</v>
      </c>
      <c r="AA151" s="199" t="e">
        <f>INDEX('Factur-X FULL'!K:K,MATCH(CONCATENATE("/rsm:CrossIndustryInvoice",O151),'Factur-X FULL'!M:M,0))</f>
        <v>#N/A</v>
      </c>
      <c r="AB151" s="109" t="e">
        <f>IF(OR(ISNA(Z151),Z151="EXT"),INDEX('Factur-X FULL'!T:T,MATCH(CONCATENATE("/rsm:CrossIndustryInvoice",O151),'Factur-X FULL'!M:M,0)),INDEX('Factur-X FULL'!T:T,MATCH(Z151,'Factur-X FULL'!B:B,0)))</f>
        <v>#N/A</v>
      </c>
      <c r="AC151" s="70" t="s">
        <v>4706</v>
      </c>
      <c r="AD151" s="8"/>
    </row>
    <row r="152" spans="1:30" ht="45" customHeight="1" outlineLevel="4" x14ac:dyDescent="0.2">
      <c r="A152" s="8">
        <v>294</v>
      </c>
      <c r="B152" s="51" t="s">
        <v>4158</v>
      </c>
      <c r="C152" s="121"/>
      <c r="D152" s="445" t="str">
        <f t="shared" si="16"/>
        <v xml:space="preserve">* * * * * * </v>
      </c>
      <c r="E152" s="24" t="s">
        <v>3772</v>
      </c>
      <c r="F152" s="26">
        <f t="shared" si="13"/>
        <v>6</v>
      </c>
      <c r="G152" s="26" t="s">
        <v>5613</v>
      </c>
      <c r="H152" s="26" t="s">
        <v>5613</v>
      </c>
      <c r="I152" s="26" t="s">
        <v>5613</v>
      </c>
      <c r="J152" s="26" t="s">
        <v>3776</v>
      </c>
      <c r="K152" s="18" t="s">
        <v>20</v>
      </c>
      <c r="L152" s="230" t="str">
        <f t="shared" si="17"/>
        <v>0..1</v>
      </c>
      <c r="M152" s="230" t="str">
        <f t="shared" si="18"/>
        <v>0..1</v>
      </c>
      <c r="N152" s="475" t="s">
        <v>20</v>
      </c>
      <c r="O152" s="25" t="s">
        <v>3872</v>
      </c>
      <c r="P152" s="24"/>
      <c r="Q152" s="24"/>
      <c r="R152" s="24"/>
      <c r="S152" s="25"/>
      <c r="T152" s="19"/>
      <c r="U152" s="494"/>
      <c r="V152" s="89"/>
      <c r="W152" s="182"/>
      <c r="X152" s="164" t="s">
        <v>4949</v>
      </c>
      <c r="Y152" s="8"/>
      <c r="Z152" s="114" t="e">
        <f>INDEX('Factur-X FULL'!B:B,MATCH(CONCATENATE("/rsm:CrossIndustryInvoice",O152),'Factur-X FULL'!M:M,0))</f>
        <v>#N/A</v>
      </c>
      <c r="AA152" s="201" t="e">
        <f>INDEX('Factur-X FULL'!K:K,MATCH(CONCATENATE("/rsm:CrossIndustryInvoice",O152),'Factur-X FULL'!M:M,0))</f>
        <v>#N/A</v>
      </c>
      <c r="AB152" s="109" t="e">
        <f>IF(OR(ISNA(Z152),Z152="EXT"),INDEX('Factur-X FULL'!T:T,MATCH(CONCATENATE("/rsm:CrossIndustryInvoice",O152),'Factur-X FULL'!M:M,0)),INDEX('Factur-X FULL'!T:T,MATCH(Z152,'Factur-X FULL'!B:B,0)))</f>
        <v>#N/A</v>
      </c>
      <c r="AC152" s="70" t="s">
        <v>4706</v>
      </c>
      <c r="AD152" s="8"/>
    </row>
    <row r="153" spans="1:30" ht="45" customHeight="1" outlineLevel="4" x14ac:dyDescent="0.2">
      <c r="A153" s="8">
        <v>295</v>
      </c>
      <c r="B153" s="51" t="s">
        <v>4158</v>
      </c>
      <c r="C153" s="121"/>
      <c r="D153" s="442" t="str">
        <f t="shared" si="16"/>
        <v xml:space="preserve">* * * * * * * </v>
      </c>
      <c r="E153" s="20"/>
      <c r="F153" s="17">
        <f t="shared" si="13"/>
        <v>7</v>
      </c>
      <c r="G153" s="26" t="s">
        <v>5613</v>
      </c>
      <c r="H153" s="26" t="s">
        <v>5613</v>
      </c>
      <c r="I153" s="26" t="s">
        <v>5613</v>
      </c>
      <c r="J153" s="26" t="s">
        <v>3776</v>
      </c>
      <c r="K153" s="18" t="s">
        <v>16</v>
      </c>
      <c r="L153" s="230" t="str">
        <f t="shared" si="17"/>
        <v>1..1</v>
      </c>
      <c r="M153" s="230" t="str">
        <f t="shared" si="18"/>
        <v>1..1</v>
      </c>
      <c r="N153" s="475" t="s">
        <v>16</v>
      </c>
      <c r="O153" s="25" t="s">
        <v>4328</v>
      </c>
      <c r="P153" s="24" t="s">
        <v>5673</v>
      </c>
      <c r="Q153" s="59"/>
      <c r="R153" s="59"/>
      <c r="S153" s="25"/>
      <c r="T153" s="19" t="s">
        <v>215</v>
      </c>
      <c r="U153" s="495" t="s">
        <v>81</v>
      </c>
      <c r="V153" s="89">
        <v>20200109</v>
      </c>
      <c r="W153" s="182"/>
      <c r="X153" s="164" t="s">
        <v>4949</v>
      </c>
      <c r="Y153" s="8"/>
      <c r="Z153" s="111" t="e">
        <f>INDEX('Factur-X FULL'!B:B,MATCH(CONCATENATE("/rsm:CrossIndustryInvoice",O153),'Factur-X FULL'!M:M,0))</f>
        <v>#N/A</v>
      </c>
      <c r="AA153" s="199" t="e">
        <f>INDEX('Factur-X FULL'!K:K,MATCH(CONCATENATE("/rsm:CrossIndustryInvoice",O153),'Factur-X FULL'!M:M,0))</f>
        <v>#N/A</v>
      </c>
      <c r="AB153" s="109" t="e">
        <f>IF(OR(ISNA(Z153),Z153="EXT"),INDEX('Factur-X FULL'!T:T,MATCH(CONCATENATE("/rsm:CrossIndustryInvoice",O153),'Factur-X FULL'!M:M,0)),INDEX('Factur-X FULL'!T:T,MATCH(Z153,'Factur-X FULL'!B:B,0)))</f>
        <v>#N/A</v>
      </c>
      <c r="AC153" s="70" t="s">
        <v>4706</v>
      </c>
      <c r="AD153" s="8"/>
    </row>
    <row r="154" spans="1:30" ht="45" customHeight="1" outlineLevel="4" x14ac:dyDescent="0.2">
      <c r="A154" s="8">
        <v>296</v>
      </c>
      <c r="B154" s="51" t="s">
        <v>4158</v>
      </c>
      <c r="C154" s="121"/>
      <c r="D154" s="442" t="str">
        <f t="shared" si="16"/>
        <v xml:space="preserve">* * * * * * * * </v>
      </c>
      <c r="E154" s="24" t="s">
        <v>1164</v>
      </c>
      <c r="F154" s="17">
        <f t="shared" si="13"/>
        <v>8</v>
      </c>
      <c r="G154" s="26" t="s">
        <v>5613</v>
      </c>
      <c r="H154" s="26" t="s">
        <v>5613</v>
      </c>
      <c r="I154" s="26" t="s">
        <v>5613</v>
      </c>
      <c r="J154" s="26" t="s">
        <v>3776</v>
      </c>
      <c r="K154" s="18" t="s">
        <v>16</v>
      </c>
      <c r="L154" s="230" t="str">
        <f t="shared" si="17"/>
        <v>1..1</v>
      </c>
      <c r="M154" s="230" t="str">
        <f t="shared" si="18"/>
        <v>1..1</v>
      </c>
      <c r="N154" s="475" t="s">
        <v>20</v>
      </c>
      <c r="O154" s="31" t="s">
        <v>4329</v>
      </c>
      <c r="P154" s="32"/>
      <c r="Q154" s="32" t="s">
        <v>5755</v>
      </c>
      <c r="R154" s="32"/>
      <c r="S154" s="31"/>
      <c r="T154" s="122" t="s">
        <v>192</v>
      </c>
      <c r="U154" s="497" t="s">
        <v>230</v>
      </c>
      <c r="V154" s="90"/>
      <c r="W154" s="184"/>
      <c r="X154" s="165" t="s">
        <v>4949</v>
      </c>
      <c r="Y154" s="8"/>
      <c r="Z154" s="111" t="e">
        <f>INDEX('Factur-X FULL'!B:B,MATCH(CONCATENATE("/rsm:CrossIndustryInvoice",O154),'Factur-X FULL'!M:M,0))</f>
        <v>#N/A</v>
      </c>
      <c r="AA154" s="199" t="e">
        <f>INDEX('Factur-X FULL'!K:K,MATCH(CONCATENATE("/rsm:CrossIndustryInvoice",O154),'Factur-X FULL'!M:M,0))</f>
        <v>#N/A</v>
      </c>
      <c r="AB154" s="109" t="e">
        <f>IF(OR(ISNA(Z154),Z154="EXT"),INDEX('Factur-X FULL'!T:T,MATCH(CONCATENATE("/rsm:CrossIndustryInvoice",O154),'Factur-X FULL'!M:M,0)),INDEX('Factur-X FULL'!T:T,MATCH(Z154,'Factur-X FULL'!B:B,0)))</f>
        <v>#N/A</v>
      </c>
      <c r="AC154" s="70" t="s">
        <v>4706</v>
      </c>
      <c r="AD154" s="8"/>
    </row>
    <row r="155" spans="1:30" s="148" customFormat="1" ht="45" customHeight="1" outlineLevel="3" x14ac:dyDescent="0.2">
      <c r="A155" s="8">
        <v>297</v>
      </c>
      <c r="B155" s="150" t="s">
        <v>4158</v>
      </c>
      <c r="C155" s="128"/>
      <c r="D155" s="446" t="str">
        <f t="shared" si="16"/>
        <v xml:space="preserve">* * * * </v>
      </c>
      <c r="E155" s="49" t="s">
        <v>4124</v>
      </c>
      <c r="F155" s="35">
        <f t="shared" si="13"/>
        <v>4</v>
      </c>
      <c r="G155" s="35" t="s">
        <v>5613</v>
      </c>
      <c r="H155" s="35" t="s">
        <v>5613</v>
      </c>
      <c r="I155" s="35" t="s">
        <v>5613</v>
      </c>
      <c r="J155" s="35" t="s">
        <v>3776</v>
      </c>
      <c r="K155" s="36" t="s">
        <v>20</v>
      </c>
      <c r="L155" s="35" t="str">
        <f t="shared" si="17"/>
        <v>0..1</v>
      </c>
      <c r="M155" s="35" t="s">
        <v>21</v>
      </c>
      <c r="N155" s="482" t="s">
        <v>20</v>
      </c>
      <c r="O155" s="34" t="s">
        <v>3863</v>
      </c>
      <c r="P155" s="34" t="s">
        <v>5664</v>
      </c>
      <c r="Q155" s="34"/>
      <c r="R155" s="34"/>
      <c r="S155" s="34" t="s">
        <v>5949</v>
      </c>
      <c r="T155" s="36"/>
      <c r="U155" s="500"/>
      <c r="V155" s="91"/>
      <c r="W155" s="185" t="s">
        <v>5748</v>
      </c>
      <c r="X155" s="166" t="s">
        <v>4949</v>
      </c>
      <c r="Y155" s="8"/>
      <c r="Z155" s="145" t="e">
        <f>INDEX('Factur-X FULL'!B:B,MATCH(CONCATENATE("/rsm:CrossIndustryInvoice",O155),'Factur-X FULL'!M:M,0))</f>
        <v>#N/A</v>
      </c>
      <c r="AA155" s="202" t="e">
        <f>INDEX('Factur-X FULL'!K:K,MATCH(CONCATENATE("/rsm:CrossIndustryInvoice",O155),'Factur-X FULL'!M:M,0))</f>
        <v>#N/A</v>
      </c>
      <c r="AB155" s="151" t="e">
        <f>IF(OR(ISNA(Z155),Z155="EXT"),INDEX('Factur-X FULL'!T:T,MATCH(CONCATENATE("/rsm:CrossIndustryInvoice",O155),'Factur-X FULL'!M:M,0)),INDEX('Factur-X FULL'!T:T,MATCH(Z155,'Factur-X FULL'!B:B,0)))</f>
        <v>#N/A</v>
      </c>
      <c r="AC155" s="70" t="s">
        <v>4706</v>
      </c>
      <c r="AD155" s="8"/>
    </row>
    <row r="156" spans="1:30" ht="45" customHeight="1" outlineLevel="4" x14ac:dyDescent="0.2">
      <c r="A156" s="8">
        <v>298</v>
      </c>
      <c r="B156" s="51" t="s">
        <v>4158</v>
      </c>
      <c r="C156" s="121"/>
      <c r="D156" s="445" t="str">
        <f t="shared" si="16"/>
        <v xml:space="preserve">* * * * * </v>
      </c>
      <c r="E156" s="24" t="s">
        <v>370</v>
      </c>
      <c r="F156" s="26">
        <f t="shared" si="13"/>
        <v>5</v>
      </c>
      <c r="G156" s="26" t="s">
        <v>5613</v>
      </c>
      <c r="H156" s="26" t="s">
        <v>5613</v>
      </c>
      <c r="I156" s="26" t="s">
        <v>5613</v>
      </c>
      <c r="J156" s="26" t="s">
        <v>3776</v>
      </c>
      <c r="K156" s="18" t="s">
        <v>20</v>
      </c>
      <c r="L156" s="230" t="str">
        <f t="shared" si="17"/>
        <v>0..1</v>
      </c>
      <c r="M156" s="230" t="str">
        <f t="shared" ref="M156:M202" si="19">IF($L156="","",$L156)</f>
        <v>0..1</v>
      </c>
      <c r="N156" s="475" t="s">
        <v>20</v>
      </c>
      <c r="O156" s="25" t="s">
        <v>3864</v>
      </c>
      <c r="P156" s="24"/>
      <c r="Q156" s="24"/>
      <c r="R156" s="24"/>
      <c r="S156" s="25" t="s">
        <v>5962</v>
      </c>
      <c r="T156" s="19"/>
      <c r="U156" s="494"/>
      <c r="V156" s="89">
        <v>20200120</v>
      </c>
      <c r="W156" s="182"/>
      <c r="X156" s="164"/>
      <c r="Y156" s="8"/>
      <c r="Z156" s="114" t="e">
        <f>INDEX('Factur-X FULL'!B:B,MATCH(CONCATENATE("/rsm:CrossIndustryInvoice",O156),'Factur-X FULL'!M:M,0))</f>
        <v>#N/A</v>
      </c>
      <c r="AA156" s="201" t="e">
        <f>INDEX('Factur-X FULL'!K:K,MATCH(CONCATENATE("/rsm:CrossIndustryInvoice",O156),'Factur-X FULL'!M:M,0))</f>
        <v>#N/A</v>
      </c>
      <c r="AB156" s="109" t="e">
        <f>IF(OR(ISNA(Z156),Z156="EXT"),INDEX('Factur-X FULL'!T:T,MATCH(CONCATENATE("/rsm:CrossIndustryInvoice",O156),'Factur-X FULL'!M:M,0)),INDEX('Factur-X FULL'!T:T,MATCH(Z156,'Factur-X FULL'!B:B,0)))</f>
        <v>#N/A</v>
      </c>
      <c r="AC156" s="70" t="s">
        <v>4706</v>
      </c>
      <c r="AD156" s="8"/>
    </row>
    <row r="157" spans="1:30" ht="45" customHeight="1" outlineLevel="4" x14ac:dyDescent="0.2">
      <c r="A157" s="8">
        <v>299</v>
      </c>
      <c r="B157" s="51" t="s">
        <v>4158</v>
      </c>
      <c r="C157" s="121"/>
      <c r="D157" s="442" t="str">
        <f t="shared" si="16"/>
        <v xml:space="preserve">* * * * * * </v>
      </c>
      <c r="E157" s="20"/>
      <c r="F157" s="17">
        <f t="shared" si="13"/>
        <v>6</v>
      </c>
      <c r="G157" s="26" t="s">
        <v>5613</v>
      </c>
      <c r="H157" s="26" t="s">
        <v>5613</v>
      </c>
      <c r="I157" s="26" t="s">
        <v>5613</v>
      </c>
      <c r="J157" s="26" t="s">
        <v>3776</v>
      </c>
      <c r="K157" s="18" t="s">
        <v>16</v>
      </c>
      <c r="L157" s="230" t="str">
        <f t="shared" si="17"/>
        <v>1..1</v>
      </c>
      <c r="M157" s="230" t="str">
        <f t="shared" si="19"/>
        <v>1..1</v>
      </c>
      <c r="N157" s="475" t="s">
        <v>16</v>
      </c>
      <c r="O157" s="25" t="s">
        <v>4318</v>
      </c>
      <c r="P157" s="24" t="s">
        <v>5665</v>
      </c>
      <c r="Q157" s="59"/>
      <c r="R157" s="59"/>
      <c r="S157" s="25"/>
      <c r="T157" s="19" t="s">
        <v>215</v>
      </c>
      <c r="U157" s="495" t="s">
        <v>81</v>
      </c>
      <c r="V157" s="89">
        <v>20200109</v>
      </c>
      <c r="W157" s="182"/>
      <c r="X157" s="164"/>
      <c r="Y157" s="8"/>
      <c r="Z157" s="111" t="e">
        <f>INDEX('Factur-X FULL'!B:B,MATCH(CONCATENATE("/rsm:CrossIndustryInvoice",O157),'Factur-X FULL'!M:M,0))</f>
        <v>#N/A</v>
      </c>
      <c r="AA157" s="199" t="e">
        <f>INDEX('Factur-X FULL'!K:K,MATCH(CONCATENATE("/rsm:CrossIndustryInvoice",O157),'Factur-X FULL'!M:M,0))</f>
        <v>#N/A</v>
      </c>
      <c r="AB157" s="109" t="e">
        <f>IF(OR(ISNA(Z157),Z157="EXT"),INDEX('Factur-X FULL'!T:T,MATCH(CONCATENATE("/rsm:CrossIndustryInvoice",O157),'Factur-X FULL'!M:M,0)),INDEX('Factur-X FULL'!T:T,MATCH(Z157,'Factur-X FULL'!B:B,0)))</f>
        <v>#N/A</v>
      </c>
      <c r="AC157" s="70" t="s">
        <v>4706</v>
      </c>
      <c r="AD157" s="8"/>
    </row>
    <row r="158" spans="1:30" ht="45" customHeight="1" outlineLevel="4" x14ac:dyDescent="0.2">
      <c r="A158" s="8">
        <v>300</v>
      </c>
      <c r="B158" s="51" t="s">
        <v>4158</v>
      </c>
      <c r="C158" s="121"/>
      <c r="D158" s="442" t="str">
        <f t="shared" si="16"/>
        <v xml:space="preserve">* * * * * * * </v>
      </c>
      <c r="E158" s="24" t="s">
        <v>1164</v>
      </c>
      <c r="F158" s="17">
        <f t="shared" si="13"/>
        <v>7</v>
      </c>
      <c r="G158" s="26" t="s">
        <v>5613</v>
      </c>
      <c r="H158" s="26" t="s">
        <v>5613</v>
      </c>
      <c r="I158" s="26" t="s">
        <v>5613</v>
      </c>
      <c r="J158" s="26" t="s">
        <v>3776</v>
      </c>
      <c r="K158" s="18" t="s">
        <v>16</v>
      </c>
      <c r="L158" s="230" t="str">
        <f t="shared" si="17"/>
        <v>1..1</v>
      </c>
      <c r="M158" s="230" t="str">
        <f t="shared" si="19"/>
        <v>1..1</v>
      </c>
      <c r="N158" s="475" t="s">
        <v>20</v>
      </c>
      <c r="O158" s="31" t="s">
        <v>4319</v>
      </c>
      <c r="P158" s="32"/>
      <c r="Q158" s="32" t="s">
        <v>5755</v>
      </c>
      <c r="R158" s="32"/>
      <c r="S158" s="31"/>
      <c r="T158" s="122" t="s">
        <v>192</v>
      </c>
      <c r="U158" s="497" t="s">
        <v>230</v>
      </c>
      <c r="V158" s="90"/>
      <c r="W158" s="184"/>
      <c r="X158" s="165"/>
      <c r="Y158" s="8"/>
      <c r="Z158" s="111" t="e">
        <f>INDEX('Factur-X FULL'!B:B,MATCH(CONCATENATE("/rsm:CrossIndustryInvoice",O158),'Factur-X FULL'!M:M,0))</f>
        <v>#N/A</v>
      </c>
      <c r="AA158" s="199" t="e">
        <f>INDEX('Factur-X FULL'!K:K,MATCH(CONCATENATE("/rsm:CrossIndustryInvoice",O158),'Factur-X FULL'!M:M,0))</f>
        <v>#N/A</v>
      </c>
      <c r="AB158" s="109" t="e">
        <f>IF(OR(ISNA(Z158),Z158="EXT"),INDEX('Factur-X FULL'!T:T,MATCH(CONCATENATE("/rsm:CrossIndustryInvoice",O158),'Factur-X FULL'!M:M,0)),INDEX('Factur-X FULL'!T:T,MATCH(Z158,'Factur-X FULL'!B:B,0)))</f>
        <v>#N/A</v>
      </c>
      <c r="AC158" s="70" t="s">
        <v>4706</v>
      </c>
      <c r="AD158" s="8"/>
    </row>
    <row r="159" spans="1:30" ht="45" customHeight="1" outlineLevel="4" x14ac:dyDescent="0.2">
      <c r="A159" s="8">
        <v>303</v>
      </c>
      <c r="B159" s="51" t="s">
        <v>4158</v>
      </c>
      <c r="C159" s="121"/>
      <c r="D159" s="445" t="str">
        <f t="shared" si="16"/>
        <v xml:space="preserve">* * * * * </v>
      </c>
      <c r="E159" s="24" t="s">
        <v>376</v>
      </c>
      <c r="F159" s="26">
        <f t="shared" si="13"/>
        <v>5</v>
      </c>
      <c r="G159" s="26" t="s">
        <v>5613</v>
      </c>
      <c r="H159" s="26" t="s">
        <v>5613</v>
      </c>
      <c r="I159" s="26" t="s">
        <v>5613</v>
      </c>
      <c r="J159" s="26" t="s">
        <v>3776</v>
      </c>
      <c r="K159" s="18" t="s">
        <v>20</v>
      </c>
      <c r="L159" s="230" t="str">
        <f t="shared" si="17"/>
        <v>0..1</v>
      </c>
      <c r="M159" s="230" t="str">
        <f t="shared" si="19"/>
        <v>0..1</v>
      </c>
      <c r="N159" s="475" t="s">
        <v>20</v>
      </c>
      <c r="O159" s="25" t="s">
        <v>3865</v>
      </c>
      <c r="P159" s="24" t="s">
        <v>5666</v>
      </c>
      <c r="Q159" s="24"/>
      <c r="R159" s="24"/>
      <c r="S159" s="25" t="s">
        <v>5962</v>
      </c>
      <c r="T159" s="19"/>
      <c r="U159" s="494"/>
      <c r="V159" s="89"/>
      <c r="W159" s="182"/>
      <c r="X159" s="164" t="s">
        <v>4949</v>
      </c>
      <c r="Y159" s="8"/>
      <c r="Z159" s="114" t="e">
        <f>INDEX('Factur-X FULL'!B:B,MATCH(CONCATENATE("/rsm:CrossIndustryInvoice",O159),'Factur-X FULL'!M:M,0))</f>
        <v>#N/A</v>
      </c>
      <c r="AA159" s="201" t="e">
        <f>INDEX('Factur-X FULL'!K:K,MATCH(CONCATENATE("/rsm:CrossIndustryInvoice",O159),'Factur-X FULL'!M:M,0))</f>
        <v>#N/A</v>
      </c>
      <c r="AB159" s="109" t="e">
        <f>IF(OR(ISNA(Z159),Z159="EXT"),INDEX('Factur-X FULL'!T:T,MATCH(CONCATENATE("/rsm:CrossIndustryInvoice",O159),'Factur-X FULL'!M:M,0)),INDEX('Factur-X FULL'!T:T,MATCH(Z159,'Factur-X FULL'!B:B,0)))</f>
        <v>#N/A</v>
      </c>
      <c r="AC159" s="70" t="s">
        <v>4706</v>
      </c>
      <c r="AD159" s="8"/>
    </row>
    <row r="160" spans="1:30" ht="45" customHeight="1" outlineLevel="4" x14ac:dyDescent="0.2">
      <c r="A160" s="8">
        <v>304</v>
      </c>
      <c r="B160" s="51" t="s">
        <v>4158</v>
      </c>
      <c r="C160" s="121"/>
      <c r="D160" s="445" t="str">
        <f t="shared" si="16"/>
        <v xml:space="preserve">* * * * * * </v>
      </c>
      <c r="E160" s="24" t="s">
        <v>378</v>
      </c>
      <c r="F160" s="26">
        <f t="shared" si="13"/>
        <v>6</v>
      </c>
      <c r="G160" s="26" t="s">
        <v>5613</v>
      </c>
      <c r="H160" s="26" t="s">
        <v>5613</v>
      </c>
      <c r="I160" s="26" t="s">
        <v>5613</v>
      </c>
      <c r="J160" s="26" t="s">
        <v>3776</v>
      </c>
      <c r="K160" s="18" t="s">
        <v>20</v>
      </c>
      <c r="L160" s="230" t="str">
        <f t="shared" si="17"/>
        <v>0..1</v>
      </c>
      <c r="M160" s="230" t="str">
        <f t="shared" si="19"/>
        <v>0..1</v>
      </c>
      <c r="N160" s="475" t="s">
        <v>20</v>
      </c>
      <c r="O160" s="25" t="s">
        <v>3866</v>
      </c>
      <c r="P160" s="24"/>
      <c r="Q160" s="24"/>
      <c r="R160" s="24"/>
      <c r="S160" s="25"/>
      <c r="T160" s="19"/>
      <c r="U160" s="494"/>
      <c r="V160" s="89"/>
      <c r="W160" s="182"/>
      <c r="X160" s="164" t="s">
        <v>4949</v>
      </c>
      <c r="Y160" s="8"/>
      <c r="Z160" s="114" t="e">
        <f>INDEX('Factur-X FULL'!B:B,MATCH(CONCATENATE("/rsm:CrossIndustryInvoice",O160),'Factur-X FULL'!M:M,0))</f>
        <v>#N/A</v>
      </c>
      <c r="AA160" s="201" t="e">
        <f>INDEX('Factur-X FULL'!K:K,MATCH(CONCATENATE("/rsm:CrossIndustryInvoice",O160),'Factur-X FULL'!M:M,0))</f>
        <v>#N/A</v>
      </c>
      <c r="AB160" s="109" t="e">
        <f>IF(OR(ISNA(Z160),Z160="EXT"),INDEX('Factur-X FULL'!T:T,MATCH(CONCATENATE("/rsm:CrossIndustryInvoice",O160),'Factur-X FULL'!M:M,0)),INDEX('Factur-X FULL'!T:T,MATCH(Z160,'Factur-X FULL'!B:B,0)))</f>
        <v>#N/A</v>
      </c>
      <c r="AC160" s="70" t="s">
        <v>4706</v>
      </c>
      <c r="AD160" s="8"/>
    </row>
    <row r="161" spans="1:30" ht="45" customHeight="1" outlineLevel="4" x14ac:dyDescent="0.2">
      <c r="A161" s="8">
        <v>305</v>
      </c>
      <c r="B161" s="51" t="s">
        <v>4158</v>
      </c>
      <c r="C161" s="121"/>
      <c r="D161" s="442" t="str">
        <f t="shared" si="16"/>
        <v xml:space="preserve">* * * * * * * </v>
      </c>
      <c r="E161" s="20"/>
      <c r="F161" s="17">
        <f t="shared" si="13"/>
        <v>7</v>
      </c>
      <c r="G161" s="26" t="s">
        <v>5613</v>
      </c>
      <c r="H161" s="26" t="s">
        <v>5613</v>
      </c>
      <c r="I161" s="26" t="s">
        <v>5613</v>
      </c>
      <c r="J161" s="26" t="s">
        <v>3776</v>
      </c>
      <c r="K161" s="18" t="s">
        <v>16</v>
      </c>
      <c r="L161" s="230" t="str">
        <f t="shared" si="17"/>
        <v>1..1</v>
      </c>
      <c r="M161" s="230" t="str">
        <f t="shared" si="19"/>
        <v>1..1</v>
      </c>
      <c r="N161" s="475" t="s">
        <v>16</v>
      </c>
      <c r="O161" s="25" t="s">
        <v>4320</v>
      </c>
      <c r="P161" s="24" t="s">
        <v>5667</v>
      </c>
      <c r="Q161" s="59"/>
      <c r="R161" s="59"/>
      <c r="S161" s="25"/>
      <c r="T161" s="19" t="s">
        <v>215</v>
      </c>
      <c r="U161" s="495" t="s">
        <v>81</v>
      </c>
      <c r="V161" s="89">
        <v>20200109</v>
      </c>
      <c r="W161" s="182"/>
      <c r="X161" s="164" t="s">
        <v>4949</v>
      </c>
      <c r="Y161" s="8"/>
      <c r="Z161" s="111" t="e">
        <f>INDEX('Factur-X FULL'!B:B,MATCH(CONCATENATE("/rsm:CrossIndustryInvoice",O161),'Factur-X FULL'!M:M,0))</f>
        <v>#N/A</v>
      </c>
      <c r="AA161" s="199" t="e">
        <f>INDEX('Factur-X FULL'!K:K,MATCH(CONCATENATE("/rsm:CrossIndustryInvoice",O161),'Factur-X FULL'!M:M,0))</f>
        <v>#N/A</v>
      </c>
      <c r="AB161" s="109" t="e">
        <f>IF(OR(ISNA(Z161),Z161="EXT"),INDEX('Factur-X FULL'!T:T,MATCH(CONCATENATE("/rsm:CrossIndustryInvoice",O161),'Factur-X FULL'!M:M,0)),INDEX('Factur-X FULL'!T:T,MATCH(Z161,'Factur-X FULL'!B:B,0)))</f>
        <v>#N/A</v>
      </c>
      <c r="AC161" s="70" t="s">
        <v>4706</v>
      </c>
      <c r="AD161" s="8"/>
    </row>
    <row r="162" spans="1:30" ht="45" customHeight="1" outlineLevel="4" x14ac:dyDescent="0.2">
      <c r="A162" s="8">
        <v>306</v>
      </c>
      <c r="B162" s="51" t="s">
        <v>4158</v>
      </c>
      <c r="C162" s="121"/>
      <c r="D162" s="442" t="str">
        <f t="shared" si="16"/>
        <v xml:space="preserve">* * * * * * * * </v>
      </c>
      <c r="E162" s="24" t="s">
        <v>1164</v>
      </c>
      <c r="F162" s="17">
        <f t="shared" si="13"/>
        <v>8</v>
      </c>
      <c r="G162" s="26" t="s">
        <v>5613</v>
      </c>
      <c r="H162" s="26" t="s">
        <v>5613</v>
      </c>
      <c r="I162" s="26" t="s">
        <v>5613</v>
      </c>
      <c r="J162" s="26" t="s">
        <v>3776</v>
      </c>
      <c r="K162" s="18" t="s">
        <v>16</v>
      </c>
      <c r="L162" s="230" t="str">
        <f t="shared" si="17"/>
        <v>1..1</v>
      </c>
      <c r="M162" s="230" t="str">
        <f t="shared" si="19"/>
        <v>1..1</v>
      </c>
      <c r="N162" s="475" t="s">
        <v>20</v>
      </c>
      <c r="O162" s="31" t="s">
        <v>4321</v>
      </c>
      <c r="P162" s="32"/>
      <c r="Q162" s="32" t="s">
        <v>5755</v>
      </c>
      <c r="R162" s="32"/>
      <c r="S162" s="31"/>
      <c r="T162" s="122" t="s">
        <v>192</v>
      </c>
      <c r="U162" s="497" t="s">
        <v>230</v>
      </c>
      <c r="V162" s="90"/>
      <c r="W162" s="184"/>
      <c r="X162" s="165" t="s">
        <v>4949</v>
      </c>
      <c r="Y162" s="8"/>
      <c r="Z162" s="111" t="e">
        <f>INDEX('Factur-X FULL'!B:B,MATCH(CONCATENATE("/rsm:CrossIndustryInvoice",O162),'Factur-X FULL'!M:M,0))</f>
        <v>#N/A</v>
      </c>
      <c r="AA162" s="199" t="e">
        <f>INDEX('Factur-X FULL'!K:K,MATCH(CONCATENATE("/rsm:CrossIndustryInvoice",O162),'Factur-X FULL'!M:M,0))</f>
        <v>#N/A</v>
      </c>
      <c r="AB162" s="109" t="e">
        <f>IF(OR(ISNA(Z162),Z162="EXT"),INDEX('Factur-X FULL'!T:T,MATCH(CONCATENATE("/rsm:CrossIndustryInvoice",O162),'Factur-X FULL'!M:M,0)),INDEX('Factur-X FULL'!T:T,MATCH(Z162,'Factur-X FULL'!B:B,0)))</f>
        <v>#N/A</v>
      </c>
      <c r="AC162" s="70" t="s">
        <v>4706</v>
      </c>
      <c r="AD162" s="8"/>
    </row>
    <row r="163" spans="1:30" ht="45" customHeight="1" outlineLevel="4" x14ac:dyDescent="0.2">
      <c r="A163" s="8">
        <v>307</v>
      </c>
      <c r="B163" s="51" t="s">
        <v>4158</v>
      </c>
      <c r="C163" s="121"/>
      <c r="D163" s="445" t="str">
        <f t="shared" si="16"/>
        <v xml:space="preserve">* * * * * * </v>
      </c>
      <c r="E163" s="24" t="s">
        <v>3772</v>
      </c>
      <c r="F163" s="26">
        <f t="shared" si="13"/>
        <v>6</v>
      </c>
      <c r="G163" s="26" t="s">
        <v>5613</v>
      </c>
      <c r="H163" s="26" t="s">
        <v>5613</v>
      </c>
      <c r="I163" s="26" t="s">
        <v>5613</v>
      </c>
      <c r="J163" s="26" t="s">
        <v>3776</v>
      </c>
      <c r="K163" s="18" t="s">
        <v>20</v>
      </c>
      <c r="L163" s="230" t="str">
        <f t="shared" si="17"/>
        <v>0..1</v>
      </c>
      <c r="M163" s="230" t="str">
        <f t="shared" si="19"/>
        <v>0..1</v>
      </c>
      <c r="N163" s="475" t="s">
        <v>20</v>
      </c>
      <c r="O163" s="25" t="s">
        <v>3867</v>
      </c>
      <c r="P163" s="24"/>
      <c r="Q163" s="24"/>
      <c r="R163" s="24"/>
      <c r="S163" s="25"/>
      <c r="T163" s="19"/>
      <c r="U163" s="494"/>
      <c r="V163" s="89"/>
      <c r="W163" s="182"/>
      <c r="X163" s="164" t="s">
        <v>4949</v>
      </c>
      <c r="Y163" s="8"/>
      <c r="Z163" s="114" t="e">
        <f>INDEX('Factur-X FULL'!B:B,MATCH(CONCATENATE("/rsm:CrossIndustryInvoice",O163),'Factur-X FULL'!M:M,0))</f>
        <v>#N/A</v>
      </c>
      <c r="AA163" s="201" t="e">
        <f>INDEX('Factur-X FULL'!K:K,MATCH(CONCATENATE("/rsm:CrossIndustryInvoice",O163),'Factur-X FULL'!M:M,0))</f>
        <v>#N/A</v>
      </c>
      <c r="AB163" s="109" t="e">
        <f>IF(OR(ISNA(Z163),Z163="EXT"),INDEX('Factur-X FULL'!T:T,MATCH(CONCATENATE("/rsm:CrossIndustryInvoice",O163),'Factur-X FULL'!M:M,0)),INDEX('Factur-X FULL'!T:T,MATCH(Z163,'Factur-X FULL'!B:B,0)))</f>
        <v>#N/A</v>
      </c>
      <c r="AC163" s="70" t="s">
        <v>4706</v>
      </c>
      <c r="AD163" s="8"/>
    </row>
    <row r="164" spans="1:30" ht="45" customHeight="1" outlineLevel="4" x14ac:dyDescent="0.2">
      <c r="A164" s="8">
        <v>308</v>
      </c>
      <c r="B164" s="51" t="s">
        <v>4158</v>
      </c>
      <c r="C164" s="121"/>
      <c r="D164" s="442" t="str">
        <f t="shared" si="16"/>
        <v xml:space="preserve">* * * * * * * </v>
      </c>
      <c r="E164" s="20"/>
      <c r="F164" s="17">
        <f t="shared" si="13"/>
        <v>7</v>
      </c>
      <c r="G164" s="26" t="s">
        <v>5613</v>
      </c>
      <c r="H164" s="26" t="s">
        <v>5613</v>
      </c>
      <c r="I164" s="26" t="s">
        <v>5613</v>
      </c>
      <c r="J164" s="26" t="s">
        <v>3776</v>
      </c>
      <c r="K164" s="18" t="s">
        <v>16</v>
      </c>
      <c r="L164" s="230" t="str">
        <f t="shared" si="17"/>
        <v>1..1</v>
      </c>
      <c r="M164" s="230" t="str">
        <f t="shared" si="19"/>
        <v>1..1</v>
      </c>
      <c r="N164" s="475" t="s">
        <v>16</v>
      </c>
      <c r="O164" s="25" t="s">
        <v>4322</v>
      </c>
      <c r="P164" s="24" t="s">
        <v>5668</v>
      </c>
      <c r="Q164" s="59"/>
      <c r="R164" s="59"/>
      <c r="S164" s="25"/>
      <c r="T164" s="19" t="s">
        <v>215</v>
      </c>
      <c r="U164" s="495" t="s">
        <v>81</v>
      </c>
      <c r="V164" s="89">
        <v>20200109</v>
      </c>
      <c r="W164" s="182"/>
      <c r="X164" s="164" t="s">
        <v>4949</v>
      </c>
      <c r="Y164" s="8"/>
      <c r="Z164" s="111" t="e">
        <f>INDEX('Factur-X FULL'!B:B,MATCH(CONCATENATE("/rsm:CrossIndustryInvoice",O164),'Factur-X FULL'!M:M,0))</f>
        <v>#N/A</v>
      </c>
      <c r="AA164" s="199" t="e">
        <f>INDEX('Factur-X FULL'!K:K,MATCH(CONCATENATE("/rsm:CrossIndustryInvoice",O164),'Factur-X FULL'!M:M,0))</f>
        <v>#N/A</v>
      </c>
      <c r="AB164" s="109" t="e">
        <f>IF(OR(ISNA(Z164),Z164="EXT"),INDEX('Factur-X FULL'!T:T,MATCH(CONCATENATE("/rsm:CrossIndustryInvoice",O164),'Factur-X FULL'!M:M,0)),INDEX('Factur-X FULL'!T:T,MATCH(Z164,'Factur-X FULL'!B:B,0)))</f>
        <v>#N/A</v>
      </c>
      <c r="AC164" s="70" t="s">
        <v>4706</v>
      </c>
      <c r="AD164" s="8"/>
    </row>
    <row r="165" spans="1:30" ht="45" customHeight="1" outlineLevel="4" x14ac:dyDescent="0.2">
      <c r="A165" s="8">
        <v>309</v>
      </c>
      <c r="B165" s="51" t="s">
        <v>4158</v>
      </c>
      <c r="C165" s="121"/>
      <c r="D165" s="442" t="str">
        <f t="shared" si="16"/>
        <v xml:space="preserve">* * * * * * * * </v>
      </c>
      <c r="E165" s="24" t="s">
        <v>1164</v>
      </c>
      <c r="F165" s="17">
        <f t="shared" si="13"/>
        <v>8</v>
      </c>
      <c r="G165" s="26" t="s">
        <v>5613</v>
      </c>
      <c r="H165" s="26" t="s">
        <v>5613</v>
      </c>
      <c r="I165" s="26" t="s">
        <v>5613</v>
      </c>
      <c r="J165" s="26" t="s">
        <v>3776</v>
      </c>
      <c r="K165" s="18" t="s">
        <v>16</v>
      </c>
      <c r="L165" s="230" t="str">
        <f t="shared" si="17"/>
        <v>1..1</v>
      </c>
      <c r="M165" s="230" t="str">
        <f t="shared" si="19"/>
        <v>1..1</v>
      </c>
      <c r="N165" s="475" t="s">
        <v>20</v>
      </c>
      <c r="O165" s="31" t="s">
        <v>4323</v>
      </c>
      <c r="P165" s="32"/>
      <c r="Q165" s="32" t="s">
        <v>5755</v>
      </c>
      <c r="R165" s="32"/>
      <c r="S165" s="31"/>
      <c r="T165" s="122" t="s">
        <v>192</v>
      </c>
      <c r="U165" s="497" t="s">
        <v>230</v>
      </c>
      <c r="V165" s="90"/>
      <c r="W165" s="184"/>
      <c r="X165" s="165" t="s">
        <v>4949</v>
      </c>
      <c r="Y165" s="8"/>
      <c r="Z165" s="111" t="e">
        <f>INDEX('Factur-X FULL'!B:B,MATCH(CONCATENATE("/rsm:CrossIndustryInvoice",O165),'Factur-X FULL'!M:M,0))</f>
        <v>#N/A</v>
      </c>
      <c r="AA165" s="199" t="e">
        <f>INDEX('Factur-X FULL'!K:K,MATCH(CONCATENATE("/rsm:CrossIndustryInvoice",O165),'Factur-X FULL'!M:M,0))</f>
        <v>#N/A</v>
      </c>
      <c r="AB165" s="109" t="e">
        <f>IF(OR(ISNA(Z165),Z165="EXT"),INDEX('Factur-X FULL'!T:T,MATCH(CONCATENATE("/rsm:CrossIndustryInvoice",O165),'Factur-X FULL'!M:M,0)),INDEX('Factur-X FULL'!T:T,MATCH(Z165,'Factur-X FULL'!B:B,0)))</f>
        <v>#N/A</v>
      </c>
      <c r="AC165" s="70" t="s">
        <v>4706</v>
      </c>
      <c r="AD165" s="8"/>
    </row>
    <row r="166" spans="1:30" s="148" customFormat="1" ht="45" customHeight="1" outlineLevel="2" x14ac:dyDescent="0.2">
      <c r="A166" s="8">
        <v>310</v>
      </c>
      <c r="B166" s="152" t="s">
        <v>4159</v>
      </c>
      <c r="C166" s="127"/>
      <c r="D166" s="449" t="str">
        <f t="shared" si="16"/>
        <v xml:space="preserve">* * * </v>
      </c>
      <c r="E166" s="40" t="s">
        <v>17</v>
      </c>
      <c r="F166" s="42">
        <f t="shared" si="13"/>
        <v>3</v>
      </c>
      <c r="G166" s="234" t="s">
        <v>5613</v>
      </c>
      <c r="H166" s="234" t="s">
        <v>5613</v>
      </c>
      <c r="I166" s="234" t="s">
        <v>5613</v>
      </c>
      <c r="J166" s="234" t="s">
        <v>323</v>
      </c>
      <c r="K166" s="42" t="s">
        <v>16</v>
      </c>
      <c r="L166" s="41" t="str">
        <f t="shared" si="17"/>
        <v>1..1</v>
      </c>
      <c r="M166" s="41" t="str">
        <f t="shared" si="19"/>
        <v>1..1</v>
      </c>
      <c r="N166" s="481" t="s">
        <v>20</v>
      </c>
      <c r="O166" s="40" t="s">
        <v>3873</v>
      </c>
      <c r="P166" s="40"/>
      <c r="Q166" s="40"/>
      <c r="R166" s="40"/>
      <c r="S166" s="42"/>
      <c r="T166" s="42"/>
      <c r="U166" s="499"/>
      <c r="V166" s="92"/>
      <c r="W166" s="193"/>
      <c r="X166" s="194"/>
      <c r="Y166" s="8"/>
      <c r="Z166" s="141" t="str">
        <f>INDEX('Factur-X FULL'!B:B,MATCH(CONCATENATE("/rsm:CrossIndustryInvoice",O166),'Factur-X FULL'!M:M,0))</f>
        <v>BG-30-00</v>
      </c>
      <c r="AA166" s="203" t="str">
        <f>INDEX('Factur-X FULL'!K:K,MATCH(CONCATENATE("/rsm:CrossIndustryInvoice",O166),'Factur-X FULL'!M:M,0))</f>
        <v>1..1</v>
      </c>
      <c r="AB166" s="143" t="str">
        <f>IF(OR(ISNA(Z166),Z166="EXT"),INDEX('Factur-X FULL'!T:T,MATCH(CONCATENATE("/rsm:CrossIndustryInvoice",O166),'Factur-X FULL'!M:M,0)),INDEX('Factur-X FULL'!T:T,MATCH(Z166,'Factur-X FULL'!B:B,0)))</f>
        <v>BASIC</v>
      </c>
      <c r="AC166" s="70"/>
      <c r="AD166" s="8"/>
    </row>
    <row r="167" spans="1:30" s="148" customFormat="1" ht="45" customHeight="1" outlineLevel="3" x14ac:dyDescent="0.2">
      <c r="A167" s="8">
        <v>311</v>
      </c>
      <c r="B167" s="152" t="s">
        <v>4159</v>
      </c>
      <c r="C167" s="128"/>
      <c r="D167" s="446" t="str">
        <f t="shared" si="16"/>
        <v xml:space="preserve">* * * * </v>
      </c>
      <c r="E167" s="49" t="s">
        <v>3756</v>
      </c>
      <c r="F167" s="35">
        <f t="shared" si="13"/>
        <v>4</v>
      </c>
      <c r="G167" s="35" t="s">
        <v>5613</v>
      </c>
      <c r="H167" s="35" t="s">
        <v>5613</v>
      </c>
      <c r="I167" s="35" t="s">
        <v>5613</v>
      </c>
      <c r="J167" s="35" t="s">
        <v>3776</v>
      </c>
      <c r="K167" s="36" t="s">
        <v>20</v>
      </c>
      <c r="L167" s="35" t="str">
        <f t="shared" si="17"/>
        <v>0..1</v>
      </c>
      <c r="M167" s="35" t="str">
        <f t="shared" si="19"/>
        <v>0..1</v>
      </c>
      <c r="N167" s="482" t="s">
        <v>21</v>
      </c>
      <c r="O167" s="34" t="s">
        <v>3874</v>
      </c>
      <c r="P167" s="34" t="s">
        <v>4226</v>
      </c>
      <c r="Q167" s="34"/>
      <c r="R167" s="34"/>
      <c r="S167" s="34"/>
      <c r="T167" s="36" t="s">
        <v>77</v>
      </c>
      <c r="U167" s="500"/>
      <c r="V167" s="91"/>
      <c r="W167" s="185" t="s">
        <v>3774</v>
      </c>
      <c r="X167" s="166" t="s">
        <v>4949</v>
      </c>
      <c r="Y167" s="8"/>
      <c r="Z167" s="145" t="str">
        <f>INDEX('Factur-X FULL'!B:B,MATCH(CONCATENATE("/rsm:CrossIndustryInvoice",O167),'Factur-X FULL'!M:M,0))</f>
        <v>BG-30</v>
      </c>
      <c r="AA167" s="202" t="str">
        <f>INDEX('Factur-X FULL'!K:K,MATCH(CONCATENATE("/rsm:CrossIndustryInvoice",O167),'Factur-X FULL'!M:M,0))</f>
        <v>1..1</v>
      </c>
      <c r="AB167" s="146" t="str">
        <f>IF(OR(ISNA(Z167),Z167="EXT"),INDEX('Factur-X FULL'!T:T,MATCH(CONCATENATE("/rsm:CrossIndustryInvoice",O167),'Factur-X FULL'!M:M,0)),INDEX('Factur-X FULL'!T:T,MATCH(Z167,'Factur-X FULL'!B:B,0)))</f>
        <v>BASIC</v>
      </c>
      <c r="AC167" s="70" t="s">
        <v>4706</v>
      </c>
      <c r="AD167" s="8"/>
    </row>
    <row r="168" spans="1:30" ht="45" customHeight="1" outlineLevel="4" x14ac:dyDescent="0.2">
      <c r="A168" s="8">
        <v>313</v>
      </c>
      <c r="B168" s="53" t="s">
        <v>4159</v>
      </c>
      <c r="C168" s="121"/>
      <c r="D168" s="445" t="str">
        <f t="shared" si="16"/>
        <v xml:space="preserve">* * * * * </v>
      </c>
      <c r="E168" s="24" t="s">
        <v>1100</v>
      </c>
      <c r="F168" s="26">
        <f t="shared" si="13"/>
        <v>5</v>
      </c>
      <c r="G168" s="26" t="s">
        <v>5613</v>
      </c>
      <c r="H168" s="26" t="s">
        <v>5613</v>
      </c>
      <c r="I168" s="26" t="s">
        <v>5613</v>
      </c>
      <c r="J168" s="26" t="s">
        <v>3776</v>
      </c>
      <c r="K168" s="18" t="s">
        <v>16</v>
      </c>
      <c r="L168" s="230" t="str">
        <f t="shared" si="17"/>
        <v>1..1</v>
      </c>
      <c r="M168" s="230" t="str">
        <f t="shared" si="19"/>
        <v>1..1</v>
      </c>
      <c r="N168" s="475" t="s">
        <v>20</v>
      </c>
      <c r="O168" s="47" t="s">
        <v>4366</v>
      </c>
      <c r="P168" s="47" t="s">
        <v>5087</v>
      </c>
      <c r="Q168" s="47" t="s">
        <v>1101</v>
      </c>
      <c r="R168" s="47"/>
      <c r="S168" s="47"/>
      <c r="T168" s="125" t="s">
        <v>77</v>
      </c>
      <c r="U168" s="501"/>
      <c r="V168" s="94"/>
      <c r="W168" s="187" t="s">
        <v>3774</v>
      </c>
      <c r="X168" s="169" t="s">
        <v>4949</v>
      </c>
      <c r="Y168" s="8"/>
      <c r="Z168" s="114" t="str">
        <f>INDEX('Factur-X FULL'!B:B,MATCH(CONCATENATE("/rsm:CrossIndustryInvoice",O168),'Factur-X FULL'!M:M,0))</f>
        <v>BT-151-0</v>
      </c>
      <c r="AA168" s="201" t="str">
        <f>INDEX('Factur-X FULL'!K:K,MATCH(CONCATENATE("/rsm:CrossIndustryInvoice",O168),'Factur-X FULL'!M:M,0))</f>
        <v>1..1</v>
      </c>
      <c r="AB168" s="109" t="str">
        <f>IF(OR(ISNA(Z168),Z168="EXT"),INDEX('Factur-X FULL'!T:T,MATCH(CONCATENATE("/rsm:CrossIndustryInvoice",O168),'Factur-X FULL'!M:M,0)),INDEX('Factur-X FULL'!T:T,MATCH(Z168,'Factur-X FULL'!B:B,0)))</f>
        <v>BASIC</v>
      </c>
      <c r="AD168" s="8"/>
    </row>
    <row r="169" spans="1:30" ht="45" customHeight="1" outlineLevel="4" x14ac:dyDescent="0.2">
      <c r="A169" s="8">
        <v>315</v>
      </c>
      <c r="B169" s="53" t="s">
        <v>4159</v>
      </c>
      <c r="C169" s="121"/>
      <c r="D169" s="445" t="str">
        <f t="shared" si="16"/>
        <v xml:space="preserve">* * * * * </v>
      </c>
      <c r="E169" s="24" t="s">
        <v>3751</v>
      </c>
      <c r="F169" s="26">
        <f t="shared" si="13"/>
        <v>5</v>
      </c>
      <c r="G169" s="26" t="s">
        <v>5613</v>
      </c>
      <c r="H169" s="26" t="s">
        <v>5613</v>
      </c>
      <c r="I169" s="26" t="s">
        <v>5613</v>
      </c>
      <c r="J169" s="26" t="s">
        <v>3776</v>
      </c>
      <c r="K169" s="18" t="s">
        <v>16</v>
      </c>
      <c r="L169" s="230" t="str">
        <f t="shared" si="17"/>
        <v>1..1</v>
      </c>
      <c r="M169" s="230" t="str">
        <f t="shared" si="19"/>
        <v>1..1</v>
      </c>
      <c r="N169" s="475" t="s">
        <v>20</v>
      </c>
      <c r="O169" s="20" t="s">
        <v>3875</v>
      </c>
      <c r="P169" s="20" t="s">
        <v>4227</v>
      </c>
      <c r="Q169" s="20" t="s">
        <v>4248</v>
      </c>
      <c r="R169" s="20"/>
      <c r="S169" s="20"/>
      <c r="T169" s="18" t="s">
        <v>192</v>
      </c>
      <c r="U169" s="495" t="s">
        <v>81</v>
      </c>
      <c r="V169" s="88"/>
      <c r="W169" s="181" t="s">
        <v>3774</v>
      </c>
      <c r="X169" s="163" t="s">
        <v>4949</v>
      </c>
      <c r="Y169" s="8"/>
      <c r="Z169" s="114" t="str">
        <f>INDEX('Factur-X FULL'!B:B,MATCH(CONCATENATE("/rsm:CrossIndustryInvoice",O169),'Factur-X FULL'!M:M,0))</f>
        <v>BT-151</v>
      </c>
      <c r="AA169" s="201" t="str">
        <f>INDEX('Factur-X FULL'!K:K,MATCH(CONCATENATE("/rsm:CrossIndustryInvoice",O169),'Factur-X FULL'!M:M,0))</f>
        <v>1..1</v>
      </c>
      <c r="AB169" s="109" t="str">
        <f>IF(OR(ISNA(Z169),Z169="EXT"),INDEX('Factur-X FULL'!T:T,MATCH(CONCATENATE("/rsm:CrossIndustryInvoice",O169),'Factur-X FULL'!M:M,0)),INDEX('Factur-X FULL'!T:T,MATCH(Z169,'Factur-X FULL'!B:B,0)))</f>
        <v>BASIC</v>
      </c>
      <c r="AD169" s="8"/>
    </row>
    <row r="170" spans="1:30" ht="45" customHeight="1" outlineLevel="4" x14ac:dyDescent="0.2">
      <c r="A170" s="8">
        <v>317</v>
      </c>
      <c r="B170" s="53" t="s">
        <v>4159</v>
      </c>
      <c r="C170" s="121"/>
      <c r="D170" s="445" t="str">
        <f t="shared" si="16"/>
        <v xml:space="preserve">* * * * * </v>
      </c>
      <c r="E170" s="24" t="s">
        <v>3755</v>
      </c>
      <c r="F170" s="26">
        <f t="shared" si="13"/>
        <v>5</v>
      </c>
      <c r="G170" s="26" t="s">
        <v>5613</v>
      </c>
      <c r="H170" s="26" t="s">
        <v>5613</v>
      </c>
      <c r="I170" s="26" t="s">
        <v>5613</v>
      </c>
      <c r="J170" s="26" t="s">
        <v>3776</v>
      </c>
      <c r="K170" s="18" t="s">
        <v>20</v>
      </c>
      <c r="L170" s="230" t="str">
        <f t="shared" si="17"/>
        <v>0..1</v>
      </c>
      <c r="M170" s="230" t="str">
        <f t="shared" si="19"/>
        <v>0..1</v>
      </c>
      <c r="N170" s="475" t="s">
        <v>20</v>
      </c>
      <c r="O170" s="20" t="s">
        <v>3876</v>
      </c>
      <c r="P170" s="20" t="s">
        <v>4228</v>
      </c>
      <c r="Q170" s="20"/>
      <c r="R170" s="20"/>
      <c r="S170" s="20"/>
      <c r="T170" s="18" t="s">
        <v>1130</v>
      </c>
      <c r="U170" s="495" t="s">
        <v>81</v>
      </c>
      <c r="V170" s="88"/>
      <c r="W170" s="181" t="s">
        <v>3774</v>
      </c>
      <c r="X170" s="163" t="s">
        <v>4949</v>
      </c>
      <c r="Y170" s="8"/>
      <c r="Z170" s="114" t="str">
        <f>INDEX('Factur-X FULL'!B:B,MATCH(CONCATENATE("/rsm:CrossIndustryInvoice",O170),'Factur-X FULL'!M:M,0))</f>
        <v>BT-152</v>
      </c>
      <c r="AA170" s="201" t="str">
        <f>INDEX('Factur-X FULL'!K:K,MATCH(CONCATENATE("/rsm:CrossIndustryInvoice",O170),'Factur-X FULL'!M:M,0))</f>
        <v>0..1</v>
      </c>
      <c r="AB170" s="109" t="str">
        <f>IF(OR(ISNA(Z170),Z170="EXT"),INDEX('Factur-X FULL'!T:T,MATCH(CONCATENATE("/rsm:CrossIndustryInvoice",O170),'Factur-X FULL'!M:M,0)),INDEX('Factur-X FULL'!T:T,MATCH(Z170,'Factur-X FULL'!B:B,0)))</f>
        <v>BASIC</v>
      </c>
      <c r="AD170" s="8"/>
    </row>
    <row r="171" spans="1:30" s="148" customFormat="1" ht="45" customHeight="1" outlineLevel="3" x14ac:dyDescent="0.2">
      <c r="A171" s="8">
        <v>318</v>
      </c>
      <c r="B171" s="152" t="s">
        <v>4159</v>
      </c>
      <c r="C171" s="126"/>
      <c r="D171" s="446" t="str">
        <f t="shared" si="16"/>
        <v xml:space="preserve">* * * * </v>
      </c>
      <c r="E171" s="49" t="s">
        <v>3763</v>
      </c>
      <c r="F171" s="35">
        <f t="shared" si="13"/>
        <v>4</v>
      </c>
      <c r="G171" s="35" t="s">
        <v>5613</v>
      </c>
      <c r="H171" s="35" t="s">
        <v>5613</v>
      </c>
      <c r="I171" s="35" t="s">
        <v>5613</v>
      </c>
      <c r="J171" s="35" t="s">
        <v>3776</v>
      </c>
      <c r="K171" s="36" t="s">
        <v>21</v>
      </c>
      <c r="L171" s="35" t="str">
        <f t="shared" si="17"/>
        <v>0..n</v>
      </c>
      <c r="M171" s="35" t="str">
        <f t="shared" si="19"/>
        <v>0..n</v>
      </c>
      <c r="N171" s="482" t="s">
        <v>21</v>
      </c>
      <c r="O171" s="34" t="s">
        <v>3877</v>
      </c>
      <c r="P171" s="34" t="s">
        <v>4199</v>
      </c>
      <c r="Q171" s="34"/>
      <c r="R171" s="34"/>
      <c r="S171" s="34"/>
      <c r="T171" s="36" t="s">
        <v>77</v>
      </c>
      <c r="U171" s="500"/>
      <c r="V171" s="91"/>
      <c r="W171" s="185" t="s">
        <v>3774</v>
      </c>
      <c r="X171" s="166" t="s">
        <v>4949</v>
      </c>
      <c r="Y171" s="8"/>
      <c r="Z171" s="145" t="str">
        <f>INDEX('Factur-X FULL'!B:B,MATCH(CONCATENATE("/rsm:CrossIndustryInvoice",O171),'Factur-X FULL'!M:M,0))</f>
        <v>BG-27</v>
      </c>
      <c r="AA171" s="202" t="str">
        <f>INDEX('Factur-X FULL'!K:K,MATCH(CONCATENATE("/rsm:CrossIndustryInvoice",O171),'Factur-X FULL'!M:M,0))</f>
        <v>0..n</v>
      </c>
      <c r="AB171" s="146" t="str">
        <f>IF(OR(ISNA(Z171),Z171="EXT"),INDEX('Factur-X FULL'!T:T,MATCH(CONCATENATE("/rsm:CrossIndustryInvoice",O171),'Factur-X FULL'!M:M,0)),INDEX('Factur-X FULL'!T:T,MATCH(Z171,'Factur-X FULL'!B:B,0)))</f>
        <v>BASIC</v>
      </c>
      <c r="AC171" s="70"/>
      <c r="AD171" s="8"/>
    </row>
    <row r="172" spans="1:30" ht="45" customHeight="1" outlineLevel="4" x14ac:dyDescent="0.2">
      <c r="A172" s="8">
        <v>319</v>
      </c>
      <c r="B172" s="53" t="s">
        <v>4159</v>
      </c>
      <c r="C172" s="121"/>
      <c r="D172" s="445" t="str">
        <f t="shared" si="16"/>
        <v xml:space="preserve">* * * * * </v>
      </c>
      <c r="E172" s="24" t="s">
        <v>1201</v>
      </c>
      <c r="F172" s="26">
        <f t="shared" si="13"/>
        <v>5</v>
      </c>
      <c r="G172" s="26" t="s">
        <v>5613</v>
      </c>
      <c r="H172" s="26" t="s">
        <v>5613</v>
      </c>
      <c r="I172" s="26" t="s">
        <v>5613</v>
      </c>
      <c r="J172" s="26" t="s">
        <v>3776</v>
      </c>
      <c r="K172" s="18" t="s">
        <v>16</v>
      </c>
      <c r="L172" s="230" t="str">
        <f t="shared" si="17"/>
        <v>1..1</v>
      </c>
      <c r="M172" s="230" t="str">
        <f t="shared" si="19"/>
        <v>1..1</v>
      </c>
      <c r="N172" s="475" t="s">
        <v>20</v>
      </c>
      <c r="O172" s="20" t="s">
        <v>3878</v>
      </c>
      <c r="P172" s="20" t="s">
        <v>1202</v>
      </c>
      <c r="Q172" s="20" t="s">
        <v>77</v>
      </c>
      <c r="R172" s="20"/>
      <c r="S172" s="20"/>
      <c r="T172" s="18" t="s">
        <v>77</v>
      </c>
      <c r="U172" s="495"/>
      <c r="V172" s="88"/>
      <c r="W172" s="181" t="s">
        <v>3774</v>
      </c>
      <c r="X172" s="163" t="s">
        <v>4949</v>
      </c>
      <c r="Y172" s="8"/>
      <c r="Z172" s="114" t="str">
        <f>INDEX('Factur-X FULL'!B:B,MATCH(CONCATENATE("/rsm:CrossIndustryInvoice",O172),'Factur-X FULL'!M:M,0))</f>
        <v>BG-27-0</v>
      </c>
      <c r="AA172" s="201" t="str">
        <f>INDEX('Factur-X FULL'!K:K,MATCH(CONCATENATE("/rsm:CrossIndustryInvoice",O172),'Factur-X FULL'!M:M,0))</f>
        <v>1..1</v>
      </c>
      <c r="AB172" s="109" t="str">
        <f>IF(OR(ISNA(Z172),Z172="EXT"),INDEX('Factur-X FULL'!T:T,MATCH(CONCATENATE("/rsm:CrossIndustryInvoice",O172),'Factur-X FULL'!M:M,0)),INDEX('Factur-X FULL'!T:T,MATCH(Z172,'Factur-X FULL'!B:B,0)))</f>
        <v>BASIC</v>
      </c>
      <c r="AD172" s="8"/>
    </row>
    <row r="173" spans="1:30" ht="45" customHeight="1" outlineLevel="4" x14ac:dyDescent="0.2">
      <c r="A173" s="8">
        <v>320</v>
      </c>
      <c r="B173" s="53" t="s">
        <v>4159</v>
      </c>
      <c r="C173" s="121"/>
      <c r="D173" s="445" t="str">
        <f t="shared" si="16"/>
        <v xml:space="preserve">* * * * * * </v>
      </c>
      <c r="E173" s="24" t="s">
        <v>3759</v>
      </c>
      <c r="F173" s="26">
        <f t="shared" si="13"/>
        <v>6</v>
      </c>
      <c r="G173" s="26" t="s">
        <v>5613</v>
      </c>
      <c r="H173" s="26" t="s">
        <v>5613</v>
      </c>
      <c r="I173" s="26" t="s">
        <v>5613</v>
      </c>
      <c r="J173" s="26" t="s">
        <v>3776</v>
      </c>
      <c r="K173" s="18" t="s">
        <v>16</v>
      </c>
      <c r="L173" s="230" t="str">
        <f t="shared" si="17"/>
        <v>1..1</v>
      </c>
      <c r="M173" s="230" t="str">
        <f t="shared" si="19"/>
        <v>1..1</v>
      </c>
      <c r="N173" s="475" t="s">
        <v>16</v>
      </c>
      <c r="O173" s="20" t="s">
        <v>3879</v>
      </c>
      <c r="P173" s="20" t="s">
        <v>77</v>
      </c>
      <c r="Q173" s="20" t="s">
        <v>718</v>
      </c>
      <c r="R173" s="20"/>
      <c r="S173" s="21"/>
      <c r="T173" s="18" t="s">
        <v>77</v>
      </c>
      <c r="U173" s="495"/>
      <c r="V173" s="88"/>
      <c r="W173" s="181" t="s">
        <v>3774</v>
      </c>
      <c r="X173" s="163" t="s">
        <v>4949</v>
      </c>
      <c r="Y173" s="8"/>
      <c r="Z173" s="114" t="str">
        <f>INDEX('Factur-X FULL'!B:B,MATCH(CONCATENATE("/rsm:CrossIndustryInvoice",O173),'Factur-X FULL'!M:M,0))</f>
        <v>BG-27-1</v>
      </c>
      <c r="AA173" s="201" t="str">
        <f>INDEX('Factur-X FULL'!K:K,MATCH(CONCATENATE("/rsm:CrossIndustryInvoice",O173),'Factur-X FULL'!M:M,0))</f>
        <v>1..1</v>
      </c>
      <c r="AB173" s="109" t="str">
        <f>IF(OR(ISNA(Z173),Z173="EXT"),INDEX('Factur-X FULL'!T:T,MATCH(CONCATENATE("/rsm:CrossIndustryInvoice",O173),'Factur-X FULL'!M:M,0)),INDEX('Factur-X FULL'!T:T,MATCH(Z173,'Factur-X FULL'!B:B,0)))</f>
        <v>BASIC</v>
      </c>
      <c r="AD173" s="8"/>
    </row>
    <row r="174" spans="1:30" ht="45" customHeight="1" outlineLevel="4" x14ac:dyDescent="0.2">
      <c r="A174" s="8">
        <v>321</v>
      </c>
      <c r="B174" s="53" t="s">
        <v>4159</v>
      </c>
      <c r="C174" s="121"/>
      <c r="D174" s="445" t="str">
        <f t="shared" si="16"/>
        <v xml:space="preserve">* * * * * </v>
      </c>
      <c r="E174" s="24" t="s">
        <v>3758</v>
      </c>
      <c r="F174" s="26">
        <f t="shared" si="13"/>
        <v>5</v>
      </c>
      <c r="G174" s="26" t="s">
        <v>5613</v>
      </c>
      <c r="H174" s="26" t="s">
        <v>5613</v>
      </c>
      <c r="I174" s="26" t="s">
        <v>5613</v>
      </c>
      <c r="J174" s="26" t="s">
        <v>3776</v>
      </c>
      <c r="K174" s="18" t="s">
        <v>20</v>
      </c>
      <c r="L174" s="230" t="str">
        <f t="shared" si="17"/>
        <v>0..1</v>
      </c>
      <c r="M174" s="230" t="str">
        <f t="shared" si="19"/>
        <v>0..1</v>
      </c>
      <c r="N174" s="475" t="s">
        <v>20</v>
      </c>
      <c r="O174" s="20" t="s">
        <v>3880</v>
      </c>
      <c r="P174" s="20" t="s">
        <v>4200</v>
      </c>
      <c r="Q174" s="20"/>
      <c r="R174" s="20"/>
      <c r="S174" s="20"/>
      <c r="T174" s="18" t="s">
        <v>1130</v>
      </c>
      <c r="U174" s="495" t="s">
        <v>81</v>
      </c>
      <c r="V174" s="88"/>
      <c r="W174" s="181" t="s">
        <v>3774</v>
      </c>
      <c r="X174" s="163" t="s">
        <v>4949</v>
      </c>
      <c r="Y174" s="8"/>
      <c r="Z174" s="114" t="str">
        <f>INDEX('Factur-X FULL'!B:B,MATCH(CONCATENATE("/rsm:CrossIndustryInvoice",O174),'Factur-X FULL'!M:M,0))</f>
        <v>BT-138</v>
      </c>
      <c r="AA174" s="201" t="str">
        <f>INDEX('Factur-X FULL'!K:K,MATCH(CONCATENATE("/rsm:CrossIndustryInvoice",O174),'Factur-X FULL'!M:M,0))</f>
        <v>0..1</v>
      </c>
      <c r="AB174" s="109" t="str">
        <f>IF(OR(ISNA(Z174),Z174="EXT"),INDEX('Factur-X FULL'!T:T,MATCH(CONCATENATE("/rsm:CrossIndustryInvoice",O174),'Factur-X FULL'!M:M,0)),INDEX('Factur-X FULL'!T:T,MATCH(Z174,'Factur-X FULL'!B:B,0)))</f>
        <v>EN 16931</v>
      </c>
      <c r="AD174" s="8"/>
    </row>
    <row r="175" spans="1:30" ht="45" customHeight="1" outlineLevel="4" x14ac:dyDescent="0.2">
      <c r="A175" s="8">
        <v>322</v>
      </c>
      <c r="B175" s="53" t="s">
        <v>4159</v>
      </c>
      <c r="C175" s="121"/>
      <c r="D175" s="445" t="str">
        <f t="shared" si="16"/>
        <v xml:space="preserve">* * * * * </v>
      </c>
      <c r="E175" s="24" t="s">
        <v>3757</v>
      </c>
      <c r="F175" s="26">
        <f t="shared" si="13"/>
        <v>5</v>
      </c>
      <c r="G175" s="26" t="s">
        <v>5613</v>
      </c>
      <c r="H175" s="26" t="s">
        <v>5613</v>
      </c>
      <c r="I175" s="26" t="s">
        <v>5613</v>
      </c>
      <c r="J175" s="26" t="s">
        <v>3776</v>
      </c>
      <c r="K175" s="18" t="s">
        <v>20</v>
      </c>
      <c r="L175" s="230" t="str">
        <f t="shared" si="17"/>
        <v>0..1</v>
      </c>
      <c r="M175" s="230" t="str">
        <f t="shared" si="19"/>
        <v>0..1</v>
      </c>
      <c r="N175" s="475" t="s">
        <v>20</v>
      </c>
      <c r="O175" s="20" t="s">
        <v>3881</v>
      </c>
      <c r="P175" s="20" t="s">
        <v>4201</v>
      </c>
      <c r="Q175" s="20"/>
      <c r="R175" s="20"/>
      <c r="S175" s="20"/>
      <c r="T175" s="18" t="s">
        <v>230</v>
      </c>
      <c r="U175" s="495" t="s">
        <v>81</v>
      </c>
      <c r="V175" s="88"/>
      <c r="W175" s="181" t="s">
        <v>3774</v>
      </c>
      <c r="X175" s="163" t="s">
        <v>4949</v>
      </c>
      <c r="Y175" s="8"/>
      <c r="Z175" s="114" t="str">
        <f>INDEX('Factur-X FULL'!B:B,MATCH(CONCATENATE("/rsm:CrossIndustryInvoice",O175),'Factur-X FULL'!M:M,0))</f>
        <v>BT-137</v>
      </c>
      <c r="AA175" s="201" t="str">
        <f>INDEX('Factur-X FULL'!K:K,MATCH(CONCATENATE("/rsm:CrossIndustryInvoice",O175),'Factur-X FULL'!M:M,0))</f>
        <v>0..1</v>
      </c>
      <c r="AB175" s="109" t="str">
        <f>IF(OR(ISNA(Z175),Z175="EXT"),INDEX('Factur-X FULL'!T:T,MATCH(CONCATENATE("/rsm:CrossIndustryInvoice",O175),'Factur-X FULL'!M:M,0)),INDEX('Factur-X FULL'!T:T,MATCH(Z175,'Factur-X FULL'!B:B,0)))</f>
        <v>EN 16931</v>
      </c>
      <c r="AD175" s="8"/>
    </row>
    <row r="176" spans="1:30" ht="45" customHeight="1" outlineLevel="4" x14ac:dyDescent="0.2">
      <c r="A176" s="8">
        <v>323</v>
      </c>
      <c r="B176" s="53" t="s">
        <v>4159</v>
      </c>
      <c r="C176" s="121"/>
      <c r="D176" s="445" t="str">
        <f t="shared" si="16"/>
        <v xml:space="preserve">* * * * * </v>
      </c>
      <c r="E176" s="24" t="s">
        <v>3760</v>
      </c>
      <c r="F176" s="26">
        <f t="shared" si="13"/>
        <v>5</v>
      </c>
      <c r="G176" s="26" t="s">
        <v>5613</v>
      </c>
      <c r="H176" s="26" t="s">
        <v>5613</v>
      </c>
      <c r="I176" s="26" t="s">
        <v>5613</v>
      </c>
      <c r="J176" s="26" t="s">
        <v>3776</v>
      </c>
      <c r="K176" s="18" t="s">
        <v>16</v>
      </c>
      <c r="L176" s="230" t="str">
        <f t="shared" si="17"/>
        <v>1..1</v>
      </c>
      <c r="M176" s="230" t="str">
        <f t="shared" si="19"/>
        <v>1..1</v>
      </c>
      <c r="N176" s="475" t="s">
        <v>21</v>
      </c>
      <c r="O176" s="20" t="s">
        <v>3882</v>
      </c>
      <c r="P176" s="20" t="s">
        <v>1230</v>
      </c>
      <c r="Q176" s="20"/>
      <c r="R176" s="20"/>
      <c r="S176" s="20"/>
      <c r="T176" s="18" t="s">
        <v>230</v>
      </c>
      <c r="U176" s="495" t="s">
        <v>81</v>
      </c>
      <c r="V176" s="88"/>
      <c r="W176" s="181" t="s">
        <v>3774</v>
      </c>
      <c r="X176" s="163" t="s">
        <v>4949</v>
      </c>
      <c r="Y176" s="8"/>
      <c r="Z176" s="114" t="str">
        <f>INDEX('Factur-X FULL'!B:B,MATCH(CONCATENATE("/rsm:CrossIndustryInvoice",O176),'Factur-X FULL'!M:M,0))</f>
        <v>BT-136</v>
      </c>
      <c r="AA176" s="201" t="str">
        <f>INDEX('Factur-X FULL'!K:K,MATCH(CONCATENATE("/rsm:CrossIndustryInvoice",O176),'Factur-X FULL'!M:M,0))</f>
        <v>1..1</v>
      </c>
      <c r="AB176" s="109" t="str">
        <f>IF(OR(ISNA(Z176),Z176="EXT"),INDEX('Factur-X FULL'!T:T,MATCH(CONCATENATE("/rsm:CrossIndustryInvoice",O176),'Factur-X FULL'!M:M,0)),INDEX('Factur-X FULL'!T:T,MATCH(Z176,'Factur-X FULL'!B:B,0)))</f>
        <v>BASIC</v>
      </c>
      <c r="AD176" s="8"/>
    </row>
    <row r="177" spans="1:30" ht="45" customHeight="1" outlineLevel="4" x14ac:dyDescent="0.2">
      <c r="A177" s="8">
        <v>324</v>
      </c>
      <c r="B177" s="53" t="s">
        <v>4159</v>
      </c>
      <c r="C177" s="121"/>
      <c r="D177" s="445" t="str">
        <f t="shared" si="16"/>
        <v xml:space="preserve">* * * * * </v>
      </c>
      <c r="E177" s="24" t="s">
        <v>3761</v>
      </c>
      <c r="F177" s="26">
        <f t="shared" si="13"/>
        <v>5</v>
      </c>
      <c r="G177" s="26" t="s">
        <v>5613</v>
      </c>
      <c r="H177" s="26" t="s">
        <v>5613</v>
      </c>
      <c r="I177" s="26" t="s">
        <v>5613</v>
      </c>
      <c r="J177" s="26" t="s">
        <v>3776</v>
      </c>
      <c r="K177" s="18" t="s">
        <v>20</v>
      </c>
      <c r="L177" s="230" t="str">
        <f t="shared" si="17"/>
        <v>0..1</v>
      </c>
      <c r="M177" s="230" t="str">
        <f t="shared" si="19"/>
        <v>0..1</v>
      </c>
      <c r="N177" s="475" t="s">
        <v>20</v>
      </c>
      <c r="O177" s="20" t="s">
        <v>3883</v>
      </c>
      <c r="P177" s="20" t="s">
        <v>4202</v>
      </c>
      <c r="Q177" s="20" t="s">
        <v>4249</v>
      </c>
      <c r="R177" s="20"/>
      <c r="S177" s="20"/>
      <c r="T177" s="18" t="s">
        <v>192</v>
      </c>
      <c r="U177" s="495" t="s">
        <v>81</v>
      </c>
      <c r="V177" s="88"/>
      <c r="W177" s="181" t="s">
        <v>3774</v>
      </c>
      <c r="X177" s="163" t="s">
        <v>4949</v>
      </c>
      <c r="Y177" s="8"/>
      <c r="Z177" s="114" t="str">
        <f>INDEX('Factur-X FULL'!B:B,MATCH(CONCATENATE("/rsm:CrossIndustryInvoice",O177),'Factur-X FULL'!M:M,0))</f>
        <v>BT-140</v>
      </c>
      <c r="AA177" s="201" t="str">
        <f>INDEX('Factur-X FULL'!K:K,MATCH(CONCATENATE("/rsm:CrossIndustryInvoice",O177),'Factur-X FULL'!M:M,0))</f>
        <v>0..1</v>
      </c>
      <c r="AB177" s="109" t="str">
        <f>IF(OR(ISNA(Z177),Z177="EXT"),INDEX('Factur-X FULL'!T:T,MATCH(CONCATENATE("/rsm:CrossIndustryInvoice",O177),'Factur-X FULL'!M:M,0)),INDEX('Factur-X FULL'!T:T,MATCH(Z177,'Factur-X FULL'!B:B,0)))</f>
        <v>BASIC</v>
      </c>
      <c r="AD177" s="8"/>
    </row>
    <row r="178" spans="1:30" ht="45" customHeight="1" outlineLevel="4" x14ac:dyDescent="0.2">
      <c r="A178" s="8">
        <v>325</v>
      </c>
      <c r="B178" s="53" t="s">
        <v>4159</v>
      </c>
      <c r="C178" s="121"/>
      <c r="D178" s="445" t="str">
        <f t="shared" si="16"/>
        <v xml:space="preserve">* * * * * </v>
      </c>
      <c r="E178" s="24" t="s">
        <v>3762</v>
      </c>
      <c r="F178" s="26">
        <f t="shared" si="13"/>
        <v>5</v>
      </c>
      <c r="G178" s="26" t="s">
        <v>5613</v>
      </c>
      <c r="H178" s="26" t="s">
        <v>5613</v>
      </c>
      <c r="I178" s="26" t="s">
        <v>5613</v>
      </c>
      <c r="J178" s="26" t="s">
        <v>3776</v>
      </c>
      <c r="K178" s="18" t="s">
        <v>20</v>
      </c>
      <c r="L178" s="230" t="str">
        <f t="shared" si="17"/>
        <v>0..1</v>
      </c>
      <c r="M178" s="230" t="str">
        <f t="shared" si="19"/>
        <v>0..1</v>
      </c>
      <c r="N178" s="475" t="s">
        <v>20</v>
      </c>
      <c r="O178" s="20" t="s">
        <v>3884</v>
      </c>
      <c r="P178" s="20" t="s">
        <v>4203</v>
      </c>
      <c r="Q178" s="20"/>
      <c r="R178" s="20"/>
      <c r="S178" s="20"/>
      <c r="T178" s="18" t="s">
        <v>125</v>
      </c>
      <c r="U178" s="495" t="s">
        <v>81</v>
      </c>
      <c r="V178" s="88"/>
      <c r="W178" s="181" t="s">
        <v>3774</v>
      </c>
      <c r="X178" s="163" t="s">
        <v>4949</v>
      </c>
      <c r="Y178" s="8"/>
      <c r="Z178" s="114" t="str">
        <f>INDEX('Factur-X FULL'!B:B,MATCH(CONCATENATE("/rsm:CrossIndustryInvoice",O178),'Factur-X FULL'!M:M,0))</f>
        <v>BT-139</v>
      </c>
      <c r="AA178" s="201" t="str">
        <f>INDEX('Factur-X FULL'!K:K,MATCH(CONCATENATE("/rsm:CrossIndustryInvoice",O178),'Factur-X FULL'!M:M,0))</f>
        <v>0..1</v>
      </c>
      <c r="AB178" s="109" t="str">
        <f>IF(OR(ISNA(Z178),Z178="EXT"),INDEX('Factur-X FULL'!T:T,MATCH(CONCATENATE("/rsm:CrossIndustryInvoice",O178),'Factur-X FULL'!M:M,0)),INDEX('Factur-X FULL'!T:T,MATCH(Z178,'Factur-X FULL'!B:B,0)))</f>
        <v>BASIC</v>
      </c>
      <c r="AD178" s="8"/>
    </row>
    <row r="179" spans="1:30" s="148" customFormat="1" ht="45" customHeight="1" outlineLevel="3" x14ac:dyDescent="0.2">
      <c r="A179" s="8">
        <v>326</v>
      </c>
      <c r="B179" s="152" t="s">
        <v>4159</v>
      </c>
      <c r="C179" s="126"/>
      <c r="D179" s="446" t="str">
        <f t="shared" si="16"/>
        <v xml:space="preserve">* * * * </v>
      </c>
      <c r="E179" s="49" t="s">
        <v>3773</v>
      </c>
      <c r="F179" s="35">
        <f t="shared" ref="F179:F236" si="20">LEN(O179)-LEN(SUBSTITUTE(O179,"/",""))</f>
        <v>4</v>
      </c>
      <c r="G179" s="35" t="s">
        <v>5613</v>
      </c>
      <c r="H179" s="35" t="s">
        <v>5613</v>
      </c>
      <c r="I179" s="35" t="s">
        <v>5613</v>
      </c>
      <c r="J179" s="35" t="s">
        <v>3776</v>
      </c>
      <c r="K179" s="36" t="s">
        <v>21</v>
      </c>
      <c r="L179" s="35" t="str">
        <f t="shared" si="17"/>
        <v>0..n</v>
      </c>
      <c r="M179" s="35" t="str">
        <f t="shared" si="19"/>
        <v>0..n</v>
      </c>
      <c r="N179" s="482" t="s">
        <v>21</v>
      </c>
      <c r="O179" s="34" t="s">
        <v>3877</v>
      </c>
      <c r="P179" s="34" t="s">
        <v>1257</v>
      </c>
      <c r="Q179" s="34" t="s">
        <v>4234</v>
      </c>
      <c r="R179" s="34"/>
      <c r="S179" s="34"/>
      <c r="T179" s="36" t="s">
        <v>77</v>
      </c>
      <c r="U179" s="500"/>
      <c r="V179" s="91"/>
      <c r="W179" s="185" t="s">
        <v>3774</v>
      </c>
      <c r="X179" s="166" t="s">
        <v>4949</v>
      </c>
      <c r="Y179" s="8"/>
      <c r="Z179" s="145" t="s">
        <v>1255</v>
      </c>
      <c r="AA179" s="202" t="str">
        <f>INDEX('Factur-X FULL'!K:K,MATCH(CONCATENATE("/rsm:CrossIndustryInvoice",O179),'Factur-X FULL'!M:M,0))</f>
        <v>0..n</v>
      </c>
      <c r="AB179" s="146" t="str">
        <f>IF(OR(ISNA(Z179),Z179="EXT"),INDEX('Factur-X FULL'!T:T,MATCH(CONCATENATE("/rsm:CrossIndustryInvoice",O179),'Factur-X FULL'!M:M,0)),INDEX('Factur-X FULL'!T:T,MATCH(Z179,'Factur-X FULL'!B:B,0)))</f>
        <v>BASIC</v>
      </c>
      <c r="AC179" s="70"/>
      <c r="AD179" s="8"/>
    </row>
    <row r="180" spans="1:30" ht="45" customHeight="1" outlineLevel="4" x14ac:dyDescent="0.2">
      <c r="A180" s="8">
        <v>327</v>
      </c>
      <c r="B180" s="53" t="s">
        <v>4159</v>
      </c>
      <c r="C180" s="121"/>
      <c r="D180" s="445" t="str">
        <f t="shared" si="16"/>
        <v xml:space="preserve">* * * * * </v>
      </c>
      <c r="E180" s="24" t="s">
        <v>1201</v>
      </c>
      <c r="F180" s="26">
        <f t="shared" si="20"/>
        <v>5</v>
      </c>
      <c r="G180" s="26" t="s">
        <v>5613</v>
      </c>
      <c r="H180" s="26" t="s">
        <v>5613</v>
      </c>
      <c r="I180" s="26" t="s">
        <v>5613</v>
      </c>
      <c r="J180" s="26" t="s">
        <v>3776</v>
      </c>
      <c r="K180" s="18" t="s">
        <v>16</v>
      </c>
      <c r="L180" s="230" t="str">
        <f t="shared" si="17"/>
        <v>1..1</v>
      </c>
      <c r="M180" s="230" t="str">
        <f t="shared" si="19"/>
        <v>1..1</v>
      </c>
      <c r="N180" s="475" t="s">
        <v>20</v>
      </c>
      <c r="O180" s="20" t="s">
        <v>3878</v>
      </c>
      <c r="P180" s="20" t="s">
        <v>1202</v>
      </c>
      <c r="Q180" s="20" t="s">
        <v>77</v>
      </c>
      <c r="R180" s="20"/>
      <c r="S180" s="20"/>
      <c r="T180" s="18" t="s">
        <v>77</v>
      </c>
      <c r="U180" s="495"/>
      <c r="V180" s="88"/>
      <c r="W180" s="181" t="s">
        <v>3774</v>
      </c>
      <c r="X180" s="163" t="s">
        <v>4949</v>
      </c>
      <c r="Y180" s="8"/>
      <c r="Z180" s="114" t="s">
        <v>1265</v>
      </c>
      <c r="AA180" s="201" t="str">
        <f>INDEX('Factur-X FULL'!K:K,MATCH(CONCATENATE("/rsm:CrossIndustryInvoice",O180),'Factur-X FULL'!M:M,0))</f>
        <v>1..1</v>
      </c>
      <c r="AB180" s="109" t="str">
        <f>IF(OR(ISNA(Z180),Z180="EXT"),INDEX('Factur-X FULL'!T:T,MATCH(CONCATENATE("/rsm:CrossIndustryInvoice",O180),'Factur-X FULL'!M:M,0)),INDEX('Factur-X FULL'!T:T,MATCH(Z180,'Factur-X FULL'!B:B,0)))</f>
        <v>BASIC</v>
      </c>
      <c r="AD180" s="8"/>
    </row>
    <row r="181" spans="1:30" ht="45" customHeight="1" outlineLevel="4" x14ac:dyDescent="0.2">
      <c r="A181" s="8">
        <v>328</v>
      </c>
      <c r="B181" s="53" t="s">
        <v>4159</v>
      </c>
      <c r="C181" s="121"/>
      <c r="D181" s="445" t="str">
        <f t="shared" si="16"/>
        <v xml:space="preserve">* * * * * * </v>
      </c>
      <c r="E181" s="24" t="s">
        <v>3769</v>
      </c>
      <c r="F181" s="26">
        <f t="shared" si="20"/>
        <v>6</v>
      </c>
      <c r="G181" s="26" t="s">
        <v>5613</v>
      </c>
      <c r="H181" s="26" t="s">
        <v>5613</v>
      </c>
      <c r="I181" s="26" t="s">
        <v>5613</v>
      </c>
      <c r="J181" s="26" t="s">
        <v>3776</v>
      </c>
      <c r="K181" s="18" t="s">
        <v>16</v>
      </c>
      <c r="L181" s="230" t="str">
        <f t="shared" si="17"/>
        <v>1..1</v>
      </c>
      <c r="M181" s="230" t="str">
        <f t="shared" si="19"/>
        <v>1..1</v>
      </c>
      <c r="N181" s="475" t="s">
        <v>16</v>
      </c>
      <c r="O181" s="20" t="s">
        <v>3879</v>
      </c>
      <c r="P181" s="20" t="s">
        <v>77</v>
      </c>
      <c r="Q181" s="20" t="s">
        <v>1268</v>
      </c>
      <c r="R181" s="20"/>
      <c r="S181" s="21"/>
      <c r="T181" s="18" t="s">
        <v>77</v>
      </c>
      <c r="U181" s="495"/>
      <c r="V181" s="88"/>
      <c r="W181" s="181" t="s">
        <v>3774</v>
      </c>
      <c r="X181" s="163" t="s">
        <v>4949</v>
      </c>
      <c r="Y181" s="8"/>
      <c r="Z181" s="114" t="s">
        <v>1266</v>
      </c>
      <c r="AA181" s="201" t="str">
        <f>INDEX('Factur-X FULL'!K:K,MATCH(CONCATENATE("/rsm:CrossIndustryInvoice",O181),'Factur-X FULL'!M:M,0))</f>
        <v>1..1</v>
      </c>
      <c r="AB181" s="109" t="str">
        <f>IF(OR(ISNA(Z181),Z181="EXT"),INDEX('Factur-X FULL'!T:T,MATCH(CONCATENATE("/rsm:CrossIndustryInvoice",O181),'Factur-X FULL'!M:M,0)),INDEX('Factur-X FULL'!T:T,MATCH(Z181,'Factur-X FULL'!B:B,0)))</f>
        <v>BASIC</v>
      </c>
      <c r="AD181" s="8"/>
    </row>
    <row r="182" spans="1:30" ht="45" customHeight="1" outlineLevel="4" x14ac:dyDescent="0.2">
      <c r="A182" s="8">
        <v>329</v>
      </c>
      <c r="B182" s="53" t="s">
        <v>4159</v>
      </c>
      <c r="C182" s="121"/>
      <c r="D182" s="445" t="str">
        <f t="shared" si="16"/>
        <v xml:space="preserve">* * * * * </v>
      </c>
      <c r="E182" s="24" t="s">
        <v>3764</v>
      </c>
      <c r="F182" s="26">
        <f t="shared" si="20"/>
        <v>5</v>
      </c>
      <c r="G182" s="26" t="s">
        <v>5613</v>
      </c>
      <c r="H182" s="26" t="s">
        <v>5613</v>
      </c>
      <c r="I182" s="26" t="s">
        <v>5613</v>
      </c>
      <c r="J182" s="26" t="s">
        <v>3776</v>
      </c>
      <c r="K182" s="18" t="s">
        <v>20</v>
      </c>
      <c r="L182" s="230" t="str">
        <f t="shared" si="17"/>
        <v>0..1</v>
      </c>
      <c r="M182" s="230" t="str">
        <f t="shared" si="19"/>
        <v>0..1</v>
      </c>
      <c r="N182" s="475" t="s">
        <v>20</v>
      </c>
      <c r="O182" s="20" t="s">
        <v>3880</v>
      </c>
      <c r="P182" s="20" t="s">
        <v>4220</v>
      </c>
      <c r="Q182" s="20"/>
      <c r="R182" s="20"/>
      <c r="S182" s="20"/>
      <c r="T182" s="18" t="s">
        <v>1130</v>
      </c>
      <c r="U182" s="495" t="s">
        <v>81</v>
      </c>
      <c r="V182" s="88"/>
      <c r="W182" s="181" t="s">
        <v>3774</v>
      </c>
      <c r="X182" s="163" t="s">
        <v>4949</v>
      </c>
      <c r="Y182" s="8"/>
      <c r="Z182" s="114" t="s">
        <v>1270</v>
      </c>
      <c r="AA182" s="201" t="str">
        <f>INDEX('Factur-X FULL'!K:K,MATCH(CONCATENATE("/rsm:CrossIndustryInvoice",O182),'Factur-X FULL'!M:M,0))</f>
        <v>0..1</v>
      </c>
      <c r="AB182" s="109" t="str">
        <f>IF(OR(ISNA(Z182),Z182="EXT"),INDEX('Factur-X FULL'!T:T,MATCH(CONCATENATE("/rsm:CrossIndustryInvoice",O182),'Factur-X FULL'!M:M,0)),INDEX('Factur-X FULL'!T:T,MATCH(Z182,'Factur-X FULL'!B:B,0)))</f>
        <v>EN 16931</v>
      </c>
      <c r="AD182" s="8"/>
    </row>
    <row r="183" spans="1:30" ht="45" customHeight="1" outlineLevel="4" x14ac:dyDescent="0.2">
      <c r="A183" s="8">
        <v>330</v>
      </c>
      <c r="B183" s="53" t="s">
        <v>4159</v>
      </c>
      <c r="C183" s="121"/>
      <c r="D183" s="445" t="str">
        <f t="shared" si="16"/>
        <v xml:space="preserve">* * * * * </v>
      </c>
      <c r="E183" s="24" t="s">
        <v>3765</v>
      </c>
      <c r="F183" s="26">
        <f t="shared" si="20"/>
        <v>5</v>
      </c>
      <c r="G183" s="26" t="s">
        <v>5613</v>
      </c>
      <c r="H183" s="26" t="s">
        <v>5613</v>
      </c>
      <c r="I183" s="26" t="s">
        <v>5613</v>
      </c>
      <c r="J183" s="26" t="s">
        <v>3776</v>
      </c>
      <c r="K183" s="18" t="s">
        <v>20</v>
      </c>
      <c r="L183" s="230" t="str">
        <f t="shared" si="17"/>
        <v>0..1</v>
      </c>
      <c r="M183" s="230" t="str">
        <f t="shared" si="19"/>
        <v>0..1</v>
      </c>
      <c r="N183" s="475" t="s">
        <v>20</v>
      </c>
      <c r="O183" s="20" t="s">
        <v>3881</v>
      </c>
      <c r="P183" s="20" t="s">
        <v>4221</v>
      </c>
      <c r="Q183" s="20"/>
      <c r="R183" s="20"/>
      <c r="S183" s="20"/>
      <c r="T183" s="18" t="s">
        <v>230</v>
      </c>
      <c r="U183" s="495" t="s">
        <v>81</v>
      </c>
      <c r="V183" s="88"/>
      <c r="W183" s="181" t="s">
        <v>3774</v>
      </c>
      <c r="X183" s="163" t="s">
        <v>4949</v>
      </c>
      <c r="Y183" s="8"/>
      <c r="Z183" s="114" t="s">
        <v>1275</v>
      </c>
      <c r="AA183" s="201" t="str">
        <f>INDEX('Factur-X FULL'!K:K,MATCH(CONCATENATE("/rsm:CrossIndustryInvoice",O183),'Factur-X FULL'!M:M,0))</f>
        <v>0..1</v>
      </c>
      <c r="AB183" s="109" t="str">
        <f>IF(OR(ISNA(Z183),Z183="EXT"),INDEX('Factur-X FULL'!T:T,MATCH(CONCATENATE("/rsm:CrossIndustryInvoice",O183),'Factur-X FULL'!M:M,0)),INDEX('Factur-X FULL'!T:T,MATCH(Z183,'Factur-X FULL'!B:B,0)))</f>
        <v>EN 16931</v>
      </c>
      <c r="AD183" s="8"/>
    </row>
    <row r="184" spans="1:30" ht="45" customHeight="1" outlineLevel="4" x14ac:dyDescent="0.2">
      <c r="A184" s="8">
        <v>331</v>
      </c>
      <c r="B184" s="53" t="s">
        <v>4159</v>
      </c>
      <c r="C184" s="121"/>
      <c r="D184" s="445" t="str">
        <f t="shared" si="16"/>
        <v xml:space="preserve">* * * * * </v>
      </c>
      <c r="E184" s="24" t="s">
        <v>3766</v>
      </c>
      <c r="F184" s="26">
        <f t="shared" si="20"/>
        <v>5</v>
      </c>
      <c r="G184" s="26" t="s">
        <v>5613</v>
      </c>
      <c r="H184" s="26" t="s">
        <v>5613</v>
      </c>
      <c r="I184" s="26" t="s">
        <v>5613</v>
      </c>
      <c r="J184" s="26" t="s">
        <v>3776</v>
      </c>
      <c r="K184" s="18" t="s">
        <v>16</v>
      </c>
      <c r="L184" s="230" t="str">
        <f t="shared" si="17"/>
        <v>1..1</v>
      </c>
      <c r="M184" s="230" t="str">
        <f t="shared" si="19"/>
        <v>1..1</v>
      </c>
      <c r="N184" s="475" t="s">
        <v>21</v>
      </c>
      <c r="O184" s="20" t="s">
        <v>3882</v>
      </c>
      <c r="P184" s="20" t="s">
        <v>1282</v>
      </c>
      <c r="Q184" s="20"/>
      <c r="R184" s="20"/>
      <c r="S184" s="20"/>
      <c r="T184" s="18" t="s">
        <v>230</v>
      </c>
      <c r="U184" s="495" t="s">
        <v>81</v>
      </c>
      <c r="V184" s="88"/>
      <c r="W184" s="181" t="s">
        <v>3774</v>
      </c>
      <c r="X184" s="163" t="s">
        <v>4949</v>
      </c>
      <c r="Y184" s="8"/>
      <c r="Z184" s="114" t="s">
        <v>1280</v>
      </c>
      <c r="AA184" s="201" t="str">
        <f>INDEX('Factur-X FULL'!K:K,MATCH(CONCATENATE("/rsm:CrossIndustryInvoice",O184),'Factur-X FULL'!M:M,0))</f>
        <v>1..1</v>
      </c>
      <c r="AB184" s="109" t="str">
        <f>IF(OR(ISNA(Z184),Z184="EXT"),INDEX('Factur-X FULL'!T:T,MATCH(CONCATENATE("/rsm:CrossIndustryInvoice",O184),'Factur-X FULL'!M:M,0)),INDEX('Factur-X FULL'!T:T,MATCH(Z184,'Factur-X FULL'!B:B,0)))</f>
        <v>BASIC</v>
      </c>
      <c r="AD184" s="8"/>
    </row>
    <row r="185" spans="1:30" ht="45" customHeight="1" outlineLevel="4" x14ac:dyDescent="0.2">
      <c r="A185" s="8">
        <v>332</v>
      </c>
      <c r="B185" s="53" t="s">
        <v>4159</v>
      </c>
      <c r="C185" s="121"/>
      <c r="D185" s="445" t="str">
        <f t="shared" si="16"/>
        <v xml:space="preserve">* * * * * </v>
      </c>
      <c r="E185" s="24" t="s">
        <v>3767</v>
      </c>
      <c r="F185" s="26">
        <f t="shared" si="20"/>
        <v>5</v>
      </c>
      <c r="G185" s="26" t="s">
        <v>5613</v>
      </c>
      <c r="H185" s="26" t="s">
        <v>5613</v>
      </c>
      <c r="I185" s="26" t="s">
        <v>5613</v>
      </c>
      <c r="J185" s="26" t="s">
        <v>3776</v>
      </c>
      <c r="K185" s="18" t="s">
        <v>20</v>
      </c>
      <c r="L185" s="230" t="str">
        <f t="shared" si="17"/>
        <v>0..1</v>
      </c>
      <c r="M185" s="230" t="str">
        <f t="shared" si="19"/>
        <v>0..1</v>
      </c>
      <c r="N185" s="475" t="s">
        <v>20</v>
      </c>
      <c r="O185" s="20" t="s">
        <v>3883</v>
      </c>
      <c r="P185" s="20" t="s">
        <v>4222</v>
      </c>
      <c r="Q185" s="20" t="s">
        <v>4250</v>
      </c>
      <c r="R185" s="20"/>
      <c r="S185" s="20"/>
      <c r="T185" s="18" t="s">
        <v>192</v>
      </c>
      <c r="U185" s="495" t="s">
        <v>81</v>
      </c>
      <c r="V185" s="88"/>
      <c r="W185" s="181" t="s">
        <v>3774</v>
      </c>
      <c r="X185" s="163" t="s">
        <v>4949</v>
      </c>
      <c r="Y185" s="8"/>
      <c r="Z185" s="114" t="s">
        <v>1287</v>
      </c>
      <c r="AA185" s="201" t="str">
        <f>INDEX('Factur-X FULL'!K:K,MATCH(CONCATENATE("/rsm:CrossIndustryInvoice",O185),'Factur-X FULL'!M:M,0))</f>
        <v>0..1</v>
      </c>
      <c r="AB185" s="109" t="str">
        <f>IF(OR(ISNA(Z185),Z185="EXT"),INDEX('Factur-X FULL'!T:T,MATCH(CONCATENATE("/rsm:CrossIndustryInvoice",O185),'Factur-X FULL'!M:M,0)),INDEX('Factur-X FULL'!T:T,MATCH(Z185,'Factur-X FULL'!B:B,0)))</f>
        <v>BASIC</v>
      </c>
      <c r="AD185" s="8"/>
    </row>
    <row r="186" spans="1:30" ht="45" customHeight="1" outlineLevel="4" x14ac:dyDescent="0.2">
      <c r="A186" s="8">
        <v>333</v>
      </c>
      <c r="B186" s="53" t="s">
        <v>4159</v>
      </c>
      <c r="C186" s="121"/>
      <c r="D186" s="445" t="str">
        <f t="shared" si="16"/>
        <v xml:space="preserve">* * * * * </v>
      </c>
      <c r="E186" s="24" t="s">
        <v>3768</v>
      </c>
      <c r="F186" s="26">
        <f t="shared" si="20"/>
        <v>5</v>
      </c>
      <c r="G186" s="26" t="s">
        <v>5613</v>
      </c>
      <c r="H186" s="26" t="s">
        <v>5613</v>
      </c>
      <c r="I186" s="26" t="s">
        <v>5613</v>
      </c>
      <c r="J186" s="26" t="s">
        <v>3776</v>
      </c>
      <c r="K186" s="18" t="s">
        <v>20</v>
      </c>
      <c r="L186" s="230" t="str">
        <f t="shared" si="17"/>
        <v>0..1</v>
      </c>
      <c r="M186" s="230" t="str">
        <f t="shared" si="19"/>
        <v>0..1</v>
      </c>
      <c r="N186" s="475" t="s">
        <v>20</v>
      </c>
      <c r="O186" s="20" t="s">
        <v>3884</v>
      </c>
      <c r="P186" s="20" t="s">
        <v>4223</v>
      </c>
      <c r="Q186" s="20"/>
      <c r="R186" s="20"/>
      <c r="S186" s="20"/>
      <c r="T186" s="18" t="s">
        <v>125</v>
      </c>
      <c r="U186" s="495" t="s">
        <v>81</v>
      </c>
      <c r="V186" s="88"/>
      <c r="W186" s="181" t="s">
        <v>3774</v>
      </c>
      <c r="X186" s="163" t="s">
        <v>4949</v>
      </c>
      <c r="Y186" s="8"/>
      <c r="Z186" s="114" t="s">
        <v>1298</v>
      </c>
      <c r="AA186" s="201" t="str">
        <f>INDEX('Factur-X FULL'!K:K,MATCH(CONCATENATE("/rsm:CrossIndustryInvoice",O186),'Factur-X FULL'!M:M,0))</f>
        <v>0..1</v>
      </c>
      <c r="AB186" s="109" t="str">
        <f>IF(OR(ISNA(Z186),Z186="EXT"),INDEX('Factur-X FULL'!T:T,MATCH(CONCATENATE("/rsm:CrossIndustryInvoice",O186),'Factur-X FULL'!M:M,0)),INDEX('Factur-X FULL'!T:T,MATCH(Z186,'Factur-X FULL'!B:B,0)))</f>
        <v>BASIC</v>
      </c>
      <c r="AD186" s="8"/>
    </row>
    <row r="187" spans="1:30" s="148" customFormat="1" ht="45" customHeight="1" outlineLevel="3" x14ac:dyDescent="0.2">
      <c r="A187" s="8">
        <v>334</v>
      </c>
      <c r="B187" s="152" t="s">
        <v>4159</v>
      </c>
      <c r="C187" s="221"/>
      <c r="D187" s="446" t="str">
        <f t="shared" si="16"/>
        <v xml:space="preserve">* * * * </v>
      </c>
      <c r="E187" s="49" t="s">
        <v>4127</v>
      </c>
      <c r="F187" s="35">
        <f t="shared" si="20"/>
        <v>4</v>
      </c>
      <c r="G187" s="35" t="s">
        <v>5613</v>
      </c>
      <c r="H187" s="35" t="s">
        <v>5613</v>
      </c>
      <c r="I187" s="35" t="s">
        <v>5613</v>
      </c>
      <c r="J187" s="35" t="s">
        <v>323</v>
      </c>
      <c r="K187" s="36" t="s">
        <v>16</v>
      </c>
      <c r="L187" s="35" t="str">
        <f t="shared" si="17"/>
        <v>1..1</v>
      </c>
      <c r="M187" s="35" t="str">
        <f t="shared" si="19"/>
        <v>1..1</v>
      </c>
      <c r="N187" s="482" t="s">
        <v>21</v>
      </c>
      <c r="O187" s="34" t="s">
        <v>4126</v>
      </c>
      <c r="P187" s="34"/>
      <c r="Q187" s="34"/>
      <c r="R187" s="34"/>
      <c r="S187" s="34"/>
      <c r="T187" s="36"/>
      <c r="U187" s="500"/>
      <c r="V187" s="177" t="s">
        <v>4262</v>
      </c>
      <c r="W187" s="185"/>
      <c r="X187" s="166" t="s">
        <v>4949</v>
      </c>
      <c r="Y187" s="8"/>
      <c r="Z187" s="145" t="str">
        <f>INDEX('Factur-X FULL'!B:B,MATCH(CONCATENATE("/rsm:CrossIndustryInvoice",O187),'Factur-X FULL'!M:M,0))</f>
        <v>BT-131-00</v>
      </c>
      <c r="AA187" s="202" t="str">
        <f>INDEX('Factur-X FULL'!K:K,MATCH(CONCATENATE("/rsm:CrossIndustryInvoice",O187),'Factur-X FULL'!M:M,0))</f>
        <v>1..1</v>
      </c>
      <c r="AB187" s="146" t="str">
        <f>IF(OR(ISNA(Z187),Z187="EXT"),INDEX('Factur-X FULL'!T:T,MATCH(CONCATENATE("/rsm:CrossIndustryInvoice",O187),'Factur-X FULL'!M:M,0)),INDEX('Factur-X FULL'!T:T,MATCH(Z187,'Factur-X FULL'!B:B,0)))</f>
        <v>BASIC</v>
      </c>
      <c r="AC187" s="70"/>
      <c r="AD187" s="8"/>
    </row>
    <row r="188" spans="1:30" ht="45" customHeight="1" outlineLevel="4" x14ac:dyDescent="0.2">
      <c r="A188" s="8">
        <v>335</v>
      </c>
      <c r="B188" s="53" t="s">
        <v>4159</v>
      </c>
      <c r="C188" s="121"/>
      <c r="D188" s="445" t="str">
        <f t="shared" ref="D188:D235" si="21">REPT($D$1,F188)</f>
        <v xml:space="preserve">* * * * * </v>
      </c>
      <c r="E188" s="24" t="s">
        <v>4128</v>
      </c>
      <c r="F188" s="26">
        <f t="shared" si="20"/>
        <v>5</v>
      </c>
      <c r="G188" s="26" t="s">
        <v>5613</v>
      </c>
      <c r="H188" s="26" t="s">
        <v>5613</v>
      </c>
      <c r="I188" s="26" t="s">
        <v>5613</v>
      </c>
      <c r="J188" s="26" t="s">
        <v>323</v>
      </c>
      <c r="K188" s="18" t="s">
        <v>16</v>
      </c>
      <c r="L188" s="230" t="str">
        <f t="shared" si="17"/>
        <v>1..1</v>
      </c>
      <c r="M188" s="230" t="str">
        <f t="shared" si="19"/>
        <v>1..1</v>
      </c>
      <c r="N188" s="475" t="s">
        <v>21</v>
      </c>
      <c r="O188" s="20" t="s">
        <v>3885</v>
      </c>
      <c r="P188" s="20" t="s">
        <v>4204</v>
      </c>
      <c r="Q188" s="20" t="s">
        <v>1310</v>
      </c>
      <c r="R188" s="20"/>
      <c r="S188" s="20"/>
      <c r="T188" s="18" t="s">
        <v>230</v>
      </c>
      <c r="U188" s="495" t="s">
        <v>81</v>
      </c>
      <c r="V188" s="88" t="s">
        <v>73</v>
      </c>
      <c r="W188" s="181"/>
      <c r="X188" s="163" t="s">
        <v>4949</v>
      </c>
      <c r="Y188" s="8"/>
      <c r="Z188" s="114" t="str">
        <f>INDEX('Factur-X FULL'!B:B,MATCH(CONCATENATE("/rsm:CrossIndustryInvoice",O188),'Factur-X FULL'!M:M,0))</f>
        <v>BT-131</v>
      </c>
      <c r="AA188" s="201" t="str">
        <f>INDEX('Factur-X FULL'!K:K,MATCH(CONCATENATE("/rsm:CrossIndustryInvoice",O188),'Factur-X FULL'!M:M,0))</f>
        <v>1..1</v>
      </c>
      <c r="AB188" s="109" t="str">
        <f>IF(OR(ISNA(Z188),Z188="EXT"),INDEX('Factur-X FULL'!T:T,MATCH(CONCATENATE("/rsm:CrossIndustryInvoice",O188),'Factur-X FULL'!M:M,0)),INDEX('Factur-X FULL'!T:T,MATCH(Z188,'Factur-X FULL'!B:B,0)))</f>
        <v>BASIC</v>
      </c>
      <c r="AD188" s="8"/>
    </row>
    <row r="189" spans="1:30" s="148" customFormat="1" ht="45" customHeight="1" outlineLevel="3" x14ac:dyDescent="0.2">
      <c r="A189" s="8">
        <v>340</v>
      </c>
      <c r="B189" s="152" t="s">
        <v>4159</v>
      </c>
      <c r="C189" s="126"/>
      <c r="D189" s="446" t="str">
        <f t="shared" si="21"/>
        <v xml:space="preserve">* * * * </v>
      </c>
      <c r="E189" s="49" t="s">
        <v>4960</v>
      </c>
      <c r="F189" s="35">
        <f t="shared" si="20"/>
        <v>4</v>
      </c>
      <c r="G189" s="35" t="s">
        <v>5613</v>
      </c>
      <c r="H189" s="35" t="s">
        <v>5613</v>
      </c>
      <c r="I189" s="35" t="s">
        <v>5613</v>
      </c>
      <c r="J189" s="35" t="s">
        <v>3776</v>
      </c>
      <c r="K189" s="36" t="s">
        <v>20</v>
      </c>
      <c r="L189" s="35" t="str">
        <f t="shared" si="17"/>
        <v>0..1</v>
      </c>
      <c r="M189" s="35" t="str">
        <f t="shared" si="19"/>
        <v>0..1</v>
      </c>
      <c r="N189" s="482" t="s">
        <v>21</v>
      </c>
      <c r="O189" s="34" t="s">
        <v>4778</v>
      </c>
      <c r="P189" s="34" t="s">
        <v>4781</v>
      </c>
      <c r="Q189" s="34"/>
      <c r="R189" s="34"/>
      <c r="S189" s="34"/>
      <c r="T189" s="36"/>
      <c r="U189" s="500"/>
      <c r="V189" s="91"/>
      <c r="W189" s="185"/>
      <c r="X189" s="166" t="s">
        <v>4949</v>
      </c>
      <c r="Y189" s="8"/>
      <c r="Z189" s="145" t="str">
        <f>INDEX('Factur-X FULL'!B:B,MATCH(CONCATENATE("/rsm:CrossIndustryInvoice",O189),'Factur-X FULL'!M:M,0))</f>
        <v>BT-133-00</v>
      </c>
      <c r="AA189" s="202" t="str">
        <f>INDEX('Factur-X FULL'!K:K,MATCH(CONCATENATE("/rsm:CrossIndustryInvoice",O189),'Factur-X FULL'!M:M,0))</f>
        <v>0..1</v>
      </c>
      <c r="AB189" s="146" t="str">
        <f>IF(OR(ISNA(Z189),Z189="EXT"),INDEX('Factur-X FULL'!T:T,MATCH(CONCATENATE("/rsm:CrossIndustryInvoice",O189),'Factur-X FULL'!M:M,0)),INDEX('Factur-X FULL'!T:T,MATCH(Z189,'Factur-X FULL'!B:B,0)))</f>
        <v>EN 16931</v>
      </c>
      <c r="AC189" s="70"/>
      <c r="AD189" s="8"/>
    </row>
    <row r="190" spans="1:30" ht="45" customHeight="1" outlineLevel="3" x14ac:dyDescent="0.2">
      <c r="A190" s="8">
        <v>341</v>
      </c>
      <c r="B190" s="53" t="s">
        <v>4159</v>
      </c>
      <c r="C190" s="511"/>
      <c r="D190" s="445" t="str">
        <f t="shared" si="21"/>
        <v xml:space="preserve">* * * * * </v>
      </c>
      <c r="E190" s="24" t="s">
        <v>4961</v>
      </c>
      <c r="F190" s="26">
        <f t="shared" si="20"/>
        <v>5</v>
      </c>
      <c r="G190" s="26" t="s">
        <v>5613</v>
      </c>
      <c r="H190" s="26" t="s">
        <v>5613</v>
      </c>
      <c r="I190" s="26" t="s">
        <v>5613</v>
      </c>
      <c r="J190" s="26" t="s">
        <v>3776</v>
      </c>
      <c r="K190" s="18" t="s">
        <v>16</v>
      </c>
      <c r="L190" s="230" t="str">
        <f t="shared" si="17"/>
        <v>1..1</v>
      </c>
      <c r="M190" s="230" t="str">
        <f t="shared" si="19"/>
        <v>1..1</v>
      </c>
      <c r="N190" s="475" t="s">
        <v>16</v>
      </c>
      <c r="O190" s="20" t="s">
        <v>4779</v>
      </c>
      <c r="P190" s="20" t="s">
        <v>4782</v>
      </c>
      <c r="Q190" s="20"/>
      <c r="R190" s="20"/>
      <c r="S190" s="20"/>
      <c r="T190" s="18" t="s">
        <v>125</v>
      </c>
      <c r="U190" s="495" t="s">
        <v>81</v>
      </c>
      <c r="V190" s="88"/>
      <c r="W190" s="181"/>
      <c r="X190" s="163" t="s">
        <v>4949</v>
      </c>
      <c r="Y190" s="8"/>
      <c r="Z190" s="114" t="str">
        <f>INDEX('Factur-X FULL'!B:B,MATCH(CONCATENATE("/rsm:CrossIndustryInvoice",O190),'Factur-X FULL'!M:M,0))</f>
        <v>BT-133</v>
      </c>
      <c r="AA190" s="201" t="str">
        <f>INDEX('Factur-X FULL'!K:K,MATCH(CONCATENATE("/rsm:CrossIndustryInvoice",O190),'Factur-X FULL'!M:M,0))</f>
        <v>1..1</v>
      </c>
      <c r="AB190" s="109" t="str">
        <f>IF(OR(ISNA(Z190),Z190="EXT"),INDEX('Factur-X FULL'!T:T,MATCH(CONCATENATE("/rsm:CrossIndustryInvoice",O190),'Factur-X FULL'!M:M,0)),INDEX('Factur-X FULL'!T:T,MATCH(Z190,'Factur-X FULL'!B:B,0)))</f>
        <v>EN 16931</v>
      </c>
      <c r="AD190" s="8"/>
    </row>
    <row r="191" spans="1:30" ht="45" customHeight="1" outlineLevel="1" x14ac:dyDescent="0.2">
      <c r="A191" s="8">
        <v>343</v>
      </c>
      <c r="B191" s="54" t="s">
        <v>4160</v>
      </c>
      <c r="C191" s="129"/>
      <c r="D191" s="452" t="str">
        <f t="shared" si="21"/>
        <v xml:space="preserve">* * </v>
      </c>
      <c r="E191" s="56" t="s">
        <v>0</v>
      </c>
      <c r="F191" s="57">
        <f t="shared" si="20"/>
        <v>2</v>
      </c>
      <c r="G191" s="231" t="s">
        <v>5613</v>
      </c>
      <c r="H191" s="231" t="s">
        <v>5613</v>
      </c>
      <c r="I191" s="231" t="s">
        <v>5613</v>
      </c>
      <c r="J191" s="231" t="s">
        <v>323</v>
      </c>
      <c r="K191" s="58" t="s">
        <v>16</v>
      </c>
      <c r="L191" s="235" t="str">
        <f t="shared" si="17"/>
        <v>1..1</v>
      </c>
      <c r="M191" s="235" t="str">
        <f t="shared" si="19"/>
        <v>1..1</v>
      </c>
      <c r="N191" s="479" t="s">
        <v>16</v>
      </c>
      <c r="O191" s="55" t="s">
        <v>3887</v>
      </c>
      <c r="P191" s="56"/>
      <c r="Q191" s="56"/>
      <c r="R191" s="56"/>
      <c r="S191" s="55"/>
      <c r="T191" s="58"/>
      <c r="U191" s="505"/>
      <c r="V191" s="100"/>
      <c r="W191" s="188"/>
      <c r="X191" s="168"/>
      <c r="Y191" s="8"/>
      <c r="Z191" s="138" t="str">
        <f>INDEX('Factur-X FULL'!B:B,MATCH(CONCATENATE("/rsm:CrossIndustryInvoice",O191),'Factur-X FULL'!M:M,0))</f>
        <v>BT-10-00</v>
      </c>
      <c r="AA191" s="200" t="str">
        <f>INDEX('Factur-X FULL'!K:K,MATCH(CONCATENATE("/rsm:CrossIndustryInvoice",O191),'Factur-X FULL'!M:M,0))</f>
        <v>1..1</v>
      </c>
      <c r="AB191" s="139" t="str">
        <f>IF(OR(ISNA(Z191),Z191="EXT"),INDEX('Factur-X FULL'!T:T,MATCH(CONCATENATE("/rsm:CrossIndustryInvoice",O191),'Factur-X FULL'!M:M,0)),INDEX('Factur-X FULL'!T:T,MATCH(Z191,'Factur-X FULL'!B:B,0)))</f>
        <v>MINIMUM</v>
      </c>
      <c r="AD191" s="8"/>
    </row>
    <row r="192" spans="1:30" ht="45" customHeight="1" outlineLevel="2" x14ac:dyDescent="0.2">
      <c r="A192" s="8">
        <v>344</v>
      </c>
      <c r="B192" s="54" t="s">
        <v>4160</v>
      </c>
      <c r="C192" s="121"/>
      <c r="D192" s="445" t="str">
        <f t="shared" si="21"/>
        <v xml:space="preserve">* * * </v>
      </c>
      <c r="E192" s="24" t="s">
        <v>82</v>
      </c>
      <c r="F192" s="26">
        <f t="shared" si="20"/>
        <v>3</v>
      </c>
      <c r="G192" s="26" t="s">
        <v>5613</v>
      </c>
      <c r="H192" s="26" t="s">
        <v>5613</v>
      </c>
      <c r="I192" s="26" t="s">
        <v>5613</v>
      </c>
      <c r="J192" s="26" t="s">
        <v>323</v>
      </c>
      <c r="K192" s="18" t="s">
        <v>20</v>
      </c>
      <c r="L192" s="230" t="str">
        <f t="shared" si="17"/>
        <v>0..1</v>
      </c>
      <c r="M192" s="230" t="str">
        <f t="shared" si="19"/>
        <v>0..1</v>
      </c>
      <c r="N192" s="475" t="s">
        <v>21</v>
      </c>
      <c r="O192" s="20" t="s">
        <v>3888</v>
      </c>
      <c r="P192" s="20" t="s">
        <v>1370</v>
      </c>
      <c r="Q192" s="20" t="s">
        <v>5874</v>
      </c>
      <c r="R192" s="20"/>
      <c r="S192" s="20"/>
      <c r="T192" s="18" t="s">
        <v>125</v>
      </c>
      <c r="U192" s="495" t="s">
        <v>81</v>
      </c>
      <c r="V192" s="88"/>
      <c r="W192" s="181"/>
      <c r="X192" s="163" t="s">
        <v>4949</v>
      </c>
      <c r="Y192" s="8"/>
      <c r="Z192" s="111" t="str">
        <f>INDEX('Factur-X FULL'!B:B,MATCH(CONCATENATE("/rsm:CrossIndustryInvoice",O192),'Factur-X FULL'!M:M,0))</f>
        <v>BT-10</v>
      </c>
      <c r="AA192" s="199" t="str">
        <f>INDEX('Factur-X FULL'!K:K,MATCH(CONCATENATE("/rsm:CrossIndustryInvoice",O192),'Factur-X FULL'!M:M,0))</f>
        <v>0..1</v>
      </c>
      <c r="AB192" s="109" t="str">
        <f>IF(OR(ISNA(Z192),Z192="EXT"),INDEX('Factur-X FULL'!T:T,MATCH(CONCATENATE("/rsm:CrossIndustryInvoice",O192),'Factur-X FULL'!M:M,0)),INDEX('Factur-X FULL'!T:T,MATCH(Z192,'Factur-X FULL'!B:B,0)))</f>
        <v>MINIMUM</v>
      </c>
      <c r="AD192" s="8"/>
    </row>
    <row r="193" spans="1:30" s="148" customFormat="1" ht="45" customHeight="1" outlineLevel="2" x14ac:dyDescent="0.2">
      <c r="A193" s="8">
        <v>345</v>
      </c>
      <c r="B193" s="153" t="s">
        <v>4160</v>
      </c>
      <c r="C193" s="127"/>
      <c r="D193" s="449" t="str">
        <f t="shared" si="21"/>
        <v xml:space="preserve">* * * </v>
      </c>
      <c r="E193" s="40" t="s">
        <v>4130</v>
      </c>
      <c r="F193" s="42">
        <f t="shared" si="20"/>
        <v>3</v>
      </c>
      <c r="G193" s="234" t="s">
        <v>5613</v>
      </c>
      <c r="H193" s="234" t="s">
        <v>5613</v>
      </c>
      <c r="I193" s="234" t="s">
        <v>5613</v>
      </c>
      <c r="J193" s="234" t="s">
        <v>323</v>
      </c>
      <c r="K193" s="42" t="s">
        <v>16</v>
      </c>
      <c r="L193" s="41" t="str">
        <f t="shared" si="17"/>
        <v>1..1</v>
      </c>
      <c r="M193" s="41" t="str">
        <f t="shared" si="19"/>
        <v>1..1</v>
      </c>
      <c r="N193" s="481" t="s">
        <v>21</v>
      </c>
      <c r="O193" s="40" t="s">
        <v>4129</v>
      </c>
      <c r="P193" s="40" t="s">
        <v>1381</v>
      </c>
      <c r="Q193" s="40"/>
      <c r="R193" s="40"/>
      <c r="S193" s="42"/>
      <c r="T193" s="42" t="s">
        <v>77</v>
      </c>
      <c r="U193" s="499"/>
      <c r="V193" s="177" t="s">
        <v>4263</v>
      </c>
      <c r="W193" s="193"/>
      <c r="X193" s="194" t="s">
        <v>4949</v>
      </c>
      <c r="Y193" s="8"/>
      <c r="Z193" s="141" t="str">
        <f>INDEX('Factur-X FULL'!B:B,MATCH(CONCATENATE("/rsm:CrossIndustryInvoice",O193),'Factur-X FULL'!M:M,0))</f>
        <v>BG-4</v>
      </c>
      <c r="AA193" s="203" t="str">
        <f>INDEX('Factur-X FULL'!K:K,MATCH(CONCATENATE("/rsm:CrossIndustryInvoice",O193),'Factur-X FULL'!M:M,0))</f>
        <v>1..1</v>
      </c>
      <c r="AB193" s="143" t="str">
        <f>IF(OR(ISNA(Z193),Z193="EXT"),INDEX('Factur-X FULL'!T:T,MATCH(CONCATENATE("/rsm:CrossIndustryInvoice",O193),'Factur-X FULL'!M:M,0)),INDEX('Factur-X FULL'!T:T,MATCH(Z193,'Factur-X FULL'!B:B,0)))</f>
        <v>MINIMUM</v>
      </c>
      <c r="AC193" s="70"/>
      <c r="AD193" s="8"/>
    </row>
    <row r="194" spans="1:30" ht="45" customHeight="1" outlineLevel="3" x14ac:dyDescent="0.2">
      <c r="A194" s="8">
        <v>346</v>
      </c>
      <c r="B194" s="54" t="s">
        <v>4160</v>
      </c>
      <c r="C194" s="121"/>
      <c r="D194" s="442" t="str">
        <f t="shared" si="21"/>
        <v xml:space="preserve">* * * * </v>
      </c>
      <c r="E194" s="20" t="s">
        <v>86</v>
      </c>
      <c r="F194" s="17">
        <f t="shared" si="20"/>
        <v>4</v>
      </c>
      <c r="G194" s="26" t="s">
        <v>5613</v>
      </c>
      <c r="H194" s="26" t="s">
        <v>5613</v>
      </c>
      <c r="I194" s="26" t="s">
        <v>5613</v>
      </c>
      <c r="J194" s="26" t="s">
        <v>323</v>
      </c>
      <c r="K194" s="18" t="s">
        <v>20</v>
      </c>
      <c r="L194" s="230" t="str">
        <f t="shared" si="17"/>
        <v>0..1</v>
      </c>
      <c r="M194" s="230" t="str">
        <f t="shared" si="19"/>
        <v>0..1</v>
      </c>
      <c r="N194" s="475" t="s">
        <v>21</v>
      </c>
      <c r="O194" s="21" t="s">
        <v>4031</v>
      </c>
      <c r="P194" s="20" t="s">
        <v>1388</v>
      </c>
      <c r="Q194" s="20" t="s">
        <v>1389</v>
      </c>
      <c r="R194" s="20"/>
      <c r="S194" s="21" t="s">
        <v>5950</v>
      </c>
      <c r="T194" s="18" t="s">
        <v>147</v>
      </c>
      <c r="U194" s="495" t="s">
        <v>81</v>
      </c>
      <c r="V194" s="176"/>
      <c r="W194" s="181"/>
      <c r="X194" s="163" t="s">
        <v>4949</v>
      </c>
      <c r="Y194" s="8"/>
      <c r="Z194" s="114" t="str">
        <f>INDEX('Factur-X FULL'!B:B,MATCH(CONCATENATE("/rsm:CrossIndustryInvoice",O194),'Factur-X FULL'!M:M,0))</f>
        <v>BT-29</v>
      </c>
      <c r="AA194" s="201" t="str">
        <f>INDEX('Factur-X FULL'!K:K,MATCH(CONCATENATE("/rsm:CrossIndustryInvoice",O194),'Factur-X FULL'!M:M,0))</f>
        <v>0..n</v>
      </c>
      <c r="AB194" s="109" t="str">
        <f>IF(OR(ISNA(Z194),Z194="EXT"),INDEX('Factur-X FULL'!T:T,MATCH(CONCATENATE("/rsm:CrossIndustryInvoice",O194),'Factur-X FULL'!M:M,0)),INDEX('Factur-X FULL'!T:T,MATCH(Z194,'Factur-X FULL'!B:B,0)))</f>
        <v>BASIC WL</v>
      </c>
      <c r="AC194" s="70" t="s">
        <v>5548</v>
      </c>
      <c r="AD194" s="8"/>
    </row>
    <row r="195" spans="1:30" ht="45" customHeight="1" outlineLevel="3" x14ac:dyDescent="0.2">
      <c r="A195" s="8">
        <v>347</v>
      </c>
      <c r="B195" s="54" t="s">
        <v>4160</v>
      </c>
      <c r="C195" s="121"/>
      <c r="D195" s="442" t="str">
        <f t="shared" si="21"/>
        <v xml:space="preserve">* * * * </v>
      </c>
      <c r="E195" s="20" t="s">
        <v>87</v>
      </c>
      <c r="F195" s="17">
        <f t="shared" si="20"/>
        <v>4</v>
      </c>
      <c r="G195" s="26" t="s">
        <v>5613</v>
      </c>
      <c r="H195" s="26" t="s">
        <v>5613</v>
      </c>
      <c r="I195" s="26" t="s">
        <v>5613</v>
      </c>
      <c r="J195" s="26" t="s">
        <v>323</v>
      </c>
      <c r="K195" s="18" t="s">
        <v>21</v>
      </c>
      <c r="L195" s="230" t="str">
        <f t="shared" si="17"/>
        <v>0..n</v>
      </c>
      <c r="M195" s="230" t="str">
        <f t="shared" si="19"/>
        <v>0..n</v>
      </c>
      <c r="N195" s="475" t="s">
        <v>21</v>
      </c>
      <c r="O195" s="21" t="s">
        <v>3889</v>
      </c>
      <c r="P195" s="20" t="s">
        <v>1402</v>
      </c>
      <c r="Q195" s="20" t="s">
        <v>1395</v>
      </c>
      <c r="R195" s="20"/>
      <c r="S195" s="21" t="s">
        <v>5950</v>
      </c>
      <c r="T195" s="18" t="s">
        <v>77</v>
      </c>
      <c r="U195" s="495"/>
      <c r="V195" s="176" t="s">
        <v>88</v>
      </c>
      <c r="W195" s="181"/>
      <c r="X195" s="163" t="s">
        <v>4949</v>
      </c>
      <c r="Y195" s="8"/>
      <c r="Z195" s="114" t="str">
        <f>INDEX('Factur-X FULL'!B:B,MATCH(CONCATENATE("/rsm:CrossIndustryInvoice",O195),'Factur-X FULL'!M:M,0))</f>
        <v>BT-29-0</v>
      </c>
      <c r="AA195" s="201" t="str">
        <f>INDEX('Factur-X FULL'!K:K,MATCH(CONCATENATE("/rsm:CrossIndustryInvoice",O195),'Factur-X FULL'!M:M,0))</f>
        <v>0..n</v>
      </c>
      <c r="AB195" s="109" t="str">
        <f>IF(OR(ISNA(Z195),Z195="EXT"),INDEX('Factur-X FULL'!T:T,MATCH(CONCATENATE("/rsm:CrossIndustryInvoice",O195),'Factur-X FULL'!M:M,0)),INDEX('Factur-X FULL'!T:T,MATCH(Z195,'Factur-X FULL'!B:B,0)))</f>
        <v>BASIC WL</v>
      </c>
      <c r="AD195" s="8"/>
    </row>
    <row r="196" spans="1:30" ht="45" customHeight="1" outlineLevel="3" x14ac:dyDescent="0.2">
      <c r="A196" s="8">
        <v>348</v>
      </c>
      <c r="B196" s="54" t="s">
        <v>4160</v>
      </c>
      <c r="C196" s="121"/>
      <c r="D196" s="445" t="str">
        <f t="shared" si="21"/>
        <v xml:space="preserve">* * * * * </v>
      </c>
      <c r="E196" s="24" t="s">
        <v>91</v>
      </c>
      <c r="F196" s="26">
        <f t="shared" si="20"/>
        <v>5</v>
      </c>
      <c r="G196" s="26" t="s">
        <v>5613</v>
      </c>
      <c r="H196" s="26" t="s">
        <v>5613</v>
      </c>
      <c r="I196" s="26" t="s">
        <v>5613</v>
      </c>
      <c r="J196" s="26" t="s">
        <v>323</v>
      </c>
      <c r="K196" s="18" t="s">
        <v>16</v>
      </c>
      <c r="L196" s="230" t="str">
        <f t="shared" si="17"/>
        <v>1..1</v>
      </c>
      <c r="M196" s="230" t="str">
        <f t="shared" si="19"/>
        <v>1..1</v>
      </c>
      <c r="N196" s="476" t="s">
        <v>20</v>
      </c>
      <c r="O196" s="31" t="s">
        <v>3890</v>
      </c>
      <c r="P196" s="32" t="s">
        <v>1408</v>
      </c>
      <c r="Q196" s="32" t="s">
        <v>406</v>
      </c>
      <c r="R196" s="32"/>
      <c r="S196" s="31"/>
      <c r="T196" s="122" t="s">
        <v>409</v>
      </c>
      <c r="U196" s="497" t="s">
        <v>230</v>
      </c>
      <c r="V196" s="90"/>
      <c r="W196" s="184"/>
      <c r="X196" s="165" t="s">
        <v>4949</v>
      </c>
      <c r="Y196" s="8"/>
      <c r="Z196" s="114" t="str">
        <f>INDEX('Factur-X FULL'!B:B,MATCH(CONCATENATE("/rsm:CrossIndustryInvoice",O196),'Factur-X FULL'!M:M,0))</f>
        <v>BT-29-1</v>
      </c>
      <c r="AA196" s="201" t="str">
        <f>INDEX('Factur-X FULL'!K:K,MATCH(CONCATENATE("/rsm:CrossIndustryInvoice",O196),'Factur-X FULL'!M:M,0))</f>
        <v>1..1</v>
      </c>
      <c r="AB196" s="109" t="str">
        <f>IF(OR(ISNA(Z196),Z196="EXT"),INDEX('Factur-X FULL'!T:T,MATCH(CONCATENATE("/rsm:CrossIndustryInvoice",O196),'Factur-X FULL'!M:M,0)),INDEX('Factur-X FULL'!T:T,MATCH(Z196,'Factur-X FULL'!B:B,0)))</f>
        <v>BASIC WL</v>
      </c>
      <c r="AD196" s="8"/>
    </row>
    <row r="197" spans="1:30" ht="45" customHeight="1" outlineLevel="3" x14ac:dyDescent="0.2">
      <c r="A197" s="8">
        <v>349</v>
      </c>
      <c r="B197" s="54" t="s">
        <v>4160</v>
      </c>
      <c r="C197" s="121"/>
      <c r="D197" s="442" t="str">
        <f t="shared" si="21"/>
        <v xml:space="preserve">* * * * </v>
      </c>
      <c r="E197" s="20" t="s">
        <v>93</v>
      </c>
      <c r="F197" s="17">
        <f t="shared" si="20"/>
        <v>4</v>
      </c>
      <c r="G197" s="26" t="s">
        <v>5613</v>
      </c>
      <c r="H197" s="26" t="s">
        <v>5613</v>
      </c>
      <c r="I197" s="26" t="s">
        <v>5613</v>
      </c>
      <c r="J197" s="26" t="s">
        <v>323</v>
      </c>
      <c r="K197" s="18" t="s">
        <v>16</v>
      </c>
      <c r="L197" s="230" t="str">
        <f t="shared" si="17"/>
        <v>1..1</v>
      </c>
      <c r="M197" s="230" t="str">
        <f t="shared" si="19"/>
        <v>1..1</v>
      </c>
      <c r="N197" s="475" t="s">
        <v>20</v>
      </c>
      <c r="O197" s="21" t="s">
        <v>3891</v>
      </c>
      <c r="P197" s="20" t="s">
        <v>1416</v>
      </c>
      <c r="Q197" s="20"/>
      <c r="R197" s="20"/>
      <c r="S197" s="21"/>
      <c r="T197" s="18" t="s">
        <v>125</v>
      </c>
      <c r="U197" s="495" t="s">
        <v>81</v>
      </c>
      <c r="V197" s="88" t="s">
        <v>94</v>
      </c>
      <c r="W197" s="181"/>
      <c r="X197" s="163" t="s">
        <v>4949</v>
      </c>
      <c r="Y197" s="8"/>
      <c r="Z197" s="114" t="str">
        <f>INDEX('Factur-X FULL'!B:B,MATCH(CONCATENATE("/rsm:CrossIndustryInvoice",O197),'Factur-X FULL'!M:M,0))</f>
        <v>BT-27</v>
      </c>
      <c r="AA197" s="201" t="str">
        <f>INDEX('Factur-X FULL'!K:K,MATCH(CONCATENATE("/rsm:CrossIndustryInvoice",O197),'Factur-X FULL'!M:M,0))</f>
        <v>1..1</v>
      </c>
      <c r="AB197" s="109" t="str">
        <f>IF(OR(ISNA(Z197),Z197="EXT"),INDEX('Factur-X FULL'!T:T,MATCH(CONCATENATE("/rsm:CrossIndustryInvoice",O197),'Factur-X FULL'!M:M,0)),INDEX('Factur-X FULL'!T:T,MATCH(Z197,'Factur-X FULL'!B:B,0)))</f>
        <v>MINIMUM</v>
      </c>
      <c r="AD197" s="8"/>
    </row>
    <row r="198" spans="1:30" ht="45" customHeight="1" outlineLevel="3" x14ac:dyDescent="0.2">
      <c r="A198" s="8">
        <v>350</v>
      </c>
      <c r="B198" s="54" t="s">
        <v>4160</v>
      </c>
      <c r="C198" s="121"/>
      <c r="D198" s="442" t="str">
        <f t="shared" si="21"/>
        <v xml:space="preserve">* * * * </v>
      </c>
      <c r="E198" s="20" t="s">
        <v>1424</v>
      </c>
      <c r="F198" s="17">
        <f t="shared" si="20"/>
        <v>4</v>
      </c>
      <c r="G198" s="26" t="s">
        <v>5613</v>
      </c>
      <c r="H198" s="26" t="s">
        <v>5613</v>
      </c>
      <c r="I198" s="26" t="s">
        <v>5613</v>
      </c>
      <c r="J198" s="26" t="s">
        <v>3776</v>
      </c>
      <c r="K198" s="18" t="s">
        <v>20</v>
      </c>
      <c r="L198" s="230" t="str">
        <f t="shared" si="17"/>
        <v>0..1</v>
      </c>
      <c r="M198" s="230" t="str">
        <f t="shared" si="19"/>
        <v>0..1</v>
      </c>
      <c r="N198" s="475" t="s">
        <v>20</v>
      </c>
      <c r="O198" s="21" t="s">
        <v>4894</v>
      </c>
      <c r="P198" s="20" t="s">
        <v>1425</v>
      </c>
      <c r="Q198" s="20" t="s">
        <v>1426</v>
      </c>
      <c r="R198" s="20"/>
      <c r="S198" s="21"/>
      <c r="T198" s="18" t="s">
        <v>125</v>
      </c>
      <c r="U198" s="495" t="s">
        <v>81</v>
      </c>
      <c r="V198" s="88"/>
      <c r="W198" s="181"/>
      <c r="X198" s="163"/>
      <c r="Y198" s="8"/>
      <c r="Z198" s="114" t="str">
        <f>INDEX('Factur-X FULL'!B:B,MATCH(CONCATENATE("/rsm:CrossIndustryInvoice",O198),'Factur-X FULL'!M:M,0))</f>
        <v>BT-33</v>
      </c>
      <c r="AA198" s="201" t="str">
        <f>INDEX('Factur-X FULL'!K:K,MATCH(CONCATENATE("/rsm:CrossIndustryInvoice",O198),'Factur-X FULL'!M:M,0))</f>
        <v>0..1</v>
      </c>
      <c r="AB198" s="109" t="str">
        <f>IF(OR(ISNA(Z198),Z198="EXT"),INDEX('Factur-X FULL'!T:T,MATCH(CONCATENATE("/rsm:CrossIndustryInvoice",O198),'Factur-X FULL'!M:M,0)),INDEX('Factur-X FULL'!T:T,MATCH(Z198,'Factur-X FULL'!B:B,0)))</f>
        <v>EN 16931</v>
      </c>
      <c r="AD198" s="8"/>
    </row>
    <row r="199" spans="1:30" s="148" customFormat="1" ht="45" customHeight="1" outlineLevel="3" x14ac:dyDescent="0.2">
      <c r="A199" s="8">
        <v>351</v>
      </c>
      <c r="B199" s="153" t="s">
        <v>4160</v>
      </c>
      <c r="C199" s="133"/>
      <c r="D199" s="446" t="str">
        <f t="shared" si="21"/>
        <v xml:space="preserve">* * * * </v>
      </c>
      <c r="E199" s="50" t="s">
        <v>4561</v>
      </c>
      <c r="F199" s="35">
        <f t="shared" si="20"/>
        <v>4</v>
      </c>
      <c r="G199" s="35" t="s">
        <v>5613</v>
      </c>
      <c r="H199" s="35" t="s">
        <v>5613</v>
      </c>
      <c r="I199" s="35" t="s">
        <v>5613</v>
      </c>
      <c r="J199" s="35" t="s">
        <v>323</v>
      </c>
      <c r="K199" s="36" t="s">
        <v>20</v>
      </c>
      <c r="L199" s="35" t="str">
        <f t="shared" si="17"/>
        <v>0..1</v>
      </c>
      <c r="M199" s="35" t="str">
        <f t="shared" si="19"/>
        <v>0..1</v>
      </c>
      <c r="N199" s="482" t="s">
        <v>20</v>
      </c>
      <c r="O199" s="34" t="s">
        <v>4041</v>
      </c>
      <c r="P199" s="34"/>
      <c r="Q199" s="34"/>
      <c r="R199" s="34"/>
      <c r="S199" s="34"/>
      <c r="T199" s="36"/>
      <c r="U199" s="500"/>
      <c r="V199" s="177" t="s">
        <v>4264</v>
      </c>
      <c r="W199" s="185"/>
      <c r="X199" s="166" t="s">
        <v>4949</v>
      </c>
      <c r="Y199" s="8"/>
      <c r="Z199" s="145" t="str">
        <f>INDEX('Factur-X FULL'!B:B,MATCH(CONCATENATE("/rsm:CrossIndustryInvoice",O199),'Factur-X FULL'!M:M,0))</f>
        <v>BT-30-00</v>
      </c>
      <c r="AA199" s="202" t="str">
        <f>INDEX('Factur-X FULL'!K:K,MATCH(CONCATENATE("/rsm:CrossIndustryInvoice",O199),'Factur-X FULL'!M:M,0))</f>
        <v>0..1</v>
      </c>
      <c r="AB199" s="146" t="str">
        <f>IF(OR(ISNA(Z199),Z199="EXT"),INDEX('Factur-X FULL'!T:T,MATCH(CONCATENATE("/rsm:CrossIndustryInvoice",O199),'Factur-X FULL'!M:M,0)),INDEX('Factur-X FULL'!T:T,MATCH(Z199,'Factur-X FULL'!B:B,0)))</f>
        <v>MINIMUM</v>
      </c>
      <c r="AC199" s="70"/>
      <c r="AD199" s="8"/>
    </row>
    <row r="200" spans="1:30" ht="45" customHeight="1" outlineLevel="4" x14ac:dyDescent="0.2">
      <c r="A200" s="8">
        <v>352</v>
      </c>
      <c r="B200" s="54" t="s">
        <v>4160</v>
      </c>
      <c r="C200" s="121" t="s">
        <v>5940</v>
      </c>
      <c r="D200" s="445" t="str">
        <f t="shared" si="21"/>
        <v xml:space="preserve">* * * * * </v>
      </c>
      <c r="E200" s="24" t="s">
        <v>5875</v>
      </c>
      <c r="F200" s="26">
        <f t="shared" si="20"/>
        <v>5</v>
      </c>
      <c r="G200" s="26" t="s">
        <v>5613</v>
      </c>
      <c r="H200" s="26" t="s">
        <v>5613</v>
      </c>
      <c r="I200" s="26" t="s">
        <v>5613</v>
      </c>
      <c r="J200" s="26" t="s">
        <v>323</v>
      </c>
      <c r="K200" s="18" t="s">
        <v>20</v>
      </c>
      <c r="L200" s="230" t="str">
        <f t="shared" si="17"/>
        <v>0..1</v>
      </c>
      <c r="M200" s="230" t="str">
        <f t="shared" si="19"/>
        <v>0..1</v>
      </c>
      <c r="N200" s="475" t="s">
        <v>20</v>
      </c>
      <c r="O200" s="24" t="s">
        <v>3892</v>
      </c>
      <c r="P200" s="24" t="s">
        <v>1438</v>
      </c>
      <c r="Q200" s="24" t="s">
        <v>1439</v>
      </c>
      <c r="R200" s="24"/>
      <c r="S200" s="21" t="s">
        <v>5950</v>
      </c>
      <c r="T200" s="19" t="s">
        <v>147</v>
      </c>
      <c r="U200" s="495" t="s">
        <v>81</v>
      </c>
      <c r="V200" s="89"/>
      <c r="W200" s="182"/>
      <c r="X200" s="164" t="s">
        <v>4949</v>
      </c>
      <c r="Y200" s="8"/>
      <c r="Z200" s="114" t="str">
        <f>INDEX('Factur-X FULL'!B:B,MATCH(CONCATENATE("/rsm:CrossIndustryInvoice",O200),'Factur-X FULL'!M:M,0))</f>
        <v>BT-30</v>
      </c>
      <c r="AA200" s="201" t="str">
        <f>INDEX('Factur-X FULL'!K:K,MATCH(CONCATENATE("/rsm:CrossIndustryInvoice",O200),'Factur-X FULL'!M:M,0))</f>
        <v>0..1</v>
      </c>
      <c r="AB200" s="109" t="str">
        <f>IF(OR(ISNA(Z200),Z200="EXT"),INDEX('Factur-X FULL'!T:T,MATCH(CONCATENATE("/rsm:CrossIndustryInvoice",O200),'Factur-X FULL'!M:M,0)),INDEX('Factur-X FULL'!T:T,MATCH(Z200,'Factur-X FULL'!B:B,0)))</f>
        <v>MINIMUM</v>
      </c>
      <c r="AD200" s="8"/>
    </row>
    <row r="201" spans="1:30" ht="45" customHeight="1" outlineLevel="4" x14ac:dyDescent="0.2">
      <c r="A201" s="8">
        <v>353</v>
      </c>
      <c r="B201" s="54" t="s">
        <v>4160</v>
      </c>
      <c r="C201" s="121" t="s">
        <v>5935</v>
      </c>
      <c r="D201" s="445" t="str">
        <f t="shared" si="21"/>
        <v xml:space="preserve">* * * * * * </v>
      </c>
      <c r="E201" s="24" t="s">
        <v>5876</v>
      </c>
      <c r="F201" s="26">
        <f t="shared" si="20"/>
        <v>6</v>
      </c>
      <c r="G201" s="26" t="s">
        <v>5613</v>
      </c>
      <c r="H201" s="26" t="s">
        <v>5613</v>
      </c>
      <c r="I201" s="26" t="s">
        <v>5613</v>
      </c>
      <c r="J201" s="26" t="s">
        <v>323</v>
      </c>
      <c r="K201" s="18" t="s">
        <v>20</v>
      </c>
      <c r="L201" s="230" t="str">
        <f t="shared" ref="L201:L236" si="22">IF($K201="","",$K201)</f>
        <v>0..1</v>
      </c>
      <c r="M201" s="230" t="str">
        <f t="shared" si="19"/>
        <v>0..1</v>
      </c>
      <c r="N201" s="475" t="s">
        <v>20</v>
      </c>
      <c r="O201" s="32" t="s">
        <v>3893</v>
      </c>
      <c r="P201" s="32" t="s">
        <v>1447</v>
      </c>
      <c r="Q201" s="32" t="s">
        <v>406</v>
      </c>
      <c r="R201" s="32"/>
      <c r="S201" s="32"/>
      <c r="T201" s="122" t="s">
        <v>409</v>
      </c>
      <c r="U201" s="497" t="s">
        <v>230</v>
      </c>
      <c r="V201" s="90"/>
      <c r="W201" s="184"/>
      <c r="X201" s="165" t="s">
        <v>4949</v>
      </c>
      <c r="Y201" s="8"/>
      <c r="Z201" s="114" t="str">
        <f>INDEX('Factur-X FULL'!B:B,MATCH(CONCATENATE("/rsm:CrossIndustryInvoice",O201),'Factur-X FULL'!M:M,0))</f>
        <v>BT-30-1</v>
      </c>
      <c r="AA201" s="201" t="str">
        <f>INDEX('Factur-X FULL'!K:K,MATCH(CONCATENATE("/rsm:CrossIndustryInvoice",O201),'Factur-X FULL'!M:M,0))</f>
        <v>0..1</v>
      </c>
      <c r="AB201" s="109" t="str">
        <f>IF(OR(ISNA(Z201),Z201="EXT"),INDEX('Factur-X FULL'!T:T,MATCH(CONCATENATE("/rsm:CrossIndustryInvoice",O201),'Factur-X FULL'!M:M,0)),INDEX('Factur-X FULL'!T:T,MATCH(Z201,'Factur-X FULL'!B:B,0)))</f>
        <v>MINIMUM</v>
      </c>
      <c r="AD201" s="8"/>
    </row>
    <row r="202" spans="1:30" ht="45" customHeight="1" outlineLevel="4" x14ac:dyDescent="0.2">
      <c r="A202" s="8">
        <v>354</v>
      </c>
      <c r="B202" s="54" t="s">
        <v>4160</v>
      </c>
      <c r="C202" s="121"/>
      <c r="D202" s="445" t="str">
        <f t="shared" si="21"/>
        <v xml:space="preserve">* * * * * </v>
      </c>
      <c r="E202" s="24" t="s">
        <v>4791</v>
      </c>
      <c r="F202" s="26">
        <f t="shared" si="20"/>
        <v>5</v>
      </c>
      <c r="G202" s="26" t="s">
        <v>5613</v>
      </c>
      <c r="H202" s="26" t="s">
        <v>5613</v>
      </c>
      <c r="I202" s="26" t="s">
        <v>5613</v>
      </c>
      <c r="J202" s="26" t="s">
        <v>323</v>
      </c>
      <c r="K202" s="18" t="s">
        <v>20</v>
      </c>
      <c r="L202" s="230" t="str">
        <f t="shared" si="22"/>
        <v>0..1</v>
      </c>
      <c r="M202" s="230" t="str">
        <f t="shared" si="19"/>
        <v>0..1</v>
      </c>
      <c r="N202" s="475" t="s">
        <v>20</v>
      </c>
      <c r="O202" s="24" t="s">
        <v>4792</v>
      </c>
      <c r="P202" s="24" t="s">
        <v>1455</v>
      </c>
      <c r="Q202" s="24" t="s">
        <v>1456</v>
      </c>
      <c r="R202" s="24"/>
      <c r="S202" s="24"/>
      <c r="T202" s="19" t="s">
        <v>125</v>
      </c>
      <c r="U202" s="495" t="s">
        <v>81</v>
      </c>
      <c r="V202" s="89"/>
      <c r="W202" s="182"/>
      <c r="X202" s="164" t="s">
        <v>4949</v>
      </c>
      <c r="Y202" s="8"/>
      <c r="Z202" s="114" t="str">
        <f>INDEX('Factur-X FULL'!B:B,MATCH(CONCATENATE("/rsm:CrossIndustryInvoice",O202),'Factur-X FULL'!M:M,0))</f>
        <v>BT-28</v>
      </c>
      <c r="AA202" s="201" t="str">
        <f>INDEX('Factur-X FULL'!K:K,MATCH(CONCATENATE("/rsm:CrossIndustryInvoice",O202),'Factur-X FULL'!M:M,0))</f>
        <v>0..1</v>
      </c>
      <c r="AB202" s="109" t="str">
        <f>IF(OR(ISNA(Z202),Z202="EXT"),INDEX('Factur-X FULL'!T:T,MATCH(CONCATENATE("/rsm:CrossIndustryInvoice",O202),'Factur-X FULL'!M:M,0)),INDEX('Factur-X FULL'!T:T,MATCH(Z202,'Factur-X FULL'!B:B,0)))</f>
        <v>BASIC WL</v>
      </c>
      <c r="AD202" s="8"/>
    </row>
    <row r="203" spans="1:30" s="148" customFormat="1" ht="45" customHeight="1" outlineLevel="3" x14ac:dyDescent="0.2">
      <c r="A203" s="8">
        <v>363</v>
      </c>
      <c r="B203" s="153" t="s">
        <v>4160</v>
      </c>
      <c r="C203" s="128"/>
      <c r="D203" s="446" t="str">
        <f t="shared" si="21"/>
        <v xml:space="preserve">* * * * </v>
      </c>
      <c r="E203" s="49" t="s">
        <v>1500</v>
      </c>
      <c r="F203" s="35">
        <f t="shared" si="20"/>
        <v>4</v>
      </c>
      <c r="G203" s="35" t="s">
        <v>5613</v>
      </c>
      <c r="H203" s="35" t="s">
        <v>5613</v>
      </c>
      <c r="I203" s="35" t="s">
        <v>5613</v>
      </c>
      <c r="J203" s="35" t="s">
        <v>323</v>
      </c>
      <c r="K203" s="36" t="s">
        <v>20</v>
      </c>
      <c r="L203" s="35" t="s">
        <v>21</v>
      </c>
      <c r="M203" s="35" t="str">
        <f t="shared" ref="M203:M221" si="23">IF($L203="","",$L203)</f>
        <v>0..n</v>
      </c>
      <c r="N203" s="482" t="s">
        <v>21</v>
      </c>
      <c r="O203" s="34" t="s">
        <v>4057</v>
      </c>
      <c r="P203" s="34" t="s">
        <v>1501</v>
      </c>
      <c r="Q203" s="34"/>
      <c r="R203" s="34"/>
      <c r="S203" s="34"/>
      <c r="T203" s="36" t="s">
        <v>77</v>
      </c>
      <c r="U203" s="500"/>
      <c r="V203" s="91"/>
      <c r="W203" s="185"/>
      <c r="X203" s="166" t="s">
        <v>4949</v>
      </c>
      <c r="Y203" s="8"/>
      <c r="Z203" s="145" t="str">
        <f>INDEX('Factur-X FULL'!B:B,MATCH(CONCATENATE("/rsm:CrossIndustryInvoice",O203),'Factur-X FULL'!M:M,0))</f>
        <v>BG-6</v>
      </c>
      <c r="AA203" s="202" t="str">
        <f>INDEX('Factur-X FULL'!K:K,MATCH(CONCATENATE("/rsm:CrossIndustryInvoice",O203),'Factur-X FULL'!M:M,0))</f>
        <v>0..1</v>
      </c>
      <c r="AB203" s="146" t="str">
        <f>IF(OR(ISNA(Z203),Z203="EXT"),INDEX('Factur-X FULL'!T:T,MATCH(CONCATENATE("/rsm:CrossIndustryInvoice",O203),'Factur-X FULL'!M:M,0)),INDEX('Factur-X FULL'!T:T,MATCH(Z203,'Factur-X FULL'!B:B,0)))</f>
        <v>EN 16931</v>
      </c>
      <c r="AC203" s="425" t="s">
        <v>4712</v>
      </c>
      <c r="AD203" s="8"/>
    </row>
    <row r="204" spans="1:30" ht="45" customHeight="1" outlineLevel="4" x14ac:dyDescent="0.2">
      <c r="A204" s="8">
        <v>364</v>
      </c>
      <c r="B204" s="54" t="s">
        <v>4160</v>
      </c>
      <c r="C204" s="121"/>
      <c r="D204" s="445" t="str">
        <f t="shared" si="21"/>
        <v xml:space="preserve">* * * * * </v>
      </c>
      <c r="E204" s="24" t="s">
        <v>4058</v>
      </c>
      <c r="F204" s="26">
        <f t="shared" si="20"/>
        <v>5</v>
      </c>
      <c r="G204" s="26" t="s">
        <v>5613</v>
      </c>
      <c r="H204" s="26" t="s">
        <v>5613</v>
      </c>
      <c r="I204" s="26" t="s">
        <v>5613</v>
      </c>
      <c r="J204" s="26" t="s">
        <v>323</v>
      </c>
      <c r="K204" s="19" t="s">
        <v>20</v>
      </c>
      <c r="L204" s="230" t="str">
        <f t="shared" si="22"/>
        <v>0..1</v>
      </c>
      <c r="M204" s="230" t="str">
        <f t="shared" si="23"/>
        <v>0..1</v>
      </c>
      <c r="N204" s="475" t="s">
        <v>20</v>
      </c>
      <c r="O204" s="24" t="s">
        <v>4059</v>
      </c>
      <c r="P204" s="24" t="s">
        <v>1508</v>
      </c>
      <c r="Q204" s="24" t="s">
        <v>1509</v>
      </c>
      <c r="R204" s="24"/>
      <c r="S204" s="24"/>
      <c r="T204" s="19" t="s">
        <v>125</v>
      </c>
      <c r="U204" s="495" t="s">
        <v>81</v>
      </c>
      <c r="V204" s="89"/>
      <c r="W204" s="182"/>
      <c r="X204" s="164" t="s">
        <v>4949</v>
      </c>
      <c r="Y204" s="8"/>
      <c r="Z204" s="114" t="str">
        <f>INDEX('Factur-X FULL'!B:B,MATCH(CONCATENATE("/rsm:CrossIndustryInvoice",O204),'Factur-X FULL'!M:M,0))</f>
        <v>BT-41</v>
      </c>
      <c r="AA204" s="201" t="str">
        <f>INDEX('Factur-X FULL'!K:K,MATCH(CONCATENATE("/rsm:CrossIndustryInvoice",O204),'Factur-X FULL'!M:M,0))</f>
        <v>0..1</v>
      </c>
      <c r="AB204" s="109" t="str">
        <f>IF(OR(ISNA(Z204),Z204="EXT"),INDEX('Factur-X FULL'!T:T,MATCH(CONCATENATE("/rsm:CrossIndustryInvoice",O204),'Factur-X FULL'!M:M,0)),INDEX('Factur-X FULL'!T:T,MATCH(Z204,'Factur-X FULL'!B:B,0)))</f>
        <v>EN 16931</v>
      </c>
      <c r="AC204" s="425" t="s">
        <v>4712</v>
      </c>
      <c r="AD204" s="8"/>
    </row>
    <row r="205" spans="1:30" ht="45" customHeight="1" outlineLevel="4" x14ac:dyDescent="0.2">
      <c r="A205" s="8">
        <v>365</v>
      </c>
      <c r="B205" s="54" t="s">
        <v>4160</v>
      </c>
      <c r="C205" s="121"/>
      <c r="D205" s="445" t="str">
        <f t="shared" si="21"/>
        <v xml:space="preserve">* * * * * </v>
      </c>
      <c r="E205" s="24" t="s">
        <v>4060</v>
      </c>
      <c r="F205" s="26">
        <f t="shared" si="20"/>
        <v>5</v>
      </c>
      <c r="G205" s="26" t="s">
        <v>5613</v>
      </c>
      <c r="H205" s="26" t="s">
        <v>5613</v>
      </c>
      <c r="I205" s="26" t="s">
        <v>5613</v>
      </c>
      <c r="J205" s="26" t="s">
        <v>323</v>
      </c>
      <c r="K205" s="19" t="s">
        <v>20</v>
      </c>
      <c r="L205" s="230" t="str">
        <f t="shared" si="22"/>
        <v>0..1</v>
      </c>
      <c r="M205" s="230" t="str">
        <f t="shared" si="23"/>
        <v>0..1</v>
      </c>
      <c r="N205" s="475" t="s">
        <v>20</v>
      </c>
      <c r="O205" s="24" t="s">
        <v>4061</v>
      </c>
      <c r="P205" s="24" t="s">
        <v>1508</v>
      </c>
      <c r="Q205" s="24" t="s">
        <v>1517</v>
      </c>
      <c r="R205" s="24"/>
      <c r="S205" s="24"/>
      <c r="T205" s="19" t="s">
        <v>125</v>
      </c>
      <c r="U205" s="495" t="s">
        <v>81</v>
      </c>
      <c r="V205" s="89"/>
      <c r="W205" s="182"/>
      <c r="X205" s="164" t="s">
        <v>4949</v>
      </c>
      <c r="Y205" s="8"/>
      <c r="Z205" s="114" t="str">
        <f>INDEX('Factur-X FULL'!B:B,MATCH(CONCATENATE("/rsm:CrossIndustryInvoice",O205),'Factur-X FULL'!M:M,0))</f>
        <v>BT-41-0</v>
      </c>
      <c r="AA205" s="201" t="str">
        <f>INDEX('Factur-X FULL'!K:K,MATCH(CONCATENATE("/rsm:CrossIndustryInvoice",O205),'Factur-X FULL'!M:M,0))</f>
        <v>0..1</v>
      </c>
      <c r="AB205" s="109" t="str">
        <f>IF(OR(ISNA(Z205),Z205="EXT"),INDEX('Factur-X FULL'!T:T,MATCH(CONCATENATE("/rsm:CrossIndustryInvoice",O205),'Factur-X FULL'!M:M,0)),INDEX('Factur-X FULL'!T:T,MATCH(Z205,'Factur-X FULL'!B:B,0)))</f>
        <v>EN 16931</v>
      </c>
      <c r="AC205" s="425" t="s">
        <v>4712</v>
      </c>
      <c r="AD205" s="8"/>
    </row>
    <row r="206" spans="1:30" ht="45" customHeight="1" outlineLevel="4" x14ac:dyDescent="0.2">
      <c r="A206" s="8">
        <v>366</v>
      </c>
      <c r="B206" s="54" t="s">
        <v>4160</v>
      </c>
      <c r="C206" s="121"/>
      <c r="D206" s="445" t="str">
        <f>REPT($D$1,F206)</f>
        <v xml:space="preserve">* * * * * </v>
      </c>
      <c r="E206" s="24" t="s">
        <v>4387</v>
      </c>
      <c r="F206" s="26">
        <f>LEN(O206)-LEN(SUBSTITUTE(O206,"/",""))</f>
        <v>5</v>
      </c>
      <c r="G206" s="26" t="s">
        <v>5613</v>
      </c>
      <c r="H206" s="26" t="s">
        <v>5613</v>
      </c>
      <c r="I206" s="26" t="s">
        <v>5613</v>
      </c>
      <c r="J206" s="26" t="s">
        <v>3776</v>
      </c>
      <c r="K206" s="19" t="s">
        <v>20</v>
      </c>
      <c r="L206" s="230" t="str">
        <f>IF($K206="","",$K206)</f>
        <v>0..1</v>
      </c>
      <c r="M206" s="230" t="str">
        <f>IF($L206="","",$L206)</f>
        <v>0..1</v>
      </c>
      <c r="N206" s="475" t="s">
        <v>20</v>
      </c>
      <c r="O206" s="24" t="s">
        <v>4388</v>
      </c>
      <c r="P206" s="24" t="s">
        <v>4382</v>
      </c>
      <c r="Q206" s="24" t="s">
        <v>5619</v>
      </c>
      <c r="R206" s="24"/>
      <c r="S206" s="24"/>
      <c r="T206" s="19" t="s">
        <v>192</v>
      </c>
      <c r="U206" s="495" t="s">
        <v>81</v>
      </c>
      <c r="V206" s="89"/>
      <c r="W206" s="182"/>
      <c r="X206" s="164" t="s">
        <v>4949</v>
      </c>
      <c r="Y206" s="8"/>
      <c r="Z206" s="114" t="e">
        <f>INDEX('Factur-X FULL'!B:B,MATCH(CONCATENATE("/rsm:CrossIndustryInvoice",O206),'Factur-X FULL'!M:M,0))</f>
        <v>#N/A</v>
      </c>
      <c r="AA206" s="201" t="e">
        <f>INDEX('Factur-X FULL'!K:K,MATCH(CONCATENATE("/rsm:CrossIndustryInvoice",O206),'Factur-X FULL'!M:M,0))</f>
        <v>#N/A</v>
      </c>
      <c r="AB206" s="109" t="e">
        <f>IF(OR(ISNA(Z206),Z206="EXT"),INDEX('Factur-X FULL'!T:T,MATCH(CONCATENATE("/rsm:CrossIndustryInvoice",O206),'Factur-X FULL'!M:M,0)),INDEX('Factur-X FULL'!T:T,MATCH(Z206,'Factur-X FULL'!B:B,0)))</f>
        <v>#N/A</v>
      </c>
      <c r="AC206" s="426" t="s">
        <v>4707</v>
      </c>
      <c r="AD206" s="8"/>
    </row>
    <row r="207" spans="1:30" ht="45" customHeight="1" outlineLevel="4" x14ac:dyDescent="0.2">
      <c r="A207" s="8">
        <v>367</v>
      </c>
      <c r="B207" s="54" t="s">
        <v>4160</v>
      </c>
      <c r="C207" s="121"/>
      <c r="D207" s="445" t="str">
        <f t="shared" si="21"/>
        <v xml:space="preserve">* * * * * </v>
      </c>
      <c r="E207" s="46" t="str">
        <f>CONCATENATE("(",E208,")")</f>
        <v>(Seller Contact - telephone number)</v>
      </c>
      <c r="F207" s="26">
        <f t="shared" si="20"/>
        <v>5</v>
      </c>
      <c r="G207" s="26" t="s">
        <v>5613</v>
      </c>
      <c r="H207" s="26" t="s">
        <v>5613</v>
      </c>
      <c r="I207" s="26" t="s">
        <v>5613</v>
      </c>
      <c r="J207" s="26" t="s">
        <v>323</v>
      </c>
      <c r="K207" s="19" t="s">
        <v>20</v>
      </c>
      <c r="L207" s="230" t="str">
        <f t="shared" si="22"/>
        <v>0..1</v>
      </c>
      <c r="M207" s="230" t="str">
        <f t="shared" si="23"/>
        <v>0..1</v>
      </c>
      <c r="N207" s="475" t="s">
        <v>20</v>
      </c>
      <c r="O207" s="24" t="s">
        <v>4062</v>
      </c>
      <c r="P207" s="24"/>
      <c r="Q207" s="24"/>
      <c r="R207" s="24"/>
      <c r="S207" s="24"/>
      <c r="T207" s="19"/>
      <c r="U207" s="494"/>
      <c r="V207" s="89"/>
      <c r="W207" s="182"/>
      <c r="X207" s="164" t="s">
        <v>4949</v>
      </c>
      <c r="Y207" s="8"/>
      <c r="Z207" s="114" t="str">
        <f>INDEX('Factur-X FULL'!B:B,MATCH(CONCATENATE("/rsm:CrossIndustryInvoice",O207),'Factur-X FULL'!M:M,0))</f>
        <v>BT-42-00</v>
      </c>
      <c r="AA207" s="201" t="str">
        <f>INDEX('Factur-X FULL'!K:K,MATCH(CONCATENATE("/rsm:CrossIndustryInvoice",O207),'Factur-X FULL'!M:M,0))</f>
        <v>0..1</v>
      </c>
      <c r="AB207" s="109" t="str">
        <f>IF(OR(ISNA(Z207),Z207="EXT"),INDEX('Factur-X FULL'!T:T,MATCH(CONCATENATE("/rsm:CrossIndustryInvoice",O207),'Factur-X FULL'!M:M,0)),INDEX('Factur-X FULL'!T:T,MATCH(Z207,'Factur-X FULL'!B:B,0)))</f>
        <v>EN 16931</v>
      </c>
      <c r="AC207" s="425" t="s">
        <v>4712</v>
      </c>
      <c r="AD207" s="8"/>
    </row>
    <row r="208" spans="1:30" ht="45" customHeight="1" outlineLevel="4" x14ac:dyDescent="0.2">
      <c r="A208" s="8">
        <v>368</v>
      </c>
      <c r="B208" s="54" t="s">
        <v>4160</v>
      </c>
      <c r="C208" s="121"/>
      <c r="D208" s="445" t="str">
        <f t="shared" si="21"/>
        <v xml:space="preserve">* * * * * * </v>
      </c>
      <c r="E208" s="24" t="s">
        <v>4063</v>
      </c>
      <c r="F208" s="26">
        <f t="shared" si="20"/>
        <v>6</v>
      </c>
      <c r="G208" s="26" t="s">
        <v>5613</v>
      </c>
      <c r="H208" s="26" t="s">
        <v>5613</v>
      </c>
      <c r="I208" s="26" t="s">
        <v>5613</v>
      </c>
      <c r="J208" s="26" t="s">
        <v>323</v>
      </c>
      <c r="K208" s="19" t="s">
        <v>16</v>
      </c>
      <c r="L208" s="230" t="str">
        <f t="shared" si="22"/>
        <v>1..1</v>
      </c>
      <c r="M208" s="230" t="str">
        <f t="shared" si="23"/>
        <v>1..1</v>
      </c>
      <c r="N208" s="475" t="s">
        <v>20</v>
      </c>
      <c r="O208" s="24" t="s">
        <v>4064</v>
      </c>
      <c r="P208" s="24" t="s">
        <v>1528</v>
      </c>
      <c r="Q208" s="24"/>
      <c r="R208" s="24"/>
      <c r="S208" s="24"/>
      <c r="T208" s="19" t="s">
        <v>125</v>
      </c>
      <c r="U208" s="495" t="s">
        <v>81</v>
      </c>
      <c r="V208" s="89"/>
      <c r="W208" s="182"/>
      <c r="X208" s="164" t="s">
        <v>4949</v>
      </c>
      <c r="Y208" s="8"/>
      <c r="Z208" s="114" t="str">
        <f>INDEX('Factur-X FULL'!B:B,MATCH(CONCATENATE("/rsm:CrossIndustryInvoice",O208),'Factur-X FULL'!M:M,0))</f>
        <v>BT-42</v>
      </c>
      <c r="AA208" s="201" t="str">
        <f>INDEX('Factur-X FULL'!K:K,MATCH(CONCATENATE("/rsm:CrossIndustryInvoice",O208),'Factur-X FULL'!M:M,0))</f>
        <v>1..1</v>
      </c>
      <c r="AB208" s="109" t="str">
        <f>IF(OR(ISNA(Z208),Z208="EXT"),INDEX('Factur-X FULL'!T:T,MATCH(CONCATENATE("/rsm:CrossIndustryInvoice",O208),'Factur-X FULL'!M:M,0)),INDEX('Factur-X FULL'!T:T,MATCH(Z208,'Factur-X FULL'!B:B,0)))</f>
        <v>EN 16931</v>
      </c>
      <c r="AC208" s="425" t="s">
        <v>4712</v>
      </c>
      <c r="AD208" s="8"/>
    </row>
    <row r="209" spans="1:30" ht="45" customHeight="1" outlineLevel="4" x14ac:dyDescent="0.2">
      <c r="A209" s="8">
        <v>371</v>
      </c>
      <c r="B209" s="54" t="s">
        <v>4160</v>
      </c>
      <c r="C209" s="121"/>
      <c r="D209" s="445" t="str">
        <f t="shared" si="21"/>
        <v xml:space="preserve">* * * * * </v>
      </c>
      <c r="E209" s="46" t="str">
        <f>CONCATENATE("(",E210,")")</f>
        <v>(Seller Contact - email address)</v>
      </c>
      <c r="F209" s="26">
        <f t="shared" si="20"/>
        <v>5</v>
      </c>
      <c r="G209" s="26" t="s">
        <v>5613</v>
      </c>
      <c r="H209" s="26" t="s">
        <v>5613</v>
      </c>
      <c r="I209" s="26" t="s">
        <v>5613</v>
      </c>
      <c r="J209" s="26" t="s">
        <v>323</v>
      </c>
      <c r="K209" s="19" t="s">
        <v>20</v>
      </c>
      <c r="L209" s="230" t="str">
        <f t="shared" si="22"/>
        <v>0..1</v>
      </c>
      <c r="M209" s="230" t="str">
        <f t="shared" si="23"/>
        <v>0..1</v>
      </c>
      <c r="N209" s="475" t="s">
        <v>20</v>
      </c>
      <c r="O209" s="24" t="s">
        <v>4065</v>
      </c>
      <c r="P209" s="24"/>
      <c r="Q209" s="24"/>
      <c r="R209" s="24"/>
      <c r="S209" s="24"/>
      <c r="T209" s="19"/>
      <c r="U209" s="494"/>
      <c r="V209" s="89"/>
      <c r="W209" s="182"/>
      <c r="X209" s="164" t="s">
        <v>4949</v>
      </c>
      <c r="Y209" s="8"/>
      <c r="Z209" s="114" t="str">
        <f>INDEX('Factur-X FULL'!B:B,MATCH(CONCATENATE("/rsm:CrossIndustryInvoice",O209),'Factur-X FULL'!M:M,0))</f>
        <v>BT-43-00</v>
      </c>
      <c r="AA209" s="201" t="str">
        <f>INDEX('Factur-X FULL'!K:K,MATCH(CONCATENATE("/rsm:CrossIndustryInvoice",O209),'Factur-X FULL'!M:M,0))</f>
        <v>0..1</v>
      </c>
      <c r="AB209" s="109" t="str">
        <f>IF(OR(ISNA(Z209),Z209="EXT"),INDEX('Factur-X FULL'!T:T,MATCH(CONCATENATE("/rsm:CrossIndustryInvoice",O209),'Factur-X FULL'!M:M,0)),INDEX('Factur-X FULL'!T:T,MATCH(Z209,'Factur-X FULL'!B:B,0)))</f>
        <v>EN 16931</v>
      </c>
      <c r="AC209" s="425" t="s">
        <v>4712</v>
      </c>
      <c r="AD209" s="8"/>
    </row>
    <row r="210" spans="1:30" ht="45" customHeight="1" outlineLevel="4" x14ac:dyDescent="0.2">
      <c r="A210" s="8">
        <v>372</v>
      </c>
      <c r="B210" s="54" t="s">
        <v>4160</v>
      </c>
      <c r="C210" s="121"/>
      <c r="D210" s="445" t="str">
        <f t="shared" si="21"/>
        <v xml:space="preserve">* * * * * * </v>
      </c>
      <c r="E210" s="24" t="s">
        <v>4066</v>
      </c>
      <c r="F210" s="26">
        <f t="shared" si="20"/>
        <v>6</v>
      </c>
      <c r="G210" s="26" t="s">
        <v>5613</v>
      </c>
      <c r="H210" s="26" t="s">
        <v>5613</v>
      </c>
      <c r="I210" s="26" t="s">
        <v>5613</v>
      </c>
      <c r="J210" s="26" t="s">
        <v>323</v>
      </c>
      <c r="K210" s="19" t="s">
        <v>16</v>
      </c>
      <c r="L210" s="230" t="str">
        <f t="shared" si="22"/>
        <v>1..1</v>
      </c>
      <c r="M210" s="230" t="str">
        <f t="shared" si="23"/>
        <v>1..1</v>
      </c>
      <c r="N210" s="475" t="s">
        <v>20</v>
      </c>
      <c r="O210" s="24" t="s">
        <v>4067</v>
      </c>
      <c r="P210" s="24" t="s">
        <v>1545</v>
      </c>
      <c r="Q210" s="24"/>
      <c r="R210" s="24"/>
      <c r="S210" s="24"/>
      <c r="T210" s="19" t="s">
        <v>125</v>
      </c>
      <c r="U210" s="495" t="s">
        <v>81</v>
      </c>
      <c r="V210" s="89"/>
      <c r="W210" s="182"/>
      <c r="X210" s="164" t="s">
        <v>4949</v>
      </c>
      <c r="Y210" s="8"/>
      <c r="Z210" s="114" t="str">
        <f>INDEX('Factur-X FULL'!B:B,MATCH(CONCATENATE("/rsm:CrossIndustryInvoice",O210),'Factur-X FULL'!M:M,0))</f>
        <v>BT-43</v>
      </c>
      <c r="AA210" s="201" t="str">
        <f>INDEX('Factur-X FULL'!K:K,MATCH(CONCATENATE("/rsm:CrossIndustryInvoice",O210),'Factur-X FULL'!M:M,0))</f>
        <v>1..1</v>
      </c>
      <c r="AB210" s="109" t="str">
        <f>IF(OR(ISNA(Z210),Z210="EXT"),INDEX('Factur-X FULL'!T:T,MATCH(CONCATENATE("/rsm:CrossIndustryInvoice",O210),'Factur-X FULL'!M:M,0)),INDEX('Factur-X FULL'!T:T,MATCH(Z210,'Factur-X FULL'!B:B,0)))</f>
        <v>EN 16931</v>
      </c>
      <c r="AC210" s="425" t="s">
        <v>4712</v>
      </c>
      <c r="AD210" s="8"/>
    </row>
    <row r="211" spans="1:30" s="148" customFormat="1" ht="45" customHeight="1" outlineLevel="3" x14ac:dyDescent="0.2">
      <c r="A211" s="8">
        <v>373</v>
      </c>
      <c r="B211" s="153" t="s">
        <v>4160</v>
      </c>
      <c r="C211" s="128"/>
      <c r="D211" s="446" t="str">
        <f t="shared" si="21"/>
        <v xml:space="preserve">* * * * </v>
      </c>
      <c r="E211" s="49" t="s">
        <v>1551</v>
      </c>
      <c r="F211" s="35">
        <f t="shared" si="20"/>
        <v>4</v>
      </c>
      <c r="G211" s="35" t="s">
        <v>5613</v>
      </c>
      <c r="H211" s="35" t="s">
        <v>5613</v>
      </c>
      <c r="I211" s="35" t="s">
        <v>5613</v>
      </c>
      <c r="J211" s="35" t="s">
        <v>323</v>
      </c>
      <c r="K211" s="36" t="s">
        <v>20</v>
      </c>
      <c r="L211" s="35" t="str">
        <f t="shared" si="22"/>
        <v>0..1</v>
      </c>
      <c r="M211" s="35" t="str">
        <f t="shared" si="23"/>
        <v>0..1</v>
      </c>
      <c r="N211" s="482" t="s">
        <v>20</v>
      </c>
      <c r="O211" s="34" t="s">
        <v>3894</v>
      </c>
      <c r="P211" s="34" t="s">
        <v>1552</v>
      </c>
      <c r="Q211" s="34" t="s">
        <v>1553</v>
      </c>
      <c r="R211" s="34"/>
      <c r="S211" s="34"/>
      <c r="T211" s="36" t="s">
        <v>77</v>
      </c>
      <c r="U211" s="500"/>
      <c r="V211" s="91"/>
      <c r="W211" s="185"/>
      <c r="X211" s="166" t="s">
        <v>4949</v>
      </c>
      <c r="Y211" s="8"/>
      <c r="Z211" s="145" t="str">
        <f>INDEX('Factur-X FULL'!B:B,MATCH(CONCATENATE("/rsm:CrossIndustryInvoice",O211),'Factur-X FULL'!M:M,0))</f>
        <v>BG-5</v>
      </c>
      <c r="AA211" s="202" t="str">
        <f>INDEX('Factur-X FULL'!K:K,MATCH(CONCATENATE("/rsm:CrossIndustryInvoice",O211),'Factur-X FULL'!M:M,0))</f>
        <v>1..1</v>
      </c>
      <c r="AB211" s="146" t="str">
        <f>IF(OR(ISNA(Z211),Z211="EXT"),INDEX('Factur-X FULL'!T:T,MATCH(CONCATENATE("/rsm:CrossIndustryInvoice",O211),'Factur-X FULL'!M:M,0)),INDEX('Factur-X FULL'!T:T,MATCH(Z211,'Factur-X FULL'!B:B,0)))</f>
        <v>MINIMUM</v>
      </c>
      <c r="AC211" s="70" t="s">
        <v>4706</v>
      </c>
      <c r="AD211" s="8"/>
    </row>
    <row r="212" spans="1:30" ht="45" customHeight="1" outlineLevel="4" x14ac:dyDescent="0.2">
      <c r="A212" s="8">
        <v>374</v>
      </c>
      <c r="B212" s="54" t="s">
        <v>4160</v>
      </c>
      <c r="C212" s="121"/>
      <c r="D212" s="445" t="str">
        <f t="shared" si="21"/>
        <v xml:space="preserve">* * * * * </v>
      </c>
      <c r="E212" s="24" t="s">
        <v>107</v>
      </c>
      <c r="F212" s="26">
        <f t="shared" si="20"/>
        <v>5</v>
      </c>
      <c r="G212" s="26" t="s">
        <v>5613</v>
      </c>
      <c r="H212" s="26" t="s">
        <v>5613</v>
      </c>
      <c r="I212" s="26" t="s">
        <v>5613</v>
      </c>
      <c r="J212" s="26" t="s">
        <v>323</v>
      </c>
      <c r="K212" s="19" t="s">
        <v>20</v>
      </c>
      <c r="L212" s="230" t="str">
        <f t="shared" si="22"/>
        <v>0..1</v>
      </c>
      <c r="M212" s="230" t="str">
        <f t="shared" si="23"/>
        <v>0..1</v>
      </c>
      <c r="N212" s="475" t="s">
        <v>20</v>
      </c>
      <c r="O212" s="25" t="s">
        <v>3895</v>
      </c>
      <c r="P212" s="24" t="s">
        <v>1467</v>
      </c>
      <c r="Q212" s="24" t="s">
        <v>1468</v>
      </c>
      <c r="R212" s="24"/>
      <c r="S212" s="25"/>
      <c r="T212" s="19" t="s">
        <v>125</v>
      </c>
      <c r="U212" s="495" t="s">
        <v>81</v>
      </c>
      <c r="V212" s="89">
        <v>6000</v>
      </c>
      <c r="W212" s="182"/>
      <c r="X212" s="164" t="s">
        <v>4949</v>
      </c>
      <c r="Y212" s="8"/>
      <c r="Z212" s="114" t="str">
        <f>INDEX('Factur-X FULL'!B:B,MATCH(CONCATENATE("/rsm:CrossIndustryInvoice",O212),'Factur-X FULL'!M:M,0))</f>
        <v>BT-38</v>
      </c>
      <c r="AA212" s="201" t="str">
        <f>INDEX('Factur-X FULL'!K:K,MATCH(CONCATENATE("/rsm:CrossIndustryInvoice",O212),'Factur-X FULL'!M:M,0))</f>
        <v>0..1</v>
      </c>
      <c r="AB212" s="109" t="str">
        <f>IF(OR(ISNA(Z212),Z212="EXT"),INDEX('Factur-X FULL'!T:T,MATCH(CONCATENATE("/rsm:CrossIndustryInvoice",O212),'Factur-X FULL'!M:M,0)),INDEX('Factur-X FULL'!T:T,MATCH(Z212,'Factur-X FULL'!B:B,0)))</f>
        <v>BASIC WL</v>
      </c>
      <c r="AD212" s="8"/>
    </row>
    <row r="213" spans="1:30" ht="45" customHeight="1" outlineLevel="4" x14ac:dyDescent="0.2">
      <c r="A213" s="8">
        <v>375</v>
      </c>
      <c r="B213" s="54" t="s">
        <v>4160</v>
      </c>
      <c r="C213" s="121"/>
      <c r="D213" s="445" t="str">
        <f t="shared" si="21"/>
        <v xml:space="preserve">* * * * * </v>
      </c>
      <c r="E213" s="24" t="s">
        <v>109</v>
      </c>
      <c r="F213" s="26">
        <f t="shared" si="20"/>
        <v>5</v>
      </c>
      <c r="G213" s="26" t="s">
        <v>5613</v>
      </c>
      <c r="H213" s="26" t="s">
        <v>5613</v>
      </c>
      <c r="I213" s="26" t="s">
        <v>5613</v>
      </c>
      <c r="J213" s="26" t="s">
        <v>323</v>
      </c>
      <c r="K213" s="19" t="s">
        <v>20</v>
      </c>
      <c r="L213" s="230" t="str">
        <f t="shared" si="22"/>
        <v>0..1</v>
      </c>
      <c r="M213" s="230" t="str">
        <f t="shared" si="23"/>
        <v>0..1</v>
      </c>
      <c r="N213" s="475" t="s">
        <v>20</v>
      </c>
      <c r="O213" s="25" t="s">
        <v>3896</v>
      </c>
      <c r="P213" s="24" t="s">
        <v>1472</v>
      </c>
      <c r="Q213" s="24" t="s">
        <v>1473</v>
      </c>
      <c r="R213" s="24"/>
      <c r="S213" s="25"/>
      <c r="T213" s="19" t="s">
        <v>125</v>
      </c>
      <c r="U213" s="495" t="s">
        <v>81</v>
      </c>
      <c r="V213" s="89" t="s">
        <v>110</v>
      </c>
      <c r="W213" s="182"/>
      <c r="X213" s="164" t="s">
        <v>4949</v>
      </c>
      <c r="Y213" s="8"/>
      <c r="Z213" s="114" t="str">
        <f>INDEX('Factur-X FULL'!B:B,MATCH(CONCATENATE("/rsm:CrossIndustryInvoice",O213),'Factur-X FULL'!M:M,0))</f>
        <v>BT-35</v>
      </c>
      <c r="AA213" s="201" t="str">
        <f>INDEX('Factur-X FULL'!K:K,MATCH(CONCATENATE("/rsm:CrossIndustryInvoice",O213),'Factur-X FULL'!M:M,0))</f>
        <v>0..1</v>
      </c>
      <c r="AB213" s="109" t="str">
        <f>IF(OR(ISNA(Z213),Z213="EXT"),INDEX('Factur-X FULL'!T:T,MATCH(CONCATENATE("/rsm:CrossIndustryInvoice",O213),'Factur-X FULL'!M:M,0)),INDEX('Factur-X FULL'!T:T,MATCH(Z213,'Factur-X FULL'!B:B,0)))</f>
        <v>BASIC WL</v>
      </c>
      <c r="AD213" s="8"/>
    </row>
    <row r="214" spans="1:30" ht="45" customHeight="1" outlineLevel="4" x14ac:dyDescent="0.2">
      <c r="A214" s="8">
        <v>376</v>
      </c>
      <c r="B214" s="54" t="s">
        <v>4160</v>
      </c>
      <c r="C214" s="121"/>
      <c r="D214" s="445" t="str">
        <f t="shared" si="21"/>
        <v xml:space="preserve">* * * * * </v>
      </c>
      <c r="E214" s="24" t="s">
        <v>113</v>
      </c>
      <c r="F214" s="26">
        <f t="shared" si="20"/>
        <v>5</v>
      </c>
      <c r="G214" s="26" t="s">
        <v>5613</v>
      </c>
      <c r="H214" s="26" t="s">
        <v>5613</v>
      </c>
      <c r="I214" s="26" t="s">
        <v>5613</v>
      </c>
      <c r="J214" s="26" t="s">
        <v>323</v>
      </c>
      <c r="K214" s="19" t="s">
        <v>20</v>
      </c>
      <c r="L214" s="230" t="str">
        <f t="shared" si="22"/>
        <v>0..1</v>
      </c>
      <c r="M214" s="230" t="str">
        <f t="shared" si="23"/>
        <v>0..1</v>
      </c>
      <c r="N214" s="475" t="s">
        <v>20</v>
      </c>
      <c r="O214" s="25" t="s">
        <v>3897</v>
      </c>
      <c r="P214" s="24" t="s">
        <v>1477</v>
      </c>
      <c r="Q214" s="24"/>
      <c r="R214" s="24"/>
      <c r="S214" s="25"/>
      <c r="T214" s="19" t="s">
        <v>125</v>
      </c>
      <c r="U214" s="495" t="s">
        <v>81</v>
      </c>
      <c r="V214" s="89"/>
      <c r="W214" s="182"/>
      <c r="X214" s="164" t="s">
        <v>4949</v>
      </c>
      <c r="Y214" s="8"/>
      <c r="Z214" s="114" t="str">
        <f>INDEX('Factur-X FULL'!B:B,MATCH(CONCATENATE("/rsm:CrossIndustryInvoice",O214),'Factur-X FULL'!M:M,0))</f>
        <v>BT-36</v>
      </c>
      <c r="AA214" s="201" t="str">
        <f>INDEX('Factur-X FULL'!K:K,MATCH(CONCATENATE("/rsm:CrossIndustryInvoice",O214),'Factur-X FULL'!M:M,0))</f>
        <v>0..1</v>
      </c>
      <c r="AB214" s="109" t="str">
        <f>IF(OR(ISNA(Z214),Z214="EXT"),INDEX('Factur-X FULL'!T:T,MATCH(CONCATENATE("/rsm:CrossIndustryInvoice",O214),'Factur-X FULL'!M:M,0)),INDEX('Factur-X FULL'!T:T,MATCH(Z214,'Factur-X FULL'!B:B,0)))</f>
        <v>BASIC WL</v>
      </c>
      <c r="AD214" s="8"/>
    </row>
    <row r="215" spans="1:30" ht="45" customHeight="1" outlineLevel="4" x14ac:dyDescent="0.2">
      <c r="A215" s="8">
        <v>377</v>
      </c>
      <c r="B215" s="54" t="s">
        <v>4160</v>
      </c>
      <c r="C215" s="121"/>
      <c r="D215" s="445" t="str">
        <f t="shared" si="21"/>
        <v xml:space="preserve">* * * * * </v>
      </c>
      <c r="E215" s="24" t="s">
        <v>114</v>
      </c>
      <c r="F215" s="26">
        <f t="shared" si="20"/>
        <v>5</v>
      </c>
      <c r="G215" s="26" t="s">
        <v>5613</v>
      </c>
      <c r="H215" s="26" t="s">
        <v>5613</v>
      </c>
      <c r="I215" s="26" t="s">
        <v>5613</v>
      </c>
      <c r="J215" s="26" t="s">
        <v>323</v>
      </c>
      <c r="K215" s="19" t="s">
        <v>20</v>
      </c>
      <c r="L215" s="230" t="str">
        <f t="shared" si="22"/>
        <v>0..1</v>
      </c>
      <c r="M215" s="230" t="str">
        <f t="shared" si="23"/>
        <v>0..1</v>
      </c>
      <c r="N215" s="475" t="s">
        <v>20</v>
      </c>
      <c r="O215" s="25" t="s">
        <v>3898</v>
      </c>
      <c r="P215" s="24" t="s">
        <v>1477</v>
      </c>
      <c r="Q215" s="24"/>
      <c r="R215" s="24"/>
      <c r="S215" s="25"/>
      <c r="T215" s="19" t="s">
        <v>125</v>
      </c>
      <c r="U215" s="495" t="s">
        <v>81</v>
      </c>
      <c r="V215" s="89"/>
      <c r="W215" s="182"/>
      <c r="X215" s="164" t="s">
        <v>4949</v>
      </c>
      <c r="Y215" s="8"/>
      <c r="Z215" s="114" t="str">
        <f>INDEX('Factur-X FULL'!B:B,MATCH(CONCATENATE("/rsm:CrossIndustryInvoice",O215),'Factur-X FULL'!M:M,0))</f>
        <v>BT-162</v>
      </c>
      <c r="AA215" s="201" t="str">
        <f>INDEX('Factur-X FULL'!K:K,MATCH(CONCATENATE("/rsm:CrossIndustryInvoice",O215),'Factur-X FULL'!M:M,0))</f>
        <v>0..1</v>
      </c>
      <c r="AB215" s="109" t="str">
        <f>IF(OR(ISNA(Z215),Z215="EXT"),INDEX('Factur-X FULL'!T:T,MATCH(CONCATENATE("/rsm:CrossIndustryInvoice",O215),'Factur-X FULL'!M:M,0)),INDEX('Factur-X FULL'!T:T,MATCH(Z215,'Factur-X FULL'!B:B,0)))</f>
        <v>BASIC WL</v>
      </c>
      <c r="AD215" s="8"/>
    </row>
    <row r="216" spans="1:30" ht="45" customHeight="1" outlineLevel="4" x14ac:dyDescent="0.2">
      <c r="A216" s="8">
        <v>378</v>
      </c>
      <c r="B216" s="54" t="s">
        <v>4160</v>
      </c>
      <c r="C216" s="121"/>
      <c r="D216" s="445" t="str">
        <f t="shared" si="21"/>
        <v xml:space="preserve">* * * * * </v>
      </c>
      <c r="E216" s="24" t="s">
        <v>116</v>
      </c>
      <c r="F216" s="26">
        <f t="shared" si="20"/>
        <v>5</v>
      </c>
      <c r="G216" s="26" t="s">
        <v>5613</v>
      </c>
      <c r="H216" s="26" t="s">
        <v>5613</v>
      </c>
      <c r="I216" s="26" t="s">
        <v>5613</v>
      </c>
      <c r="J216" s="26" t="s">
        <v>323</v>
      </c>
      <c r="K216" s="19" t="s">
        <v>20</v>
      </c>
      <c r="L216" s="230" t="str">
        <f t="shared" si="22"/>
        <v>0..1</v>
      </c>
      <c r="M216" s="230" t="str">
        <f t="shared" si="23"/>
        <v>0..1</v>
      </c>
      <c r="N216" s="475" t="s">
        <v>20</v>
      </c>
      <c r="O216" s="25" t="s">
        <v>3899</v>
      </c>
      <c r="P216" s="24" t="s">
        <v>5723</v>
      </c>
      <c r="Q216" s="24"/>
      <c r="R216" s="24"/>
      <c r="S216" s="25"/>
      <c r="T216" s="19" t="s">
        <v>125</v>
      </c>
      <c r="U216" s="495" t="s">
        <v>81</v>
      </c>
      <c r="V216" s="89" t="s">
        <v>117</v>
      </c>
      <c r="W216" s="182"/>
      <c r="X216" s="164" t="s">
        <v>4949</v>
      </c>
      <c r="Y216" s="8"/>
      <c r="Z216" s="114" t="str">
        <f>INDEX('Factur-X FULL'!B:B,MATCH(CONCATENATE("/rsm:CrossIndustryInvoice",O216),'Factur-X FULL'!M:M,0))</f>
        <v>BT-37</v>
      </c>
      <c r="AA216" s="201" t="str">
        <f>INDEX('Factur-X FULL'!K:K,MATCH(CONCATENATE("/rsm:CrossIndustryInvoice",O216),'Factur-X FULL'!M:M,0))</f>
        <v>0..1</v>
      </c>
      <c r="AB216" s="109" t="str">
        <f>IF(OR(ISNA(Z216),Z216="EXT"),INDEX('Factur-X FULL'!T:T,MATCH(CONCATENATE("/rsm:CrossIndustryInvoice",O216),'Factur-X FULL'!M:M,0)),INDEX('Factur-X FULL'!T:T,MATCH(Z216,'Factur-X FULL'!B:B,0)))</f>
        <v>BASIC WL</v>
      </c>
      <c r="AD216" s="8"/>
    </row>
    <row r="217" spans="1:30" ht="45" customHeight="1" outlineLevel="4" x14ac:dyDescent="0.2">
      <c r="A217" s="8">
        <v>379</v>
      </c>
      <c r="B217" s="54" t="s">
        <v>4160</v>
      </c>
      <c r="C217" s="121"/>
      <c r="D217" s="445" t="str">
        <f t="shared" si="21"/>
        <v xml:space="preserve">* * * * * </v>
      </c>
      <c r="E217" s="24" t="s">
        <v>126</v>
      </c>
      <c r="F217" s="26">
        <f t="shared" si="20"/>
        <v>5</v>
      </c>
      <c r="G217" s="26" t="s">
        <v>5613</v>
      </c>
      <c r="H217" s="26" t="s">
        <v>5613</v>
      </c>
      <c r="I217" s="26" t="s">
        <v>5613</v>
      </c>
      <c r="J217" s="26" t="s">
        <v>323</v>
      </c>
      <c r="K217" s="19" t="s">
        <v>16</v>
      </c>
      <c r="L217" s="230" t="str">
        <f t="shared" si="22"/>
        <v>1..1</v>
      </c>
      <c r="M217" s="230" t="str">
        <f t="shared" si="23"/>
        <v>1..1</v>
      </c>
      <c r="N217" s="475" t="s">
        <v>20</v>
      </c>
      <c r="O217" s="25" t="s">
        <v>3900</v>
      </c>
      <c r="P217" s="24" t="s">
        <v>1488</v>
      </c>
      <c r="Q217" s="24" t="s">
        <v>1489</v>
      </c>
      <c r="R217" s="24"/>
      <c r="S217" s="25"/>
      <c r="T217" s="19" t="s">
        <v>192</v>
      </c>
      <c r="U217" s="495" t="s">
        <v>81</v>
      </c>
      <c r="V217" s="89"/>
      <c r="W217" s="182"/>
      <c r="X217" s="164" t="s">
        <v>4949</v>
      </c>
      <c r="Y217" s="8"/>
      <c r="Z217" s="114" t="str">
        <f>INDEX('Factur-X FULL'!B:B,MATCH(CONCATENATE("/rsm:CrossIndustryInvoice",O217),'Factur-X FULL'!M:M,0))</f>
        <v>BT-40</v>
      </c>
      <c r="AA217" s="201" t="str">
        <f>INDEX('Factur-X FULL'!K:K,MATCH(CONCATENATE("/rsm:CrossIndustryInvoice",O217),'Factur-X FULL'!M:M,0))</f>
        <v>0..1</v>
      </c>
      <c r="AB217" s="109" t="str">
        <f>IF(OR(ISNA(Z217),Z217="EXT"),INDEX('Factur-X FULL'!T:T,MATCH(CONCATENATE("/rsm:CrossIndustryInvoice",O217),'Factur-X FULL'!M:M,0)),INDEX('Factur-X FULL'!T:T,MATCH(Z217,'Factur-X FULL'!B:B,0)))</f>
        <v>MINIMUM</v>
      </c>
      <c r="AC217" s="425" t="s">
        <v>5604</v>
      </c>
      <c r="AD217" s="8"/>
    </row>
    <row r="218" spans="1:30" ht="45" customHeight="1" outlineLevel="4" x14ac:dyDescent="0.2">
      <c r="A218" s="8">
        <v>380</v>
      </c>
      <c r="B218" s="54" t="s">
        <v>4160</v>
      </c>
      <c r="C218" s="121"/>
      <c r="D218" s="445" t="str">
        <f t="shared" si="21"/>
        <v xml:space="preserve">* * * * * </v>
      </c>
      <c r="E218" s="24" t="s">
        <v>4799</v>
      </c>
      <c r="F218" s="26">
        <f t="shared" si="20"/>
        <v>5</v>
      </c>
      <c r="G218" s="26" t="s">
        <v>5613</v>
      </c>
      <c r="H218" s="26" t="s">
        <v>5613</v>
      </c>
      <c r="I218" s="26" t="s">
        <v>5613</v>
      </c>
      <c r="J218" s="26" t="s">
        <v>323</v>
      </c>
      <c r="K218" s="19" t="s">
        <v>20</v>
      </c>
      <c r="L218" s="230" t="str">
        <f t="shared" si="22"/>
        <v>0..1</v>
      </c>
      <c r="M218" s="230" t="str">
        <f t="shared" si="23"/>
        <v>0..1</v>
      </c>
      <c r="N218" s="475" t="s">
        <v>20</v>
      </c>
      <c r="O218" s="25" t="s">
        <v>4800</v>
      </c>
      <c r="P218" s="24" t="s">
        <v>1493</v>
      </c>
      <c r="Q218" s="24" t="s">
        <v>1494</v>
      </c>
      <c r="R218" s="24"/>
      <c r="S218" s="25"/>
      <c r="T218" s="19" t="s">
        <v>125</v>
      </c>
      <c r="U218" s="495" t="s">
        <v>81</v>
      </c>
      <c r="V218" s="89" t="s">
        <v>117</v>
      </c>
      <c r="W218" s="182"/>
      <c r="X218" s="164" t="s">
        <v>4949</v>
      </c>
      <c r="Y218" s="8"/>
      <c r="Z218" s="114" t="str">
        <f>INDEX('Factur-X FULL'!B:B,MATCH(CONCATENATE("/rsm:CrossIndustryInvoice",O218),'Factur-X FULL'!M:M,0))</f>
        <v>BT-39</v>
      </c>
      <c r="AA218" s="201" t="str">
        <f>INDEX('Factur-X FULL'!K:K,MATCH(CONCATENATE("/rsm:CrossIndustryInvoice",O218),'Factur-X FULL'!M:M,0))</f>
        <v>0..1</v>
      </c>
      <c r="AB218" s="109" t="str">
        <f>IF(OR(ISNA(Z218),Z218="EXT"),INDEX('Factur-X FULL'!T:T,MATCH(CONCATENATE("/rsm:CrossIndustryInvoice",O218),'Factur-X FULL'!M:M,0)),INDEX('Factur-X FULL'!T:T,MATCH(Z218,'Factur-X FULL'!B:B,0)))</f>
        <v>BASIC WL</v>
      </c>
      <c r="AD218" s="8"/>
    </row>
    <row r="219" spans="1:30" s="148" customFormat="1" ht="45" customHeight="1" outlineLevel="3" x14ac:dyDescent="0.2">
      <c r="A219" s="8">
        <v>381</v>
      </c>
      <c r="B219" s="153" t="s">
        <v>4160</v>
      </c>
      <c r="C219" s="128"/>
      <c r="D219" s="446" t="str">
        <f t="shared" si="21"/>
        <v xml:space="preserve">* * * * </v>
      </c>
      <c r="E219" s="49" t="s">
        <v>4131</v>
      </c>
      <c r="F219" s="35">
        <f t="shared" si="20"/>
        <v>4</v>
      </c>
      <c r="G219" s="35" t="s">
        <v>5613</v>
      </c>
      <c r="H219" s="35" t="s">
        <v>5613</v>
      </c>
      <c r="I219" s="35" t="s">
        <v>5613</v>
      </c>
      <c r="J219" s="35" t="s">
        <v>323</v>
      </c>
      <c r="K219" s="36" t="s">
        <v>20</v>
      </c>
      <c r="L219" s="35" t="str">
        <f t="shared" si="22"/>
        <v>0..1</v>
      </c>
      <c r="M219" s="35" t="str">
        <f t="shared" si="23"/>
        <v>0..1</v>
      </c>
      <c r="N219" s="482" t="s">
        <v>21</v>
      </c>
      <c r="O219" s="34" t="s">
        <v>4068</v>
      </c>
      <c r="P219" s="34"/>
      <c r="Q219" s="34"/>
      <c r="R219" s="34"/>
      <c r="S219" s="34"/>
      <c r="T219" s="36"/>
      <c r="U219" s="500"/>
      <c r="V219" s="91"/>
      <c r="W219" s="185"/>
      <c r="X219" s="166" t="s">
        <v>4949</v>
      </c>
      <c r="Y219" s="8"/>
      <c r="Z219" s="145" t="str">
        <f>INDEX('Factur-X FULL'!B:B,MATCH(CONCATENATE("/rsm:CrossIndustryInvoice",O219),'Factur-X FULL'!M:M,0))</f>
        <v>BT-34-00</v>
      </c>
      <c r="AA219" s="202" t="str">
        <f>INDEX('Factur-X FULL'!K:K,MATCH(CONCATENATE("/rsm:CrossIndustryInvoice",O219),'Factur-X FULL'!M:M,0))</f>
        <v>0..1</v>
      </c>
      <c r="AB219" s="146" t="str">
        <f>IF(OR(ISNA(Z219),Z219="EXT"),INDEX('Factur-X FULL'!T:T,MATCH(CONCATENATE("/rsm:CrossIndustryInvoice",O219),'Factur-X FULL'!M:M,0)),INDEX('Factur-X FULL'!T:T,MATCH(Z219,'Factur-X FULL'!B:B,0)))</f>
        <v>BASIC WL</v>
      </c>
      <c r="AC219" s="70"/>
      <c r="AD219" s="8"/>
    </row>
    <row r="220" spans="1:30" ht="45" customHeight="1" outlineLevel="4" x14ac:dyDescent="0.2">
      <c r="A220" s="8">
        <v>382</v>
      </c>
      <c r="B220" s="54" t="s">
        <v>4160</v>
      </c>
      <c r="C220" s="121"/>
      <c r="D220" s="445" t="str">
        <f t="shared" si="21"/>
        <v xml:space="preserve">* * * * * </v>
      </c>
      <c r="E220" s="24" t="s">
        <v>4071</v>
      </c>
      <c r="F220" s="26">
        <f t="shared" si="20"/>
        <v>5</v>
      </c>
      <c r="G220" s="26" t="s">
        <v>5613</v>
      </c>
      <c r="H220" s="26" t="s">
        <v>5613</v>
      </c>
      <c r="I220" s="26" t="s">
        <v>5613</v>
      </c>
      <c r="J220" s="26" t="s">
        <v>323</v>
      </c>
      <c r="K220" s="19" t="s">
        <v>16</v>
      </c>
      <c r="L220" s="230" t="str">
        <f t="shared" si="22"/>
        <v>1..1</v>
      </c>
      <c r="M220" s="230" t="str">
        <f t="shared" si="23"/>
        <v>1..1</v>
      </c>
      <c r="N220" s="475" t="s">
        <v>20</v>
      </c>
      <c r="O220" s="24" t="s">
        <v>4069</v>
      </c>
      <c r="P220" s="24" t="s">
        <v>4205</v>
      </c>
      <c r="Q220" s="24" t="s">
        <v>1610</v>
      </c>
      <c r="R220" s="24"/>
      <c r="S220" s="24"/>
      <c r="T220" s="19" t="s">
        <v>147</v>
      </c>
      <c r="U220" s="495" t="s">
        <v>81</v>
      </c>
      <c r="V220" s="89"/>
      <c r="W220" s="182"/>
      <c r="X220" s="164" t="s">
        <v>4949</v>
      </c>
      <c r="Y220" s="8"/>
      <c r="Z220" s="114" t="str">
        <f>INDEX('Factur-X FULL'!B:B,MATCH(CONCATENATE("/rsm:CrossIndustryInvoice",O220),'Factur-X FULL'!M:M,0))</f>
        <v>BT-34</v>
      </c>
      <c r="AA220" s="201" t="str">
        <f>INDEX('Factur-X FULL'!K:K,MATCH(CONCATENATE("/rsm:CrossIndustryInvoice",O220),'Factur-X FULL'!M:M,0))</f>
        <v>1..1</v>
      </c>
      <c r="AB220" s="109" t="str">
        <f>IF(OR(ISNA(Z220),Z220="EXT"),INDEX('Factur-X FULL'!T:T,MATCH(CONCATENATE("/rsm:CrossIndustryInvoice",O220),'Factur-X FULL'!M:M,0)),INDEX('Factur-X FULL'!T:T,MATCH(Z220,'Factur-X FULL'!B:B,0)))</f>
        <v>BASIC WL</v>
      </c>
      <c r="AD220" s="8"/>
    </row>
    <row r="221" spans="1:30" ht="45" customHeight="1" outlineLevel="4" x14ac:dyDescent="0.2">
      <c r="A221" s="8">
        <v>383</v>
      </c>
      <c r="B221" s="54" t="s">
        <v>4160</v>
      </c>
      <c r="C221" s="121"/>
      <c r="D221" s="445" t="str">
        <f t="shared" si="21"/>
        <v xml:space="preserve">* * * * * * </v>
      </c>
      <c r="E221" s="24" t="s">
        <v>4072</v>
      </c>
      <c r="F221" s="26">
        <f t="shared" si="20"/>
        <v>6</v>
      </c>
      <c r="G221" s="26" t="s">
        <v>5613</v>
      </c>
      <c r="H221" s="26" t="s">
        <v>5613</v>
      </c>
      <c r="I221" s="26" t="s">
        <v>5613</v>
      </c>
      <c r="J221" s="26" t="s">
        <v>323</v>
      </c>
      <c r="K221" s="19" t="s">
        <v>16</v>
      </c>
      <c r="L221" s="230" t="str">
        <f t="shared" si="22"/>
        <v>1..1</v>
      </c>
      <c r="M221" s="230" t="str">
        <f t="shared" si="23"/>
        <v>1..1</v>
      </c>
      <c r="N221" s="475" t="s">
        <v>20</v>
      </c>
      <c r="O221" s="47" t="s">
        <v>4070</v>
      </c>
      <c r="P221" s="47" t="s">
        <v>1619</v>
      </c>
      <c r="Q221" s="47" t="s">
        <v>1610</v>
      </c>
      <c r="R221" s="47"/>
      <c r="S221" s="47"/>
      <c r="T221" s="125" t="s">
        <v>409</v>
      </c>
      <c r="U221" s="497" t="s">
        <v>230</v>
      </c>
      <c r="V221" s="94" t="s">
        <v>4056</v>
      </c>
      <c r="W221" s="187"/>
      <c r="X221" s="169" t="s">
        <v>4949</v>
      </c>
      <c r="Y221" s="8"/>
      <c r="Z221" s="114" t="str">
        <f>INDEX('Factur-X FULL'!B:B,MATCH(CONCATENATE("/rsm:CrossIndustryInvoice",O221),'Factur-X FULL'!M:M,0))</f>
        <v>BT-34-1</v>
      </c>
      <c r="AA221" s="201" t="str">
        <f>INDEX('Factur-X FULL'!K:K,MATCH(CONCATENATE("/rsm:CrossIndustryInvoice",O221),'Factur-X FULL'!M:M,0))</f>
        <v>1..1</v>
      </c>
      <c r="AB221" s="109" t="str">
        <f>IF(OR(ISNA(Z221),Z221="EXT"),INDEX('Factur-X FULL'!T:T,MATCH(CONCATENATE("/rsm:CrossIndustryInvoice",O221),'Factur-X FULL'!M:M,0)),INDEX('Factur-X FULL'!T:T,MATCH(Z221,'Factur-X FULL'!B:B,0)))</f>
        <v>BASIC WL</v>
      </c>
      <c r="AD221" s="8"/>
    </row>
    <row r="222" spans="1:30" s="148" customFormat="1" ht="45" customHeight="1" outlineLevel="3" x14ac:dyDescent="0.2">
      <c r="A222" s="8">
        <v>384</v>
      </c>
      <c r="B222" s="153" t="s">
        <v>4160</v>
      </c>
      <c r="C222" s="128"/>
      <c r="D222" s="446" t="str">
        <f t="shared" si="21"/>
        <v xml:space="preserve">* * * * </v>
      </c>
      <c r="E222" s="49" t="s">
        <v>4868</v>
      </c>
      <c r="F222" s="35">
        <f t="shared" si="20"/>
        <v>4</v>
      </c>
      <c r="G222" s="236" t="s">
        <v>5613</v>
      </c>
      <c r="H222" s="236" t="s">
        <v>5613</v>
      </c>
      <c r="I222" s="236" t="s">
        <v>5613</v>
      </c>
      <c r="J222" s="236" t="s">
        <v>323</v>
      </c>
      <c r="K222" s="36" t="s">
        <v>20</v>
      </c>
      <c r="L222" s="35" t="s">
        <v>4576</v>
      </c>
      <c r="M222" s="35" t="s">
        <v>21</v>
      </c>
      <c r="N222" s="482" t="s">
        <v>21</v>
      </c>
      <c r="O222" s="34" t="s">
        <v>4090</v>
      </c>
      <c r="P222" s="34"/>
      <c r="Q222" s="34"/>
      <c r="R222" s="34"/>
      <c r="S222" s="34"/>
      <c r="T222" s="36"/>
      <c r="U222" s="500"/>
      <c r="V222" s="177" t="s">
        <v>4133</v>
      </c>
      <c r="W222" s="185"/>
      <c r="X222" s="166"/>
      <c r="Y222" s="8"/>
      <c r="Z222" s="145" t="str">
        <f>INDEX('Factur-X FULL'!B:B,MATCH(CONCATENATE("/rsm:CrossIndustryInvoice",O222),'Factur-X FULL'!M:M,0))</f>
        <v>BT-31-00</v>
      </c>
      <c r="AA222" s="202" t="str">
        <f>INDEX('Factur-X FULL'!K:K,MATCH(CONCATENATE("/rsm:CrossIndustryInvoice",O222),'Factur-X FULL'!M:M,0))</f>
        <v>0..2</v>
      </c>
      <c r="AB222" s="154" t="str">
        <f>IF(OR(ISNA(Z222),Z222="EXT"),INDEX('Factur-X FULL'!T:T,MATCH(CONCATENATE("/rsm:CrossIndustryInvoice",O222),'Factur-X FULL'!M:M,0)),INDEX('Factur-X FULL'!T:T,MATCH(Z222,'Factur-X FULL'!B:B,0)))</f>
        <v>MINIMUM</v>
      </c>
      <c r="AC222" s="70" t="s">
        <v>4706</v>
      </c>
      <c r="AD222" s="8"/>
    </row>
    <row r="223" spans="1:30" ht="45" customHeight="1" outlineLevel="4" x14ac:dyDescent="0.2">
      <c r="A223" s="8">
        <v>385</v>
      </c>
      <c r="B223" s="54" t="s">
        <v>4160</v>
      </c>
      <c r="C223" s="121"/>
      <c r="D223" s="445" t="str">
        <f t="shared" si="21"/>
        <v xml:space="preserve">* * * * * </v>
      </c>
      <c r="E223" s="24" t="s">
        <v>132</v>
      </c>
      <c r="F223" s="26">
        <f t="shared" si="20"/>
        <v>5</v>
      </c>
      <c r="G223" s="26" t="s">
        <v>5613</v>
      </c>
      <c r="H223" s="26" t="s">
        <v>5613</v>
      </c>
      <c r="I223" s="26" t="s">
        <v>5613</v>
      </c>
      <c r="J223" s="26" t="s">
        <v>323</v>
      </c>
      <c r="K223" s="19" t="s">
        <v>16</v>
      </c>
      <c r="L223" s="230" t="str">
        <f t="shared" si="22"/>
        <v>1..1</v>
      </c>
      <c r="M223" s="230" t="str">
        <f t="shared" ref="M223:M224" si="24">IF($L223="","",$L223)</f>
        <v>1..1</v>
      </c>
      <c r="N223" s="475" t="s">
        <v>20</v>
      </c>
      <c r="O223" s="25" t="s">
        <v>3901</v>
      </c>
      <c r="P223" s="24" t="s">
        <v>1630</v>
      </c>
      <c r="Q223" s="24" t="s">
        <v>1631</v>
      </c>
      <c r="R223" s="24"/>
      <c r="S223" s="21" t="s">
        <v>5950</v>
      </c>
      <c r="T223" s="19" t="s">
        <v>147</v>
      </c>
      <c r="U223" s="495" t="s">
        <v>81</v>
      </c>
      <c r="V223" s="89" t="s">
        <v>134</v>
      </c>
      <c r="W223" s="182"/>
      <c r="X223" s="164"/>
      <c r="Y223" s="8"/>
      <c r="Z223" s="114" t="str">
        <f>INDEX('Factur-X FULL'!B:B,MATCH(CONCATENATE("/rsm:CrossIndustryInvoice",O223),'Factur-X FULL'!M:M,0))</f>
        <v>BT-31</v>
      </c>
      <c r="AA223" s="201" t="str">
        <f>INDEX('Factur-X FULL'!K:K,MATCH(CONCATENATE("/rsm:CrossIndustryInvoice",O223),'Factur-X FULL'!M:M,0))</f>
        <v>0..1</v>
      </c>
      <c r="AB223" s="109" t="str">
        <f>IF(OR(ISNA(Z223),Z223="EXT"),INDEX('Factur-X FULL'!T:T,MATCH(CONCATENATE("/rsm:CrossIndustryInvoice",O223),'Factur-X FULL'!M:M,0)),INDEX('Factur-X FULL'!T:T,MATCH(Z223,'Factur-X FULL'!B:B,0)))</f>
        <v>MINIMUM</v>
      </c>
      <c r="AC223" s="425" t="s">
        <v>5604</v>
      </c>
      <c r="AD223" s="8"/>
    </row>
    <row r="224" spans="1:30" ht="45" customHeight="1" outlineLevel="4" x14ac:dyDescent="0.2">
      <c r="A224" s="8">
        <v>386</v>
      </c>
      <c r="B224" s="54" t="s">
        <v>4160</v>
      </c>
      <c r="C224" s="121"/>
      <c r="D224" s="445" t="str">
        <f t="shared" si="21"/>
        <v xml:space="preserve">* * * * * * </v>
      </c>
      <c r="E224" s="24"/>
      <c r="F224" s="26">
        <f t="shared" si="20"/>
        <v>6</v>
      </c>
      <c r="G224" s="26" t="s">
        <v>5613</v>
      </c>
      <c r="H224" s="26" t="s">
        <v>5613</v>
      </c>
      <c r="I224" s="26" t="s">
        <v>5613</v>
      </c>
      <c r="J224" s="26" t="s">
        <v>323</v>
      </c>
      <c r="K224" s="19" t="s">
        <v>16</v>
      </c>
      <c r="L224" s="230" t="str">
        <f t="shared" si="22"/>
        <v>1..1</v>
      </c>
      <c r="M224" s="230" t="str">
        <f t="shared" si="24"/>
        <v>1..1</v>
      </c>
      <c r="N224" s="475" t="s">
        <v>20</v>
      </c>
      <c r="O224" s="52" t="s">
        <v>3902</v>
      </c>
      <c r="P224" s="47" t="s">
        <v>1642</v>
      </c>
      <c r="Q224" s="47" t="s">
        <v>1643</v>
      </c>
      <c r="R224" s="47"/>
      <c r="S224" s="52"/>
      <c r="T224" s="125" t="s">
        <v>409</v>
      </c>
      <c r="U224" s="497" t="s">
        <v>230</v>
      </c>
      <c r="V224" s="94" t="s">
        <v>138</v>
      </c>
      <c r="W224" s="187"/>
      <c r="X224" s="169"/>
      <c r="Y224" s="8"/>
      <c r="Z224" s="114" t="str">
        <f>INDEX('Factur-X FULL'!B:B,MATCH(CONCATENATE("/rsm:CrossIndustryInvoice",O224),'Factur-X FULL'!M:M,0))</f>
        <v>BT-31-0</v>
      </c>
      <c r="AA224" s="201" t="str">
        <f>INDEX('Factur-X FULL'!K:K,MATCH(CONCATENATE("/rsm:CrossIndustryInvoice",O224),'Factur-X FULL'!M:M,0))</f>
        <v>1..1</v>
      </c>
      <c r="AB224" s="109" t="str">
        <f>IF(OR(ISNA(Z224),Z224="EXT"),INDEX('Factur-X FULL'!T:T,MATCH(CONCATENATE("/rsm:CrossIndustryInvoice",O224),'Factur-X FULL'!M:M,0)),INDEX('Factur-X FULL'!T:T,MATCH(Z224,'Factur-X FULL'!B:B,0)))</f>
        <v>MINIMUM</v>
      </c>
      <c r="AD224" s="8"/>
    </row>
    <row r="225" spans="1:30" s="148" customFormat="1" ht="45" customHeight="1" outlineLevel="3" x14ac:dyDescent="0.2">
      <c r="A225" s="8">
        <v>387</v>
      </c>
      <c r="B225" s="153" t="s">
        <v>4160</v>
      </c>
      <c r="C225" s="128"/>
      <c r="D225" s="446" t="str">
        <f t="shared" si="21"/>
        <v xml:space="preserve">* * * * </v>
      </c>
      <c r="E225" s="49" t="s">
        <v>4134</v>
      </c>
      <c r="F225" s="35">
        <f t="shared" si="20"/>
        <v>4</v>
      </c>
      <c r="G225" s="236" t="s">
        <v>5613</v>
      </c>
      <c r="H225" s="236" t="s">
        <v>5613</v>
      </c>
      <c r="I225" s="236" t="s">
        <v>5613</v>
      </c>
      <c r="J225" s="236" t="s">
        <v>3776</v>
      </c>
      <c r="K225" s="36" t="s">
        <v>20</v>
      </c>
      <c r="L225" s="35" t="s">
        <v>4576</v>
      </c>
      <c r="M225" s="35" t="s">
        <v>21</v>
      </c>
      <c r="N225" s="482" t="s">
        <v>21</v>
      </c>
      <c r="O225" s="34" t="s">
        <v>4090</v>
      </c>
      <c r="P225" s="34"/>
      <c r="Q225" s="34"/>
      <c r="R225" s="34"/>
      <c r="S225" s="34"/>
      <c r="T225" s="36"/>
      <c r="U225" s="500"/>
      <c r="V225" s="91"/>
      <c r="W225" s="185"/>
      <c r="X225" s="166"/>
      <c r="Y225" s="8"/>
      <c r="Z225" s="145" t="s">
        <v>4577</v>
      </c>
      <c r="AA225" s="202" t="str">
        <f>INDEX('Factur-X FULL'!K:K,MATCH(CONCATENATE("/rsm:CrossIndustryInvoice",O225),'Factur-X FULL'!M:M,0))</f>
        <v>0..2</v>
      </c>
      <c r="AB225" s="154" t="str">
        <f>IF(OR(ISNA(Z225),Z225="EXT"),INDEX('Factur-X FULL'!T:T,MATCH(CONCATENATE("/rsm:CrossIndustryInvoice",O225),'Factur-X FULL'!M:M,0)),INDEX('Factur-X FULL'!T:T,MATCH(Z225,'Factur-X FULL'!B:B,0)))</f>
        <v>MINIMUM</v>
      </c>
      <c r="AC225" s="70" t="s">
        <v>4706</v>
      </c>
      <c r="AD225" s="8"/>
    </row>
    <row r="226" spans="1:30" ht="45" customHeight="1" outlineLevel="4" x14ac:dyDescent="0.2">
      <c r="A226" s="8">
        <v>388</v>
      </c>
      <c r="B226" s="54" t="s">
        <v>4160</v>
      </c>
      <c r="C226" s="121"/>
      <c r="D226" s="445" t="str">
        <f t="shared" si="21"/>
        <v xml:space="preserve">* * * * * </v>
      </c>
      <c r="E226" s="24" t="s">
        <v>5881</v>
      </c>
      <c r="F226" s="26">
        <f t="shared" si="20"/>
        <v>5</v>
      </c>
      <c r="G226" s="26" t="s">
        <v>5613</v>
      </c>
      <c r="H226" s="26" t="s">
        <v>5613</v>
      </c>
      <c r="I226" s="26" t="s">
        <v>5613</v>
      </c>
      <c r="J226" s="26" t="s">
        <v>3776</v>
      </c>
      <c r="K226" s="19" t="s">
        <v>16</v>
      </c>
      <c r="L226" s="230" t="str">
        <f t="shared" si="22"/>
        <v>1..1</v>
      </c>
      <c r="M226" s="230" t="str">
        <f t="shared" ref="M226:M255" si="25">IF($L226="","",$L226)</f>
        <v>1..1</v>
      </c>
      <c r="N226" s="475" t="s">
        <v>20</v>
      </c>
      <c r="O226" s="25" t="s">
        <v>3901</v>
      </c>
      <c r="P226" s="24" t="s">
        <v>1650</v>
      </c>
      <c r="Q226" s="24" t="s">
        <v>1651</v>
      </c>
      <c r="R226" s="24"/>
      <c r="S226" s="25"/>
      <c r="T226" s="19" t="s">
        <v>147</v>
      </c>
      <c r="U226" s="495" t="s">
        <v>81</v>
      </c>
      <c r="V226" s="89"/>
      <c r="W226" s="182"/>
      <c r="X226" s="164"/>
      <c r="Y226" s="8"/>
      <c r="Z226" s="114" t="s">
        <v>1648</v>
      </c>
      <c r="AA226" s="201" t="str">
        <f>INDEX('Factur-X FULL'!K:K,MATCH(CONCATENATE("/rsm:CrossIndustryInvoice",O226),'Factur-X FULL'!M:M,0))</f>
        <v>0..1</v>
      </c>
      <c r="AB226" s="109" t="str">
        <f>IF(OR(ISNA(Z226),Z226="EXT"),INDEX('Factur-X FULL'!T:T,MATCH(CONCATENATE("/rsm:CrossIndustryInvoice",O226),'Factur-X FULL'!M:M,0)),INDEX('Factur-X FULL'!T:T,MATCH(Z226,'Factur-X FULL'!B:B,0)))</f>
        <v>EN 16931</v>
      </c>
      <c r="AC226" s="425" t="s">
        <v>5604</v>
      </c>
      <c r="AD226" s="8"/>
    </row>
    <row r="227" spans="1:30" ht="45" customHeight="1" outlineLevel="4" x14ac:dyDescent="0.2">
      <c r="A227" s="8">
        <v>389</v>
      </c>
      <c r="B227" s="54" t="s">
        <v>4160</v>
      </c>
      <c r="C227" s="121"/>
      <c r="D227" s="445" t="str">
        <f t="shared" si="21"/>
        <v xml:space="preserve">* * * * * * </v>
      </c>
      <c r="E227" s="24"/>
      <c r="F227" s="26">
        <f t="shared" si="20"/>
        <v>6</v>
      </c>
      <c r="G227" s="26" t="s">
        <v>5613</v>
      </c>
      <c r="H227" s="26" t="s">
        <v>5613</v>
      </c>
      <c r="I227" s="26" t="s">
        <v>5613</v>
      </c>
      <c r="J227" s="26" t="s">
        <v>3776</v>
      </c>
      <c r="K227" s="19" t="s">
        <v>16</v>
      </c>
      <c r="L227" s="230" t="str">
        <f t="shared" si="22"/>
        <v>1..1</v>
      </c>
      <c r="M227" s="230" t="str">
        <f t="shared" si="25"/>
        <v>1..1</v>
      </c>
      <c r="N227" s="475" t="s">
        <v>20</v>
      </c>
      <c r="O227" s="52" t="s">
        <v>3902</v>
      </c>
      <c r="P227" s="47" t="s">
        <v>1642</v>
      </c>
      <c r="Q227" s="47" t="s">
        <v>1658</v>
      </c>
      <c r="R227" s="47"/>
      <c r="S227" s="52"/>
      <c r="T227" s="125" t="s">
        <v>409</v>
      </c>
      <c r="U227" s="497" t="s">
        <v>230</v>
      </c>
      <c r="V227" s="94" t="s">
        <v>4869</v>
      </c>
      <c r="W227" s="187"/>
      <c r="X227" s="169"/>
      <c r="Y227" s="8"/>
      <c r="Z227" s="114" t="s">
        <v>1656</v>
      </c>
      <c r="AA227" s="201" t="str">
        <f>INDEX('Factur-X FULL'!K:K,MATCH(CONCATENATE("/rsm:CrossIndustryInvoice",O227),'Factur-X FULL'!M:M,0))</f>
        <v>1..1</v>
      </c>
      <c r="AB227" s="109" t="str">
        <f>IF(OR(ISNA(Z227),Z227="EXT"),INDEX('Factur-X FULL'!T:T,MATCH(CONCATENATE("/rsm:CrossIndustryInvoice",O227),'Factur-X FULL'!M:M,0)),INDEX('Factur-X FULL'!T:T,MATCH(Z227,'Factur-X FULL'!B:B,0)))</f>
        <v>EN 16931</v>
      </c>
      <c r="AD227" s="8"/>
    </row>
    <row r="228" spans="1:30" s="148" customFormat="1" ht="45" customHeight="1" outlineLevel="2" x14ac:dyDescent="0.2">
      <c r="A228" s="8">
        <v>390</v>
      </c>
      <c r="B228" s="153" t="s">
        <v>4160</v>
      </c>
      <c r="C228" s="127"/>
      <c r="D228" s="449" t="str">
        <f t="shared" si="21"/>
        <v xml:space="preserve">* * * </v>
      </c>
      <c r="E228" s="40" t="s">
        <v>4132</v>
      </c>
      <c r="F228" s="42">
        <f t="shared" si="20"/>
        <v>3</v>
      </c>
      <c r="G228" s="234" t="s">
        <v>5613</v>
      </c>
      <c r="H228" s="234" t="s">
        <v>5613</v>
      </c>
      <c r="I228" s="234" t="s">
        <v>5613</v>
      </c>
      <c r="J228" s="234" t="s">
        <v>323</v>
      </c>
      <c r="K228" s="42" t="s">
        <v>16</v>
      </c>
      <c r="L228" s="41" t="str">
        <f t="shared" si="22"/>
        <v>1..1</v>
      </c>
      <c r="M228" s="41" t="str">
        <f t="shared" si="25"/>
        <v>1..1</v>
      </c>
      <c r="N228" s="481" t="s">
        <v>16</v>
      </c>
      <c r="O228" s="40" t="s">
        <v>3903</v>
      </c>
      <c r="P228" s="40" t="s">
        <v>1662</v>
      </c>
      <c r="Q228" s="40"/>
      <c r="R228" s="40"/>
      <c r="S228" s="42"/>
      <c r="T228" s="42" t="s">
        <v>77</v>
      </c>
      <c r="U228" s="499"/>
      <c r="V228" s="177" t="s">
        <v>4265</v>
      </c>
      <c r="W228" s="193"/>
      <c r="X228" s="194" t="s">
        <v>4949</v>
      </c>
      <c r="Y228" s="8"/>
      <c r="Z228" s="141" t="str">
        <f>INDEX('Factur-X FULL'!B:B,MATCH(CONCATENATE("/rsm:CrossIndustryInvoice",O228),'Factur-X FULL'!M:M,0))</f>
        <v>BG-7</v>
      </c>
      <c r="AA228" s="203" t="str">
        <f>INDEX('Factur-X FULL'!K:K,MATCH(CONCATENATE("/rsm:CrossIndustryInvoice",O228),'Factur-X FULL'!M:M,0))</f>
        <v>1..1</v>
      </c>
      <c r="AB228" s="143" t="str">
        <f>IF(OR(ISNA(Z228),Z228="EXT"),INDEX('Factur-X FULL'!T:T,MATCH(CONCATENATE("/rsm:CrossIndustryInvoice",O228),'Factur-X FULL'!M:M,0)),INDEX('Factur-X FULL'!T:T,MATCH(Z228,'Factur-X FULL'!B:B,0)))</f>
        <v>MINIMUM</v>
      </c>
      <c r="AC228" s="70"/>
      <c r="AD228" s="8"/>
    </row>
    <row r="229" spans="1:30" ht="45" customHeight="1" outlineLevel="3" x14ac:dyDescent="0.2">
      <c r="A229" s="8">
        <v>391</v>
      </c>
      <c r="B229" s="54" t="s">
        <v>4160</v>
      </c>
      <c r="C229" s="121"/>
      <c r="D229" s="445" t="str">
        <f t="shared" si="21"/>
        <v xml:space="preserve">* * * * </v>
      </c>
      <c r="E229" s="24" t="s">
        <v>4029</v>
      </c>
      <c r="F229" s="26">
        <f t="shared" si="20"/>
        <v>4</v>
      </c>
      <c r="G229" s="26" t="s">
        <v>5613</v>
      </c>
      <c r="H229" s="26" t="s">
        <v>5613</v>
      </c>
      <c r="I229" s="26" t="s">
        <v>5613</v>
      </c>
      <c r="J229" s="26" t="s">
        <v>323</v>
      </c>
      <c r="K229" s="19" t="s">
        <v>20</v>
      </c>
      <c r="L229" s="230" t="str">
        <f t="shared" si="22"/>
        <v>0..1</v>
      </c>
      <c r="M229" s="230" t="str">
        <f t="shared" si="25"/>
        <v>0..1</v>
      </c>
      <c r="N229" s="475" t="s">
        <v>21</v>
      </c>
      <c r="O229" s="25" t="s">
        <v>4030</v>
      </c>
      <c r="P229" s="24" t="s">
        <v>1669</v>
      </c>
      <c r="Q229" s="20" t="s">
        <v>1670</v>
      </c>
      <c r="R229" s="20"/>
      <c r="S229" s="21" t="s">
        <v>5951</v>
      </c>
      <c r="T229" s="19" t="s">
        <v>147</v>
      </c>
      <c r="U229" s="495" t="s">
        <v>81</v>
      </c>
      <c r="V229" s="178"/>
      <c r="W229" s="182"/>
      <c r="X229" s="164" t="s">
        <v>4949</v>
      </c>
      <c r="Y229" s="8"/>
      <c r="Z229" s="114" t="str">
        <f>INDEX('Factur-X FULL'!B:B,MATCH(CONCATENATE("/rsm:CrossIndustryInvoice",O229),'Factur-X FULL'!M:M,0))</f>
        <v>BT-46</v>
      </c>
      <c r="AA229" s="201" t="str">
        <f>INDEX('Factur-X FULL'!K:K,MATCH(CONCATENATE("/rsm:CrossIndustryInvoice",O229),'Factur-X FULL'!M:M,0))</f>
        <v>0..1</v>
      </c>
      <c r="AB229" s="109" t="str">
        <f>IF(OR(ISNA(Z229),Z229="EXT"),INDEX('Factur-X FULL'!T:T,MATCH(CONCATENATE("/rsm:CrossIndustryInvoice",O229),'Factur-X FULL'!M:M,0)),INDEX('Factur-X FULL'!T:T,MATCH(Z229,'Factur-X FULL'!B:B,0)))</f>
        <v>BASIC WL</v>
      </c>
      <c r="AD229" s="8"/>
    </row>
    <row r="230" spans="1:30" ht="45" customHeight="1" outlineLevel="3" x14ac:dyDescent="0.2">
      <c r="A230" s="8">
        <v>392</v>
      </c>
      <c r="B230" s="54" t="s">
        <v>4160</v>
      </c>
      <c r="C230" s="121"/>
      <c r="D230" s="445" t="str">
        <f t="shared" si="21"/>
        <v xml:space="preserve">* * * * </v>
      </c>
      <c r="E230" s="24" t="s">
        <v>158</v>
      </c>
      <c r="F230" s="26">
        <f t="shared" si="20"/>
        <v>4</v>
      </c>
      <c r="G230" s="26" t="s">
        <v>5613</v>
      </c>
      <c r="H230" s="26" t="s">
        <v>5613</v>
      </c>
      <c r="I230" s="26" t="s">
        <v>5613</v>
      </c>
      <c r="J230" s="26" t="s">
        <v>323</v>
      </c>
      <c r="K230" s="19" t="s">
        <v>21</v>
      </c>
      <c r="L230" s="230" t="str">
        <f t="shared" si="22"/>
        <v>0..n</v>
      </c>
      <c r="M230" s="230" t="str">
        <f t="shared" si="25"/>
        <v>0..n</v>
      </c>
      <c r="N230" s="475" t="s">
        <v>21</v>
      </c>
      <c r="O230" s="25" t="s">
        <v>3904</v>
      </c>
      <c r="P230" s="24" t="s">
        <v>77</v>
      </c>
      <c r="Q230" s="20" t="s">
        <v>1395</v>
      </c>
      <c r="R230" s="20"/>
      <c r="S230" s="21" t="s">
        <v>5951</v>
      </c>
      <c r="T230" s="19" t="s">
        <v>147</v>
      </c>
      <c r="U230" s="495" t="s">
        <v>81</v>
      </c>
      <c r="V230" s="178" t="s">
        <v>159</v>
      </c>
      <c r="W230" s="182"/>
      <c r="X230" s="164" t="s">
        <v>4949</v>
      </c>
      <c r="Y230" s="8"/>
      <c r="Z230" s="114" t="str">
        <f>INDEX('Factur-X FULL'!B:B,MATCH(CONCATENATE("/rsm:CrossIndustryInvoice",O230),'Factur-X FULL'!M:M,0))</f>
        <v>BT-46-0</v>
      </c>
      <c r="AA230" s="201" t="str">
        <f>INDEX('Factur-X FULL'!K:K,MATCH(CONCATENATE("/rsm:CrossIndustryInvoice",O230),'Factur-X FULL'!M:M,0))</f>
        <v>0..1</v>
      </c>
      <c r="AB230" s="109" t="str">
        <f>IF(OR(ISNA(Z230),Z230="EXT"),INDEX('Factur-X FULL'!T:T,MATCH(CONCATENATE("/rsm:CrossIndustryInvoice",O230),'Factur-X FULL'!M:M,0)),INDEX('Factur-X FULL'!T:T,MATCH(Z230,'Factur-X FULL'!B:B,0)))</f>
        <v>BASIC WL</v>
      </c>
      <c r="AC230" s="70" t="s">
        <v>4706</v>
      </c>
      <c r="AD230" s="8"/>
    </row>
    <row r="231" spans="1:30" ht="45" customHeight="1" outlineLevel="3" x14ac:dyDescent="0.2">
      <c r="A231" s="8">
        <v>393</v>
      </c>
      <c r="B231" s="54" t="s">
        <v>4160</v>
      </c>
      <c r="C231" s="121" t="s">
        <v>5935</v>
      </c>
      <c r="D231" s="445" t="str">
        <f t="shared" si="21"/>
        <v xml:space="preserve">* * * * * </v>
      </c>
      <c r="E231" s="24" t="s">
        <v>5880</v>
      </c>
      <c r="F231" s="26">
        <f t="shared" si="20"/>
        <v>5</v>
      </c>
      <c r="G231" s="26" t="s">
        <v>5613</v>
      </c>
      <c r="H231" s="26" t="s">
        <v>5613</v>
      </c>
      <c r="I231" s="26" t="s">
        <v>5613</v>
      </c>
      <c r="J231" s="26" t="s">
        <v>323</v>
      </c>
      <c r="K231" s="19" t="s">
        <v>16</v>
      </c>
      <c r="L231" s="230" t="str">
        <f t="shared" si="22"/>
        <v>1..1</v>
      </c>
      <c r="M231" s="230" t="str">
        <f t="shared" si="25"/>
        <v>1..1</v>
      </c>
      <c r="N231" s="476" t="s">
        <v>20</v>
      </c>
      <c r="O231" s="52" t="s">
        <v>3905</v>
      </c>
      <c r="P231" s="47" t="s">
        <v>1683</v>
      </c>
      <c r="Q231" s="32" t="s">
        <v>406</v>
      </c>
      <c r="R231" s="32"/>
      <c r="S231" s="52"/>
      <c r="T231" s="125" t="s">
        <v>409</v>
      </c>
      <c r="U231" s="497" t="s">
        <v>230</v>
      </c>
      <c r="V231" s="94"/>
      <c r="W231" s="187"/>
      <c r="X231" s="169" t="s">
        <v>4949</v>
      </c>
      <c r="Y231" s="8"/>
      <c r="Z231" s="114" t="str">
        <f>INDEX('Factur-X FULL'!B:B,MATCH(CONCATENATE("/rsm:CrossIndustryInvoice",O231),'Factur-X FULL'!M:M,0))</f>
        <v>BT-46-1</v>
      </c>
      <c r="AA231" s="201" t="str">
        <f>INDEX('Factur-X FULL'!K:K,MATCH(CONCATENATE("/rsm:CrossIndustryInvoice",O231),'Factur-X FULL'!M:M,0))</f>
        <v>1..1</v>
      </c>
      <c r="AB231" s="109" t="str">
        <f>IF(OR(ISNA(Z231),Z231="EXT"),INDEX('Factur-X FULL'!T:T,MATCH(CONCATENATE("/rsm:CrossIndustryInvoice",O231),'Factur-X FULL'!M:M,0)),INDEX('Factur-X FULL'!T:T,MATCH(Z231,'Factur-X FULL'!B:B,0)))</f>
        <v>BASIC WL</v>
      </c>
      <c r="AD231" s="8"/>
    </row>
    <row r="232" spans="1:30" ht="45" customHeight="1" outlineLevel="3" x14ac:dyDescent="0.2">
      <c r="A232" s="8">
        <v>394</v>
      </c>
      <c r="B232" s="54" t="s">
        <v>4160</v>
      </c>
      <c r="C232" s="121"/>
      <c r="D232" s="445" t="str">
        <f t="shared" si="21"/>
        <v xml:space="preserve">* * * * </v>
      </c>
      <c r="E232" s="24" t="s">
        <v>170</v>
      </c>
      <c r="F232" s="26">
        <f t="shared" si="20"/>
        <v>4</v>
      </c>
      <c r="G232" s="26" t="s">
        <v>5613</v>
      </c>
      <c r="H232" s="26" t="s">
        <v>5613</v>
      </c>
      <c r="I232" s="26" t="s">
        <v>5613</v>
      </c>
      <c r="J232" s="26" t="s">
        <v>323</v>
      </c>
      <c r="K232" s="19" t="s">
        <v>16</v>
      </c>
      <c r="L232" s="230" t="str">
        <f t="shared" si="22"/>
        <v>1..1</v>
      </c>
      <c r="M232" s="230" t="str">
        <f t="shared" si="25"/>
        <v>1..1</v>
      </c>
      <c r="N232" s="475" t="s">
        <v>20</v>
      </c>
      <c r="O232" s="25" t="s">
        <v>3906</v>
      </c>
      <c r="P232" s="24" t="s">
        <v>1690</v>
      </c>
      <c r="Q232" s="24"/>
      <c r="R232" s="24"/>
      <c r="S232" s="25"/>
      <c r="T232" s="19" t="s">
        <v>125</v>
      </c>
      <c r="U232" s="495" t="s">
        <v>81</v>
      </c>
      <c r="V232" s="89" t="s">
        <v>171</v>
      </c>
      <c r="W232" s="182"/>
      <c r="X232" s="164" t="s">
        <v>4949</v>
      </c>
      <c r="Y232" s="8"/>
      <c r="Z232" s="114" t="str">
        <f>INDEX('Factur-X FULL'!B:B,MATCH(CONCATENATE("/rsm:CrossIndustryInvoice",O232),'Factur-X FULL'!M:M,0))</f>
        <v>BT-44</v>
      </c>
      <c r="AA232" s="201" t="str">
        <f>INDEX('Factur-X FULL'!K:K,MATCH(CONCATENATE("/rsm:CrossIndustryInvoice",O232),'Factur-X FULL'!M:M,0))</f>
        <v>1..1</v>
      </c>
      <c r="AB232" s="109" t="str">
        <f>IF(OR(ISNA(Z232),Z232="EXT"),INDEX('Factur-X FULL'!T:T,MATCH(CONCATENATE("/rsm:CrossIndustryInvoice",O232),'Factur-X FULL'!M:M,0)),INDEX('Factur-X FULL'!T:T,MATCH(Z232,'Factur-X FULL'!B:B,0)))</f>
        <v>MINIMUM</v>
      </c>
      <c r="AD232" s="8"/>
    </row>
    <row r="233" spans="1:30" s="148" customFormat="1" ht="45" customHeight="1" outlineLevel="3" x14ac:dyDescent="0.2">
      <c r="A233" s="8">
        <v>396</v>
      </c>
      <c r="B233" s="153" t="s">
        <v>4160</v>
      </c>
      <c r="C233" s="128"/>
      <c r="D233" s="446" t="str">
        <f t="shared" si="21"/>
        <v xml:space="preserve">* * * * </v>
      </c>
      <c r="E233" s="49" t="s">
        <v>5359</v>
      </c>
      <c r="F233" s="35">
        <f t="shared" si="20"/>
        <v>4</v>
      </c>
      <c r="G233" s="35" t="s">
        <v>5613</v>
      </c>
      <c r="H233" s="35" t="s">
        <v>5613</v>
      </c>
      <c r="I233" s="35" t="s">
        <v>5613</v>
      </c>
      <c r="J233" s="35" t="s">
        <v>323</v>
      </c>
      <c r="K233" s="36" t="s">
        <v>20</v>
      </c>
      <c r="L233" s="35" t="str">
        <f t="shared" si="22"/>
        <v>0..1</v>
      </c>
      <c r="M233" s="35" t="str">
        <f t="shared" si="25"/>
        <v>0..1</v>
      </c>
      <c r="N233" s="482" t="s">
        <v>20</v>
      </c>
      <c r="O233" s="34" t="s">
        <v>3907</v>
      </c>
      <c r="P233" s="34"/>
      <c r="Q233" s="34"/>
      <c r="R233" s="34"/>
      <c r="S233" s="34"/>
      <c r="T233" s="36"/>
      <c r="U233" s="500"/>
      <c r="V233" s="177" t="s">
        <v>4264</v>
      </c>
      <c r="W233" s="185"/>
      <c r="X233" s="166" t="s">
        <v>4949</v>
      </c>
      <c r="Y233" s="8"/>
      <c r="Z233" s="145" t="str">
        <f>INDEX('Factur-X FULL'!B:B,MATCH(CONCATENATE("/rsm:CrossIndustryInvoice",O233),'Factur-X FULL'!M:M,0))</f>
        <v>BT-47-00</v>
      </c>
      <c r="AA233" s="202" t="str">
        <f>INDEX('Factur-X FULL'!K:K,MATCH(CONCATENATE("/rsm:CrossIndustryInvoice",O233),'Factur-X FULL'!M:M,0))</f>
        <v>0..1</v>
      </c>
      <c r="AB233" s="146" t="str">
        <f>IF(OR(ISNA(Z233),Z233="EXT"),INDEX('Factur-X FULL'!T:T,MATCH(CONCATENATE("/rsm:CrossIndustryInvoice",O233),'Factur-X FULL'!M:M,0)),INDEX('Factur-X FULL'!T:T,MATCH(Z233,'Factur-X FULL'!B:B,0)))</f>
        <v>MINIMUM</v>
      </c>
      <c r="AC233" s="70"/>
      <c r="AD233" s="8"/>
    </row>
    <row r="234" spans="1:30" ht="45" customHeight="1" outlineLevel="4" x14ac:dyDescent="0.2">
      <c r="A234" s="8">
        <v>397</v>
      </c>
      <c r="B234" s="54" t="s">
        <v>4160</v>
      </c>
      <c r="C234" s="121"/>
      <c r="D234" s="445" t="str">
        <f t="shared" si="21"/>
        <v xml:space="preserve">* * * * * </v>
      </c>
      <c r="E234" s="24" t="s">
        <v>181</v>
      </c>
      <c r="F234" s="26">
        <f t="shared" si="20"/>
        <v>5</v>
      </c>
      <c r="G234" s="26" t="s">
        <v>5613</v>
      </c>
      <c r="H234" s="26" t="s">
        <v>5613</v>
      </c>
      <c r="I234" s="26" t="s">
        <v>5613</v>
      </c>
      <c r="J234" s="26" t="s">
        <v>323</v>
      </c>
      <c r="K234" s="18" t="s">
        <v>20</v>
      </c>
      <c r="L234" s="230" t="str">
        <f t="shared" si="22"/>
        <v>0..1</v>
      </c>
      <c r="M234" s="230" t="str">
        <f t="shared" si="25"/>
        <v>0..1</v>
      </c>
      <c r="N234" s="475" t="s">
        <v>20</v>
      </c>
      <c r="O234" s="24" t="s">
        <v>3908</v>
      </c>
      <c r="P234" s="24" t="s">
        <v>1704</v>
      </c>
      <c r="Q234" s="24" t="s">
        <v>1705</v>
      </c>
      <c r="R234" s="24"/>
      <c r="S234" s="21" t="s">
        <v>5951</v>
      </c>
      <c r="T234" s="19" t="s">
        <v>147</v>
      </c>
      <c r="U234" s="495" t="s">
        <v>81</v>
      </c>
      <c r="V234" s="89" t="s">
        <v>183</v>
      </c>
      <c r="W234" s="182" t="s">
        <v>4135</v>
      </c>
      <c r="X234" s="164" t="s">
        <v>4949</v>
      </c>
      <c r="Y234" s="8"/>
      <c r="Z234" s="114" t="str">
        <f>INDEX('Factur-X FULL'!B:B,MATCH(CONCATENATE("/rsm:CrossIndustryInvoice",O234),'Factur-X FULL'!M:M,0))</f>
        <v>BT-47</v>
      </c>
      <c r="AA234" s="201" t="str">
        <f>INDEX('Factur-X FULL'!K:K,MATCH(CONCATENATE("/rsm:CrossIndustryInvoice",O234),'Factur-X FULL'!M:M,0))</f>
        <v>1..1</v>
      </c>
      <c r="AB234" s="109" t="str">
        <f>IF(OR(ISNA(Z234),Z234="EXT"),INDEX('Factur-X FULL'!T:T,MATCH(CONCATENATE("/rsm:CrossIndustryInvoice",O234),'Factur-X FULL'!M:M,0)),INDEX('Factur-X FULL'!T:T,MATCH(Z234,'Factur-X FULL'!B:B,0)))</f>
        <v>MINIMUM</v>
      </c>
      <c r="AC234" s="70" t="s">
        <v>4706</v>
      </c>
      <c r="AD234" s="8"/>
    </row>
    <row r="235" spans="1:30" ht="45" customHeight="1" outlineLevel="4" x14ac:dyDescent="0.2">
      <c r="A235" s="8">
        <v>398</v>
      </c>
      <c r="B235" s="54" t="s">
        <v>4160</v>
      </c>
      <c r="C235" s="121"/>
      <c r="D235" s="445" t="str">
        <f t="shared" si="21"/>
        <v xml:space="preserve">* * * * * * </v>
      </c>
      <c r="E235" s="24" t="s">
        <v>4042</v>
      </c>
      <c r="F235" s="26">
        <f t="shared" si="20"/>
        <v>6</v>
      </c>
      <c r="G235" s="26" t="s">
        <v>5613</v>
      </c>
      <c r="H235" s="26" t="s">
        <v>5613</v>
      </c>
      <c r="I235" s="26" t="s">
        <v>5613</v>
      </c>
      <c r="J235" s="26" t="s">
        <v>323</v>
      </c>
      <c r="K235" s="18" t="s">
        <v>20</v>
      </c>
      <c r="L235" s="230" t="str">
        <f t="shared" si="22"/>
        <v>0..1</v>
      </c>
      <c r="M235" s="230" t="str">
        <f t="shared" si="25"/>
        <v>0..1</v>
      </c>
      <c r="N235" s="475" t="s">
        <v>20</v>
      </c>
      <c r="O235" s="32" t="s">
        <v>3909</v>
      </c>
      <c r="P235" s="32" t="s">
        <v>1714</v>
      </c>
      <c r="Q235" s="32" t="s">
        <v>406</v>
      </c>
      <c r="R235" s="32"/>
      <c r="S235" s="32"/>
      <c r="T235" s="122" t="s">
        <v>409</v>
      </c>
      <c r="U235" s="497" t="s">
        <v>230</v>
      </c>
      <c r="V235" s="90"/>
      <c r="W235" s="184"/>
      <c r="X235" s="165" t="s">
        <v>4949</v>
      </c>
      <c r="Y235" s="8"/>
      <c r="Z235" s="114" t="str">
        <f>INDEX('Factur-X FULL'!B:B,MATCH(CONCATENATE("/rsm:CrossIndustryInvoice",O235),'Factur-X FULL'!M:M,0))</f>
        <v>BT-47-1</v>
      </c>
      <c r="AA235" s="201" t="str">
        <f>INDEX('Factur-X FULL'!K:K,MATCH(CONCATENATE("/rsm:CrossIndustryInvoice",O235),'Factur-X FULL'!M:M,0))</f>
        <v>0..1</v>
      </c>
      <c r="AB235" s="109" t="str">
        <f>IF(OR(ISNA(Z235),Z235="EXT"),INDEX('Factur-X FULL'!T:T,MATCH(CONCATENATE("/rsm:CrossIndustryInvoice",O235),'Factur-X FULL'!M:M,0)),INDEX('Factur-X FULL'!T:T,MATCH(Z235,'Factur-X FULL'!B:B,0)))</f>
        <v>MINIMUM</v>
      </c>
      <c r="AD235" s="8"/>
    </row>
    <row r="236" spans="1:30" ht="45" customHeight="1" outlineLevel="4" x14ac:dyDescent="0.2">
      <c r="A236" s="8">
        <v>399</v>
      </c>
      <c r="B236" s="54" t="s">
        <v>4160</v>
      </c>
      <c r="C236" s="121"/>
      <c r="D236" s="445" t="str">
        <f t="shared" ref="D236:D282" si="26">REPT($D$1,F236)</f>
        <v xml:space="preserve">* * * * * </v>
      </c>
      <c r="E236" s="24" t="s">
        <v>1719</v>
      </c>
      <c r="F236" s="26">
        <f t="shared" si="20"/>
        <v>5</v>
      </c>
      <c r="G236" s="26" t="s">
        <v>5613</v>
      </c>
      <c r="H236" s="26" t="s">
        <v>5613</v>
      </c>
      <c r="I236" s="26" t="s">
        <v>5613</v>
      </c>
      <c r="J236" s="26" t="s">
        <v>323</v>
      </c>
      <c r="K236" s="18" t="s">
        <v>20</v>
      </c>
      <c r="L236" s="230" t="str">
        <f t="shared" si="22"/>
        <v>0..1</v>
      </c>
      <c r="M236" s="230" t="str">
        <f t="shared" si="25"/>
        <v>0..1</v>
      </c>
      <c r="N236" s="475" t="s">
        <v>20</v>
      </c>
      <c r="O236" s="24" t="s">
        <v>4783</v>
      </c>
      <c r="P236" s="24"/>
      <c r="Q236" s="24"/>
      <c r="R236" s="24"/>
      <c r="S236" s="24"/>
      <c r="T236" s="19" t="s">
        <v>125</v>
      </c>
      <c r="U236" s="495" t="s">
        <v>81</v>
      </c>
      <c r="V236" s="89"/>
      <c r="W236" s="182"/>
      <c r="X236" s="164" t="s">
        <v>4949</v>
      </c>
      <c r="Y236" s="8"/>
      <c r="Z236" s="114" t="str">
        <f>INDEX('Factur-X FULL'!B:B,MATCH(CONCATENATE("/rsm:CrossIndustryInvoice",O236),'Factur-X FULL'!M:M,0))</f>
        <v>BT-45</v>
      </c>
      <c r="AA236" s="201" t="str">
        <f>INDEX('Factur-X FULL'!K:K,MATCH(CONCATENATE("/rsm:CrossIndustryInvoice",O236),'Factur-X FULL'!M:M,0))</f>
        <v>0..1</v>
      </c>
      <c r="AB236" s="109" t="str">
        <f>IF(OR(ISNA(Z236),Z236="EXT"),INDEX('Factur-X FULL'!T:T,MATCH(CONCATENATE("/rsm:CrossIndustryInvoice",O236),'Factur-X FULL'!M:M,0)),INDEX('Factur-X FULL'!T:T,MATCH(Z236,'Factur-X FULL'!B:B,0)))</f>
        <v>EN 16931</v>
      </c>
      <c r="AC236" s="70" t="s">
        <v>4706</v>
      </c>
      <c r="AD236" s="8"/>
    </row>
    <row r="237" spans="1:30" s="148" customFormat="1" ht="45" customHeight="1" outlineLevel="3" x14ac:dyDescent="0.2">
      <c r="A237" s="8">
        <v>408</v>
      </c>
      <c r="B237" s="153" t="s">
        <v>4160</v>
      </c>
      <c r="C237" s="128"/>
      <c r="D237" s="446" t="str">
        <f t="shared" si="26"/>
        <v xml:space="preserve">* * * * </v>
      </c>
      <c r="E237" s="49" t="s">
        <v>1753</v>
      </c>
      <c r="F237" s="35">
        <f t="shared" ref="F237:F329" si="27">LEN(O237)-LEN(SUBSTITUTE(O237,"/",""))</f>
        <v>4</v>
      </c>
      <c r="G237" s="35" t="s">
        <v>5613</v>
      </c>
      <c r="H237" s="35" t="s">
        <v>5613</v>
      </c>
      <c r="I237" s="35" t="s">
        <v>5613</v>
      </c>
      <c r="J237" s="35" t="s">
        <v>323</v>
      </c>
      <c r="K237" s="36" t="s">
        <v>20</v>
      </c>
      <c r="L237" s="35" t="s">
        <v>21</v>
      </c>
      <c r="M237" s="35" t="str">
        <f t="shared" si="25"/>
        <v>0..n</v>
      </c>
      <c r="N237" s="482" t="s">
        <v>21</v>
      </c>
      <c r="O237" s="34" t="s">
        <v>4044</v>
      </c>
      <c r="P237" s="34" t="s">
        <v>1754</v>
      </c>
      <c r="Q237" s="34" t="s">
        <v>4235</v>
      </c>
      <c r="R237" s="34"/>
      <c r="S237" s="34"/>
      <c r="T237" s="36" t="s">
        <v>77</v>
      </c>
      <c r="U237" s="500"/>
      <c r="V237" s="91"/>
      <c r="W237" s="185"/>
      <c r="X237" s="166" t="s">
        <v>4949</v>
      </c>
      <c r="Y237" s="8"/>
      <c r="Z237" s="145" t="str">
        <f>INDEX('Factur-X FULL'!B:B,MATCH(CONCATENATE("/rsm:CrossIndustryInvoice",O237),'Factur-X FULL'!M:M,0))</f>
        <v>BG-9</v>
      </c>
      <c r="AA237" s="202" t="str">
        <f>INDEX('Factur-X FULL'!K:K,MATCH(CONCATENATE("/rsm:CrossIndustryInvoice",O237),'Factur-X FULL'!M:M,0))</f>
        <v>0..1</v>
      </c>
      <c r="AB237" s="146" t="str">
        <f>IF(OR(ISNA(Z237),Z237="EXT"),INDEX('Factur-X FULL'!T:T,MATCH(CONCATENATE("/rsm:CrossIndustryInvoice",O237),'Factur-X FULL'!M:M,0)),INDEX('Factur-X FULL'!T:T,MATCH(Z237,'Factur-X FULL'!B:B,0)))</f>
        <v>EN 16931</v>
      </c>
      <c r="AC237" s="425" t="s">
        <v>4712</v>
      </c>
      <c r="AD237" s="8"/>
    </row>
    <row r="238" spans="1:30" ht="45" customHeight="1" outlineLevel="4" x14ac:dyDescent="0.2">
      <c r="A238" s="8">
        <v>409</v>
      </c>
      <c r="B238" s="54" t="s">
        <v>4160</v>
      </c>
      <c r="C238" s="121"/>
      <c r="D238" s="445" t="str">
        <f t="shared" si="26"/>
        <v xml:space="preserve">* * * * * </v>
      </c>
      <c r="E238" s="24" t="s">
        <v>4051</v>
      </c>
      <c r="F238" s="26">
        <f t="shared" si="27"/>
        <v>5</v>
      </c>
      <c r="G238" s="26" t="s">
        <v>5613</v>
      </c>
      <c r="H238" s="26" t="s">
        <v>5613</v>
      </c>
      <c r="I238" s="26" t="s">
        <v>5613</v>
      </c>
      <c r="J238" s="26" t="s">
        <v>323</v>
      </c>
      <c r="K238" s="19" t="s">
        <v>20</v>
      </c>
      <c r="L238" s="230" t="str">
        <f t="shared" ref="L238:L289" si="28">IF($K238="","",$K238)</f>
        <v>0..1</v>
      </c>
      <c r="M238" s="230" t="str">
        <f t="shared" si="25"/>
        <v>0..1</v>
      </c>
      <c r="N238" s="475" t="s">
        <v>20</v>
      </c>
      <c r="O238" s="24" t="s">
        <v>4045</v>
      </c>
      <c r="P238" s="24" t="s">
        <v>1508</v>
      </c>
      <c r="Q238" s="24" t="s">
        <v>1509</v>
      </c>
      <c r="R238" s="24"/>
      <c r="S238" s="24"/>
      <c r="T238" s="19" t="s">
        <v>125</v>
      </c>
      <c r="U238" s="495" t="s">
        <v>81</v>
      </c>
      <c r="V238" s="89"/>
      <c r="W238" s="182"/>
      <c r="X238" s="164" t="s">
        <v>4949</v>
      </c>
      <c r="Y238" s="8"/>
      <c r="Z238" s="114" t="str">
        <f>INDEX('Factur-X FULL'!B:B,MATCH(CONCATENATE("/rsm:CrossIndustryInvoice",O238),'Factur-X FULL'!M:M,0))</f>
        <v>BT-56</v>
      </c>
      <c r="AA238" s="201" t="str">
        <f>INDEX('Factur-X FULL'!K:K,MATCH(CONCATENATE("/rsm:CrossIndustryInvoice",O238),'Factur-X FULL'!M:M,0))</f>
        <v>0..1</v>
      </c>
      <c r="AB238" s="109" t="str">
        <f>IF(OR(ISNA(Z238),Z238="EXT"),INDEX('Factur-X FULL'!T:T,MATCH(CONCATENATE("/rsm:CrossIndustryInvoice",O238),'Factur-X FULL'!M:M,0)),INDEX('Factur-X FULL'!T:T,MATCH(Z238,'Factur-X FULL'!B:B,0)))</f>
        <v>EN 16931</v>
      </c>
      <c r="AC238" s="425" t="s">
        <v>4712</v>
      </c>
      <c r="AD238" s="8"/>
    </row>
    <row r="239" spans="1:30" ht="45" customHeight="1" outlineLevel="4" x14ac:dyDescent="0.2">
      <c r="A239" s="8">
        <v>410</v>
      </c>
      <c r="B239" s="54" t="s">
        <v>4160</v>
      </c>
      <c r="C239" s="121"/>
      <c r="D239" s="445" t="str">
        <f t="shared" si="26"/>
        <v xml:space="preserve">* * * * * </v>
      </c>
      <c r="E239" s="24" t="s">
        <v>4052</v>
      </c>
      <c r="F239" s="26">
        <f t="shared" si="27"/>
        <v>5</v>
      </c>
      <c r="G239" s="26" t="s">
        <v>5613</v>
      </c>
      <c r="H239" s="26" t="s">
        <v>5613</v>
      </c>
      <c r="I239" s="26" t="s">
        <v>5613</v>
      </c>
      <c r="J239" s="26" t="s">
        <v>323</v>
      </c>
      <c r="K239" s="19" t="s">
        <v>20</v>
      </c>
      <c r="L239" s="230" t="str">
        <f t="shared" si="28"/>
        <v>0..1</v>
      </c>
      <c r="M239" s="230" t="str">
        <f t="shared" si="25"/>
        <v>0..1</v>
      </c>
      <c r="N239" s="475" t="s">
        <v>20</v>
      </c>
      <c r="O239" s="24" t="s">
        <v>4046</v>
      </c>
      <c r="P239" s="24" t="s">
        <v>1508</v>
      </c>
      <c r="Q239" s="24" t="s">
        <v>1517</v>
      </c>
      <c r="R239" s="24"/>
      <c r="S239" s="24"/>
      <c r="T239" s="19" t="s">
        <v>125</v>
      </c>
      <c r="U239" s="495" t="s">
        <v>81</v>
      </c>
      <c r="V239" s="89"/>
      <c r="W239" s="182"/>
      <c r="X239" s="164" t="s">
        <v>4949</v>
      </c>
      <c r="Y239" s="8"/>
      <c r="Z239" s="114" t="str">
        <f>INDEX('Factur-X FULL'!B:B,MATCH(CONCATENATE("/rsm:CrossIndustryInvoice",O239),'Factur-X FULL'!M:M,0))</f>
        <v>BT-56-0</v>
      </c>
      <c r="AA239" s="201" t="str">
        <f>INDEX('Factur-X FULL'!K:K,MATCH(CONCATENATE("/rsm:CrossIndustryInvoice",O239),'Factur-X FULL'!M:M,0))</f>
        <v>0..1</v>
      </c>
      <c r="AB239" s="109" t="str">
        <f>IF(OR(ISNA(Z239),Z239="EXT"),INDEX('Factur-X FULL'!T:T,MATCH(CONCATENATE("/rsm:CrossIndustryInvoice",O239),'Factur-X FULL'!M:M,0)),INDEX('Factur-X FULL'!T:T,MATCH(Z239,'Factur-X FULL'!B:B,0)))</f>
        <v>EN 16931</v>
      </c>
      <c r="AC239" s="425" t="s">
        <v>4712</v>
      </c>
      <c r="AD239" s="8"/>
    </row>
    <row r="240" spans="1:30" ht="45" customHeight="1" outlineLevel="4" x14ac:dyDescent="0.2">
      <c r="A240" s="8">
        <v>411</v>
      </c>
      <c r="B240" s="54" t="s">
        <v>4160</v>
      </c>
      <c r="C240" s="121"/>
      <c r="D240" s="445" t="str">
        <f>REPT($D$1,F240)</f>
        <v xml:space="preserve">* * * * * </v>
      </c>
      <c r="E240" s="24" t="s">
        <v>4386</v>
      </c>
      <c r="F240" s="26">
        <f>LEN(O240)-LEN(SUBSTITUTE(O240,"/",""))</f>
        <v>5</v>
      </c>
      <c r="G240" s="26" t="s">
        <v>5613</v>
      </c>
      <c r="H240" s="26" t="s">
        <v>5613</v>
      </c>
      <c r="I240" s="26" t="s">
        <v>5613</v>
      </c>
      <c r="J240" s="26" t="s">
        <v>3776</v>
      </c>
      <c r="K240" s="19" t="s">
        <v>20</v>
      </c>
      <c r="L240" s="230" t="str">
        <f>IF($K240="","",$K240)</f>
        <v>0..1</v>
      </c>
      <c r="M240" s="230" t="str">
        <f>IF($L240="","",$L240)</f>
        <v>0..1</v>
      </c>
      <c r="N240" s="475" t="s">
        <v>20</v>
      </c>
      <c r="O240" s="24" t="s">
        <v>4383</v>
      </c>
      <c r="P240" s="24" t="s">
        <v>4382</v>
      </c>
      <c r="Q240" s="24" t="s">
        <v>5619</v>
      </c>
      <c r="R240" s="24"/>
      <c r="S240" s="24"/>
      <c r="T240" s="19" t="s">
        <v>192</v>
      </c>
      <c r="U240" s="495" t="s">
        <v>81</v>
      </c>
      <c r="V240" s="89"/>
      <c r="W240" s="182"/>
      <c r="X240" s="164" t="s">
        <v>4949</v>
      </c>
      <c r="Y240" s="8"/>
      <c r="Z240" s="114" t="e">
        <f>INDEX('Factur-X FULL'!B:B,MATCH(CONCATENATE("/rsm:CrossIndustryInvoice",O240),'Factur-X FULL'!M:M,0))</f>
        <v>#N/A</v>
      </c>
      <c r="AA240" s="201" t="e">
        <f>INDEX('Factur-X FULL'!K:K,MATCH(CONCATENATE("/rsm:CrossIndustryInvoice",O240),'Factur-X FULL'!M:M,0))</f>
        <v>#N/A</v>
      </c>
      <c r="AB240" s="109" t="e">
        <f>IF(OR(ISNA(Z240),Z240="EXT"),INDEX('Factur-X FULL'!T:T,MATCH(CONCATENATE("/rsm:CrossIndustryInvoice",O240),'Factur-X FULL'!M:M,0)),INDEX('Factur-X FULL'!T:T,MATCH(Z240,'Factur-X FULL'!B:B,0)))</f>
        <v>#N/A</v>
      </c>
      <c r="AC240" s="426" t="s">
        <v>4707</v>
      </c>
      <c r="AD240" s="8"/>
    </row>
    <row r="241" spans="1:30" ht="45" customHeight="1" outlineLevel="4" x14ac:dyDescent="0.2">
      <c r="A241" s="8">
        <v>412</v>
      </c>
      <c r="B241" s="54" t="s">
        <v>4160</v>
      </c>
      <c r="C241" s="121"/>
      <c r="D241" s="445" t="str">
        <f t="shared" si="26"/>
        <v xml:space="preserve">* * * * * </v>
      </c>
      <c r="E241" s="46" t="str">
        <f>CONCATENATE("(",E242,")")</f>
        <v>(Buyer Contact - telephone number)</v>
      </c>
      <c r="F241" s="26">
        <f t="shared" si="27"/>
        <v>5</v>
      </c>
      <c r="G241" s="26" t="s">
        <v>5613</v>
      </c>
      <c r="H241" s="26" t="s">
        <v>5613</v>
      </c>
      <c r="I241" s="26" t="s">
        <v>5613</v>
      </c>
      <c r="J241" s="26" t="s">
        <v>323</v>
      </c>
      <c r="K241" s="19" t="s">
        <v>20</v>
      </c>
      <c r="L241" s="230" t="str">
        <f t="shared" si="28"/>
        <v>0..1</v>
      </c>
      <c r="M241" s="230" t="str">
        <f t="shared" si="25"/>
        <v>0..1</v>
      </c>
      <c r="N241" s="475" t="s">
        <v>20</v>
      </c>
      <c r="O241" s="24" t="s">
        <v>4047</v>
      </c>
      <c r="P241" s="24"/>
      <c r="Q241" s="24"/>
      <c r="R241" s="24"/>
      <c r="S241" s="24"/>
      <c r="T241" s="19"/>
      <c r="U241" s="494"/>
      <c r="V241" s="89"/>
      <c r="W241" s="182"/>
      <c r="X241" s="164" t="s">
        <v>4949</v>
      </c>
      <c r="Y241" s="8"/>
      <c r="Z241" s="114" t="str">
        <f>INDEX('Factur-X FULL'!B:B,MATCH(CONCATENATE("/rsm:CrossIndustryInvoice",O241),'Factur-X FULL'!M:M,0))</f>
        <v>BT-57-00</v>
      </c>
      <c r="AA241" s="201" t="str">
        <f>INDEX('Factur-X FULL'!K:K,MATCH(CONCATENATE("/rsm:CrossIndustryInvoice",O241),'Factur-X FULL'!M:M,0))</f>
        <v>0..1</v>
      </c>
      <c r="AB241" s="109" t="str">
        <f>IF(OR(ISNA(Z241),Z241="EXT"),INDEX('Factur-X FULL'!T:T,MATCH(CONCATENATE("/rsm:CrossIndustryInvoice",O241),'Factur-X FULL'!M:M,0)),INDEX('Factur-X FULL'!T:T,MATCH(Z241,'Factur-X FULL'!B:B,0)))</f>
        <v>EN 16931</v>
      </c>
      <c r="AC241" s="425" t="s">
        <v>4712</v>
      </c>
      <c r="AD241" s="8"/>
    </row>
    <row r="242" spans="1:30" ht="45" customHeight="1" outlineLevel="4" x14ac:dyDescent="0.2">
      <c r="A242" s="8">
        <v>413</v>
      </c>
      <c r="B242" s="54" t="s">
        <v>4160</v>
      </c>
      <c r="C242" s="121"/>
      <c r="D242" s="445" t="str">
        <f t="shared" si="26"/>
        <v xml:space="preserve">* * * * * * </v>
      </c>
      <c r="E242" s="24" t="s">
        <v>4053</v>
      </c>
      <c r="F242" s="26">
        <f t="shared" si="27"/>
        <v>6</v>
      </c>
      <c r="G242" s="26" t="s">
        <v>5613</v>
      </c>
      <c r="H242" s="26" t="s">
        <v>5613</v>
      </c>
      <c r="I242" s="26" t="s">
        <v>5613</v>
      </c>
      <c r="J242" s="26" t="s">
        <v>323</v>
      </c>
      <c r="K242" s="19" t="s">
        <v>16</v>
      </c>
      <c r="L242" s="230" t="str">
        <f t="shared" si="28"/>
        <v>1..1</v>
      </c>
      <c r="M242" s="230" t="str">
        <f t="shared" si="25"/>
        <v>1..1</v>
      </c>
      <c r="N242" s="475" t="s">
        <v>20</v>
      </c>
      <c r="O242" s="24" t="s">
        <v>4048</v>
      </c>
      <c r="P242" s="24" t="s">
        <v>1528</v>
      </c>
      <c r="Q242" s="24"/>
      <c r="R242" s="24"/>
      <c r="S242" s="24"/>
      <c r="T242" s="19" t="s">
        <v>125</v>
      </c>
      <c r="U242" s="495" t="s">
        <v>81</v>
      </c>
      <c r="V242" s="89"/>
      <c r="W242" s="182"/>
      <c r="X242" s="164" t="s">
        <v>4949</v>
      </c>
      <c r="Y242" s="8"/>
      <c r="Z242" s="114" t="str">
        <f>INDEX('Factur-X FULL'!B:B,MATCH(CONCATENATE("/rsm:CrossIndustryInvoice",O242),'Factur-X FULL'!M:M,0))</f>
        <v>BT-57</v>
      </c>
      <c r="AA242" s="201" t="str">
        <f>INDEX('Factur-X FULL'!K:K,MATCH(CONCATENATE("/rsm:CrossIndustryInvoice",O242),'Factur-X FULL'!M:M,0))</f>
        <v>1..1</v>
      </c>
      <c r="AB242" s="109" t="str">
        <f>IF(OR(ISNA(Z242),Z242="EXT"),INDEX('Factur-X FULL'!T:T,MATCH(CONCATENATE("/rsm:CrossIndustryInvoice",O242),'Factur-X FULL'!M:M,0)),INDEX('Factur-X FULL'!T:T,MATCH(Z242,'Factur-X FULL'!B:B,0)))</f>
        <v>EN 16931</v>
      </c>
      <c r="AC242" s="425" t="s">
        <v>4712</v>
      </c>
      <c r="AD242" s="8"/>
    </row>
    <row r="243" spans="1:30" ht="45" customHeight="1" outlineLevel="4" x14ac:dyDescent="0.2">
      <c r="A243" s="8">
        <v>416</v>
      </c>
      <c r="B243" s="54" t="s">
        <v>4160</v>
      </c>
      <c r="C243" s="121"/>
      <c r="D243" s="445" t="str">
        <f t="shared" si="26"/>
        <v xml:space="preserve">* * * * * </v>
      </c>
      <c r="E243" s="46" t="str">
        <f>CONCATENATE("(",E244,")")</f>
        <v>(Buyer Contact - email address)</v>
      </c>
      <c r="F243" s="26">
        <f t="shared" si="27"/>
        <v>5</v>
      </c>
      <c r="G243" s="26" t="s">
        <v>5613</v>
      </c>
      <c r="H243" s="26" t="s">
        <v>5613</v>
      </c>
      <c r="I243" s="26" t="s">
        <v>5613</v>
      </c>
      <c r="J243" s="26" t="s">
        <v>323</v>
      </c>
      <c r="K243" s="19" t="s">
        <v>20</v>
      </c>
      <c r="L243" s="230" t="str">
        <f t="shared" si="28"/>
        <v>0..1</v>
      </c>
      <c r="M243" s="230" t="str">
        <f t="shared" si="25"/>
        <v>0..1</v>
      </c>
      <c r="N243" s="475" t="s">
        <v>20</v>
      </c>
      <c r="O243" s="24" t="s">
        <v>4049</v>
      </c>
      <c r="P243" s="24"/>
      <c r="Q243" s="24"/>
      <c r="R243" s="24"/>
      <c r="S243" s="24"/>
      <c r="T243" s="19"/>
      <c r="U243" s="494"/>
      <c r="V243" s="89"/>
      <c r="W243" s="182"/>
      <c r="X243" s="164" t="s">
        <v>4949</v>
      </c>
      <c r="Y243" s="8"/>
      <c r="Z243" s="114" t="str">
        <f>INDEX('Factur-X FULL'!B:B,MATCH(CONCATENATE("/rsm:CrossIndustryInvoice",O243),'Factur-X FULL'!M:M,0))</f>
        <v>BT-58-00</v>
      </c>
      <c r="AA243" s="201" t="str">
        <f>INDEX('Factur-X FULL'!K:K,MATCH(CONCATENATE("/rsm:CrossIndustryInvoice",O243),'Factur-X FULL'!M:M,0))</f>
        <v>0..1</v>
      </c>
      <c r="AB243" s="109" t="str">
        <f>IF(OR(ISNA(Z243),Z243="EXT"),INDEX('Factur-X FULL'!T:T,MATCH(CONCATENATE("/rsm:CrossIndustryInvoice",O243),'Factur-X FULL'!M:M,0)),INDEX('Factur-X FULL'!T:T,MATCH(Z243,'Factur-X FULL'!B:B,0)))</f>
        <v>EN 16931</v>
      </c>
      <c r="AC243" s="425" t="s">
        <v>4712</v>
      </c>
      <c r="AD243" s="8"/>
    </row>
    <row r="244" spans="1:30" ht="45" customHeight="1" outlineLevel="4" x14ac:dyDescent="0.2">
      <c r="A244" s="8">
        <v>417</v>
      </c>
      <c r="B244" s="54" t="s">
        <v>4160</v>
      </c>
      <c r="C244" s="121"/>
      <c r="D244" s="445" t="str">
        <f t="shared" si="26"/>
        <v xml:space="preserve">* * * * * * </v>
      </c>
      <c r="E244" s="24" t="s">
        <v>4054</v>
      </c>
      <c r="F244" s="26">
        <f t="shared" si="27"/>
        <v>6</v>
      </c>
      <c r="G244" s="26" t="s">
        <v>5613</v>
      </c>
      <c r="H244" s="26" t="s">
        <v>5613</v>
      </c>
      <c r="I244" s="26" t="s">
        <v>5613</v>
      </c>
      <c r="J244" s="26" t="s">
        <v>323</v>
      </c>
      <c r="K244" s="19" t="s">
        <v>16</v>
      </c>
      <c r="L244" s="230" t="str">
        <f t="shared" si="28"/>
        <v>1..1</v>
      </c>
      <c r="M244" s="230" t="str">
        <f t="shared" si="25"/>
        <v>1..1</v>
      </c>
      <c r="N244" s="475" t="s">
        <v>20</v>
      </c>
      <c r="O244" s="24" t="s">
        <v>4050</v>
      </c>
      <c r="P244" s="24" t="s">
        <v>1545</v>
      </c>
      <c r="Q244" s="24"/>
      <c r="R244" s="24"/>
      <c r="S244" s="24"/>
      <c r="T244" s="19" t="s">
        <v>125</v>
      </c>
      <c r="U244" s="495" t="s">
        <v>81</v>
      </c>
      <c r="V244" s="89"/>
      <c r="W244" s="182"/>
      <c r="X244" s="164" t="s">
        <v>4949</v>
      </c>
      <c r="Y244" s="8"/>
      <c r="Z244" s="114" t="str">
        <f>INDEX('Factur-X FULL'!B:B,MATCH(CONCATENATE("/rsm:CrossIndustryInvoice",O244),'Factur-X FULL'!M:M,0))</f>
        <v>BT-58</v>
      </c>
      <c r="AA244" s="201" t="str">
        <f>INDEX('Factur-X FULL'!K:K,MATCH(CONCATENATE("/rsm:CrossIndustryInvoice",O244),'Factur-X FULL'!M:M,0))</f>
        <v>1..1</v>
      </c>
      <c r="AB244" s="109" t="str">
        <f>IF(OR(ISNA(Z244),Z244="EXT"),INDEX('Factur-X FULL'!T:T,MATCH(CONCATENATE("/rsm:CrossIndustryInvoice",O244),'Factur-X FULL'!M:M,0)),INDEX('Factur-X FULL'!T:T,MATCH(Z244,'Factur-X FULL'!B:B,0)))</f>
        <v>EN 16931</v>
      </c>
      <c r="AC244" s="425" t="s">
        <v>4712</v>
      </c>
      <c r="AD244" s="8"/>
    </row>
    <row r="245" spans="1:30" s="148" customFormat="1" ht="45" customHeight="1" outlineLevel="3" x14ac:dyDescent="0.2">
      <c r="A245" s="8">
        <v>418</v>
      </c>
      <c r="B245" s="153" t="s">
        <v>4160</v>
      </c>
      <c r="C245" s="130"/>
      <c r="D245" s="446" t="str">
        <f t="shared" si="26"/>
        <v xml:space="preserve">* * * * </v>
      </c>
      <c r="E245" s="49" t="s">
        <v>1797</v>
      </c>
      <c r="F245" s="35">
        <f t="shared" si="27"/>
        <v>4</v>
      </c>
      <c r="G245" s="35" t="s">
        <v>5613</v>
      </c>
      <c r="H245" s="35" t="s">
        <v>5613</v>
      </c>
      <c r="I245" s="35" t="s">
        <v>5613</v>
      </c>
      <c r="J245" s="35" t="s">
        <v>323</v>
      </c>
      <c r="K245" s="36" t="s">
        <v>16</v>
      </c>
      <c r="L245" s="35" t="str">
        <f t="shared" si="28"/>
        <v>1..1</v>
      </c>
      <c r="M245" s="35" t="str">
        <f t="shared" si="25"/>
        <v>1..1</v>
      </c>
      <c r="N245" s="482" t="s">
        <v>20</v>
      </c>
      <c r="O245" s="34" t="s">
        <v>4043</v>
      </c>
      <c r="P245" s="34" t="s">
        <v>1798</v>
      </c>
      <c r="Q245" s="34" t="s">
        <v>1553</v>
      </c>
      <c r="R245" s="34"/>
      <c r="S245" s="34"/>
      <c r="T245" s="36" t="s">
        <v>77</v>
      </c>
      <c r="U245" s="500"/>
      <c r="V245" s="91"/>
      <c r="W245" s="185"/>
      <c r="X245" s="166" t="s">
        <v>4949</v>
      </c>
      <c r="Y245" s="8"/>
      <c r="Z245" s="145" t="str">
        <f>INDEX('Factur-X FULL'!B:B,MATCH(CONCATENATE("/rsm:CrossIndustryInvoice",O245),'Factur-X FULL'!M:M,0))</f>
        <v>BG-8</v>
      </c>
      <c r="AA245" s="202" t="str">
        <f>INDEX('Factur-X FULL'!K:K,MATCH(CONCATENATE("/rsm:CrossIndustryInvoice",O245),'Factur-X FULL'!M:M,0))</f>
        <v>1..1</v>
      </c>
      <c r="AB245" s="146" t="str">
        <f>IF(OR(ISNA(Z245),Z245="EXT"),INDEX('Factur-X FULL'!T:T,MATCH(CONCATENATE("/rsm:CrossIndustryInvoice",O245),'Factur-X FULL'!M:M,0)),INDEX('Factur-X FULL'!T:T,MATCH(Z245,'Factur-X FULL'!B:B,0)))</f>
        <v>BASIC WL</v>
      </c>
      <c r="AC245" s="70"/>
      <c r="AD245" s="8"/>
    </row>
    <row r="246" spans="1:30" ht="45" customHeight="1" outlineLevel="4" x14ac:dyDescent="0.2">
      <c r="A246" s="8">
        <v>419</v>
      </c>
      <c r="B246" s="54" t="s">
        <v>4160</v>
      </c>
      <c r="C246" s="121"/>
      <c r="D246" s="445" t="str">
        <f t="shared" si="26"/>
        <v xml:space="preserve">* * * * * </v>
      </c>
      <c r="E246" s="24" t="s">
        <v>201</v>
      </c>
      <c r="F246" s="26">
        <f t="shared" si="27"/>
        <v>5</v>
      </c>
      <c r="G246" s="26" t="s">
        <v>5613</v>
      </c>
      <c r="H246" s="26" t="s">
        <v>5613</v>
      </c>
      <c r="I246" s="26" t="s">
        <v>5613</v>
      </c>
      <c r="J246" s="26" t="s">
        <v>323</v>
      </c>
      <c r="K246" s="18" t="s">
        <v>20</v>
      </c>
      <c r="L246" s="230" t="str">
        <f t="shared" si="28"/>
        <v>0..1</v>
      </c>
      <c r="M246" s="230" t="str">
        <f t="shared" si="25"/>
        <v>0..1</v>
      </c>
      <c r="N246" s="475" t="s">
        <v>20</v>
      </c>
      <c r="O246" s="21" t="s">
        <v>3910</v>
      </c>
      <c r="P246" s="20" t="s">
        <v>1467</v>
      </c>
      <c r="Q246" s="20" t="s">
        <v>1468</v>
      </c>
      <c r="R246" s="20"/>
      <c r="S246" s="21"/>
      <c r="T246" s="18" t="s">
        <v>125</v>
      </c>
      <c r="U246" s="495" t="s">
        <v>81</v>
      </c>
      <c r="V246" s="88">
        <v>75927</v>
      </c>
      <c r="W246" s="181"/>
      <c r="X246" s="163" t="s">
        <v>4949</v>
      </c>
      <c r="Y246" s="8"/>
      <c r="Z246" s="114" t="str">
        <f>INDEX('Factur-X FULL'!B:B,MATCH(CONCATENATE("/rsm:CrossIndustryInvoice",O246),'Factur-X FULL'!M:M,0))</f>
        <v>BT-53</v>
      </c>
      <c r="AA246" s="201" t="str">
        <f>INDEX('Factur-X FULL'!K:K,MATCH(CONCATENATE("/rsm:CrossIndustryInvoice",O246),'Factur-X FULL'!M:M,0))</f>
        <v>0..1</v>
      </c>
      <c r="AB246" s="109" t="str">
        <f>IF(OR(ISNA(Z246),Z246="EXT"),INDEX('Factur-X FULL'!T:T,MATCH(CONCATENATE("/rsm:CrossIndustryInvoice",O246),'Factur-X FULL'!M:M,0)),INDEX('Factur-X FULL'!T:T,MATCH(Z246,'Factur-X FULL'!B:B,0)))</f>
        <v>BASIC WL</v>
      </c>
      <c r="AD246" s="8"/>
    </row>
    <row r="247" spans="1:30" ht="45" customHeight="1" outlineLevel="4" x14ac:dyDescent="0.2">
      <c r="A247" s="8">
        <v>420</v>
      </c>
      <c r="B247" s="54" t="s">
        <v>4160</v>
      </c>
      <c r="C247" s="121"/>
      <c r="D247" s="445" t="str">
        <f t="shared" si="26"/>
        <v xml:space="preserve">* * * * * </v>
      </c>
      <c r="E247" s="24" t="s">
        <v>204</v>
      </c>
      <c r="F247" s="26">
        <f t="shared" si="27"/>
        <v>5</v>
      </c>
      <c r="G247" s="26" t="s">
        <v>5613</v>
      </c>
      <c r="H247" s="26" t="s">
        <v>5613</v>
      </c>
      <c r="I247" s="26" t="s">
        <v>5613</v>
      </c>
      <c r="J247" s="26" t="s">
        <v>323</v>
      </c>
      <c r="K247" s="18" t="s">
        <v>20</v>
      </c>
      <c r="L247" s="230" t="str">
        <f t="shared" si="28"/>
        <v>0..1</v>
      </c>
      <c r="M247" s="230" t="str">
        <f t="shared" si="25"/>
        <v>0..1</v>
      </c>
      <c r="N247" s="475" t="s">
        <v>20</v>
      </c>
      <c r="O247" s="21" t="s">
        <v>3911</v>
      </c>
      <c r="P247" s="20" t="s">
        <v>1472</v>
      </c>
      <c r="Q247" s="20" t="s">
        <v>1473</v>
      </c>
      <c r="R247" s="20"/>
      <c r="S247" s="21"/>
      <c r="T247" s="18" t="s">
        <v>125</v>
      </c>
      <c r="U247" s="495" t="s">
        <v>81</v>
      </c>
      <c r="V247" s="88"/>
      <c r="W247" s="181"/>
      <c r="X247" s="163" t="s">
        <v>4949</v>
      </c>
      <c r="Y247" s="8"/>
      <c r="Z247" s="114" t="str">
        <f>INDEX('Factur-X FULL'!B:B,MATCH(CONCATENATE("/rsm:CrossIndustryInvoice",O247),'Factur-X FULL'!M:M,0))</f>
        <v>BT-50</v>
      </c>
      <c r="AA247" s="201" t="str">
        <f>INDEX('Factur-X FULL'!K:K,MATCH(CONCATENATE("/rsm:CrossIndustryInvoice",O247),'Factur-X FULL'!M:M,0))</f>
        <v>0..1</v>
      </c>
      <c r="AB247" s="109" t="str">
        <f>IF(OR(ISNA(Z247),Z247="EXT"),INDEX('Factur-X FULL'!T:T,MATCH(CONCATENATE("/rsm:CrossIndustryInvoice",O247),'Factur-X FULL'!M:M,0)),INDEX('Factur-X FULL'!T:T,MATCH(Z247,'Factur-X FULL'!B:B,0)))</f>
        <v>BASIC WL</v>
      </c>
      <c r="AD247" s="8"/>
    </row>
    <row r="248" spans="1:30" ht="45" customHeight="1" outlineLevel="4" x14ac:dyDescent="0.2">
      <c r="A248" s="8">
        <v>421</v>
      </c>
      <c r="B248" s="54" t="s">
        <v>4160</v>
      </c>
      <c r="C248" s="121"/>
      <c r="D248" s="445" t="str">
        <f t="shared" si="26"/>
        <v xml:space="preserve">* * * * * </v>
      </c>
      <c r="E248" s="24" t="s">
        <v>207</v>
      </c>
      <c r="F248" s="26">
        <f t="shared" si="27"/>
        <v>5</v>
      </c>
      <c r="G248" s="26" t="s">
        <v>5613</v>
      </c>
      <c r="H248" s="26" t="s">
        <v>5613</v>
      </c>
      <c r="I248" s="26" t="s">
        <v>5613</v>
      </c>
      <c r="J248" s="26" t="s">
        <v>323</v>
      </c>
      <c r="K248" s="18" t="s">
        <v>20</v>
      </c>
      <c r="L248" s="230" t="str">
        <f t="shared" si="28"/>
        <v>0..1</v>
      </c>
      <c r="M248" s="230" t="str">
        <f t="shared" si="25"/>
        <v>0..1</v>
      </c>
      <c r="N248" s="475" t="s">
        <v>20</v>
      </c>
      <c r="O248" s="25" t="s">
        <v>3912</v>
      </c>
      <c r="P248" s="24" t="s">
        <v>1477</v>
      </c>
      <c r="Q248" s="24"/>
      <c r="R248" s="24"/>
      <c r="S248" s="25"/>
      <c r="T248" s="19" t="s">
        <v>125</v>
      </c>
      <c r="U248" s="495" t="s">
        <v>81</v>
      </c>
      <c r="V248" s="89"/>
      <c r="W248" s="182"/>
      <c r="X248" s="164" t="s">
        <v>4949</v>
      </c>
      <c r="Y248" s="8"/>
      <c r="Z248" s="114" t="str">
        <f>INDEX('Factur-X FULL'!B:B,MATCH(CONCATENATE("/rsm:CrossIndustryInvoice",O248),'Factur-X FULL'!M:M,0))</f>
        <v>BT-51</v>
      </c>
      <c r="AA248" s="201" t="str">
        <f>INDEX('Factur-X FULL'!K:K,MATCH(CONCATENATE("/rsm:CrossIndustryInvoice",O248),'Factur-X FULL'!M:M,0))</f>
        <v>0..1</v>
      </c>
      <c r="AB248" s="109" t="str">
        <f>IF(OR(ISNA(Z248),Z248="EXT"),INDEX('Factur-X FULL'!T:T,MATCH(CONCATENATE("/rsm:CrossIndustryInvoice",O248),'Factur-X FULL'!M:M,0)),INDEX('Factur-X FULL'!T:T,MATCH(Z248,'Factur-X FULL'!B:B,0)))</f>
        <v>BASIC WL</v>
      </c>
      <c r="AD248" s="8"/>
    </row>
    <row r="249" spans="1:30" ht="45" customHeight="1" outlineLevel="4" x14ac:dyDescent="0.2">
      <c r="A249" s="8">
        <v>422</v>
      </c>
      <c r="B249" s="54" t="s">
        <v>4160</v>
      </c>
      <c r="C249" s="121"/>
      <c r="D249" s="445" t="str">
        <f t="shared" si="26"/>
        <v xml:space="preserve">* * * * * </v>
      </c>
      <c r="E249" s="24" t="s">
        <v>217</v>
      </c>
      <c r="F249" s="26">
        <f t="shared" si="27"/>
        <v>5</v>
      </c>
      <c r="G249" s="26" t="s">
        <v>5613</v>
      </c>
      <c r="H249" s="26" t="s">
        <v>5613</v>
      </c>
      <c r="I249" s="26" t="s">
        <v>5613</v>
      </c>
      <c r="J249" s="26" t="s">
        <v>323</v>
      </c>
      <c r="K249" s="18" t="s">
        <v>20</v>
      </c>
      <c r="L249" s="230" t="str">
        <f t="shared" si="28"/>
        <v>0..1</v>
      </c>
      <c r="M249" s="230" t="str">
        <f t="shared" si="25"/>
        <v>0..1</v>
      </c>
      <c r="N249" s="475" t="s">
        <v>20</v>
      </c>
      <c r="O249" s="25" t="s">
        <v>3913</v>
      </c>
      <c r="P249" s="24" t="s">
        <v>1477</v>
      </c>
      <c r="Q249" s="24"/>
      <c r="R249" s="24"/>
      <c r="S249" s="25"/>
      <c r="T249" s="19" t="s">
        <v>125</v>
      </c>
      <c r="U249" s="495" t="s">
        <v>81</v>
      </c>
      <c r="V249" s="89"/>
      <c r="W249" s="182"/>
      <c r="X249" s="164" t="s">
        <v>4949</v>
      </c>
      <c r="Y249" s="8"/>
      <c r="Z249" s="114" t="str">
        <f>INDEX('Factur-X FULL'!B:B,MATCH(CONCATENATE("/rsm:CrossIndustryInvoice",O249),'Factur-X FULL'!M:M,0))</f>
        <v>BT-163</v>
      </c>
      <c r="AA249" s="201" t="str">
        <f>INDEX('Factur-X FULL'!K:K,MATCH(CONCATENATE("/rsm:CrossIndustryInvoice",O249),'Factur-X FULL'!M:M,0))</f>
        <v>0..1</v>
      </c>
      <c r="AB249" s="109" t="str">
        <f>IF(OR(ISNA(Z249),Z249="EXT"),INDEX('Factur-X FULL'!T:T,MATCH(CONCATENATE("/rsm:CrossIndustryInvoice",O249),'Factur-X FULL'!M:M,0)),INDEX('Factur-X FULL'!T:T,MATCH(Z249,'Factur-X FULL'!B:B,0)))</f>
        <v>BASIC WL</v>
      </c>
      <c r="AD249" s="8"/>
    </row>
    <row r="250" spans="1:30" ht="45" customHeight="1" outlineLevel="4" x14ac:dyDescent="0.2">
      <c r="A250" s="8">
        <v>423</v>
      </c>
      <c r="B250" s="54" t="s">
        <v>4160</v>
      </c>
      <c r="C250" s="121"/>
      <c r="D250" s="445" t="str">
        <f t="shared" si="26"/>
        <v xml:space="preserve">* * * * * </v>
      </c>
      <c r="E250" s="24" t="s">
        <v>222</v>
      </c>
      <c r="F250" s="26">
        <f t="shared" si="27"/>
        <v>5</v>
      </c>
      <c r="G250" s="26" t="s">
        <v>5613</v>
      </c>
      <c r="H250" s="26" t="s">
        <v>5613</v>
      </c>
      <c r="I250" s="26" t="s">
        <v>5613</v>
      </c>
      <c r="J250" s="26" t="s">
        <v>323</v>
      </c>
      <c r="K250" s="18" t="s">
        <v>20</v>
      </c>
      <c r="L250" s="230" t="str">
        <f t="shared" si="28"/>
        <v>0..1</v>
      </c>
      <c r="M250" s="230" t="str">
        <f t="shared" si="25"/>
        <v>0..1</v>
      </c>
      <c r="N250" s="475" t="s">
        <v>20</v>
      </c>
      <c r="O250" s="21" t="s">
        <v>3914</v>
      </c>
      <c r="P250" s="20" t="s">
        <v>1742</v>
      </c>
      <c r="Q250" s="20"/>
      <c r="R250" s="20"/>
      <c r="S250" s="21"/>
      <c r="T250" s="18" t="s">
        <v>125</v>
      </c>
      <c r="U250" s="495" t="s">
        <v>81</v>
      </c>
      <c r="V250" s="88" t="s">
        <v>224</v>
      </c>
      <c r="W250" s="181"/>
      <c r="X250" s="163" t="s">
        <v>4949</v>
      </c>
      <c r="Y250" s="8"/>
      <c r="Z250" s="114" t="str">
        <f>INDEX('Factur-X FULL'!B:B,MATCH(CONCATENATE("/rsm:CrossIndustryInvoice",O250),'Factur-X FULL'!M:M,0))</f>
        <v>BT-52</v>
      </c>
      <c r="AA250" s="201" t="str">
        <f>INDEX('Factur-X FULL'!K:K,MATCH(CONCATENATE("/rsm:CrossIndustryInvoice",O250),'Factur-X FULL'!M:M,0))</f>
        <v>0..1</v>
      </c>
      <c r="AB250" s="109" t="str">
        <f>IF(OR(ISNA(Z250),Z250="EXT"),INDEX('Factur-X FULL'!T:T,MATCH(CONCATENATE("/rsm:CrossIndustryInvoice",O250),'Factur-X FULL'!M:M,0)),INDEX('Factur-X FULL'!T:T,MATCH(Z250,'Factur-X FULL'!B:B,0)))</f>
        <v>BASIC WL</v>
      </c>
      <c r="AD250" s="8"/>
    </row>
    <row r="251" spans="1:30" ht="45" customHeight="1" outlineLevel="4" x14ac:dyDescent="0.2">
      <c r="A251" s="8">
        <v>424</v>
      </c>
      <c r="B251" s="54" t="s">
        <v>4160</v>
      </c>
      <c r="C251" s="121"/>
      <c r="D251" s="445" t="str">
        <f t="shared" si="26"/>
        <v xml:space="preserve">* * * * * </v>
      </c>
      <c r="E251" s="24" t="s">
        <v>4801</v>
      </c>
      <c r="F251" s="26">
        <f t="shared" si="27"/>
        <v>5</v>
      </c>
      <c r="G251" s="26" t="s">
        <v>5613</v>
      </c>
      <c r="H251" s="26" t="s">
        <v>5613</v>
      </c>
      <c r="I251" s="26" t="s">
        <v>5613</v>
      </c>
      <c r="J251" s="26" t="s">
        <v>323</v>
      </c>
      <c r="K251" s="18" t="s">
        <v>16</v>
      </c>
      <c r="L251" s="230" t="str">
        <f t="shared" si="28"/>
        <v>1..1</v>
      </c>
      <c r="M251" s="230" t="str">
        <f t="shared" si="25"/>
        <v>1..1</v>
      </c>
      <c r="N251" s="475" t="s">
        <v>20</v>
      </c>
      <c r="O251" s="25" t="s">
        <v>3915</v>
      </c>
      <c r="P251" s="24" t="s">
        <v>1488</v>
      </c>
      <c r="Q251" s="24" t="s">
        <v>541</v>
      </c>
      <c r="R251" s="24"/>
      <c r="S251" s="25"/>
      <c r="T251" s="19" t="s">
        <v>192</v>
      </c>
      <c r="U251" s="495" t="s">
        <v>81</v>
      </c>
      <c r="V251" s="89"/>
      <c r="W251" s="182"/>
      <c r="X251" s="164" t="s">
        <v>4949</v>
      </c>
      <c r="Y251" s="8"/>
      <c r="Z251" s="114" t="str">
        <f>INDEX('Factur-X FULL'!B:B,MATCH(CONCATENATE("/rsm:CrossIndustryInvoice",O251),'Factur-X FULL'!M:M,0))</f>
        <v>BT-55</v>
      </c>
      <c r="AA251" s="201" t="str">
        <f>INDEX('Factur-X FULL'!K:K,MATCH(CONCATENATE("/rsm:CrossIndustryInvoice",O251),'Factur-X FULL'!M:M,0))</f>
        <v>1..1</v>
      </c>
      <c r="AB251" s="109" t="str">
        <f>IF(OR(ISNA(Z251),Z251="EXT"),INDEX('Factur-X FULL'!T:T,MATCH(CONCATENATE("/rsm:CrossIndustryInvoice",O251),'Factur-X FULL'!M:M,0)),INDEX('Factur-X FULL'!T:T,MATCH(Z251,'Factur-X FULL'!B:B,0)))</f>
        <v>BASIC WL</v>
      </c>
      <c r="AD251" s="8"/>
    </row>
    <row r="252" spans="1:30" ht="45" customHeight="1" outlineLevel="4" x14ac:dyDescent="0.2">
      <c r="A252" s="8">
        <v>425</v>
      </c>
      <c r="B252" s="54" t="s">
        <v>4160</v>
      </c>
      <c r="C252" s="121"/>
      <c r="D252" s="445" t="str">
        <f t="shared" si="26"/>
        <v xml:space="preserve">* * * * * </v>
      </c>
      <c r="E252" s="24" t="s">
        <v>4802</v>
      </c>
      <c r="F252" s="26">
        <f t="shared" si="27"/>
        <v>5</v>
      </c>
      <c r="G252" s="26" t="s">
        <v>5613</v>
      </c>
      <c r="H252" s="26" t="s">
        <v>5613</v>
      </c>
      <c r="I252" s="26" t="s">
        <v>5613</v>
      </c>
      <c r="J252" s="26" t="s">
        <v>323</v>
      </c>
      <c r="K252" s="18" t="s">
        <v>20</v>
      </c>
      <c r="L252" s="230" t="str">
        <f t="shared" si="28"/>
        <v>0..1</v>
      </c>
      <c r="M252" s="230" t="str">
        <f t="shared" si="25"/>
        <v>0..1</v>
      </c>
      <c r="N252" s="475" t="s">
        <v>20</v>
      </c>
      <c r="O252" s="25" t="s">
        <v>4811</v>
      </c>
      <c r="P252" s="24" t="s">
        <v>1493</v>
      </c>
      <c r="Q252" s="24" t="s">
        <v>1494</v>
      </c>
      <c r="R252" s="24"/>
      <c r="S252" s="25"/>
      <c r="T252" s="19" t="s">
        <v>125</v>
      </c>
      <c r="U252" s="495" t="s">
        <v>81</v>
      </c>
      <c r="V252" s="89"/>
      <c r="W252" s="182"/>
      <c r="X252" s="164" t="s">
        <v>4949</v>
      </c>
      <c r="Y252" s="8"/>
      <c r="Z252" s="114" t="str">
        <f>INDEX('Factur-X FULL'!B:B,MATCH(CONCATENATE("/rsm:CrossIndustryInvoice",O252),'Factur-X FULL'!M:M,0))</f>
        <v>BT-54</v>
      </c>
      <c r="AA252" s="201" t="str">
        <f>INDEX('Factur-X FULL'!K:K,MATCH(CONCATENATE("/rsm:CrossIndustryInvoice",O252),'Factur-X FULL'!M:M,0))</f>
        <v>0..1</v>
      </c>
      <c r="AB252" s="109" t="str">
        <f>IF(OR(ISNA(Z252),Z252="EXT"),INDEX('Factur-X FULL'!T:T,MATCH(CONCATENATE("/rsm:CrossIndustryInvoice",O252),'Factur-X FULL'!M:M,0)),INDEX('Factur-X FULL'!T:T,MATCH(Z252,'Factur-X FULL'!B:B,0)))</f>
        <v>BASIC WL</v>
      </c>
      <c r="AD252" s="8"/>
    </row>
    <row r="253" spans="1:30" s="148" customFormat="1" ht="45" customHeight="1" outlineLevel="3" x14ac:dyDescent="0.2">
      <c r="A253" s="8">
        <v>426</v>
      </c>
      <c r="B253" s="153" t="s">
        <v>4160</v>
      </c>
      <c r="C253" s="128"/>
      <c r="D253" s="446" t="str">
        <f t="shared" si="26"/>
        <v xml:space="preserve">* * * * </v>
      </c>
      <c r="E253" s="49" t="s">
        <v>4136</v>
      </c>
      <c r="F253" s="35">
        <f t="shared" si="27"/>
        <v>4</v>
      </c>
      <c r="G253" s="35" t="s">
        <v>5613</v>
      </c>
      <c r="H253" s="35" t="s">
        <v>5613</v>
      </c>
      <c r="I253" s="35" t="s">
        <v>5613</v>
      </c>
      <c r="J253" s="35" t="s">
        <v>323</v>
      </c>
      <c r="K253" s="36" t="s">
        <v>20</v>
      </c>
      <c r="L253" s="35" t="str">
        <f t="shared" si="28"/>
        <v>0..1</v>
      </c>
      <c r="M253" s="35" t="str">
        <f t="shared" si="25"/>
        <v>0..1</v>
      </c>
      <c r="N253" s="482" t="s">
        <v>21</v>
      </c>
      <c r="O253" s="34" t="s">
        <v>3916</v>
      </c>
      <c r="P253" s="34"/>
      <c r="Q253" s="34"/>
      <c r="R253" s="34"/>
      <c r="S253" s="34"/>
      <c r="T253" s="36"/>
      <c r="U253" s="500"/>
      <c r="V253" s="91"/>
      <c r="W253" s="185"/>
      <c r="X253" s="166" t="s">
        <v>4949</v>
      </c>
      <c r="Y253" s="8"/>
      <c r="Z253" s="145" t="str">
        <f>INDEX('Factur-X FULL'!B:B,MATCH(CONCATENATE("/rsm:CrossIndustryInvoice",O253),'Factur-X FULL'!M:M,0))</f>
        <v>BT-49-00</v>
      </c>
      <c r="AA253" s="202" t="str">
        <f>INDEX('Factur-X FULL'!K:K,MATCH(CONCATENATE("/rsm:CrossIndustryInvoice",O253),'Factur-X FULL'!M:M,0))</f>
        <v>0..1</v>
      </c>
      <c r="AB253" s="146" t="str">
        <f>IF(OR(ISNA(Z253),Z253="EXT"),INDEX('Factur-X FULL'!T:T,MATCH(CONCATENATE("/rsm:CrossIndustryInvoice",O253),'Factur-X FULL'!M:M,0)),INDEX('Factur-X FULL'!T:T,MATCH(Z253,'Factur-X FULL'!B:B,0)))</f>
        <v>BASIC WL</v>
      </c>
      <c r="AC253" s="70"/>
      <c r="AD253" s="8"/>
    </row>
    <row r="254" spans="1:30" ht="45" customHeight="1" outlineLevel="4" x14ac:dyDescent="0.2">
      <c r="A254" s="8">
        <v>427</v>
      </c>
      <c r="B254" s="54" t="s">
        <v>4160</v>
      </c>
      <c r="C254" s="121"/>
      <c r="D254" s="445" t="str">
        <f t="shared" si="26"/>
        <v xml:space="preserve">* * * * * </v>
      </c>
      <c r="E254" s="24" t="s">
        <v>4073</v>
      </c>
      <c r="F254" s="26">
        <f t="shared" si="27"/>
        <v>5</v>
      </c>
      <c r="G254" s="26" t="s">
        <v>5613</v>
      </c>
      <c r="H254" s="26" t="s">
        <v>5613</v>
      </c>
      <c r="I254" s="26" t="s">
        <v>5613</v>
      </c>
      <c r="J254" s="26" t="s">
        <v>323</v>
      </c>
      <c r="K254" s="18" t="s">
        <v>16</v>
      </c>
      <c r="L254" s="230" t="str">
        <f t="shared" si="28"/>
        <v>1..1</v>
      </c>
      <c r="M254" s="230" t="str">
        <f t="shared" si="25"/>
        <v>1..1</v>
      </c>
      <c r="N254" s="475" t="s">
        <v>20</v>
      </c>
      <c r="O254" s="20" t="s">
        <v>3917</v>
      </c>
      <c r="P254" s="20" t="s">
        <v>4206</v>
      </c>
      <c r="Q254" s="20" t="s">
        <v>1610</v>
      </c>
      <c r="R254" s="20"/>
      <c r="S254" s="20"/>
      <c r="T254" s="18" t="s">
        <v>147</v>
      </c>
      <c r="U254" s="495" t="s">
        <v>81</v>
      </c>
      <c r="V254" s="88"/>
      <c r="W254" s="181"/>
      <c r="X254" s="163" t="s">
        <v>4949</v>
      </c>
      <c r="Y254" s="8"/>
      <c r="Z254" s="114" t="str">
        <f>INDEX('Factur-X FULL'!B:B,MATCH(CONCATENATE("/rsm:CrossIndustryInvoice",O254),'Factur-X FULL'!M:M,0))</f>
        <v>BT-49</v>
      </c>
      <c r="AA254" s="201" t="str">
        <f>INDEX('Factur-X FULL'!K:K,MATCH(CONCATENATE("/rsm:CrossIndustryInvoice",O254),'Factur-X FULL'!M:M,0))</f>
        <v>1..1</v>
      </c>
      <c r="AB254" s="109" t="str">
        <f>IF(OR(ISNA(Z254),Z254="EXT"),INDEX('Factur-X FULL'!T:T,MATCH(CONCATENATE("/rsm:CrossIndustryInvoice",O254),'Factur-X FULL'!M:M,0)),INDEX('Factur-X FULL'!T:T,MATCH(Z254,'Factur-X FULL'!B:B,0)))</f>
        <v>BASIC WL</v>
      </c>
      <c r="AD254" s="8"/>
    </row>
    <row r="255" spans="1:30" ht="45" customHeight="1" outlineLevel="4" x14ac:dyDescent="0.2">
      <c r="A255" s="8">
        <v>428</v>
      </c>
      <c r="B255" s="54" t="s">
        <v>4160</v>
      </c>
      <c r="C255" s="121"/>
      <c r="D255" s="445" t="str">
        <f t="shared" si="26"/>
        <v xml:space="preserve">* * * * * * </v>
      </c>
      <c r="E255" s="24" t="s">
        <v>4073</v>
      </c>
      <c r="F255" s="26">
        <f t="shared" si="27"/>
        <v>6</v>
      </c>
      <c r="G255" s="26" t="s">
        <v>5613</v>
      </c>
      <c r="H255" s="26" t="s">
        <v>5613</v>
      </c>
      <c r="I255" s="26" t="s">
        <v>5613</v>
      </c>
      <c r="J255" s="26" t="s">
        <v>323</v>
      </c>
      <c r="K255" s="18" t="s">
        <v>16</v>
      </c>
      <c r="L255" s="230" t="str">
        <f t="shared" si="28"/>
        <v>1..1</v>
      </c>
      <c r="M255" s="230" t="str">
        <f t="shared" si="25"/>
        <v>1..1</v>
      </c>
      <c r="N255" s="475" t="s">
        <v>20</v>
      </c>
      <c r="O255" s="47" t="s">
        <v>4055</v>
      </c>
      <c r="P255" s="47" t="s">
        <v>1853</v>
      </c>
      <c r="Q255" s="47" t="s">
        <v>1610</v>
      </c>
      <c r="R255" s="47"/>
      <c r="S255" s="47"/>
      <c r="T255" s="125" t="s">
        <v>409</v>
      </c>
      <c r="U255" s="497" t="s">
        <v>230</v>
      </c>
      <c r="V255" s="94" t="s">
        <v>4056</v>
      </c>
      <c r="W255" s="187"/>
      <c r="X255" s="169" t="s">
        <v>4949</v>
      </c>
      <c r="Y255" s="8"/>
      <c r="Z255" s="114" t="str">
        <f>INDEX('Factur-X FULL'!B:B,MATCH(CONCATENATE("/rsm:CrossIndustryInvoice",O255),'Factur-X FULL'!M:M,0))</f>
        <v>BT-49-1</v>
      </c>
      <c r="AA255" s="201" t="str">
        <f>INDEX('Factur-X FULL'!K:K,MATCH(CONCATENATE("/rsm:CrossIndustryInvoice",O255),'Factur-X FULL'!M:M,0))</f>
        <v>1..1</v>
      </c>
      <c r="AB255" s="109" t="str">
        <f>IF(OR(ISNA(Z255),Z255="EXT"),INDEX('Factur-X FULL'!T:T,MATCH(CONCATENATE("/rsm:CrossIndustryInvoice",O255),'Factur-X FULL'!M:M,0)),INDEX('Factur-X FULL'!T:T,MATCH(Z255,'Factur-X FULL'!B:B,0)))</f>
        <v>BASIC WL</v>
      </c>
      <c r="AD255" s="8"/>
    </row>
    <row r="256" spans="1:30" s="148" customFormat="1" ht="45" customHeight="1" outlineLevel="3" x14ac:dyDescent="0.2">
      <c r="A256" s="8">
        <v>429</v>
      </c>
      <c r="B256" s="153" t="s">
        <v>4160</v>
      </c>
      <c r="C256" s="128"/>
      <c r="D256" s="446" t="str">
        <f t="shared" si="26"/>
        <v xml:space="preserve">* * * * </v>
      </c>
      <c r="E256" s="49" t="s">
        <v>5942</v>
      </c>
      <c r="F256" s="35">
        <f t="shared" si="27"/>
        <v>4</v>
      </c>
      <c r="G256" s="236" t="s">
        <v>5613</v>
      </c>
      <c r="H256" s="236" t="s">
        <v>5613</v>
      </c>
      <c r="I256" s="236" t="s">
        <v>5613</v>
      </c>
      <c r="J256" s="236" t="s">
        <v>323</v>
      </c>
      <c r="K256" s="36" t="s">
        <v>20</v>
      </c>
      <c r="L256" s="35" t="s">
        <v>4576</v>
      </c>
      <c r="M256" s="35" t="s">
        <v>21</v>
      </c>
      <c r="N256" s="482" t="s">
        <v>21</v>
      </c>
      <c r="O256" s="34" t="s">
        <v>4089</v>
      </c>
      <c r="P256" s="34"/>
      <c r="Q256" s="34"/>
      <c r="R256" s="34"/>
      <c r="S256" s="34"/>
      <c r="T256" s="36"/>
      <c r="U256" s="500"/>
      <c r="V256" s="177" t="s">
        <v>4138</v>
      </c>
      <c r="W256" s="185"/>
      <c r="X256" s="166" t="s">
        <v>4949</v>
      </c>
      <c r="Y256" s="8"/>
      <c r="Z256" s="145" t="str">
        <f>INDEX('Factur-X FULL'!B:B,MATCH(CONCATENATE("/rsm:CrossIndustryInvoice",O256),'Factur-X FULL'!M:M,0))</f>
        <v>BT-48-00</v>
      </c>
      <c r="AA256" s="202" t="str">
        <f>INDEX('Factur-X FULL'!K:K,MATCH(CONCATENATE("/rsm:CrossIndustryInvoice",O256),'Factur-X FULL'!M:M,0))</f>
        <v>0..1</v>
      </c>
      <c r="AB256" s="146" t="str">
        <f>IF(OR(ISNA(Z256),Z256="EXT"),INDEX('Factur-X FULL'!T:T,MATCH(CONCATENATE("/rsm:CrossIndustryInvoice",O256),'Factur-X FULL'!M:M,0)),INDEX('Factur-X FULL'!T:T,MATCH(Z256,'Factur-X FULL'!B:B,0)))</f>
        <v>BASIC WL</v>
      </c>
      <c r="AC256" s="70"/>
      <c r="AD256" s="8"/>
    </row>
    <row r="257" spans="1:30" ht="45" customHeight="1" outlineLevel="4" x14ac:dyDescent="0.2">
      <c r="A257" s="8">
        <v>430</v>
      </c>
      <c r="B257" s="54" t="s">
        <v>4160</v>
      </c>
      <c r="C257" s="121"/>
      <c r="D257" s="445" t="str">
        <f t="shared" si="26"/>
        <v xml:space="preserve">* * * * * </v>
      </c>
      <c r="E257" s="24" t="s">
        <v>238</v>
      </c>
      <c r="F257" s="26">
        <f t="shared" si="27"/>
        <v>5</v>
      </c>
      <c r="G257" s="26" t="s">
        <v>5613</v>
      </c>
      <c r="H257" s="26" t="s">
        <v>5613</v>
      </c>
      <c r="I257" s="26" t="s">
        <v>5613</v>
      </c>
      <c r="J257" s="26" t="s">
        <v>323</v>
      </c>
      <c r="K257" s="18" t="s">
        <v>16</v>
      </c>
      <c r="L257" s="230" t="str">
        <f t="shared" si="28"/>
        <v>1..1</v>
      </c>
      <c r="M257" s="230" t="str">
        <f t="shared" ref="M257:M258" si="29">IF($L257="","",$L257)</f>
        <v>1..1</v>
      </c>
      <c r="N257" s="475" t="s">
        <v>20</v>
      </c>
      <c r="O257" s="21" t="s">
        <v>3918</v>
      </c>
      <c r="P257" s="20" t="s">
        <v>1863</v>
      </c>
      <c r="Q257" s="20" t="s">
        <v>1864</v>
      </c>
      <c r="R257" s="20"/>
      <c r="S257" s="21" t="s">
        <v>5951</v>
      </c>
      <c r="T257" s="18" t="s">
        <v>147</v>
      </c>
      <c r="U257" s="495" t="s">
        <v>81</v>
      </c>
      <c r="V257" s="88" t="s">
        <v>240</v>
      </c>
      <c r="W257" s="181"/>
      <c r="X257" s="163" t="s">
        <v>4949</v>
      </c>
      <c r="Y257" s="8"/>
      <c r="Z257" s="114" t="str">
        <f>INDEX('Factur-X FULL'!B:B,MATCH(CONCATENATE("/rsm:CrossIndustryInvoice",O257),'Factur-X FULL'!M:M,0))</f>
        <v>BT-48</v>
      </c>
      <c r="AA257" s="201" t="str">
        <f>INDEX('Factur-X FULL'!K:K,MATCH(CONCATENATE("/rsm:CrossIndustryInvoice",O257),'Factur-X FULL'!M:M,0))</f>
        <v>1..1</v>
      </c>
      <c r="AB257" s="109" t="str">
        <f>IF(OR(ISNA(Z257),Z257="EXT"),INDEX('Factur-X FULL'!T:T,MATCH(CONCATENATE("/rsm:CrossIndustryInvoice",O257),'Factur-X FULL'!M:M,0)),INDEX('Factur-X FULL'!T:T,MATCH(Z257,'Factur-X FULL'!B:B,0)))</f>
        <v>BASIC WL</v>
      </c>
      <c r="AD257" s="8"/>
    </row>
    <row r="258" spans="1:30" ht="45" customHeight="1" outlineLevel="4" x14ac:dyDescent="0.2">
      <c r="A258" s="8">
        <v>431</v>
      </c>
      <c r="B258" s="54" t="s">
        <v>4160</v>
      </c>
      <c r="C258" s="121"/>
      <c r="D258" s="445" t="str">
        <f t="shared" si="26"/>
        <v xml:space="preserve">* * * * * * </v>
      </c>
      <c r="E258" s="24"/>
      <c r="F258" s="26">
        <f t="shared" si="27"/>
        <v>6</v>
      </c>
      <c r="G258" s="26" t="s">
        <v>5613</v>
      </c>
      <c r="H258" s="26" t="s">
        <v>5613</v>
      </c>
      <c r="I258" s="26" t="s">
        <v>5613</v>
      </c>
      <c r="J258" s="26" t="s">
        <v>323</v>
      </c>
      <c r="K258" s="19" t="s">
        <v>16</v>
      </c>
      <c r="L258" s="230" t="str">
        <f t="shared" si="28"/>
        <v>1..1</v>
      </c>
      <c r="M258" s="230" t="str">
        <f t="shared" si="29"/>
        <v>1..1</v>
      </c>
      <c r="N258" s="475" t="s">
        <v>20</v>
      </c>
      <c r="O258" s="52" t="s">
        <v>3919</v>
      </c>
      <c r="P258" s="47" t="s">
        <v>1874</v>
      </c>
      <c r="Q258" s="47" t="s">
        <v>5943</v>
      </c>
      <c r="R258" s="47"/>
      <c r="S258" s="52"/>
      <c r="T258" s="125" t="s">
        <v>409</v>
      </c>
      <c r="U258" s="497" t="s">
        <v>230</v>
      </c>
      <c r="V258" s="94" t="s">
        <v>138</v>
      </c>
      <c r="W258" s="187"/>
      <c r="X258" s="169" t="s">
        <v>4949</v>
      </c>
      <c r="Y258" s="8"/>
      <c r="Z258" s="114" t="str">
        <f>INDEX('Factur-X FULL'!B:B,MATCH(CONCATENATE("/rsm:CrossIndustryInvoice",O258),'Factur-X FULL'!M:M,0))</f>
        <v>BT-48-0</v>
      </c>
      <c r="AA258" s="201" t="str">
        <f>INDEX('Factur-X FULL'!K:K,MATCH(CONCATENATE("/rsm:CrossIndustryInvoice",O258),'Factur-X FULL'!M:M,0))</f>
        <v>1..1</v>
      </c>
      <c r="AB258" s="109" t="str">
        <f>IF(OR(ISNA(Z258),Z258="EXT"),INDEX('Factur-X FULL'!T:T,MATCH(CONCATENATE("/rsm:CrossIndustryInvoice",O258),'Factur-X FULL'!M:M,0)),INDEX('Factur-X FULL'!T:T,MATCH(Z258,'Factur-X FULL'!B:B,0)))</f>
        <v>BASIC WL</v>
      </c>
      <c r="AD258" s="8"/>
    </row>
    <row r="259" spans="1:30" s="148" customFormat="1" ht="45" customHeight="1" outlineLevel="3" x14ac:dyDescent="0.2">
      <c r="A259" s="8">
        <v>432</v>
      </c>
      <c r="B259" s="153" t="s">
        <v>4160</v>
      </c>
      <c r="C259" s="128"/>
      <c r="D259" s="446" t="str">
        <f t="shared" si="26"/>
        <v xml:space="preserve">* * * * </v>
      </c>
      <c r="E259" s="49" t="s">
        <v>4137</v>
      </c>
      <c r="F259" s="35">
        <f t="shared" si="27"/>
        <v>4</v>
      </c>
      <c r="G259" s="236" t="s">
        <v>5613</v>
      </c>
      <c r="H259" s="236" t="s">
        <v>5613</v>
      </c>
      <c r="I259" s="236" t="s">
        <v>5613</v>
      </c>
      <c r="J259" s="236" t="s">
        <v>3776</v>
      </c>
      <c r="K259" s="36" t="s">
        <v>20</v>
      </c>
      <c r="L259" s="35" t="s">
        <v>4576</v>
      </c>
      <c r="M259" s="35" t="s">
        <v>21</v>
      </c>
      <c r="N259" s="482" t="s">
        <v>21</v>
      </c>
      <c r="O259" s="34" t="s">
        <v>4089</v>
      </c>
      <c r="P259" s="34"/>
      <c r="Q259" s="34"/>
      <c r="R259" s="34"/>
      <c r="S259" s="34"/>
      <c r="T259" s="36"/>
      <c r="U259" s="500"/>
      <c r="V259" s="91"/>
      <c r="W259" s="185"/>
      <c r="X259" s="166"/>
      <c r="Y259" s="8"/>
      <c r="Z259" s="145" t="e">
        <v>#N/A</v>
      </c>
      <c r="AA259" s="202" t="e">
        <v>#N/A</v>
      </c>
      <c r="AB259" s="146" t="e">
        <v>#N/A</v>
      </c>
      <c r="AC259" s="426" t="s">
        <v>4707</v>
      </c>
      <c r="AD259" s="8"/>
    </row>
    <row r="260" spans="1:30" ht="45" customHeight="1" outlineLevel="4" x14ac:dyDescent="0.2">
      <c r="A260" s="8">
        <v>433</v>
      </c>
      <c r="B260" s="54" t="s">
        <v>4160</v>
      </c>
      <c r="C260" s="121"/>
      <c r="D260" s="445" t="str">
        <f t="shared" si="26"/>
        <v xml:space="preserve">* * * * * </v>
      </c>
      <c r="E260" s="24" t="s">
        <v>5945</v>
      </c>
      <c r="F260" s="26">
        <f t="shared" si="27"/>
        <v>5</v>
      </c>
      <c r="G260" s="26" t="s">
        <v>5613</v>
      </c>
      <c r="H260" s="26" t="s">
        <v>5613</v>
      </c>
      <c r="I260" s="26" t="s">
        <v>5613</v>
      </c>
      <c r="J260" s="26" t="s">
        <v>3776</v>
      </c>
      <c r="K260" s="18" t="s">
        <v>16</v>
      </c>
      <c r="L260" s="230" t="str">
        <f t="shared" si="28"/>
        <v>1..1</v>
      </c>
      <c r="M260" s="230" t="str">
        <f t="shared" ref="M260:M289" si="30">IF($L260="","",$L260)</f>
        <v>1..1</v>
      </c>
      <c r="N260" s="475" t="s">
        <v>20</v>
      </c>
      <c r="O260" s="21" t="s">
        <v>3918</v>
      </c>
      <c r="P260" s="24" t="s">
        <v>5946</v>
      </c>
      <c r="Q260" s="20"/>
      <c r="R260" s="20"/>
      <c r="S260" s="21"/>
      <c r="T260" s="18" t="s">
        <v>147</v>
      </c>
      <c r="U260" s="495" t="s">
        <v>81</v>
      </c>
      <c r="V260" s="88"/>
      <c r="W260" s="181"/>
      <c r="X260" s="163"/>
      <c r="Y260" s="8"/>
      <c r="Z260" s="114" t="e">
        <v>#N/A</v>
      </c>
      <c r="AA260" s="201" t="e">
        <v>#N/A</v>
      </c>
      <c r="AB260" s="109" t="e">
        <v>#N/A</v>
      </c>
      <c r="AC260" s="426" t="s">
        <v>4707</v>
      </c>
      <c r="AD260" s="8"/>
    </row>
    <row r="261" spans="1:30" ht="45" customHeight="1" outlineLevel="4" x14ac:dyDescent="0.2">
      <c r="A261" s="8">
        <v>434</v>
      </c>
      <c r="B261" s="54" t="s">
        <v>4160</v>
      </c>
      <c r="C261" s="121"/>
      <c r="D261" s="445" t="str">
        <f t="shared" si="26"/>
        <v xml:space="preserve">* * * * * * </v>
      </c>
      <c r="E261" s="24"/>
      <c r="F261" s="26">
        <f t="shared" si="27"/>
        <v>6</v>
      </c>
      <c r="G261" s="26" t="s">
        <v>5613</v>
      </c>
      <c r="H261" s="26" t="s">
        <v>5613</v>
      </c>
      <c r="I261" s="26" t="s">
        <v>5613</v>
      </c>
      <c r="J261" s="26" t="s">
        <v>3776</v>
      </c>
      <c r="K261" s="19" t="s">
        <v>16</v>
      </c>
      <c r="L261" s="230" t="str">
        <f t="shared" si="28"/>
        <v>1..1</v>
      </c>
      <c r="M261" s="230" t="str">
        <f t="shared" si="30"/>
        <v>1..1</v>
      </c>
      <c r="N261" s="475" t="s">
        <v>20</v>
      </c>
      <c r="O261" s="52" t="s">
        <v>3919</v>
      </c>
      <c r="P261" s="47" t="s">
        <v>1874</v>
      </c>
      <c r="Q261" s="47" t="s">
        <v>5944</v>
      </c>
      <c r="R261" s="47"/>
      <c r="S261" s="52"/>
      <c r="T261" s="125" t="s">
        <v>409</v>
      </c>
      <c r="U261" s="497" t="s">
        <v>230</v>
      </c>
      <c r="V261" s="94"/>
      <c r="W261" s="187"/>
      <c r="X261" s="169"/>
      <c r="Y261" s="8"/>
      <c r="Z261" s="114" t="e">
        <v>#N/A</v>
      </c>
      <c r="AA261" s="201" t="e">
        <v>#N/A</v>
      </c>
      <c r="AB261" s="109" t="e">
        <v>#N/A</v>
      </c>
      <c r="AC261" s="426" t="s">
        <v>4707</v>
      </c>
      <c r="AD261" s="8"/>
    </row>
    <row r="262" spans="1:30" s="148" customFormat="1" ht="45" customHeight="1" outlineLevel="2" x14ac:dyDescent="0.2">
      <c r="A262" s="8">
        <v>435</v>
      </c>
      <c r="B262" s="153" t="s">
        <v>4160</v>
      </c>
      <c r="C262" s="131"/>
      <c r="D262" s="449" t="str">
        <f t="shared" si="26"/>
        <v xml:space="preserve">* * * </v>
      </c>
      <c r="E262" s="60" t="s">
        <v>4148</v>
      </c>
      <c r="F262" s="42">
        <f t="shared" si="27"/>
        <v>3</v>
      </c>
      <c r="G262" s="234" t="s">
        <v>5613</v>
      </c>
      <c r="H262" s="234" t="s">
        <v>5613</v>
      </c>
      <c r="I262" s="234" t="s">
        <v>5613</v>
      </c>
      <c r="J262" s="234" t="s">
        <v>3776</v>
      </c>
      <c r="K262" s="42" t="s">
        <v>20</v>
      </c>
      <c r="L262" s="41" t="str">
        <f t="shared" si="28"/>
        <v>0..1</v>
      </c>
      <c r="M262" s="41" t="str">
        <f t="shared" si="30"/>
        <v>0..1</v>
      </c>
      <c r="N262" s="481" t="s">
        <v>20</v>
      </c>
      <c r="O262" s="40" t="s">
        <v>3929</v>
      </c>
      <c r="P262" s="40" t="s">
        <v>5868</v>
      </c>
      <c r="Q262" s="40"/>
      <c r="R262" s="40"/>
      <c r="S262" s="42"/>
      <c r="T262" s="42"/>
      <c r="U262" s="499"/>
      <c r="V262" s="92"/>
      <c r="W262" s="193" t="s">
        <v>3774</v>
      </c>
      <c r="X262" s="194" t="s">
        <v>4949</v>
      </c>
      <c r="Y262" s="8"/>
      <c r="Z262" s="141" t="e">
        <f>INDEX('Factur-X FULL'!B:B,MATCH(CONCATENATE("/rsm:CrossIndustryInvoice",O262),'Factur-X FULL'!M:M,0))</f>
        <v>#N/A</v>
      </c>
      <c r="AA262" s="203" t="e">
        <f>INDEX('Factur-X FULL'!K:K,MATCH(CONCATENATE("/rsm:CrossIndustryInvoice",O262),'Factur-X FULL'!M:M,0))</f>
        <v>#N/A</v>
      </c>
      <c r="AB262" s="143" t="e">
        <f>IF(OR(ISNA(Z262),Z262="EXT"),INDEX('Factur-X FULL'!T:T,MATCH(CONCATENATE("/rsm:CrossIndustryInvoice",O262),'Factur-X FULL'!M:M,0)),INDEX('Factur-X FULL'!T:T,MATCH(Z262,'Factur-X FULL'!B:B,0)))</f>
        <v>#N/A</v>
      </c>
      <c r="AC262" s="426" t="s">
        <v>4707</v>
      </c>
      <c r="AD262" s="8"/>
    </row>
    <row r="263" spans="1:30" ht="45" customHeight="1" outlineLevel="3" x14ac:dyDescent="0.2">
      <c r="A263" s="8">
        <v>436</v>
      </c>
      <c r="B263" s="54" t="s">
        <v>4160</v>
      </c>
      <c r="C263" s="121"/>
      <c r="D263" s="445" t="str">
        <f t="shared" si="26"/>
        <v xml:space="preserve">* * * * </v>
      </c>
      <c r="E263" s="24" t="s">
        <v>5232</v>
      </c>
      <c r="F263" s="26">
        <f t="shared" si="27"/>
        <v>4</v>
      </c>
      <c r="G263" s="26" t="s">
        <v>5613</v>
      </c>
      <c r="H263" s="26" t="s">
        <v>5613</v>
      </c>
      <c r="I263" s="26" t="s">
        <v>5613</v>
      </c>
      <c r="J263" s="26" t="s">
        <v>3776</v>
      </c>
      <c r="K263" s="19" t="s">
        <v>20</v>
      </c>
      <c r="L263" s="230" t="str">
        <f t="shared" si="28"/>
        <v>0..1</v>
      </c>
      <c r="M263" s="230" t="str">
        <f t="shared" si="30"/>
        <v>0..1</v>
      </c>
      <c r="N263" s="475" t="s">
        <v>21</v>
      </c>
      <c r="O263" s="25" t="s">
        <v>4914</v>
      </c>
      <c r="P263" s="24" t="s">
        <v>4911</v>
      </c>
      <c r="Q263" s="20"/>
      <c r="R263" s="20"/>
      <c r="S263" s="25"/>
      <c r="T263" s="19" t="s">
        <v>147</v>
      </c>
      <c r="U263" s="495" t="s">
        <v>81</v>
      </c>
      <c r="V263" s="178"/>
      <c r="W263" s="182"/>
      <c r="X263" s="164" t="s">
        <v>4949</v>
      </c>
      <c r="Y263" s="8"/>
      <c r="Z263" s="114" t="e">
        <f>INDEX('Factur-X FULL'!B:B,MATCH(CONCATENATE("/rsm:CrossIndustryInvoice",O263),'Factur-X FULL'!M:M,0))</f>
        <v>#N/A</v>
      </c>
      <c r="AA263" s="201" t="e">
        <f>INDEX('Factur-X FULL'!K:K,MATCH(CONCATENATE("/rsm:CrossIndustryInvoice",O263),'Factur-X FULL'!M:M,0))</f>
        <v>#N/A</v>
      </c>
      <c r="AB263" s="109" t="e">
        <f>IF(OR(ISNA(Z263),Z263="EXT"),INDEX('Factur-X FULL'!T:T,MATCH(CONCATENATE("/rsm:CrossIndustryInvoice",O263),'Factur-X FULL'!M:M,0)),INDEX('Factur-X FULL'!T:T,MATCH(Z263,'Factur-X FULL'!B:B,0)))</f>
        <v>#N/A</v>
      </c>
      <c r="AC263" s="426" t="s">
        <v>4707</v>
      </c>
      <c r="AD263" s="8"/>
    </row>
    <row r="264" spans="1:30" ht="45" customHeight="1" outlineLevel="3" x14ac:dyDescent="0.2">
      <c r="A264" s="8">
        <v>437</v>
      </c>
      <c r="B264" s="54" t="s">
        <v>4160</v>
      </c>
      <c r="C264" s="121"/>
      <c r="D264" s="445" t="str">
        <f t="shared" si="26"/>
        <v xml:space="preserve">* * * * </v>
      </c>
      <c r="E264" s="24" t="s">
        <v>5233</v>
      </c>
      <c r="F264" s="26">
        <f t="shared" si="27"/>
        <v>4</v>
      </c>
      <c r="G264" s="26" t="s">
        <v>5613</v>
      </c>
      <c r="H264" s="26" t="s">
        <v>5613</v>
      </c>
      <c r="I264" s="26" t="s">
        <v>5613</v>
      </c>
      <c r="J264" s="26" t="s">
        <v>3776</v>
      </c>
      <c r="K264" s="19" t="s">
        <v>21</v>
      </c>
      <c r="L264" s="230" t="str">
        <f t="shared" si="28"/>
        <v>0..n</v>
      </c>
      <c r="M264" s="230" t="str">
        <f t="shared" si="30"/>
        <v>0..n</v>
      </c>
      <c r="N264" s="475" t="s">
        <v>21</v>
      </c>
      <c r="O264" s="25" t="s">
        <v>4915</v>
      </c>
      <c r="P264" s="24" t="s">
        <v>5677</v>
      </c>
      <c r="Q264" s="20" t="s">
        <v>1395</v>
      </c>
      <c r="R264" s="20"/>
      <c r="S264" s="25"/>
      <c r="T264" s="19" t="s">
        <v>147</v>
      </c>
      <c r="U264" s="495" t="s">
        <v>81</v>
      </c>
      <c r="V264" s="178"/>
      <c r="W264" s="182"/>
      <c r="X264" s="164" t="s">
        <v>4949</v>
      </c>
      <c r="Y264" s="8"/>
      <c r="Z264" s="114" t="e">
        <f>INDEX('Factur-X FULL'!B:B,MATCH(CONCATENATE("/rsm:CrossIndustryInvoice",O264),'Factur-X FULL'!M:M,0))</f>
        <v>#N/A</v>
      </c>
      <c r="AA264" s="201" t="e">
        <f>INDEX('Factur-X FULL'!K:K,MATCH(CONCATENATE("/rsm:CrossIndustryInvoice",O264),'Factur-X FULL'!M:M,0))</f>
        <v>#N/A</v>
      </c>
      <c r="AB264" s="109" t="e">
        <f>IF(OR(ISNA(Z264),Z264="EXT"),INDEX('Factur-X FULL'!T:T,MATCH(CONCATENATE("/rsm:CrossIndustryInvoice",O264),'Factur-X FULL'!M:M,0)),INDEX('Factur-X FULL'!T:T,MATCH(Z264,'Factur-X FULL'!B:B,0)))</f>
        <v>#N/A</v>
      </c>
      <c r="AC264" s="426" t="s">
        <v>4707</v>
      </c>
      <c r="AD264" s="8"/>
    </row>
    <row r="265" spans="1:30" ht="45" customHeight="1" outlineLevel="3" x14ac:dyDescent="0.2">
      <c r="A265" s="8">
        <v>438</v>
      </c>
      <c r="B265" s="54" t="s">
        <v>4160</v>
      </c>
      <c r="C265" s="121"/>
      <c r="D265" s="445" t="str">
        <f t="shared" si="26"/>
        <v xml:space="preserve">* * * * * </v>
      </c>
      <c r="E265" s="24" t="s">
        <v>5234</v>
      </c>
      <c r="F265" s="26">
        <f t="shared" si="27"/>
        <v>5</v>
      </c>
      <c r="G265" s="26" t="s">
        <v>5613</v>
      </c>
      <c r="H265" s="26" t="s">
        <v>5613</v>
      </c>
      <c r="I265" s="26" t="s">
        <v>5613</v>
      </c>
      <c r="J265" s="26" t="s">
        <v>3776</v>
      </c>
      <c r="K265" s="19" t="s">
        <v>16</v>
      </c>
      <c r="L265" s="230" t="str">
        <f t="shared" si="28"/>
        <v>1..1</v>
      </c>
      <c r="M265" s="230" t="str">
        <f t="shared" si="30"/>
        <v>1..1</v>
      </c>
      <c r="N265" s="476" t="s">
        <v>20</v>
      </c>
      <c r="O265" s="52" t="s">
        <v>4916</v>
      </c>
      <c r="P265" s="47" t="s">
        <v>4912</v>
      </c>
      <c r="Q265" s="159" t="s">
        <v>406</v>
      </c>
      <c r="R265" s="159"/>
      <c r="S265" s="52"/>
      <c r="T265" s="125" t="s">
        <v>409</v>
      </c>
      <c r="U265" s="497" t="s">
        <v>230</v>
      </c>
      <c r="V265" s="94"/>
      <c r="W265" s="187"/>
      <c r="X265" s="169" t="s">
        <v>4949</v>
      </c>
      <c r="Y265" s="8"/>
      <c r="Z265" s="114" t="e">
        <f>INDEX('Factur-X FULL'!B:B,MATCH(CONCATENATE("/rsm:CrossIndustryInvoice",O265),'Factur-X FULL'!M:M,0))</f>
        <v>#N/A</v>
      </c>
      <c r="AA265" s="201" t="e">
        <f>INDEX('Factur-X FULL'!K:K,MATCH(CONCATENATE("/rsm:CrossIndustryInvoice",O265),'Factur-X FULL'!M:M,0))</f>
        <v>#N/A</v>
      </c>
      <c r="AB265" s="109" t="e">
        <f>IF(OR(ISNA(Z265),Z265="EXT"),INDEX('Factur-X FULL'!T:T,MATCH(CONCATENATE("/rsm:CrossIndustryInvoice",O265),'Factur-X FULL'!M:M,0)),INDEX('Factur-X FULL'!T:T,MATCH(Z265,'Factur-X FULL'!B:B,0)))</f>
        <v>#N/A</v>
      </c>
      <c r="AC265" s="426" t="s">
        <v>4707</v>
      </c>
      <c r="AD265" s="8"/>
    </row>
    <row r="266" spans="1:30" ht="45" customHeight="1" outlineLevel="3" x14ac:dyDescent="0.2">
      <c r="A266" s="8">
        <v>439</v>
      </c>
      <c r="B266" s="54" t="s">
        <v>4160</v>
      </c>
      <c r="C266" s="121"/>
      <c r="D266" s="445" t="str">
        <f t="shared" si="26"/>
        <v xml:space="preserve">* * * * </v>
      </c>
      <c r="E266" s="24" t="s">
        <v>5235</v>
      </c>
      <c r="F266" s="26">
        <f t="shared" si="27"/>
        <v>4</v>
      </c>
      <c r="G266" s="26" t="s">
        <v>5613</v>
      </c>
      <c r="H266" s="26" t="s">
        <v>5613</v>
      </c>
      <c r="I266" s="26" t="s">
        <v>5613</v>
      </c>
      <c r="J266" s="26" t="s">
        <v>3776</v>
      </c>
      <c r="K266" s="19" t="s">
        <v>20</v>
      </c>
      <c r="L266" s="230" t="str">
        <f t="shared" si="28"/>
        <v>0..1</v>
      </c>
      <c r="M266" s="230" t="str">
        <f t="shared" si="30"/>
        <v>0..1</v>
      </c>
      <c r="N266" s="475" t="s">
        <v>20</v>
      </c>
      <c r="O266" s="25" t="s">
        <v>4917</v>
      </c>
      <c r="P266" s="24" t="s">
        <v>4913</v>
      </c>
      <c r="Q266" s="24"/>
      <c r="R266" s="24"/>
      <c r="S266" s="25"/>
      <c r="T266" s="19" t="s">
        <v>125</v>
      </c>
      <c r="U266" s="495" t="s">
        <v>81</v>
      </c>
      <c r="V266" s="89"/>
      <c r="W266" s="182"/>
      <c r="X266" s="164" t="s">
        <v>4949</v>
      </c>
      <c r="Y266" s="8"/>
      <c r="Z266" s="114" t="e">
        <f>INDEX('Factur-X FULL'!B:B,MATCH(CONCATENATE("/rsm:CrossIndustryInvoice",O266),'Factur-X FULL'!M:M,0))</f>
        <v>#N/A</v>
      </c>
      <c r="AA266" s="201" t="e">
        <f>INDEX('Factur-X FULL'!K:K,MATCH(CONCATENATE("/rsm:CrossIndustryInvoice",O266),'Factur-X FULL'!M:M,0))</f>
        <v>#N/A</v>
      </c>
      <c r="AB266" s="109" t="e">
        <f>IF(OR(ISNA(Z266),Z266="EXT"),INDEX('Factur-X FULL'!T:T,MATCH(CONCATENATE("/rsm:CrossIndustryInvoice",O266),'Factur-X FULL'!M:M,0)),INDEX('Factur-X FULL'!T:T,MATCH(Z266,'Factur-X FULL'!B:B,0)))</f>
        <v>#N/A</v>
      </c>
      <c r="AC266" s="426" t="s">
        <v>4707</v>
      </c>
      <c r="AD266" s="8"/>
    </row>
    <row r="267" spans="1:30" s="148" customFormat="1" ht="45" customHeight="1" outlineLevel="3" x14ac:dyDescent="0.2">
      <c r="A267" s="8">
        <v>440</v>
      </c>
      <c r="B267" s="153" t="s">
        <v>4160</v>
      </c>
      <c r="C267" s="128"/>
      <c r="D267" s="446" t="str">
        <f t="shared" si="26"/>
        <v xml:space="preserve">* * * * </v>
      </c>
      <c r="E267" s="49" t="s">
        <v>5358</v>
      </c>
      <c r="F267" s="35">
        <f t="shared" si="27"/>
        <v>4</v>
      </c>
      <c r="G267" s="35" t="s">
        <v>5613</v>
      </c>
      <c r="H267" s="35" t="s">
        <v>5613</v>
      </c>
      <c r="I267" s="35" t="s">
        <v>5613</v>
      </c>
      <c r="J267" s="35" t="s">
        <v>3776</v>
      </c>
      <c r="K267" s="36" t="s">
        <v>20</v>
      </c>
      <c r="L267" s="35" t="str">
        <f t="shared" si="28"/>
        <v>0..1</v>
      </c>
      <c r="M267" s="35" t="str">
        <f t="shared" si="30"/>
        <v>0..1</v>
      </c>
      <c r="N267" s="482" t="s">
        <v>20</v>
      </c>
      <c r="O267" s="34" t="s">
        <v>5006</v>
      </c>
      <c r="P267" s="34"/>
      <c r="Q267" s="34"/>
      <c r="R267" s="34"/>
      <c r="S267" s="34"/>
      <c r="T267" s="36"/>
      <c r="U267" s="500"/>
      <c r="V267" s="91"/>
      <c r="W267" s="185"/>
      <c r="X267" s="166" t="s">
        <v>4949</v>
      </c>
      <c r="Y267" s="8"/>
      <c r="Z267" s="145" t="e">
        <f>INDEX('Factur-X FULL'!B:B,MATCH(CONCATENATE("/rsm:CrossIndustryInvoice",O267),'Factur-X FULL'!M:M,0))</f>
        <v>#N/A</v>
      </c>
      <c r="AA267" s="202" t="e">
        <f>INDEX('Factur-X FULL'!K:K,MATCH(CONCATENATE("/rsm:CrossIndustryInvoice",O267),'Factur-X FULL'!M:M,0))</f>
        <v>#N/A</v>
      </c>
      <c r="AB267" s="146" t="e">
        <f>IF(OR(ISNA(Z267),Z267="EXT"),INDEX('Factur-X FULL'!T:T,MATCH(CONCATENATE("/rsm:CrossIndustryInvoice",O267),'Factur-X FULL'!M:M,0)),INDEX('Factur-X FULL'!T:T,MATCH(Z267,'Factur-X FULL'!B:B,0)))</f>
        <v>#N/A</v>
      </c>
      <c r="AC267" s="426" t="s">
        <v>4707</v>
      </c>
      <c r="AD267" s="8"/>
    </row>
    <row r="268" spans="1:30" ht="45" customHeight="1" outlineLevel="4" x14ac:dyDescent="0.2">
      <c r="A268" s="8">
        <v>441</v>
      </c>
      <c r="B268" s="54" t="s">
        <v>4160</v>
      </c>
      <c r="C268" s="121"/>
      <c r="D268" s="445" t="str">
        <f t="shared" si="26"/>
        <v xml:space="preserve">* * * * * </v>
      </c>
      <c r="E268" s="24" t="s">
        <v>4982</v>
      </c>
      <c r="F268" s="26">
        <f t="shared" si="27"/>
        <v>5</v>
      </c>
      <c r="G268" s="26" t="s">
        <v>5613</v>
      </c>
      <c r="H268" s="26" t="s">
        <v>5613</v>
      </c>
      <c r="I268" s="26" t="s">
        <v>5613</v>
      </c>
      <c r="J268" s="26" t="s">
        <v>3776</v>
      </c>
      <c r="K268" s="18" t="s">
        <v>20</v>
      </c>
      <c r="L268" s="230" t="str">
        <f t="shared" si="28"/>
        <v>0..1</v>
      </c>
      <c r="M268" s="230" t="str">
        <f t="shared" si="30"/>
        <v>0..1</v>
      </c>
      <c r="N268" s="475" t="s">
        <v>20</v>
      </c>
      <c r="O268" s="24" t="s">
        <v>5007</v>
      </c>
      <c r="P268" s="24" t="s">
        <v>5694</v>
      </c>
      <c r="Q268" s="24" t="s">
        <v>1705</v>
      </c>
      <c r="R268" s="24"/>
      <c r="S268" s="24"/>
      <c r="T268" s="19" t="s">
        <v>147</v>
      </c>
      <c r="U268" s="495" t="s">
        <v>81</v>
      </c>
      <c r="V268" s="89"/>
      <c r="W268" s="182"/>
      <c r="X268" s="164" t="s">
        <v>4949</v>
      </c>
      <c r="Y268" s="8"/>
      <c r="Z268" s="114" t="e">
        <f>INDEX('Factur-X FULL'!B:B,MATCH(CONCATENATE("/rsm:CrossIndustryInvoice",O268),'Factur-X FULL'!M:M,0))</f>
        <v>#N/A</v>
      </c>
      <c r="AA268" s="201" t="e">
        <f>INDEX('Factur-X FULL'!K:K,MATCH(CONCATENATE("/rsm:CrossIndustryInvoice",O268),'Factur-X FULL'!M:M,0))</f>
        <v>#N/A</v>
      </c>
      <c r="AB268" s="109" t="e">
        <f>IF(OR(ISNA(Z268),Z268="EXT"),INDEX('Factur-X FULL'!T:T,MATCH(CONCATENATE("/rsm:CrossIndustryInvoice",O268),'Factur-X FULL'!M:M,0)),INDEX('Factur-X FULL'!T:T,MATCH(Z268,'Factur-X FULL'!B:B,0)))</f>
        <v>#N/A</v>
      </c>
      <c r="AC268" s="426" t="s">
        <v>4707</v>
      </c>
      <c r="AD268" s="8"/>
    </row>
    <row r="269" spans="1:30" ht="45" customHeight="1" outlineLevel="4" x14ac:dyDescent="0.2">
      <c r="A269" s="8">
        <v>442</v>
      </c>
      <c r="B269" s="54" t="s">
        <v>4160</v>
      </c>
      <c r="C269" s="121"/>
      <c r="D269" s="445" t="str">
        <f t="shared" si="26"/>
        <v xml:space="preserve">* * * * * * </v>
      </c>
      <c r="E269" s="24" t="s">
        <v>4983</v>
      </c>
      <c r="F269" s="26">
        <f t="shared" si="27"/>
        <v>6</v>
      </c>
      <c r="G269" s="26" t="s">
        <v>5613</v>
      </c>
      <c r="H269" s="26" t="s">
        <v>5613</v>
      </c>
      <c r="I269" s="26" t="s">
        <v>5613</v>
      </c>
      <c r="J269" s="26" t="s">
        <v>3776</v>
      </c>
      <c r="K269" s="18" t="s">
        <v>20</v>
      </c>
      <c r="L269" s="230" t="str">
        <f t="shared" si="28"/>
        <v>0..1</v>
      </c>
      <c r="M269" s="230" t="str">
        <f t="shared" si="30"/>
        <v>0..1</v>
      </c>
      <c r="N269" s="475" t="s">
        <v>20</v>
      </c>
      <c r="O269" s="159" t="s">
        <v>5008</v>
      </c>
      <c r="P269" s="159" t="s">
        <v>5695</v>
      </c>
      <c r="Q269" s="159" t="s">
        <v>406</v>
      </c>
      <c r="R269" s="159"/>
      <c r="S269" s="159"/>
      <c r="T269" s="487" t="s">
        <v>409</v>
      </c>
      <c r="U269" s="497" t="s">
        <v>230</v>
      </c>
      <c r="V269" s="488"/>
      <c r="W269" s="489"/>
      <c r="X269" s="490" t="s">
        <v>4949</v>
      </c>
      <c r="Y269" s="8"/>
      <c r="Z269" s="114" t="e">
        <f>INDEX('Factur-X FULL'!B:B,MATCH(CONCATENATE("/rsm:CrossIndustryInvoice",O269),'Factur-X FULL'!M:M,0))</f>
        <v>#N/A</v>
      </c>
      <c r="AA269" s="201" t="e">
        <f>INDEX('Factur-X FULL'!K:K,MATCH(CONCATENATE("/rsm:CrossIndustryInvoice",O269),'Factur-X FULL'!M:M,0))</f>
        <v>#N/A</v>
      </c>
      <c r="AB269" s="109" t="e">
        <f>IF(OR(ISNA(Z269),Z269="EXT"),INDEX('Factur-X FULL'!T:T,MATCH(CONCATENATE("/rsm:CrossIndustryInvoice",O269),'Factur-X FULL'!M:M,0)),INDEX('Factur-X FULL'!T:T,MATCH(Z269,'Factur-X FULL'!B:B,0)))</f>
        <v>#N/A</v>
      </c>
      <c r="AC269" s="426" t="s">
        <v>4707</v>
      </c>
      <c r="AD269" s="8"/>
    </row>
    <row r="270" spans="1:30" ht="45" customHeight="1" outlineLevel="4" x14ac:dyDescent="0.2">
      <c r="A270" s="8">
        <v>443</v>
      </c>
      <c r="B270" s="54" t="s">
        <v>4160</v>
      </c>
      <c r="C270" s="121"/>
      <c r="D270" s="445" t="str">
        <f t="shared" si="26"/>
        <v xml:space="preserve">* * * * * </v>
      </c>
      <c r="E270" s="24" t="s">
        <v>4984</v>
      </c>
      <c r="F270" s="26">
        <f t="shared" si="27"/>
        <v>5</v>
      </c>
      <c r="G270" s="26" t="s">
        <v>5613</v>
      </c>
      <c r="H270" s="26" t="s">
        <v>5613</v>
      </c>
      <c r="I270" s="26" t="s">
        <v>5613</v>
      </c>
      <c r="J270" s="26" t="s">
        <v>3776</v>
      </c>
      <c r="K270" s="18" t="s">
        <v>20</v>
      </c>
      <c r="L270" s="230" t="str">
        <f t="shared" si="28"/>
        <v>0..1</v>
      </c>
      <c r="M270" s="230" t="str">
        <f t="shared" si="30"/>
        <v>0..1</v>
      </c>
      <c r="N270" s="475" t="s">
        <v>20</v>
      </c>
      <c r="O270" s="24" t="s">
        <v>5009</v>
      </c>
      <c r="P270" s="24" t="s">
        <v>5659</v>
      </c>
      <c r="Q270" s="24"/>
      <c r="R270" s="24"/>
      <c r="S270" s="24"/>
      <c r="T270" s="19" t="s">
        <v>125</v>
      </c>
      <c r="U270" s="495" t="s">
        <v>81</v>
      </c>
      <c r="V270" s="89"/>
      <c r="W270" s="182"/>
      <c r="X270" s="164" t="s">
        <v>4949</v>
      </c>
      <c r="Y270" s="8"/>
      <c r="Z270" s="114" t="e">
        <f>INDEX('Factur-X FULL'!B:B,MATCH(CONCATENATE("/rsm:CrossIndustryInvoice",O270),'Factur-X FULL'!M:M,0))</f>
        <v>#N/A</v>
      </c>
      <c r="AA270" s="201" t="e">
        <f>INDEX('Factur-X FULL'!K:K,MATCH(CONCATENATE("/rsm:CrossIndustryInvoice",O270),'Factur-X FULL'!M:M,0))</f>
        <v>#N/A</v>
      </c>
      <c r="AB270" s="109" t="e">
        <f>IF(OR(ISNA(Z270),Z270="EXT"),INDEX('Factur-X FULL'!T:T,MATCH(CONCATENATE("/rsm:CrossIndustryInvoice",O270),'Factur-X FULL'!M:M,0)),INDEX('Factur-X FULL'!T:T,MATCH(Z270,'Factur-X FULL'!B:B,0)))</f>
        <v>#N/A</v>
      </c>
      <c r="AC270" s="426" t="s">
        <v>4707</v>
      </c>
      <c r="AD270" s="8"/>
    </row>
    <row r="271" spans="1:30" s="148" customFormat="1" ht="45" customHeight="1" outlineLevel="3" x14ac:dyDescent="0.2">
      <c r="A271" s="8">
        <v>452</v>
      </c>
      <c r="B271" s="153" t="s">
        <v>4160</v>
      </c>
      <c r="C271" s="130"/>
      <c r="D271" s="446" t="str">
        <f t="shared" si="26"/>
        <v xml:space="preserve">* * * * </v>
      </c>
      <c r="E271" s="34" t="s">
        <v>5002</v>
      </c>
      <c r="F271" s="35">
        <f t="shared" si="27"/>
        <v>4</v>
      </c>
      <c r="G271" s="35" t="s">
        <v>5613</v>
      </c>
      <c r="H271" s="35" t="s">
        <v>5613</v>
      </c>
      <c r="I271" s="35" t="s">
        <v>5613</v>
      </c>
      <c r="J271" s="35" t="s">
        <v>3776</v>
      </c>
      <c r="K271" s="36" t="s">
        <v>20</v>
      </c>
      <c r="L271" s="35" t="s">
        <v>21</v>
      </c>
      <c r="M271" s="35" t="str">
        <f t="shared" si="30"/>
        <v>0..n</v>
      </c>
      <c r="N271" s="482" t="s">
        <v>21</v>
      </c>
      <c r="O271" s="34" t="s">
        <v>4005</v>
      </c>
      <c r="P271" s="34"/>
      <c r="Q271" s="34"/>
      <c r="R271" s="34"/>
      <c r="S271" s="34"/>
      <c r="T271" s="36"/>
      <c r="U271" s="500"/>
      <c r="V271" s="91"/>
      <c r="W271" s="185"/>
      <c r="X271" s="166" t="s">
        <v>4949</v>
      </c>
      <c r="Y271" s="8"/>
      <c r="Z271" s="145" t="e">
        <f>INDEX('Factur-X FULL'!B:B,MATCH(CONCATENATE("/rsm:CrossIndustryInvoice",O271),'Factur-X FULL'!M:M,0))</f>
        <v>#N/A</v>
      </c>
      <c r="AA271" s="202" t="e">
        <f>INDEX('Factur-X FULL'!K:K,MATCH(CONCATENATE("/rsm:CrossIndustryInvoice",O271),'Factur-X FULL'!M:M,0))</f>
        <v>#N/A</v>
      </c>
      <c r="AB271" s="146" t="e">
        <f>IF(OR(ISNA(Z271),Z271="EXT"),INDEX('Factur-X FULL'!T:T,MATCH(CONCATENATE("/rsm:CrossIndustryInvoice",O271),'Factur-X FULL'!M:M,0)),INDEX('Factur-X FULL'!T:T,MATCH(Z271,'Factur-X FULL'!B:B,0)))</f>
        <v>#N/A</v>
      </c>
      <c r="AC271" s="426" t="s">
        <v>4707</v>
      </c>
      <c r="AD271" s="8"/>
    </row>
    <row r="272" spans="1:30" ht="45" customHeight="1" outlineLevel="4" x14ac:dyDescent="0.2">
      <c r="A272" s="8">
        <v>453</v>
      </c>
      <c r="B272" s="54" t="s">
        <v>4160</v>
      </c>
      <c r="C272" s="121"/>
      <c r="D272" s="445" t="str">
        <f t="shared" si="26"/>
        <v xml:space="preserve">* * * * * </v>
      </c>
      <c r="E272" s="24" t="s">
        <v>4010</v>
      </c>
      <c r="F272" s="26">
        <f t="shared" si="27"/>
        <v>5</v>
      </c>
      <c r="G272" s="26" t="s">
        <v>5613</v>
      </c>
      <c r="H272" s="26" t="s">
        <v>5613</v>
      </c>
      <c r="I272" s="26" t="s">
        <v>5613</v>
      </c>
      <c r="J272" s="26" t="s">
        <v>3776</v>
      </c>
      <c r="K272" s="19" t="s">
        <v>20</v>
      </c>
      <c r="L272" s="230" t="str">
        <f t="shared" si="28"/>
        <v>0..1</v>
      </c>
      <c r="M272" s="230" t="str">
        <f t="shared" si="30"/>
        <v>0..1</v>
      </c>
      <c r="N272" s="475" t="s">
        <v>20</v>
      </c>
      <c r="O272" s="24" t="s">
        <v>4717</v>
      </c>
      <c r="P272" s="24" t="s">
        <v>1508</v>
      </c>
      <c r="Q272" s="24" t="s">
        <v>1509</v>
      </c>
      <c r="R272" s="24"/>
      <c r="S272" s="24"/>
      <c r="T272" s="19" t="s">
        <v>125</v>
      </c>
      <c r="U272" s="495" t="s">
        <v>81</v>
      </c>
      <c r="V272" s="89"/>
      <c r="W272" s="182"/>
      <c r="X272" s="164" t="s">
        <v>4949</v>
      </c>
      <c r="Y272" s="8"/>
      <c r="Z272" s="114" t="e">
        <f>INDEX('Factur-X FULL'!B:B,MATCH(CONCATENATE("/rsm:CrossIndustryInvoice",O272),'Factur-X FULL'!M:M,0))</f>
        <v>#N/A</v>
      </c>
      <c r="AA272" s="201" t="e">
        <f>INDEX('Factur-X FULL'!K:K,MATCH(CONCATENATE("/rsm:CrossIndustryInvoice",O272),'Factur-X FULL'!M:M,0))</f>
        <v>#N/A</v>
      </c>
      <c r="AB272" s="109" t="e">
        <f>IF(OR(ISNA(Z272),Z272="EXT"),INDEX('Factur-X FULL'!T:T,MATCH(CONCATENATE("/rsm:CrossIndustryInvoice",O272),'Factur-X FULL'!M:M,0)),INDEX('Factur-X FULL'!T:T,MATCH(Z272,'Factur-X FULL'!B:B,0)))</f>
        <v>#N/A</v>
      </c>
      <c r="AC272" s="426" t="s">
        <v>4707</v>
      </c>
      <c r="AD272" s="8"/>
    </row>
    <row r="273" spans="1:30" ht="45" customHeight="1" outlineLevel="4" x14ac:dyDescent="0.2">
      <c r="A273" s="8">
        <v>454</v>
      </c>
      <c r="B273" s="54" t="s">
        <v>4160</v>
      </c>
      <c r="C273" s="121"/>
      <c r="D273" s="445" t="str">
        <f t="shared" si="26"/>
        <v xml:space="preserve">* * * * * </v>
      </c>
      <c r="E273" s="24" t="s">
        <v>4011</v>
      </c>
      <c r="F273" s="26">
        <f t="shared" si="27"/>
        <v>5</v>
      </c>
      <c r="G273" s="26" t="s">
        <v>5613</v>
      </c>
      <c r="H273" s="26" t="s">
        <v>5613</v>
      </c>
      <c r="I273" s="26" t="s">
        <v>5613</v>
      </c>
      <c r="J273" s="26" t="s">
        <v>3776</v>
      </c>
      <c r="K273" s="19" t="s">
        <v>20</v>
      </c>
      <c r="L273" s="230" t="str">
        <f t="shared" si="28"/>
        <v>0..1</v>
      </c>
      <c r="M273" s="230" t="str">
        <f t="shared" si="30"/>
        <v>0..1</v>
      </c>
      <c r="N273" s="475" t="s">
        <v>20</v>
      </c>
      <c r="O273" s="24" t="s">
        <v>4006</v>
      </c>
      <c r="P273" s="24" t="s">
        <v>1508</v>
      </c>
      <c r="Q273" s="24" t="s">
        <v>1517</v>
      </c>
      <c r="R273" s="24"/>
      <c r="S273" s="24"/>
      <c r="T273" s="19" t="s">
        <v>125</v>
      </c>
      <c r="U273" s="495" t="s">
        <v>81</v>
      </c>
      <c r="V273" s="89"/>
      <c r="W273" s="182"/>
      <c r="X273" s="164" t="s">
        <v>4949</v>
      </c>
      <c r="Y273" s="8"/>
      <c r="Z273" s="114" t="e">
        <f>INDEX('Factur-X FULL'!B:B,MATCH(CONCATENATE("/rsm:CrossIndustryInvoice",O273),'Factur-X FULL'!M:M,0))</f>
        <v>#N/A</v>
      </c>
      <c r="AA273" s="201" t="e">
        <f>INDEX('Factur-X FULL'!K:K,MATCH(CONCATENATE("/rsm:CrossIndustryInvoice",O273),'Factur-X FULL'!M:M,0))</f>
        <v>#N/A</v>
      </c>
      <c r="AB273" s="109" t="e">
        <f>IF(OR(ISNA(Z273),Z273="EXT"),INDEX('Factur-X FULL'!T:T,MATCH(CONCATENATE("/rsm:CrossIndustryInvoice",O273),'Factur-X FULL'!M:M,0)),INDEX('Factur-X FULL'!T:T,MATCH(Z273,'Factur-X FULL'!B:B,0)))</f>
        <v>#N/A</v>
      </c>
      <c r="AC273" s="426" t="s">
        <v>4707</v>
      </c>
      <c r="AD273" s="8"/>
    </row>
    <row r="274" spans="1:30" ht="45" customHeight="1" outlineLevel="4" x14ac:dyDescent="0.2">
      <c r="A274" s="8">
        <v>455</v>
      </c>
      <c r="B274" s="54" t="s">
        <v>4160</v>
      </c>
      <c r="C274" s="121"/>
      <c r="D274" s="445" t="str">
        <f>REPT($D$1,F274)</f>
        <v xml:space="preserve">* * * * * </v>
      </c>
      <c r="E274" s="24" t="s">
        <v>5225</v>
      </c>
      <c r="F274" s="26">
        <f t="shared" si="27"/>
        <v>5</v>
      </c>
      <c r="G274" s="26" t="s">
        <v>5613</v>
      </c>
      <c r="H274" s="26" t="s">
        <v>5613</v>
      </c>
      <c r="I274" s="26" t="s">
        <v>5613</v>
      </c>
      <c r="J274" s="26" t="s">
        <v>3776</v>
      </c>
      <c r="K274" s="19" t="s">
        <v>20</v>
      </c>
      <c r="L274" s="230" t="str">
        <f>IF($K274="","",$K274)</f>
        <v>0..1</v>
      </c>
      <c r="M274" s="230" t="str">
        <f>IF($L274="","",$L274)</f>
        <v>0..1</v>
      </c>
      <c r="N274" s="475" t="s">
        <v>20</v>
      </c>
      <c r="O274" s="24" t="s">
        <v>5226</v>
      </c>
      <c r="P274" s="24" t="s">
        <v>4382</v>
      </c>
      <c r="Q274" s="24" t="s">
        <v>5619</v>
      </c>
      <c r="R274" s="24"/>
      <c r="S274" s="24"/>
      <c r="T274" s="19" t="s">
        <v>192</v>
      </c>
      <c r="U274" s="495" t="s">
        <v>81</v>
      </c>
      <c r="V274" s="89"/>
      <c r="W274" s="182"/>
      <c r="X274" s="164" t="s">
        <v>4949</v>
      </c>
      <c r="Y274" s="8"/>
      <c r="Z274" s="114" t="e">
        <f>INDEX('Factur-X FULL'!B:B,MATCH(CONCATENATE("/rsm:CrossIndustryInvoice",O274),'Factur-X FULL'!M:M,0))</f>
        <v>#N/A</v>
      </c>
      <c r="AA274" s="201" t="e">
        <f>INDEX('Factur-X FULL'!K:K,MATCH(CONCATENATE("/rsm:CrossIndustryInvoice",O274),'Factur-X FULL'!M:M,0))</f>
        <v>#N/A</v>
      </c>
      <c r="AB274" s="109" t="e">
        <f>IF(OR(ISNA(Z274),Z274="EXT"),INDEX('Factur-X FULL'!T:T,MATCH(CONCATENATE("/rsm:CrossIndustryInvoice",O274),'Factur-X FULL'!M:M,0)),INDEX('Factur-X FULL'!T:T,MATCH(Z274,'Factur-X FULL'!B:B,0)))</f>
        <v>#N/A</v>
      </c>
      <c r="AC274" s="426" t="s">
        <v>4707</v>
      </c>
      <c r="AD274" s="8"/>
    </row>
    <row r="275" spans="1:30" ht="45" customHeight="1" outlineLevel="4" x14ac:dyDescent="0.2">
      <c r="A275" s="8">
        <v>456</v>
      </c>
      <c r="B275" s="54" t="s">
        <v>4160</v>
      </c>
      <c r="C275" s="121"/>
      <c r="D275" s="445" t="str">
        <f t="shared" si="26"/>
        <v xml:space="preserve">* * * * * </v>
      </c>
      <c r="E275" s="46" t="str">
        <f>CONCATENATE("(",E276,")")</f>
        <v>(Header Buyer Requisitioner (originator) - telephone number)</v>
      </c>
      <c r="F275" s="26">
        <f t="shared" si="27"/>
        <v>5</v>
      </c>
      <c r="G275" s="26" t="s">
        <v>5613</v>
      </c>
      <c r="H275" s="26" t="s">
        <v>5613</v>
      </c>
      <c r="I275" s="26" t="s">
        <v>5613</v>
      </c>
      <c r="J275" s="26" t="s">
        <v>3776</v>
      </c>
      <c r="K275" s="19" t="s">
        <v>20</v>
      </c>
      <c r="L275" s="230" t="str">
        <f t="shared" si="28"/>
        <v>0..1</v>
      </c>
      <c r="M275" s="230" t="str">
        <f t="shared" si="30"/>
        <v>0..1</v>
      </c>
      <c r="N275" s="475" t="s">
        <v>20</v>
      </c>
      <c r="O275" s="24" t="s">
        <v>4007</v>
      </c>
      <c r="P275" s="24"/>
      <c r="Q275" s="24"/>
      <c r="R275" s="24"/>
      <c r="S275" s="24"/>
      <c r="T275" s="19"/>
      <c r="U275" s="494"/>
      <c r="V275" s="89"/>
      <c r="W275" s="182"/>
      <c r="X275" s="164" t="s">
        <v>4949</v>
      </c>
      <c r="Y275" s="8"/>
      <c r="Z275" s="114" t="e">
        <f>INDEX('Factur-X FULL'!B:B,MATCH(CONCATENATE("/rsm:CrossIndustryInvoice",O275),'Factur-X FULL'!M:M,0))</f>
        <v>#N/A</v>
      </c>
      <c r="AA275" s="201" t="e">
        <f>INDEX('Factur-X FULL'!K:K,MATCH(CONCATENATE("/rsm:CrossIndustryInvoice",O275),'Factur-X FULL'!M:M,0))</f>
        <v>#N/A</v>
      </c>
      <c r="AB275" s="109" t="e">
        <f>IF(OR(ISNA(Z275),Z275="EXT"),INDEX('Factur-X FULL'!T:T,MATCH(CONCATENATE("/rsm:CrossIndustryInvoice",O275),'Factur-X FULL'!M:M,0)),INDEX('Factur-X FULL'!T:T,MATCH(Z275,'Factur-X FULL'!B:B,0)))</f>
        <v>#N/A</v>
      </c>
      <c r="AC275" s="426" t="s">
        <v>4707</v>
      </c>
      <c r="AD275" s="8"/>
    </row>
    <row r="276" spans="1:30" ht="45" customHeight="1" outlineLevel="4" x14ac:dyDescent="0.2">
      <c r="A276" s="8">
        <v>457</v>
      </c>
      <c r="B276" s="54" t="s">
        <v>4160</v>
      </c>
      <c r="C276" s="121"/>
      <c r="D276" s="445" t="str">
        <f t="shared" si="26"/>
        <v xml:space="preserve">* * * * * * </v>
      </c>
      <c r="E276" s="24" t="s">
        <v>4012</v>
      </c>
      <c r="F276" s="26">
        <f t="shared" si="27"/>
        <v>6</v>
      </c>
      <c r="G276" s="26" t="s">
        <v>5613</v>
      </c>
      <c r="H276" s="26" t="s">
        <v>5613</v>
      </c>
      <c r="I276" s="26" t="s">
        <v>5613</v>
      </c>
      <c r="J276" s="26" t="s">
        <v>3776</v>
      </c>
      <c r="K276" s="19" t="s">
        <v>16</v>
      </c>
      <c r="L276" s="230" t="str">
        <f t="shared" si="28"/>
        <v>1..1</v>
      </c>
      <c r="M276" s="230" t="str">
        <f t="shared" si="30"/>
        <v>1..1</v>
      </c>
      <c r="N276" s="475" t="s">
        <v>20</v>
      </c>
      <c r="O276" s="24" t="s">
        <v>4149</v>
      </c>
      <c r="P276" s="24" t="s">
        <v>1528</v>
      </c>
      <c r="Q276" s="24"/>
      <c r="R276" s="24"/>
      <c r="S276" s="24"/>
      <c r="T276" s="19" t="s">
        <v>125</v>
      </c>
      <c r="U276" s="495" t="s">
        <v>81</v>
      </c>
      <c r="V276" s="89"/>
      <c r="W276" s="182"/>
      <c r="X276" s="164" t="s">
        <v>4949</v>
      </c>
      <c r="Y276" s="8"/>
      <c r="Z276" s="114" t="e">
        <f>INDEX('Factur-X FULL'!B:B,MATCH(CONCATENATE("/rsm:CrossIndustryInvoice",O276),'Factur-X FULL'!M:M,0))</f>
        <v>#N/A</v>
      </c>
      <c r="AA276" s="201" t="e">
        <f>INDEX('Factur-X FULL'!K:K,MATCH(CONCATENATE("/rsm:CrossIndustryInvoice",O276),'Factur-X FULL'!M:M,0))</f>
        <v>#N/A</v>
      </c>
      <c r="AB276" s="109" t="e">
        <f>IF(OR(ISNA(Z276),Z276="EXT"),INDEX('Factur-X FULL'!T:T,MATCH(CONCATENATE("/rsm:CrossIndustryInvoice",O276),'Factur-X FULL'!M:M,0)),INDEX('Factur-X FULL'!T:T,MATCH(Z276,'Factur-X FULL'!B:B,0)))</f>
        <v>#N/A</v>
      </c>
      <c r="AC276" s="426" t="s">
        <v>4707</v>
      </c>
      <c r="AD276" s="8"/>
    </row>
    <row r="277" spans="1:30" ht="45" customHeight="1" outlineLevel="4" x14ac:dyDescent="0.2">
      <c r="A277" s="8">
        <v>460</v>
      </c>
      <c r="B277" s="54" t="s">
        <v>4160</v>
      </c>
      <c r="C277" s="121"/>
      <c r="D277" s="445" t="str">
        <f t="shared" si="26"/>
        <v xml:space="preserve">* * * * * </v>
      </c>
      <c r="E277" s="46" t="str">
        <f>CONCATENATE("(",E278,")")</f>
        <v>(Header Buyer Requisitioner (originator) - email address)</v>
      </c>
      <c r="F277" s="26">
        <f t="shared" si="27"/>
        <v>5</v>
      </c>
      <c r="G277" s="26" t="s">
        <v>5613</v>
      </c>
      <c r="H277" s="26" t="s">
        <v>5613</v>
      </c>
      <c r="I277" s="26" t="s">
        <v>5613</v>
      </c>
      <c r="J277" s="26" t="s">
        <v>3776</v>
      </c>
      <c r="K277" s="19" t="s">
        <v>20</v>
      </c>
      <c r="L277" s="230" t="str">
        <f t="shared" si="28"/>
        <v>0..1</v>
      </c>
      <c r="M277" s="230" t="str">
        <f t="shared" si="30"/>
        <v>0..1</v>
      </c>
      <c r="N277" s="475" t="s">
        <v>20</v>
      </c>
      <c r="O277" s="24" t="s">
        <v>4008</v>
      </c>
      <c r="P277" s="24"/>
      <c r="Q277" s="24"/>
      <c r="R277" s="24"/>
      <c r="S277" s="24"/>
      <c r="T277" s="19"/>
      <c r="U277" s="494"/>
      <c r="V277" s="89"/>
      <c r="W277" s="182"/>
      <c r="X277" s="164" t="s">
        <v>4949</v>
      </c>
      <c r="Y277" s="8"/>
      <c r="Z277" s="114" t="e">
        <f>INDEX('Factur-X FULL'!B:B,MATCH(CONCATENATE("/rsm:CrossIndustryInvoice",O277),'Factur-X FULL'!M:M,0))</f>
        <v>#N/A</v>
      </c>
      <c r="AA277" s="201" t="e">
        <f>INDEX('Factur-X FULL'!K:K,MATCH(CONCATENATE("/rsm:CrossIndustryInvoice",O277),'Factur-X FULL'!M:M,0))</f>
        <v>#N/A</v>
      </c>
      <c r="AB277" s="109" t="e">
        <f>IF(OR(ISNA(Z277),Z277="EXT"),INDEX('Factur-X FULL'!T:T,MATCH(CONCATENATE("/rsm:CrossIndustryInvoice",O277),'Factur-X FULL'!M:M,0)),INDEX('Factur-X FULL'!T:T,MATCH(Z277,'Factur-X FULL'!B:B,0)))</f>
        <v>#N/A</v>
      </c>
      <c r="AC277" s="426" t="s">
        <v>4707</v>
      </c>
      <c r="AD277" s="8"/>
    </row>
    <row r="278" spans="1:30" ht="45" customHeight="1" outlineLevel="4" x14ac:dyDescent="0.2">
      <c r="A278" s="8">
        <v>461</v>
      </c>
      <c r="B278" s="54" t="s">
        <v>4160</v>
      </c>
      <c r="C278" s="121"/>
      <c r="D278" s="445" t="str">
        <f t="shared" si="26"/>
        <v xml:space="preserve">* * * * * * </v>
      </c>
      <c r="E278" s="24" t="s">
        <v>4013</v>
      </c>
      <c r="F278" s="26">
        <f t="shared" si="27"/>
        <v>6</v>
      </c>
      <c r="G278" s="26" t="s">
        <v>5613</v>
      </c>
      <c r="H278" s="26" t="s">
        <v>5613</v>
      </c>
      <c r="I278" s="26" t="s">
        <v>5613</v>
      </c>
      <c r="J278" s="26" t="s">
        <v>3776</v>
      </c>
      <c r="K278" s="19" t="s">
        <v>16</v>
      </c>
      <c r="L278" s="230" t="str">
        <f t="shared" si="28"/>
        <v>1..1</v>
      </c>
      <c r="M278" s="230" t="str">
        <f t="shared" si="30"/>
        <v>1..1</v>
      </c>
      <c r="N278" s="475" t="s">
        <v>20</v>
      </c>
      <c r="O278" s="24" t="s">
        <v>4009</v>
      </c>
      <c r="P278" s="24" t="s">
        <v>1545</v>
      </c>
      <c r="Q278" s="24"/>
      <c r="R278" s="24"/>
      <c r="S278" s="24"/>
      <c r="T278" s="19" t="s">
        <v>125</v>
      </c>
      <c r="U278" s="495" t="s">
        <v>81</v>
      </c>
      <c r="V278" s="89"/>
      <c r="W278" s="182"/>
      <c r="X278" s="164" t="s">
        <v>4949</v>
      </c>
      <c r="Y278" s="8"/>
      <c r="Z278" s="114" t="e">
        <f>INDEX('Factur-X FULL'!B:B,MATCH(CONCATENATE("/rsm:CrossIndustryInvoice",O278),'Factur-X FULL'!M:M,0))</f>
        <v>#N/A</v>
      </c>
      <c r="AA278" s="201" t="e">
        <f>INDEX('Factur-X FULL'!K:K,MATCH(CONCATENATE("/rsm:CrossIndustryInvoice",O278),'Factur-X FULL'!M:M,0))</f>
        <v>#N/A</v>
      </c>
      <c r="AB278" s="109" t="e">
        <f>IF(OR(ISNA(Z278),Z278="EXT"),INDEX('Factur-X FULL'!T:T,MATCH(CONCATENATE("/rsm:CrossIndustryInvoice",O278),'Factur-X FULL'!M:M,0)),INDEX('Factur-X FULL'!T:T,MATCH(Z278,'Factur-X FULL'!B:B,0)))</f>
        <v>#N/A</v>
      </c>
      <c r="AC278" s="426" t="s">
        <v>4707</v>
      </c>
      <c r="AD278" s="8"/>
    </row>
    <row r="279" spans="1:30" s="148" customFormat="1" ht="45" customHeight="1" outlineLevel="3" x14ac:dyDescent="0.2">
      <c r="A279" s="8">
        <v>462</v>
      </c>
      <c r="B279" s="153" t="s">
        <v>4160</v>
      </c>
      <c r="C279" s="130"/>
      <c r="D279" s="446" t="str">
        <f t="shared" si="26"/>
        <v xml:space="preserve">* * * * </v>
      </c>
      <c r="E279" s="49" t="s">
        <v>5003</v>
      </c>
      <c r="F279" s="35">
        <f t="shared" si="27"/>
        <v>4</v>
      </c>
      <c r="G279" s="35" t="s">
        <v>5613</v>
      </c>
      <c r="H279" s="35" t="s">
        <v>5613</v>
      </c>
      <c r="I279" s="35" t="s">
        <v>5613</v>
      </c>
      <c r="J279" s="35" t="s">
        <v>3776</v>
      </c>
      <c r="K279" s="36" t="s">
        <v>20</v>
      </c>
      <c r="L279" s="35" t="str">
        <f t="shared" si="28"/>
        <v>0..1</v>
      </c>
      <c r="M279" s="35" t="str">
        <f t="shared" si="30"/>
        <v>0..1</v>
      </c>
      <c r="N279" s="482" t="s">
        <v>20</v>
      </c>
      <c r="O279" s="34" t="s">
        <v>5018</v>
      </c>
      <c r="P279" s="34" t="s">
        <v>1798</v>
      </c>
      <c r="Q279" s="34" t="s">
        <v>1553</v>
      </c>
      <c r="R279" s="34"/>
      <c r="S279" s="34"/>
      <c r="T279" s="36"/>
      <c r="U279" s="500"/>
      <c r="V279" s="91"/>
      <c r="W279" s="185"/>
      <c r="X279" s="166" t="s">
        <v>4949</v>
      </c>
      <c r="Y279" s="8"/>
      <c r="Z279" s="145" t="e">
        <f>INDEX('Factur-X FULL'!B:B,MATCH(CONCATENATE("/rsm:CrossIndustryInvoice",O279),'Factur-X FULL'!M:M,0))</f>
        <v>#N/A</v>
      </c>
      <c r="AA279" s="202" t="e">
        <f>INDEX('Factur-X FULL'!K:K,MATCH(CONCATENATE("/rsm:CrossIndustryInvoice",O279),'Factur-X FULL'!M:M,0))</f>
        <v>#N/A</v>
      </c>
      <c r="AB279" s="146" t="e">
        <f>IF(OR(ISNA(Z279),Z279="EXT"),INDEX('Factur-X FULL'!T:T,MATCH(CONCATENATE("/rsm:CrossIndustryInvoice",O279),'Factur-X FULL'!M:M,0)),INDEX('Factur-X FULL'!T:T,MATCH(Z279,'Factur-X FULL'!B:B,0)))</f>
        <v>#N/A</v>
      </c>
      <c r="AC279" s="426" t="s">
        <v>4707</v>
      </c>
      <c r="AD279" s="8"/>
    </row>
    <row r="280" spans="1:30" ht="45" customHeight="1" outlineLevel="4" x14ac:dyDescent="0.2">
      <c r="A280" s="8">
        <v>463</v>
      </c>
      <c r="B280" s="54" t="s">
        <v>4160</v>
      </c>
      <c r="C280" s="121"/>
      <c r="D280" s="445" t="str">
        <f t="shared" si="26"/>
        <v xml:space="preserve">* * * * * </v>
      </c>
      <c r="E280" s="24" t="s">
        <v>4992</v>
      </c>
      <c r="F280" s="26">
        <f t="shared" si="27"/>
        <v>5</v>
      </c>
      <c r="G280" s="26" t="s">
        <v>5613</v>
      </c>
      <c r="H280" s="26" t="s">
        <v>5613</v>
      </c>
      <c r="I280" s="26" t="s">
        <v>5613</v>
      </c>
      <c r="J280" s="26" t="s">
        <v>3776</v>
      </c>
      <c r="K280" s="18" t="s">
        <v>20</v>
      </c>
      <c r="L280" s="230" t="str">
        <f t="shared" si="28"/>
        <v>0..1</v>
      </c>
      <c r="M280" s="230" t="str">
        <f t="shared" si="30"/>
        <v>0..1</v>
      </c>
      <c r="N280" s="475" t="s">
        <v>20</v>
      </c>
      <c r="O280" s="21" t="s">
        <v>5019</v>
      </c>
      <c r="P280" s="20" t="s">
        <v>1467</v>
      </c>
      <c r="Q280" s="20" t="s">
        <v>1468</v>
      </c>
      <c r="R280" s="20"/>
      <c r="S280" s="21"/>
      <c r="T280" s="19" t="s">
        <v>125</v>
      </c>
      <c r="U280" s="495" t="s">
        <v>81</v>
      </c>
      <c r="V280" s="88"/>
      <c r="W280" s="181"/>
      <c r="X280" s="163" t="s">
        <v>4949</v>
      </c>
      <c r="Y280" s="8"/>
      <c r="Z280" s="114" t="e">
        <f>INDEX('Factur-X FULL'!B:B,MATCH(CONCATENATE("/rsm:CrossIndustryInvoice",O280),'Factur-X FULL'!M:M,0))</f>
        <v>#N/A</v>
      </c>
      <c r="AA280" s="201" t="e">
        <f>INDEX('Factur-X FULL'!K:K,MATCH(CONCATENATE("/rsm:CrossIndustryInvoice",O280),'Factur-X FULL'!M:M,0))</f>
        <v>#N/A</v>
      </c>
      <c r="AB280" s="109" t="e">
        <f>IF(OR(ISNA(Z280),Z280="EXT"),INDEX('Factur-X FULL'!T:T,MATCH(CONCATENATE("/rsm:CrossIndustryInvoice",O280),'Factur-X FULL'!M:M,0)),INDEX('Factur-X FULL'!T:T,MATCH(Z280,'Factur-X FULL'!B:B,0)))</f>
        <v>#N/A</v>
      </c>
      <c r="AC280" s="426" t="s">
        <v>4707</v>
      </c>
      <c r="AD280" s="8"/>
    </row>
    <row r="281" spans="1:30" ht="45" customHeight="1" outlineLevel="4" x14ac:dyDescent="0.2">
      <c r="A281" s="8">
        <v>464</v>
      </c>
      <c r="B281" s="54" t="s">
        <v>4160</v>
      </c>
      <c r="C281" s="121"/>
      <c r="D281" s="445" t="str">
        <f t="shared" si="26"/>
        <v xml:space="preserve">* * * * * </v>
      </c>
      <c r="E281" s="24" t="s">
        <v>4993</v>
      </c>
      <c r="F281" s="26">
        <f t="shared" si="27"/>
        <v>5</v>
      </c>
      <c r="G281" s="26" t="s">
        <v>5613</v>
      </c>
      <c r="H281" s="26" t="s">
        <v>5613</v>
      </c>
      <c r="I281" s="26" t="s">
        <v>5613</v>
      </c>
      <c r="J281" s="26" t="s">
        <v>3776</v>
      </c>
      <c r="K281" s="18" t="s">
        <v>20</v>
      </c>
      <c r="L281" s="230" t="str">
        <f t="shared" si="28"/>
        <v>0..1</v>
      </c>
      <c r="M281" s="230" t="str">
        <f t="shared" si="30"/>
        <v>0..1</v>
      </c>
      <c r="N281" s="475" t="s">
        <v>20</v>
      </c>
      <c r="O281" s="21" t="s">
        <v>5020</v>
      </c>
      <c r="P281" s="20" t="s">
        <v>1472</v>
      </c>
      <c r="Q281" s="20" t="s">
        <v>1473</v>
      </c>
      <c r="R281" s="20"/>
      <c r="S281" s="21"/>
      <c r="T281" s="19" t="s">
        <v>125</v>
      </c>
      <c r="U281" s="495" t="s">
        <v>81</v>
      </c>
      <c r="V281" s="88"/>
      <c r="W281" s="181"/>
      <c r="X281" s="163" t="s">
        <v>4949</v>
      </c>
      <c r="Y281" s="8"/>
      <c r="Z281" s="114" t="e">
        <f>INDEX('Factur-X FULL'!B:B,MATCH(CONCATENATE("/rsm:CrossIndustryInvoice",O281),'Factur-X FULL'!M:M,0))</f>
        <v>#N/A</v>
      </c>
      <c r="AA281" s="201" t="e">
        <f>INDEX('Factur-X FULL'!K:K,MATCH(CONCATENATE("/rsm:CrossIndustryInvoice",O281),'Factur-X FULL'!M:M,0))</f>
        <v>#N/A</v>
      </c>
      <c r="AB281" s="109" t="e">
        <f>IF(OR(ISNA(Z281),Z281="EXT"),INDEX('Factur-X FULL'!T:T,MATCH(CONCATENATE("/rsm:CrossIndustryInvoice",O281),'Factur-X FULL'!M:M,0)),INDEX('Factur-X FULL'!T:T,MATCH(Z281,'Factur-X FULL'!B:B,0)))</f>
        <v>#N/A</v>
      </c>
      <c r="AC281" s="426" t="s">
        <v>4707</v>
      </c>
      <c r="AD281" s="8"/>
    </row>
    <row r="282" spans="1:30" ht="45" customHeight="1" outlineLevel="4" x14ac:dyDescent="0.2">
      <c r="A282" s="8">
        <v>465</v>
      </c>
      <c r="B282" s="54" t="s">
        <v>4160</v>
      </c>
      <c r="C282" s="121"/>
      <c r="D282" s="445" t="str">
        <f t="shared" si="26"/>
        <v xml:space="preserve">* * * * * </v>
      </c>
      <c r="E282" s="24" t="s">
        <v>4994</v>
      </c>
      <c r="F282" s="26">
        <f t="shared" si="27"/>
        <v>5</v>
      </c>
      <c r="G282" s="26" t="s">
        <v>5613</v>
      </c>
      <c r="H282" s="26" t="s">
        <v>5613</v>
      </c>
      <c r="I282" s="26" t="s">
        <v>5613</v>
      </c>
      <c r="J282" s="26" t="s">
        <v>3776</v>
      </c>
      <c r="K282" s="18" t="s">
        <v>20</v>
      </c>
      <c r="L282" s="230" t="str">
        <f t="shared" si="28"/>
        <v>0..1</v>
      </c>
      <c r="M282" s="230" t="str">
        <f t="shared" si="30"/>
        <v>0..1</v>
      </c>
      <c r="N282" s="475" t="s">
        <v>20</v>
      </c>
      <c r="O282" s="25" t="s">
        <v>5021</v>
      </c>
      <c r="P282" s="24" t="s">
        <v>1477</v>
      </c>
      <c r="Q282" s="24"/>
      <c r="R282" s="24"/>
      <c r="S282" s="25"/>
      <c r="T282" s="19" t="s">
        <v>125</v>
      </c>
      <c r="U282" s="495" t="s">
        <v>81</v>
      </c>
      <c r="V282" s="89"/>
      <c r="W282" s="182"/>
      <c r="X282" s="164" t="s">
        <v>4949</v>
      </c>
      <c r="Y282" s="8"/>
      <c r="Z282" s="114" t="e">
        <f>INDEX('Factur-X FULL'!B:B,MATCH(CONCATENATE("/rsm:CrossIndustryInvoice",O282),'Factur-X FULL'!M:M,0))</f>
        <v>#N/A</v>
      </c>
      <c r="AA282" s="201" t="e">
        <f>INDEX('Factur-X FULL'!K:K,MATCH(CONCATENATE("/rsm:CrossIndustryInvoice",O282),'Factur-X FULL'!M:M,0))</f>
        <v>#N/A</v>
      </c>
      <c r="AB282" s="109" t="e">
        <f>IF(OR(ISNA(Z282),Z282="EXT"),INDEX('Factur-X FULL'!T:T,MATCH(CONCATENATE("/rsm:CrossIndustryInvoice",O282),'Factur-X FULL'!M:M,0)),INDEX('Factur-X FULL'!T:T,MATCH(Z282,'Factur-X FULL'!B:B,0)))</f>
        <v>#N/A</v>
      </c>
      <c r="AC282" s="426" t="s">
        <v>4707</v>
      </c>
      <c r="AD282" s="8"/>
    </row>
    <row r="283" spans="1:30" ht="45" customHeight="1" outlineLevel="4" x14ac:dyDescent="0.2">
      <c r="A283" s="8">
        <v>466</v>
      </c>
      <c r="B283" s="54" t="s">
        <v>4160</v>
      </c>
      <c r="C283" s="121"/>
      <c r="D283" s="445" t="str">
        <f t="shared" ref="D283:D305" si="31">REPT($D$1,F283)</f>
        <v xml:space="preserve">* * * * * </v>
      </c>
      <c r="E283" s="24" t="s">
        <v>4995</v>
      </c>
      <c r="F283" s="26">
        <f t="shared" si="27"/>
        <v>5</v>
      </c>
      <c r="G283" s="26" t="s">
        <v>5613</v>
      </c>
      <c r="H283" s="26" t="s">
        <v>5613</v>
      </c>
      <c r="I283" s="26" t="s">
        <v>5613</v>
      </c>
      <c r="J283" s="26" t="s">
        <v>3776</v>
      </c>
      <c r="K283" s="18" t="s">
        <v>20</v>
      </c>
      <c r="L283" s="230" t="str">
        <f t="shared" si="28"/>
        <v>0..1</v>
      </c>
      <c r="M283" s="230" t="str">
        <f t="shared" si="30"/>
        <v>0..1</v>
      </c>
      <c r="N283" s="475" t="s">
        <v>20</v>
      </c>
      <c r="O283" s="25" t="s">
        <v>5022</v>
      </c>
      <c r="P283" s="24" t="s">
        <v>1477</v>
      </c>
      <c r="Q283" s="24"/>
      <c r="R283" s="24"/>
      <c r="S283" s="25"/>
      <c r="T283" s="19" t="s">
        <v>125</v>
      </c>
      <c r="U283" s="495" t="s">
        <v>81</v>
      </c>
      <c r="V283" s="89"/>
      <c r="W283" s="182"/>
      <c r="X283" s="164" t="s">
        <v>4949</v>
      </c>
      <c r="Y283" s="8"/>
      <c r="Z283" s="114" t="e">
        <f>INDEX('Factur-X FULL'!B:B,MATCH(CONCATENATE("/rsm:CrossIndustryInvoice",O283),'Factur-X FULL'!M:M,0))</f>
        <v>#N/A</v>
      </c>
      <c r="AA283" s="201" t="e">
        <f>INDEX('Factur-X FULL'!K:K,MATCH(CONCATENATE("/rsm:CrossIndustryInvoice",O283),'Factur-X FULL'!M:M,0))</f>
        <v>#N/A</v>
      </c>
      <c r="AB283" s="109" t="e">
        <f>IF(OR(ISNA(Z283),Z283="EXT"),INDEX('Factur-X FULL'!T:T,MATCH(CONCATENATE("/rsm:CrossIndustryInvoice",O283),'Factur-X FULL'!M:M,0)),INDEX('Factur-X FULL'!T:T,MATCH(Z283,'Factur-X FULL'!B:B,0)))</f>
        <v>#N/A</v>
      </c>
      <c r="AC283" s="426" t="s">
        <v>4707</v>
      </c>
      <c r="AD283" s="8"/>
    </row>
    <row r="284" spans="1:30" ht="45" customHeight="1" outlineLevel="4" x14ac:dyDescent="0.2">
      <c r="A284" s="8">
        <v>467</v>
      </c>
      <c r="B284" s="54" t="s">
        <v>4160</v>
      </c>
      <c r="C284" s="121"/>
      <c r="D284" s="445" t="str">
        <f t="shared" si="31"/>
        <v xml:space="preserve">* * * * * </v>
      </c>
      <c r="E284" s="24" t="s">
        <v>4996</v>
      </c>
      <c r="F284" s="26">
        <f t="shared" si="27"/>
        <v>5</v>
      </c>
      <c r="G284" s="26" t="s">
        <v>5613</v>
      </c>
      <c r="H284" s="26" t="s">
        <v>5613</v>
      </c>
      <c r="I284" s="26" t="s">
        <v>5613</v>
      </c>
      <c r="J284" s="26" t="s">
        <v>3776</v>
      </c>
      <c r="K284" s="18" t="s">
        <v>20</v>
      </c>
      <c r="L284" s="230" t="str">
        <f t="shared" si="28"/>
        <v>0..1</v>
      </c>
      <c r="M284" s="230" t="str">
        <f t="shared" si="30"/>
        <v>0..1</v>
      </c>
      <c r="N284" s="475" t="s">
        <v>20</v>
      </c>
      <c r="O284" s="21" t="s">
        <v>5023</v>
      </c>
      <c r="P284" s="20" t="s">
        <v>5724</v>
      </c>
      <c r="Q284" s="20"/>
      <c r="R284" s="20"/>
      <c r="S284" s="21"/>
      <c r="T284" s="19" t="s">
        <v>125</v>
      </c>
      <c r="U284" s="495" t="s">
        <v>81</v>
      </c>
      <c r="V284" s="88"/>
      <c r="W284" s="181"/>
      <c r="X284" s="163" t="s">
        <v>4949</v>
      </c>
      <c r="Y284" s="8"/>
      <c r="Z284" s="114" t="e">
        <f>INDEX('Factur-X FULL'!B:B,MATCH(CONCATENATE("/rsm:CrossIndustryInvoice",O284),'Factur-X FULL'!M:M,0))</f>
        <v>#N/A</v>
      </c>
      <c r="AA284" s="201" t="e">
        <f>INDEX('Factur-X FULL'!K:K,MATCH(CONCATENATE("/rsm:CrossIndustryInvoice",O284),'Factur-X FULL'!M:M,0))</f>
        <v>#N/A</v>
      </c>
      <c r="AB284" s="109" t="e">
        <f>IF(OR(ISNA(Z284),Z284="EXT"),INDEX('Factur-X FULL'!T:T,MATCH(CONCATENATE("/rsm:CrossIndustryInvoice",O284),'Factur-X FULL'!M:M,0)),INDEX('Factur-X FULL'!T:T,MATCH(Z284,'Factur-X FULL'!B:B,0)))</f>
        <v>#N/A</v>
      </c>
      <c r="AC284" s="426" t="s">
        <v>4707</v>
      </c>
      <c r="AD284" s="8"/>
    </row>
    <row r="285" spans="1:30" ht="45" customHeight="1" outlineLevel="4" x14ac:dyDescent="0.2">
      <c r="A285" s="8">
        <v>468</v>
      </c>
      <c r="B285" s="54" t="s">
        <v>4160</v>
      </c>
      <c r="C285" s="121"/>
      <c r="D285" s="445" t="str">
        <f t="shared" si="31"/>
        <v xml:space="preserve">* * * * * </v>
      </c>
      <c r="E285" s="24" t="s">
        <v>4997</v>
      </c>
      <c r="F285" s="26">
        <f t="shared" si="27"/>
        <v>5</v>
      </c>
      <c r="G285" s="26" t="s">
        <v>5613</v>
      </c>
      <c r="H285" s="26" t="s">
        <v>5613</v>
      </c>
      <c r="I285" s="26" t="s">
        <v>5613</v>
      </c>
      <c r="J285" s="26" t="s">
        <v>3776</v>
      </c>
      <c r="K285" s="18" t="s">
        <v>16</v>
      </c>
      <c r="L285" s="230" t="str">
        <f t="shared" si="28"/>
        <v>1..1</v>
      </c>
      <c r="M285" s="230" t="str">
        <f t="shared" si="30"/>
        <v>1..1</v>
      </c>
      <c r="N285" s="475" t="s">
        <v>20</v>
      </c>
      <c r="O285" s="25" t="s">
        <v>5024</v>
      </c>
      <c r="P285" s="24" t="s">
        <v>1488</v>
      </c>
      <c r="Q285" s="24" t="s">
        <v>541</v>
      </c>
      <c r="R285" s="24"/>
      <c r="S285" s="25"/>
      <c r="T285" s="19" t="s">
        <v>192</v>
      </c>
      <c r="U285" s="495" t="s">
        <v>81</v>
      </c>
      <c r="V285" s="89"/>
      <c r="W285" s="182"/>
      <c r="X285" s="164" t="s">
        <v>4949</v>
      </c>
      <c r="Y285" s="8"/>
      <c r="Z285" s="114" t="e">
        <f>INDEX('Factur-X FULL'!B:B,MATCH(CONCATENATE("/rsm:CrossIndustryInvoice",O285),'Factur-X FULL'!M:M,0))</f>
        <v>#N/A</v>
      </c>
      <c r="AA285" s="201" t="e">
        <f>INDEX('Factur-X FULL'!K:K,MATCH(CONCATENATE("/rsm:CrossIndustryInvoice",O285),'Factur-X FULL'!M:M,0))</f>
        <v>#N/A</v>
      </c>
      <c r="AB285" s="109" t="e">
        <f>IF(OR(ISNA(Z285),Z285="EXT"),INDEX('Factur-X FULL'!T:T,MATCH(CONCATENATE("/rsm:CrossIndustryInvoice",O285),'Factur-X FULL'!M:M,0)),INDEX('Factur-X FULL'!T:T,MATCH(Z285,'Factur-X FULL'!B:B,0)))</f>
        <v>#N/A</v>
      </c>
      <c r="AC285" s="426" t="s">
        <v>4707</v>
      </c>
      <c r="AD285" s="8"/>
    </row>
    <row r="286" spans="1:30" ht="45" customHeight="1" outlineLevel="4" x14ac:dyDescent="0.2">
      <c r="A286" s="8">
        <v>469</v>
      </c>
      <c r="B286" s="54" t="s">
        <v>4160</v>
      </c>
      <c r="C286" s="121"/>
      <c r="D286" s="445" t="str">
        <f t="shared" si="31"/>
        <v xml:space="preserve">* * * * * </v>
      </c>
      <c r="E286" s="24" t="s">
        <v>4998</v>
      </c>
      <c r="F286" s="26">
        <f t="shared" si="27"/>
        <v>5</v>
      </c>
      <c r="G286" s="26" t="s">
        <v>5613</v>
      </c>
      <c r="H286" s="26" t="s">
        <v>5613</v>
      </c>
      <c r="I286" s="26" t="s">
        <v>5613</v>
      </c>
      <c r="J286" s="26" t="s">
        <v>3776</v>
      </c>
      <c r="K286" s="18" t="s">
        <v>20</v>
      </c>
      <c r="L286" s="230" t="str">
        <f t="shared" si="28"/>
        <v>0..1</v>
      </c>
      <c r="M286" s="230" t="str">
        <f t="shared" si="30"/>
        <v>0..1</v>
      </c>
      <c r="N286" s="475" t="s">
        <v>20</v>
      </c>
      <c r="O286" s="25" t="s">
        <v>5025</v>
      </c>
      <c r="P286" s="24" t="s">
        <v>1493</v>
      </c>
      <c r="Q286" s="24" t="s">
        <v>1494</v>
      </c>
      <c r="R286" s="24"/>
      <c r="S286" s="25"/>
      <c r="T286" s="19" t="s">
        <v>125</v>
      </c>
      <c r="U286" s="495" t="s">
        <v>81</v>
      </c>
      <c r="V286" s="89"/>
      <c r="W286" s="182"/>
      <c r="X286" s="164" t="s">
        <v>4949</v>
      </c>
      <c r="Y286" s="8"/>
      <c r="Z286" s="114" t="e">
        <f>INDEX('Factur-X FULL'!B:B,MATCH(CONCATENATE("/rsm:CrossIndustryInvoice",O286),'Factur-X FULL'!M:M,0))</f>
        <v>#N/A</v>
      </c>
      <c r="AA286" s="201" t="e">
        <f>INDEX('Factur-X FULL'!K:K,MATCH(CONCATENATE("/rsm:CrossIndustryInvoice",O286),'Factur-X FULL'!M:M,0))</f>
        <v>#N/A</v>
      </c>
      <c r="AB286" s="109" t="e">
        <f>IF(OR(ISNA(Z286),Z286="EXT"),INDEX('Factur-X FULL'!T:T,MATCH(CONCATENATE("/rsm:CrossIndustryInvoice",O286),'Factur-X FULL'!M:M,0)),INDEX('Factur-X FULL'!T:T,MATCH(Z286,'Factur-X FULL'!B:B,0)))</f>
        <v>#N/A</v>
      </c>
      <c r="AC286" s="426" t="s">
        <v>4707</v>
      </c>
      <c r="AD286" s="8"/>
    </row>
    <row r="287" spans="1:30" s="148" customFormat="1" ht="45" customHeight="1" outlineLevel="3" x14ac:dyDescent="0.2">
      <c r="A287" s="8">
        <v>470</v>
      </c>
      <c r="B287" s="153" t="s">
        <v>4160</v>
      </c>
      <c r="C287" s="128"/>
      <c r="D287" s="446" t="str">
        <f t="shared" si="31"/>
        <v xml:space="preserve">* * * * </v>
      </c>
      <c r="E287" s="49" t="s">
        <v>5004</v>
      </c>
      <c r="F287" s="35">
        <f t="shared" si="27"/>
        <v>4</v>
      </c>
      <c r="G287" s="35" t="s">
        <v>5613</v>
      </c>
      <c r="H287" s="35" t="s">
        <v>5613</v>
      </c>
      <c r="I287" s="35" t="s">
        <v>5613</v>
      </c>
      <c r="J287" s="35" t="s">
        <v>3776</v>
      </c>
      <c r="K287" s="36" t="s">
        <v>20</v>
      </c>
      <c r="L287" s="35" t="str">
        <f t="shared" si="28"/>
        <v>0..1</v>
      </c>
      <c r="M287" s="35" t="str">
        <f t="shared" si="30"/>
        <v>0..1</v>
      </c>
      <c r="N287" s="482" t="s">
        <v>21</v>
      </c>
      <c r="O287" s="34" t="s">
        <v>5026</v>
      </c>
      <c r="P287" s="34"/>
      <c r="Q287" s="34"/>
      <c r="R287" s="34"/>
      <c r="S287" s="34"/>
      <c r="T287" s="36"/>
      <c r="U287" s="500"/>
      <c r="V287" s="91"/>
      <c r="W287" s="185"/>
      <c r="X287" s="166" t="s">
        <v>4949</v>
      </c>
      <c r="Y287" s="8"/>
      <c r="Z287" s="145" t="e">
        <f>INDEX('Factur-X FULL'!B:B,MATCH(CONCATENATE("/rsm:CrossIndustryInvoice",O287),'Factur-X FULL'!M:M,0))</f>
        <v>#N/A</v>
      </c>
      <c r="AA287" s="202" t="e">
        <f>INDEX('Factur-X FULL'!K:K,MATCH(CONCATENATE("/rsm:CrossIndustryInvoice",O287),'Factur-X FULL'!M:M,0))</f>
        <v>#N/A</v>
      </c>
      <c r="AB287" s="146" t="e">
        <f>IF(OR(ISNA(Z287),Z287="EXT"),INDEX('Factur-X FULL'!T:T,MATCH(CONCATENATE("/rsm:CrossIndustryInvoice",O287),'Factur-X FULL'!M:M,0)),INDEX('Factur-X FULL'!T:T,MATCH(Z287,'Factur-X FULL'!B:B,0)))</f>
        <v>#N/A</v>
      </c>
      <c r="AC287" s="426" t="s">
        <v>4707</v>
      </c>
      <c r="AD287" s="8"/>
    </row>
    <row r="288" spans="1:30" ht="45" customHeight="1" outlineLevel="4" x14ac:dyDescent="0.2">
      <c r="A288" s="8">
        <v>471</v>
      </c>
      <c r="B288" s="54" t="s">
        <v>4160</v>
      </c>
      <c r="C288" s="121"/>
      <c r="D288" s="445" t="str">
        <f t="shared" si="31"/>
        <v xml:space="preserve">* * * * * </v>
      </c>
      <c r="E288" s="24" t="s">
        <v>4999</v>
      </c>
      <c r="F288" s="26">
        <f t="shared" si="27"/>
        <v>5</v>
      </c>
      <c r="G288" s="26" t="s">
        <v>5613</v>
      </c>
      <c r="H288" s="26" t="s">
        <v>5613</v>
      </c>
      <c r="I288" s="26" t="s">
        <v>5613</v>
      </c>
      <c r="J288" s="26" t="s">
        <v>3776</v>
      </c>
      <c r="K288" s="18" t="s">
        <v>16</v>
      </c>
      <c r="L288" s="230" t="str">
        <f t="shared" si="28"/>
        <v>1..1</v>
      </c>
      <c r="M288" s="230" t="str">
        <f t="shared" si="30"/>
        <v>1..1</v>
      </c>
      <c r="N288" s="475" t="s">
        <v>20</v>
      </c>
      <c r="O288" s="20" t="s">
        <v>5027</v>
      </c>
      <c r="P288" s="20" t="s">
        <v>4206</v>
      </c>
      <c r="Q288" s="20" t="s">
        <v>1610</v>
      </c>
      <c r="R288" s="20"/>
      <c r="S288" s="20"/>
      <c r="T288" s="18" t="s">
        <v>147</v>
      </c>
      <c r="U288" s="495" t="s">
        <v>81</v>
      </c>
      <c r="V288" s="88"/>
      <c r="W288" s="181"/>
      <c r="X288" s="163" t="s">
        <v>4949</v>
      </c>
      <c r="Y288" s="8"/>
      <c r="Z288" s="114" t="e">
        <f>INDEX('Factur-X FULL'!B:B,MATCH(CONCATENATE("/rsm:CrossIndustryInvoice",O288),'Factur-X FULL'!M:M,0))</f>
        <v>#N/A</v>
      </c>
      <c r="AA288" s="201" t="e">
        <f>INDEX('Factur-X FULL'!K:K,MATCH(CONCATENATE("/rsm:CrossIndustryInvoice",O288),'Factur-X FULL'!M:M,0))</f>
        <v>#N/A</v>
      </c>
      <c r="AB288" s="109" t="e">
        <f>IF(OR(ISNA(Z288),Z288="EXT"),INDEX('Factur-X FULL'!T:T,MATCH(CONCATENATE("/rsm:CrossIndustryInvoice",O288),'Factur-X FULL'!M:M,0)),INDEX('Factur-X FULL'!T:T,MATCH(Z288,'Factur-X FULL'!B:B,0)))</f>
        <v>#N/A</v>
      </c>
      <c r="AC288" s="426" t="s">
        <v>4707</v>
      </c>
      <c r="AD288" s="8"/>
    </row>
    <row r="289" spans="1:30" ht="45" customHeight="1" outlineLevel="4" x14ac:dyDescent="0.2">
      <c r="A289" s="8">
        <v>472</v>
      </c>
      <c r="B289" s="54" t="s">
        <v>4160</v>
      </c>
      <c r="C289" s="121"/>
      <c r="D289" s="445" t="str">
        <f t="shared" si="31"/>
        <v xml:space="preserve">* * * * * * </v>
      </c>
      <c r="E289" s="24" t="s">
        <v>4999</v>
      </c>
      <c r="F289" s="26">
        <f t="shared" si="27"/>
        <v>6</v>
      </c>
      <c r="G289" s="26" t="s">
        <v>5613</v>
      </c>
      <c r="H289" s="26" t="s">
        <v>5613</v>
      </c>
      <c r="I289" s="26" t="s">
        <v>5613</v>
      </c>
      <c r="J289" s="26" t="s">
        <v>3776</v>
      </c>
      <c r="K289" s="18" t="s">
        <v>16</v>
      </c>
      <c r="L289" s="230" t="str">
        <f t="shared" si="28"/>
        <v>1..1</v>
      </c>
      <c r="M289" s="230" t="str">
        <f t="shared" si="30"/>
        <v>1..1</v>
      </c>
      <c r="N289" s="475" t="s">
        <v>20</v>
      </c>
      <c r="O289" s="47" t="s">
        <v>5028</v>
      </c>
      <c r="P289" s="47" t="s">
        <v>1853</v>
      </c>
      <c r="Q289" s="47" t="s">
        <v>1610</v>
      </c>
      <c r="R289" s="47"/>
      <c r="S289" s="47"/>
      <c r="T289" s="125" t="s">
        <v>192</v>
      </c>
      <c r="U289" s="497" t="s">
        <v>230</v>
      </c>
      <c r="V289" s="94" t="s">
        <v>4056</v>
      </c>
      <c r="W289" s="187"/>
      <c r="X289" s="169" t="s">
        <v>4949</v>
      </c>
      <c r="Y289" s="8"/>
      <c r="Z289" s="114" t="e">
        <f>INDEX('Factur-X FULL'!B:B,MATCH(CONCATENATE("/rsm:CrossIndustryInvoice",O289),'Factur-X FULL'!M:M,0))</f>
        <v>#N/A</v>
      </c>
      <c r="AA289" s="201" t="e">
        <f>INDEX('Factur-X FULL'!K:K,MATCH(CONCATENATE("/rsm:CrossIndustryInvoice",O289),'Factur-X FULL'!M:M,0))</f>
        <v>#N/A</v>
      </c>
      <c r="AB289" s="109" t="e">
        <f>IF(OR(ISNA(Z289),Z289="EXT"),INDEX('Factur-X FULL'!T:T,MATCH(CONCATENATE("/rsm:CrossIndustryInvoice",O289),'Factur-X FULL'!M:M,0)),INDEX('Factur-X FULL'!T:T,MATCH(Z289,'Factur-X FULL'!B:B,0)))</f>
        <v>#N/A</v>
      </c>
      <c r="AC289" s="426" t="s">
        <v>4707</v>
      </c>
      <c r="AD289" s="8"/>
    </row>
    <row r="290" spans="1:30" s="148" customFormat="1" ht="45" customHeight="1" outlineLevel="3" x14ac:dyDescent="0.2">
      <c r="A290" s="8">
        <v>473</v>
      </c>
      <c r="B290" s="153" t="s">
        <v>4160</v>
      </c>
      <c r="C290" s="128"/>
      <c r="D290" s="446" t="str">
        <f t="shared" si="31"/>
        <v xml:space="preserve">* * * * </v>
      </c>
      <c r="E290" s="49" t="s">
        <v>5005</v>
      </c>
      <c r="F290" s="35">
        <f t="shared" si="27"/>
        <v>4</v>
      </c>
      <c r="G290" s="236" t="s">
        <v>5613</v>
      </c>
      <c r="H290" s="236" t="s">
        <v>5613</v>
      </c>
      <c r="I290" s="236" t="s">
        <v>5613</v>
      </c>
      <c r="J290" s="236" t="s">
        <v>3776</v>
      </c>
      <c r="K290" s="36" t="s">
        <v>20</v>
      </c>
      <c r="L290" s="35" t="s">
        <v>4576</v>
      </c>
      <c r="M290" s="35" t="s">
        <v>21</v>
      </c>
      <c r="N290" s="482" t="s">
        <v>21</v>
      </c>
      <c r="O290" s="34" t="s">
        <v>5029</v>
      </c>
      <c r="P290" s="34"/>
      <c r="Q290" s="34"/>
      <c r="R290" s="34"/>
      <c r="S290" s="34"/>
      <c r="T290" s="36"/>
      <c r="U290" s="500"/>
      <c r="V290" s="465"/>
      <c r="W290" s="185"/>
      <c r="X290" s="166" t="s">
        <v>4949</v>
      </c>
      <c r="Y290" s="8"/>
      <c r="Z290" s="145" t="e">
        <f>INDEX('Factur-X FULL'!B:B,MATCH(CONCATENATE("/rsm:CrossIndustryInvoice",O290),'Factur-X FULL'!M:M,0))</f>
        <v>#N/A</v>
      </c>
      <c r="AA290" s="202" t="e">
        <f>INDEX('Factur-X FULL'!K:K,MATCH(CONCATENATE("/rsm:CrossIndustryInvoice",O290),'Factur-X FULL'!M:M,0))</f>
        <v>#N/A</v>
      </c>
      <c r="AB290" s="146" t="e">
        <f>IF(OR(ISNA(Z290),Z290="EXT"),INDEX('Factur-X FULL'!T:T,MATCH(CONCATENATE("/rsm:CrossIndustryInvoice",O290),'Factur-X FULL'!M:M,0)),INDEX('Factur-X FULL'!T:T,MATCH(Z290,'Factur-X FULL'!B:B,0)))</f>
        <v>#N/A</v>
      </c>
      <c r="AC290" s="426" t="s">
        <v>4707</v>
      </c>
      <c r="AD290" s="8"/>
    </row>
    <row r="291" spans="1:30" ht="45" customHeight="1" outlineLevel="4" x14ac:dyDescent="0.2">
      <c r="A291" s="8">
        <v>474</v>
      </c>
      <c r="B291" s="54" t="s">
        <v>4160</v>
      </c>
      <c r="C291" s="121"/>
      <c r="D291" s="445" t="str">
        <f t="shared" si="31"/>
        <v xml:space="preserve">* * * * * </v>
      </c>
      <c r="E291" s="24" t="s">
        <v>5000</v>
      </c>
      <c r="F291" s="26">
        <f t="shared" si="27"/>
        <v>5</v>
      </c>
      <c r="G291" s="26" t="s">
        <v>5613</v>
      </c>
      <c r="H291" s="26" t="s">
        <v>5613</v>
      </c>
      <c r="I291" s="26" t="s">
        <v>5613</v>
      </c>
      <c r="J291" s="26" t="s">
        <v>3776</v>
      </c>
      <c r="K291" s="18" t="s">
        <v>16</v>
      </c>
      <c r="L291" s="230" t="str">
        <f t="shared" ref="L291:L320" si="32">IF($K291="","",$K291)</f>
        <v>1..1</v>
      </c>
      <c r="M291" s="230" t="str">
        <f t="shared" ref="M291:M354" si="33">IF($L291="","",$L291)</f>
        <v>1..1</v>
      </c>
      <c r="N291" s="475" t="s">
        <v>20</v>
      </c>
      <c r="O291" s="21" t="s">
        <v>5030</v>
      </c>
      <c r="P291" s="20" t="s">
        <v>1863</v>
      </c>
      <c r="Q291" s="20" t="s">
        <v>1864</v>
      </c>
      <c r="R291" s="20"/>
      <c r="S291" s="21"/>
      <c r="T291" s="18" t="s">
        <v>147</v>
      </c>
      <c r="U291" s="495" t="s">
        <v>81</v>
      </c>
      <c r="V291" s="88"/>
      <c r="W291" s="181"/>
      <c r="X291" s="163" t="s">
        <v>4949</v>
      </c>
      <c r="Y291" s="8"/>
      <c r="Z291" s="114" t="e">
        <f>INDEX('Factur-X FULL'!B:B,MATCH(CONCATENATE("/rsm:CrossIndustryInvoice",O291),'Factur-X FULL'!M:M,0))</f>
        <v>#N/A</v>
      </c>
      <c r="AA291" s="201" t="e">
        <f>INDEX('Factur-X FULL'!K:K,MATCH(CONCATENATE("/rsm:CrossIndustryInvoice",O291),'Factur-X FULL'!M:M,0))</f>
        <v>#N/A</v>
      </c>
      <c r="AB291" s="109" t="e">
        <f>IF(OR(ISNA(Z291),Z291="EXT"),INDEX('Factur-X FULL'!T:T,MATCH(CONCATENATE("/rsm:CrossIndustryInvoice",O291),'Factur-X FULL'!M:M,0)),INDEX('Factur-X FULL'!T:T,MATCH(Z291,'Factur-X FULL'!B:B,0)))</f>
        <v>#N/A</v>
      </c>
      <c r="AC291" s="426" t="s">
        <v>4707</v>
      </c>
      <c r="AD291" s="8"/>
    </row>
    <row r="292" spans="1:30" ht="45" customHeight="1" outlineLevel="4" x14ac:dyDescent="0.2">
      <c r="A292" s="8">
        <v>475</v>
      </c>
      <c r="B292" s="54" t="s">
        <v>4160</v>
      </c>
      <c r="C292" s="121"/>
      <c r="D292" s="445" t="str">
        <f t="shared" si="31"/>
        <v xml:space="preserve">* * * * * * </v>
      </c>
      <c r="E292" s="24"/>
      <c r="F292" s="26">
        <f t="shared" si="27"/>
        <v>6</v>
      </c>
      <c r="G292" s="26" t="s">
        <v>5613</v>
      </c>
      <c r="H292" s="26" t="s">
        <v>5613</v>
      </c>
      <c r="I292" s="26" t="s">
        <v>5613</v>
      </c>
      <c r="J292" s="26" t="s">
        <v>3776</v>
      </c>
      <c r="K292" s="19" t="s">
        <v>16</v>
      </c>
      <c r="L292" s="230" t="str">
        <f t="shared" si="32"/>
        <v>1..1</v>
      </c>
      <c r="M292" s="230" t="str">
        <f t="shared" si="33"/>
        <v>1..1</v>
      </c>
      <c r="N292" s="475" t="s">
        <v>20</v>
      </c>
      <c r="O292" s="52" t="s">
        <v>5031</v>
      </c>
      <c r="P292" s="47" t="s">
        <v>1874</v>
      </c>
      <c r="Q292" s="47" t="s">
        <v>4976</v>
      </c>
      <c r="R292" s="47"/>
      <c r="S292" s="52"/>
      <c r="T292" s="125" t="s">
        <v>409</v>
      </c>
      <c r="U292" s="497" t="s">
        <v>230</v>
      </c>
      <c r="V292" s="94" t="s">
        <v>138</v>
      </c>
      <c r="W292" s="187"/>
      <c r="X292" s="169" t="s">
        <v>4949</v>
      </c>
      <c r="Y292" s="8"/>
      <c r="Z292" s="114" t="e">
        <f>INDEX('Factur-X FULL'!B:B,MATCH(CONCATENATE("/rsm:CrossIndustryInvoice",O292),'Factur-X FULL'!M:M,0))</f>
        <v>#N/A</v>
      </c>
      <c r="AA292" s="201" t="e">
        <f>INDEX('Factur-X FULL'!K:K,MATCH(CONCATENATE("/rsm:CrossIndustryInvoice",O292),'Factur-X FULL'!M:M,0))</f>
        <v>#N/A</v>
      </c>
      <c r="AB292" s="109" t="e">
        <f>IF(OR(ISNA(Z292),Z292="EXT"),INDEX('Factur-X FULL'!T:T,MATCH(CONCATENATE("/rsm:CrossIndustryInvoice",O292),'Factur-X FULL'!M:M,0)),INDEX('Factur-X FULL'!T:T,MATCH(Z292,'Factur-X FULL'!B:B,0)))</f>
        <v>#N/A</v>
      </c>
      <c r="AC292" s="426" t="s">
        <v>4707</v>
      </c>
      <c r="AD292" s="8"/>
    </row>
    <row r="293" spans="1:30" s="148" customFormat="1" ht="41" customHeight="1" outlineLevel="2" x14ac:dyDescent="0.2">
      <c r="A293" s="8">
        <v>517</v>
      </c>
      <c r="B293" s="54" t="s">
        <v>4160</v>
      </c>
      <c r="C293" s="127"/>
      <c r="D293" s="449" t="str">
        <f t="shared" si="31"/>
        <v xml:space="preserve">* * * </v>
      </c>
      <c r="E293" s="40" t="s">
        <v>4171</v>
      </c>
      <c r="F293" s="42">
        <f t="shared" si="27"/>
        <v>3</v>
      </c>
      <c r="G293" s="234" t="s">
        <v>5613</v>
      </c>
      <c r="H293" s="234" t="s">
        <v>5613</v>
      </c>
      <c r="I293" s="234" t="s">
        <v>5613</v>
      </c>
      <c r="J293" s="234" t="s">
        <v>323</v>
      </c>
      <c r="K293" s="42" t="s">
        <v>20</v>
      </c>
      <c r="L293" s="41" t="str">
        <f t="shared" si="32"/>
        <v>0..1</v>
      </c>
      <c r="M293" s="41" t="str">
        <f t="shared" si="33"/>
        <v>0..1</v>
      </c>
      <c r="N293" s="481" t="s">
        <v>20</v>
      </c>
      <c r="O293" s="40" t="s">
        <v>4141</v>
      </c>
      <c r="P293" s="40"/>
      <c r="Q293" s="40"/>
      <c r="R293" s="40"/>
      <c r="S293" s="42"/>
      <c r="T293" s="42"/>
      <c r="U293" s="499"/>
      <c r="V293" s="195"/>
      <c r="W293" s="193" t="s">
        <v>5751</v>
      </c>
      <c r="X293" s="194" t="s">
        <v>4949</v>
      </c>
      <c r="Y293" s="8"/>
      <c r="Z293" s="141" t="str">
        <f>INDEX('Factur-X FULL'!B:B,MATCH(CONCATENATE("/rsm:CrossIndustryInvoice",O293),'Factur-X FULL'!M:M,0))</f>
        <v>EXT</v>
      </c>
      <c r="AA293" s="203" t="str">
        <f>INDEX('Factur-X FULL'!K:K,MATCH(CONCATENATE("/rsm:CrossIndustryInvoice",O293),'Factur-X FULL'!M:M,0))</f>
        <v>0..1</v>
      </c>
      <c r="AB293" s="143" t="str">
        <f>IF(OR(ISNA(Z293),Z293="EXT"),INDEX('Factur-X FULL'!T:T,MATCH(CONCATENATE("/rsm:CrossIndustryInvoice",O293),'Factur-X FULL'!M:M,0)),INDEX('Factur-X FULL'!T:T,MATCH(Z293,'Factur-X FULL'!B:B,0)))</f>
        <v>EXTENDED</v>
      </c>
      <c r="AC293" s="70"/>
      <c r="AD293" s="8"/>
    </row>
    <row r="294" spans="1:30" ht="45" customHeight="1" outlineLevel="3" x14ac:dyDescent="0.2">
      <c r="A294" s="8">
        <v>518</v>
      </c>
      <c r="B294" s="54" t="s">
        <v>4160</v>
      </c>
      <c r="C294" s="121"/>
      <c r="D294" s="445" t="str">
        <f t="shared" si="31"/>
        <v xml:space="preserve">* * * * </v>
      </c>
      <c r="E294" s="24" t="s">
        <v>4275</v>
      </c>
      <c r="F294" s="26">
        <f t="shared" si="27"/>
        <v>4</v>
      </c>
      <c r="G294" s="26" t="s">
        <v>5613</v>
      </c>
      <c r="H294" s="26" t="s">
        <v>5613</v>
      </c>
      <c r="I294" s="26" t="s">
        <v>5613</v>
      </c>
      <c r="J294" s="26" t="s">
        <v>323</v>
      </c>
      <c r="K294" s="19" t="s">
        <v>20</v>
      </c>
      <c r="L294" s="230" t="str">
        <f t="shared" si="32"/>
        <v>0..1</v>
      </c>
      <c r="M294" s="230" t="str">
        <f t="shared" si="33"/>
        <v>0..1</v>
      </c>
      <c r="N294" s="475" t="s">
        <v>20</v>
      </c>
      <c r="O294" s="24" t="s">
        <v>4345</v>
      </c>
      <c r="P294" s="24" t="s">
        <v>4344</v>
      </c>
      <c r="Q294" s="24" t="s">
        <v>4719</v>
      </c>
      <c r="R294" s="24"/>
      <c r="S294" s="24"/>
      <c r="T294" s="19" t="s">
        <v>192</v>
      </c>
      <c r="U294" s="495" t="s">
        <v>81</v>
      </c>
      <c r="V294" s="89"/>
      <c r="W294" s="182" t="s">
        <v>5749</v>
      </c>
      <c r="X294" s="163" t="s">
        <v>4949</v>
      </c>
      <c r="Y294" s="8"/>
      <c r="Z294" s="114" t="str">
        <f>INDEX('Factur-X FULL'!B:B,MATCH(CONCATENATE("/rsm:CrossIndustryInvoice",O294),'Factur-X FULL'!M:M,0))</f>
        <v>EXT</v>
      </c>
      <c r="AA294" s="201" t="str">
        <f>INDEX('Factur-X FULL'!K:K,MATCH(CONCATENATE("/rsm:CrossIndustryInvoice",O294),'Factur-X FULL'!M:M,0))</f>
        <v>1..1</v>
      </c>
      <c r="AB294" s="109" t="str">
        <f>IF(OR(ISNA(Z294),Z294="EXT"),INDEX('Factur-X FULL'!T:T,MATCH(CONCATENATE("/rsm:CrossIndustryInvoice",O294),'Factur-X FULL'!M:M,0)),INDEX('Factur-X FULL'!T:T,MATCH(Z294,'Factur-X FULL'!B:B,0)))</f>
        <v>EXTENDED</v>
      </c>
      <c r="AC294" s="425" t="s">
        <v>4713</v>
      </c>
      <c r="AD294" s="8"/>
    </row>
    <row r="295" spans="1:30" ht="45" customHeight="1" outlineLevel="3" x14ac:dyDescent="0.2">
      <c r="A295" s="8">
        <v>519</v>
      </c>
      <c r="B295" s="54" t="s">
        <v>4160</v>
      </c>
      <c r="C295" s="511"/>
      <c r="D295" s="445" t="str">
        <f t="shared" si="31"/>
        <v xml:space="preserve">* * * * </v>
      </c>
      <c r="E295" s="24" t="s">
        <v>4955</v>
      </c>
      <c r="F295" s="26">
        <f t="shared" si="27"/>
        <v>4</v>
      </c>
      <c r="G295" s="26" t="s">
        <v>5613</v>
      </c>
      <c r="H295" s="26" t="s">
        <v>5613</v>
      </c>
      <c r="I295" s="26" t="s">
        <v>5613</v>
      </c>
      <c r="J295" s="26" t="s">
        <v>3776</v>
      </c>
      <c r="K295" s="19" t="s">
        <v>20</v>
      </c>
      <c r="L295" s="230" t="str">
        <f t="shared" si="32"/>
        <v>0..1</v>
      </c>
      <c r="M295" s="230" t="str">
        <f t="shared" si="33"/>
        <v>0..1</v>
      </c>
      <c r="N295" s="475" t="s">
        <v>21</v>
      </c>
      <c r="O295" s="24" t="s">
        <v>4956</v>
      </c>
      <c r="P295" s="24" t="s">
        <v>4957</v>
      </c>
      <c r="Q295" s="24"/>
      <c r="R295" s="24"/>
      <c r="S295" s="24"/>
      <c r="T295" s="19" t="s">
        <v>125</v>
      </c>
      <c r="U295" s="495" t="s">
        <v>81</v>
      </c>
      <c r="V295" s="89"/>
      <c r="W295" s="182"/>
      <c r="X295" s="163" t="s">
        <v>4949</v>
      </c>
      <c r="Y295" s="8"/>
      <c r="Z295" s="114" t="e">
        <f>INDEX('Factur-X FULL'!B:B,MATCH(CONCATENATE("/rsm:CrossIndustryInvoice",O295),'Factur-X FULL'!M:M,0))</f>
        <v>#N/A</v>
      </c>
      <c r="AA295" s="201" t="e">
        <f>INDEX('Factur-X FULL'!K:K,MATCH(CONCATENATE("/rsm:CrossIndustryInvoice",O295),'Factur-X FULL'!M:M,0))</f>
        <v>#N/A</v>
      </c>
      <c r="AB295" s="109" t="e">
        <f>IF(OR(ISNA(Z295),Z295="EXT"),INDEX('Factur-X FULL'!T:T,MATCH(CONCATENATE("/rsm:CrossIndustryInvoice",O295),'Factur-X FULL'!M:M,0)),INDEX('Factur-X FULL'!T:T,MATCH(Z295,'Factur-X FULL'!B:B,0)))</f>
        <v>#N/A</v>
      </c>
      <c r="AC295" s="70" t="s">
        <v>4706</v>
      </c>
      <c r="AD295" s="8"/>
    </row>
    <row r="296" spans="1:30" ht="45" customHeight="1" outlineLevel="3" x14ac:dyDescent="0.2">
      <c r="A296" s="8">
        <v>520</v>
      </c>
      <c r="B296" s="54" t="s">
        <v>4160</v>
      </c>
      <c r="C296" s="511"/>
      <c r="D296" s="445" t="str">
        <f t="shared" si="31"/>
        <v xml:space="preserve">* * * * </v>
      </c>
      <c r="E296" s="24" t="s">
        <v>4139</v>
      </c>
      <c r="F296" s="26">
        <f t="shared" si="27"/>
        <v>4</v>
      </c>
      <c r="G296" s="26" t="s">
        <v>5613</v>
      </c>
      <c r="H296" s="26" t="s">
        <v>5613</v>
      </c>
      <c r="I296" s="26" t="s">
        <v>5613</v>
      </c>
      <c r="J296" s="26" t="s">
        <v>323</v>
      </c>
      <c r="K296" s="19" t="s">
        <v>20</v>
      </c>
      <c r="L296" s="230" t="str">
        <f t="shared" si="32"/>
        <v>0..1</v>
      </c>
      <c r="M296" s="230" t="str">
        <f t="shared" si="33"/>
        <v>0..1</v>
      </c>
      <c r="N296" s="475" t="s">
        <v>20</v>
      </c>
      <c r="O296" s="24" t="s">
        <v>3924</v>
      </c>
      <c r="P296" s="24" t="s">
        <v>4720</v>
      </c>
      <c r="Q296" s="24" t="s">
        <v>5620</v>
      </c>
      <c r="R296" s="24"/>
      <c r="S296" s="24"/>
      <c r="T296" s="19" t="s">
        <v>192</v>
      </c>
      <c r="U296" s="495" t="s">
        <v>81</v>
      </c>
      <c r="V296" s="89" t="s">
        <v>4718</v>
      </c>
      <c r="W296" s="182"/>
      <c r="X296" s="164"/>
      <c r="Y296" s="8"/>
      <c r="Z296" s="114" t="e">
        <f>INDEX('Factur-X FULL'!B:B,MATCH(CONCATENATE("/rsm:CrossIndustryInvoice",O296),'Factur-X FULL'!M:M,0))</f>
        <v>#N/A</v>
      </c>
      <c r="AA296" s="201" t="e">
        <f>INDEX('Factur-X FULL'!K:K,MATCH(CONCATENATE("/rsm:CrossIndustryInvoice",O296),'Factur-X FULL'!M:M,0))</f>
        <v>#N/A</v>
      </c>
      <c r="AB296" s="109" t="e">
        <f>IF(OR(ISNA(Z296),Z296="EXT"),INDEX('Factur-X FULL'!T:T,MATCH(CONCATENATE("/rsm:CrossIndustryInvoice",O296),'Factur-X FULL'!M:M,0)),INDEX('Factur-X FULL'!T:T,MATCH(Z296,'Factur-X FULL'!B:B,0)))</f>
        <v>#N/A</v>
      </c>
      <c r="AC296" s="70" t="s">
        <v>4706</v>
      </c>
      <c r="AD296" s="8"/>
    </row>
    <row r="297" spans="1:30" s="148" customFormat="1" ht="41" customHeight="1" outlineLevel="3" x14ac:dyDescent="0.2">
      <c r="A297" s="8">
        <v>521</v>
      </c>
      <c r="B297" s="54" t="s">
        <v>4160</v>
      </c>
      <c r="C297" s="225"/>
      <c r="D297" s="446" t="str">
        <f t="shared" si="31"/>
        <v xml:space="preserve">* * * * </v>
      </c>
      <c r="E297" s="34" t="s">
        <v>4170</v>
      </c>
      <c r="F297" s="35">
        <f t="shared" si="27"/>
        <v>4</v>
      </c>
      <c r="G297" s="35" t="s">
        <v>5613</v>
      </c>
      <c r="H297" s="35" t="s">
        <v>5613</v>
      </c>
      <c r="I297" s="35" t="s">
        <v>5613</v>
      </c>
      <c r="J297" s="35" t="s">
        <v>3776</v>
      </c>
      <c r="K297" s="36" t="s">
        <v>20</v>
      </c>
      <c r="L297" s="35" t="str">
        <f t="shared" si="32"/>
        <v>0..1</v>
      </c>
      <c r="M297" s="35" t="str">
        <f t="shared" si="33"/>
        <v>0..1</v>
      </c>
      <c r="N297" s="482" t="s">
        <v>20</v>
      </c>
      <c r="O297" s="34" t="s">
        <v>4276</v>
      </c>
      <c r="P297" s="34" t="s">
        <v>4708</v>
      </c>
      <c r="Q297" s="34"/>
      <c r="R297" s="34"/>
      <c r="S297" s="34"/>
      <c r="T297" s="36"/>
      <c r="U297" s="500"/>
      <c r="V297" s="91"/>
      <c r="W297" s="185" t="s">
        <v>5751</v>
      </c>
      <c r="X297" s="166" t="s">
        <v>4949</v>
      </c>
      <c r="Y297" s="8"/>
      <c r="Z297" s="145" t="e">
        <f>INDEX('Factur-X FULL'!B:B,MATCH(CONCATENATE("/rsm:CrossIndustryInvoice",O297),'Factur-X FULL'!M:M,0))</f>
        <v>#N/A</v>
      </c>
      <c r="AA297" s="202" t="e">
        <f>INDEX('Factur-X FULL'!K:K,MATCH(CONCATENATE("/rsm:CrossIndustryInvoice",O297),'Factur-X FULL'!M:M,0))</f>
        <v>#N/A</v>
      </c>
      <c r="AB297" s="146" t="e">
        <f>IF(OR(ISNA(Z297),Z297="EXT"),INDEX('Factur-X FULL'!T:T,MATCH(CONCATENATE("/rsm:CrossIndustryInvoice",O297),'Factur-X FULL'!M:M,0)),INDEX('Factur-X FULL'!T:T,MATCH(Z297,'Factur-X FULL'!B:B,0)))</f>
        <v>#N/A</v>
      </c>
      <c r="AC297" s="70"/>
      <c r="AD297" s="8"/>
    </row>
    <row r="298" spans="1:30" ht="45" customHeight="1" outlineLevel="3" x14ac:dyDescent="0.2">
      <c r="A298" s="8">
        <v>522</v>
      </c>
      <c r="B298" s="54" t="s">
        <v>4160</v>
      </c>
      <c r="C298" s="121"/>
      <c r="D298" s="445" t="str">
        <f t="shared" si="31"/>
        <v xml:space="preserve">* * * * * </v>
      </c>
      <c r="E298" s="24" t="s">
        <v>4023</v>
      </c>
      <c r="F298" s="26">
        <f t="shared" si="27"/>
        <v>5</v>
      </c>
      <c r="G298" s="26" t="s">
        <v>5613</v>
      </c>
      <c r="H298" s="26" t="s">
        <v>5613</v>
      </c>
      <c r="I298" s="26" t="s">
        <v>5613</v>
      </c>
      <c r="J298" s="26" t="s">
        <v>3776</v>
      </c>
      <c r="K298" s="18" t="s">
        <v>20</v>
      </c>
      <c r="L298" s="230" t="str">
        <f t="shared" si="32"/>
        <v>0..1</v>
      </c>
      <c r="M298" s="230" t="str">
        <f t="shared" si="33"/>
        <v>0..1</v>
      </c>
      <c r="N298" s="475" t="s">
        <v>20</v>
      </c>
      <c r="O298" s="20" t="s">
        <v>4277</v>
      </c>
      <c r="P298" s="20" t="s">
        <v>4709</v>
      </c>
      <c r="Q298" s="20"/>
      <c r="R298" s="20"/>
      <c r="S298" s="20"/>
      <c r="T298" s="18" t="s">
        <v>147</v>
      </c>
      <c r="U298" s="495" t="s">
        <v>81</v>
      </c>
      <c r="V298" s="88"/>
      <c r="W298" s="181" t="s">
        <v>5751</v>
      </c>
      <c r="X298" s="163" t="s">
        <v>4949</v>
      </c>
      <c r="Y298" s="8"/>
      <c r="Z298" s="114" t="e">
        <f>INDEX('Factur-X FULL'!B:B,MATCH(CONCATENATE("/rsm:CrossIndustryInvoice",O298),'Factur-X FULL'!M:M,0))</f>
        <v>#N/A</v>
      </c>
      <c r="AA298" s="201" t="e">
        <f>INDEX('Factur-X FULL'!K:K,MATCH(CONCATENATE("/rsm:CrossIndustryInvoice",O298),'Factur-X FULL'!M:M,0))</f>
        <v>#N/A</v>
      </c>
      <c r="AB298" s="109" t="e">
        <f>IF(OR(ISNA(Z298),Z298="EXT"),INDEX('Factur-X FULL'!T:T,MATCH(CONCATENATE("/rsm:CrossIndustryInvoice",O298),'Factur-X FULL'!M:M,0)),INDEX('Factur-X FULL'!T:T,MATCH(Z298,'Factur-X FULL'!B:B,0)))</f>
        <v>#N/A</v>
      </c>
      <c r="AD298" s="8"/>
    </row>
    <row r="299" spans="1:30" ht="41" customHeight="1" outlineLevel="3" x14ac:dyDescent="0.2">
      <c r="A299" s="8">
        <v>523</v>
      </c>
      <c r="B299" s="54" t="s">
        <v>4160</v>
      </c>
      <c r="C299" s="121"/>
      <c r="D299" s="445" t="str">
        <f t="shared" si="31"/>
        <v xml:space="preserve">* * * * * </v>
      </c>
      <c r="E299" s="24" t="s">
        <v>4024</v>
      </c>
      <c r="F299" s="26">
        <f t="shared" si="27"/>
        <v>5</v>
      </c>
      <c r="G299" s="26" t="s">
        <v>5613</v>
      </c>
      <c r="H299" s="26" t="s">
        <v>5613</v>
      </c>
      <c r="I299" s="26" t="s">
        <v>5613</v>
      </c>
      <c r="J299" s="26" t="s">
        <v>3776</v>
      </c>
      <c r="K299" s="18" t="s">
        <v>20</v>
      </c>
      <c r="L299" s="230" t="str">
        <f t="shared" si="32"/>
        <v>0..1</v>
      </c>
      <c r="M299" s="230" t="str">
        <f t="shared" si="33"/>
        <v>0..1</v>
      </c>
      <c r="N299" s="475" t="s">
        <v>20</v>
      </c>
      <c r="O299" s="20" t="s">
        <v>4278</v>
      </c>
      <c r="P299" s="20" t="s">
        <v>4710</v>
      </c>
      <c r="Q299" s="20"/>
      <c r="R299" s="20"/>
      <c r="S299" s="20"/>
      <c r="T299" s="18" t="s">
        <v>125</v>
      </c>
      <c r="U299" s="495" t="s">
        <v>81</v>
      </c>
      <c r="V299" s="88" t="s">
        <v>4025</v>
      </c>
      <c r="W299" s="181" t="s">
        <v>5751</v>
      </c>
      <c r="X299" s="163" t="s">
        <v>4949</v>
      </c>
      <c r="Y299" s="8"/>
      <c r="Z299" s="114" t="e">
        <f>INDEX('Factur-X FULL'!B:B,MATCH(CONCATENATE("/rsm:CrossIndustryInvoice",O299),'Factur-X FULL'!M:M,0))</f>
        <v>#N/A</v>
      </c>
      <c r="AA299" s="201" t="e">
        <f>INDEX('Factur-X FULL'!K:K,MATCH(CONCATENATE("/rsm:CrossIndustryInvoice",O299),'Factur-X FULL'!M:M,0))</f>
        <v>#N/A</v>
      </c>
      <c r="AB299" s="109" t="e">
        <f>IF(OR(ISNA(Z299),Z299="EXT"),INDEX('Factur-X FULL'!T:T,MATCH(CONCATENATE("/rsm:CrossIndustryInvoice",O299),'Factur-X FULL'!M:M,0)),INDEX('Factur-X FULL'!T:T,MATCH(Z299,'Factur-X FULL'!B:B,0)))</f>
        <v>#N/A</v>
      </c>
      <c r="AD299" s="8"/>
    </row>
    <row r="300" spans="1:30" s="148" customFormat="1" ht="45" customHeight="1" outlineLevel="2" x14ac:dyDescent="0.2">
      <c r="A300" s="8">
        <v>524</v>
      </c>
      <c r="B300" s="153" t="s">
        <v>4160</v>
      </c>
      <c r="C300" s="131"/>
      <c r="D300" s="449" t="str">
        <f t="shared" si="31"/>
        <v xml:space="preserve">* * * </v>
      </c>
      <c r="E300" s="40" t="s">
        <v>4822</v>
      </c>
      <c r="F300" s="42">
        <f t="shared" si="27"/>
        <v>3</v>
      </c>
      <c r="G300" s="234" t="s">
        <v>5613</v>
      </c>
      <c r="H300" s="234" t="s">
        <v>5613</v>
      </c>
      <c r="I300" s="234" t="s">
        <v>5613</v>
      </c>
      <c r="J300" s="234" t="s">
        <v>3776</v>
      </c>
      <c r="K300" s="42" t="s">
        <v>20</v>
      </c>
      <c r="L300" s="41" t="str">
        <f t="shared" si="32"/>
        <v>0..1</v>
      </c>
      <c r="M300" s="41" t="str">
        <f t="shared" si="33"/>
        <v>0..1</v>
      </c>
      <c r="N300" s="481" t="s">
        <v>20</v>
      </c>
      <c r="O300" s="40" t="s">
        <v>4824</v>
      </c>
      <c r="P300" s="40"/>
      <c r="Q300" s="40"/>
      <c r="R300" s="40"/>
      <c r="S300" s="42"/>
      <c r="T300" s="42"/>
      <c r="U300" s="499"/>
      <c r="V300" s="92"/>
      <c r="W300" s="193" t="s">
        <v>3774</v>
      </c>
      <c r="X300" s="194"/>
      <c r="Y300" s="8"/>
      <c r="Z300" s="141" t="str">
        <f>INDEX('Factur-X FULL'!B:B,MATCH(CONCATENATE("/rsm:CrossIndustryInvoice",O300),'Factur-X FULL'!M:M,0))</f>
        <v>BT-14-00</v>
      </c>
      <c r="AA300" s="203" t="str">
        <f>INDEX('Factur-X FULL'!K:K,MATCH(CONCATENATE("/rsm:CrossIndustryInvoice",O300),'Factur-X FULL'!M:M,0))</f>
        <v>0..1</v>
      </c>
      <c r="AB300" s="143" t="str">
        <f>IF(OR(ISNA(Z300),Z300="EXT"),INDEX('Factur-X FULL'!T:T,MATCH(CONCATENATE("/rsm:CrossIndustryInvoice",O300),'Factur-X FULL'!M:M,0)),INDEX('Factur-X FULL'!T:T,MATCH(Z300,'Factur-X FULL'!B:B,0)))</f>
        <v>EN 16931</v>
      </c>
      <c r="AC300" s="70"/>
      <c r="AD300" s="8"/>
    </row>
    <row r="301" spans="1:30" ht="45" customHeight="1" outlineLevel="3" x14ac:dyDescent="0.2">
      <c r="A301" s="8">
        <v>525</v>
      </c>
      <c r="B301" s="54" t="s">
        <v>4160</v>
      </c>
      <c r="C301" s="121"/>
      <c r="D301" s="445" t="str">
        <f t="shared" si="31"/>
        <v xml:space="preserve">* * * * </v>
      </c>
      <c r="E301" s="24" t="s">
        <v>4823</v>
      </c>
      <c r="F301" s="26">
        <f t="shared" si="27"/>
        <v>4</v>
      </c>
      <c r="G301" s="26" t="s">
        <v>5613</v>
      </c>
      <c r="H301" s="26" t="s">
        <v>5613</v>
      </c>
      <c r="I301" s="26" t="s">
        <v>5613</v>
      </c>
      <c r="J301" s="26" t="s">
        <v>3776</v>
      </c>
      <c r="K301" s="18" t="s">
        <v>16</v>
      </c>
      <c r="L301" s="230" t="str">
        <f t="shared" si="32"/>
        <v>1..1</v>
      </c>
      <c r="M301" s="230" t="str">
        <f t="shared" si="33"/>
        <v>1..1</v>
      </c>
      <c r="N301" s="475" t="s">
        <v>20</v>
      </c>
      <c r="O301" s="24" t="s">
        <v>4825</v>
      </c>
      <c r="P301" s="20" t="s">
        <v>5680</v>
      </c>
      <c r="Q301" s="20"/>
      <c r="R301" s="20"/>
      <c r="S301" s="20"/>
      <c r="T301" s="18" t="s">
        <v>531</v>
      </c>
      <c r="U301" s="495" t="s">
        <v>81</v>
      </c>
      <c r="V301" s="88"/>
      <c r="W301" s="181" t="s">
        <v>3774</v>
      </c>
      <c r="X301" s="163" t="s">
        <v>4949</v>
      </c>
      <c r="Y301" s="8"/>
      <c r="Z301" s="114" t="str">
        <f>INDEX('Factur-X FULL'!B:B,MATCH(CONCATENATE("/rsm:CrossIndustryInvoice",O301),'Factur-X FULL'!M:M,0))</f>
        <v>BT-14</v>
      </c>
      <c r="AA301" s="201" t="str">
        <f>INDEX('Factur-X FULL'!K:K,MATCH(CONCATENATE("/rsm:CrossIndustryInvoice",O301),'Factur-X FULL'!M:M,0))</f>
        <v>1..1</v>
      </c>
      <c r="AB301" s="109" t="str">
        <f>IF(OR(ISNA(Z301),Z301="EXT"),INDEX('Factur-X FULL'!T:T,MATCH(CONCATENATE("/rsm:CrossIndustryInvoice",O301),'Factur-X FULL'!M:M,0)),INDEX('Factur-X FULL'!T:T,MATCH(Z301,'Factur-X FULL'!B:B,0)))</f>
        <v>EN 16931</v>
      </c>
      <c r="AD301" s="8"/>
    </row>
    <row r="302" spans="1:30" s="148" customFormat="1" ht="45" customHeight="1" outlineLevel="2" x14ac:dyDescent="0.2">
      <c r="A302" s="8">
        <v>529</v>
      </c>
      <c r="B302" s="153" t="s">
        <v>4160</v>
      </c>
      <c r="C302" s="131"/>
      <c r="D302" s="449" t="str">
        <f t="shared" si="31"/>
        <v xml:space="preserve">* * * </v>
      </c>
      <c r="E302" s="40" t="s">
        <v>4433</v>
      </c>
      <c r="F302" s="42">
        <f t="shared" si="27"/>
        <v>3</v>
      </c>
      <c r="G302" s="234" t="s">
        <v>5613</v>
      </c>
      <c r="H302" s="234" t="s">
        <v>5613</v>
      </c>
      <c r="I302" s="234" t="s">
        <v>5613</v>
      </c>
      <c r="J302" s="234" t="s">
        <v>323</v>
      </c>
      <c r="K302" s="42" t="s">
        <v>20</v>
      </c>
      <c r="L302" s="41" t="str">
        <f t="shared" si="32"/>
        <v>0..1</v>
      </c>
      <c r="M302" s="41" t="str">
        <f t="shared" si="33"/>
        <v>0..1</v>
      </c>
      <c r="N302" s="481" t="s">
        <v>20</v>
      </c>
      <c r="O302" s="40" t="s">
        <v>4436</v>
      </c>
      <c r="P302" s="40"/>
      <c r="Q302" s="40"/>
      <c r="R302" s="40"/>
      <c r="S302" s="42"/>
      <c r="T302" s="42"/>
      <c r="U302" s="499"/>
      <c r="V302" s="92"/>
      <c r="W302" s="193" t="s">
        <v>3774</v>
      </c>
      <c r="X302" s="194"/>
      <c r="Y302" s="8"/>
      <c r="Z302" s="141" t="str">
        <f>INDEX('Factur-X FULL'!B:B,MATCH(CONCATENATE("/rsm:CrossIndustryInvoice",O302),'Factur-X FULL'!M:M,0))</f>
        <v>BT-13-00</v>
      </c>
      <c r="AA302" s="203" t="str">
        <f>INDEX('Factur-X FULL'!K:K,MATCH(CONCATENATE("/rsm:CrossIndustryInvoice",O302),'Factur-X FULL'!M:M,0))</f>
        <v>0..1</v>
      </c>
      <c r="AB302" s="143" t="str">
        <f>IF(OR(ISNA(Z302),Z302="EXT"),INDEX('Factur-X FULL'!T:T,MATCH(CONCATENATE("/rsm:CrossIndustryInvoice",O302),'Factur-X FULL'!M:M,0)),INDEX('Factur-X FULL'!T:T,MATCH(Z302,'Factur-X FULL'!B:B,0)))</f>
        <v>MINIMUM</v>
      </c>
      <c r="AC302" s="70"/>
      <c r="AD302" s="8"/>
    </row>
    <row r="303" spans="1:30" ht="45" customHeight="1" outlineLevel="3" x14ac:dyDescent="0.2">
      <c r="A303" s="8">
        <v>530</v>
      </c>
      <c r="B303" s="54" t="s">
        <v>4160</v>
      </c>
      <c r="C303" s="518" t="s">
        <v>5937</v>
      </c>
      <c r="D303" s="445" t="str">
        <f t="shared" si="31"/>
        <v xml:space="preserve">* * * * </v>
      </c>
      <c r="E303" s="24" t="s">
        <v>4434</v>
      </c>
      <c r="F303" s="26">
        <f t="shared" si="27"/>
        <v>4</v>
      </c>
      <c r="G303" s="26" t="s">
        <v>5613</v>
      </c>
      <c r="H303" s="26" t="s">
        <v>5613</v>
      </c>
      <c r="I303" s="26" t="s">
        <v>5613</v>
      </c>
      <c r="J303" s="26" t="s">
        <v>323</v>
      </c>
      <c r="K303" s="18" t="s">
        <v>16</v>
      </c>
      <c r="L303" s="230" t="str">
        <f t="shared" si="32"/>
        <v>1..1</v>
      </c>
      <c r="M303" s="230" t="str">
        <f t="shared" si="33"/>
        <v>1..1</v>
      </c>
      <c r="N303" s="475" t="s">
        <v>20</v>
      </c>
      <c r="O303" s="24" t="s">
        <v>4435</v>
      </c>
      <c r="P303" s="20" t="s">
        <v>2131</v>
      </c>
      <c r="Q303" s="20"/>
      <c r="R303" s="20"/>
      <c r="S303" s="20" t="s">
        <v>5952</v>
      </c>
      <c r="T303" s="18" t="s">
        <v>531</v>
      </c>
      <c r="U303" s="495" t="s">
        <v>81</v>
      </c>
      <c r="V303" s="88"/>
      <c r="W303" s="181" t="s">
        <v>3774</v>
      </c>
      <c r="X303" s="163" t="s">
        <v>4949</v>
      </c>
      <c r="Y303" s="8"/>
      <c r="Z303" s="114" t="str">
        <f>INDEX('Factur-X FULL'!B:B,MATCH(CONCATENATE("/rsm:CrossIndustryInvoice",O303),'Factur-X FULL'!M:M,0))</f>
        <v>BT-13</v>
      </c>
      <c r="AA303" s="201" t="str">
        <f>INDEX('Factur-X FULL'!K:K,MATCH(CONCATENATE("/rsm:CrossIndustryInvoice",O303),'Factur-X FULL'!M:M,0))</f>
        <v>1..1</v>
      </c>
      <c r="AB303" s="109" t="str">
        <f>IF(OR(ISNA(Z303),Z303="EXT"),INDEX('Factur-X FULL'!T:T,MATCH(CONCATENATE("/rsm:CrossIndustryInvoice",O303),'Factur-X FULL'!M:M,0)),INDEX('Factur-X FULL'!T:T,MATCH(Z303,'Factur-X FULL'!B:B,0)))</f>
        <v>MINIMUM</v>
      </c>
      <c r="AD303" s="8"/>
    </row>
    <row r="304" spans="1:30" s="148" customFormat="1" ht="45" customHeight="1" outlineLevel="2" x14ac:dyDescent="0.2">
      <c r="A304" s="8">
        <v>534</v>
      </c>
      <c r="B304" s="153" t="s">
        <v>4160</v>
      </c>
      <c r="C304" s="131"/>
      <c r="D304" s="449" t="str">
        <f t="shared" si="31"/>
        <v xml:space="preserve">* * * </v>
      </c>
      <c r="E304" s="40" t="s">
        <v>4144</v>
      </c>
      <c r="F304" s="42">
        <f t="shared" si="27"/>
        <v>3</v>
      </c>
      <c r="G304" s="234" t="s">
        <v>5613</v>
      </c>
      <c r="H304" s="234" t="s">
        <v>5613</v>
      </c>
      <c r="I304" s="234" t="s">
        <v>5613</v>
      </c>
      <c r="J304" s="234" t="s">
        <v>323</v>
      </c>
      <c r="K304" s="42" t="s">
        <v>20</v>
      </c>
      <c r="L304" s="41" t="str">
        <f t="shared" si="32"/>
        <v>0..1</v>
      </c>
      <c r="M304" s="41" t="str">
        <f t="shared" si="33"/>
        <v>0..1</v>
      </c>
      <c r="N304" s="481" t="s">
        <v>20</v>
      </c>
      <c r="O304" s="40" t="s">
        <v>3920</v>
      </c>
      <c r="P304" s="40"/>
      <c r="Q304" s="40"/>
      <c r="R304" s="40"/>
      <c r="S304" s="42"/>
      <c r="T304" s="42"/>
      <c r="U304" s="499"/>
      <c r="V304" s="92"/>
      <c r="W304" s="193"/>
      <c r="X304" s="194"/>
      <c r="Y304" s="8"/>
      <c r="Z304" s="141" t="e">
        <f>INDEX('Factur-X FULL'!B:B,MATCH(CONCATENATE("/rsm:CrossIndustryInvoice",O304),'Factur-X FULL'!M:M,0))</f>
        <v>#N/A</v>
      </c>
      <c r="AA304" s="203" t="e">
        <f>INDEX('Factur-X FULL'!K:K,MATCH(CONCATENATE("/rsm:CrossIndustryInvoice",O304),'Factur-X FULL'!M:M,0))</f>
        <v>#N/A</v>
      </c>
      <c r="AB304" s="143" t="e">
        <f>IF(OR(ISNA(Z304),Z304="EXT"),INDEX('Factur-X FULL'!T:T,MATCH(CONCATENATE("/rsm:CrossIndustryInvoice",O304),'Factur-X FULL'!M:M,0)),INDEX('Factur-X FULL'!T:T,MATCH(Z304,'Factur-X FULL'!B:B,0)))</f>
        <v>#N/A</v>
      </c>
      <c r="AC304" s="426" t="s">
        <v>4707</v>
      </c>
      <c r="AD304" s="8"/>
    </row>
    <row r="305" spans="1:30" ht="45" customHeight="1" outlineLevel="3" x14ac:dyDescent="0.2">
      <c r="A305" s="8">
        <v>535</v>
      </c>
      <c r="B305" s="54" t="s">
        <v>4160</v>
      </c>
      <c r="C305" s="121"/>
      <c r="D305" s="445" t="str">
        <f t="shared" si="31"/>
        <v xml:space="preserve">* * * * </v>
      </c>
      <c r="E305" s="24" t="s">
        <v>4143</v>
      </c>
      <c r="F305" s="26">
        <f t="shared" si="27"/>
        <v>4</v>
      </c>
      <c r="G305" s="26" t="s">
        <v>5613</v>
      </c>
      <c r="H305" s="26" t="s">
        <v>5613</v>
      </c>
      <c r="I305" s="26" t="s">
        <v>5613</v>
      </c>
      <c r="J305" s="26" t="s">
        <v>323</v>
      </c>
      <c r="K305" s="19" t="s">
        <v>16</v>
      </c>
      <c r="L305" s="230" t="str">
        <f t="shared" si="32"/>
        <v>1..1</v>
      </c>
      <c r="M305" s="230" t="str">
        <f t="shared" si="33"/>
        <v>1..1</v>
      </c>
      <c r="N305" s="475" t="s">
        <v>20</v>
      </c>
      <c r="O305" s="24" t="s">
        <v>3921</v>
      </c>
      <c r="P305" s="24" t="s">
        <v>4980</v>
      </c>
      <c r="Q305" s="24"/>
      <c r="R305" s="24"/>
      <c r="S305" s="24"/>
      <c r="T305" s="19" t="s">
        <v>531</v>
      </c>
      <c r="U305" s="495" t="s">
        <v>81</v>
      </c>
      <c r="V305" s="89"/>
      <c r="W305" s="182"/>
      <c r="X305" s="163" t="s">
        <v>4949</v>
      </c>
      <c r="Y305" s="8"/>
      <c r="Z305" s="114" t="e">
        <f>INDEX('Factur-X FULL'!B:B,MATCH(CONCATENATE("/rsm:CrossIndustryInvoice",O305),'Factur-X FULL'!M:M,0))</f>
        <v>#N/A</v>
      </c>
      <c r="AA305" s="201" t="e">
        <f>INDEX('Factur-X FULL'!K:K,MATCH(CONCATENATE("/rsm:CrossIndustryInvoice",O305),'Factur-X FULL'!M:M,0))</f>
        <v>#N/A</v>
      </c>
      <c r="AB305" s="109" t="e">
        <f>IF(OR(ISNA(Z305),Z305="EXT"),INDEX('Factur-X FULL'!T:T,MATCH(CONCATENATE("/rsm:CrossIndustryInvoice",O305),'Factur-X FULL'!M:M,0)),INDEX('Factur-X FULL'!T:T,MATCH(Z305,'Factur-X FULL'!B:B,0)))</f>
        <v>#N/A</v>
      </c>
      <c r="AC305" s="426" t="s">
        <v>4707</v>
      </c>
      <c r="AD305" s="8"/>
    </row>
    <row r="306" spans="1:30" s="148" customFormat="1" ht="45" customHeight="1" outlineLevel="2" x14ac:dyDescent="0.2">
      <c r="A306" s="8">
        <v>539</v>
      </c>
      <c r="B306" s="153" t="s">
        <v>4160</v>
      </c>
      <c r="C306" s="131"/>
      <c r="D306" s="449" t="str">
        <f t="shared" ref="D306:D325" si="34">REPT($D$1,F306)</f>
        <v xml:space="preserve">* * * </v>
      </c>
      <c r="E306" s="40" t="s">
        <v>4145</v>
      </c>
      <c r="F306" s="42">
        <f t="shared" si="27"/>
        <v>3</v>
      </c>
      <c r="G306" s="234" t="s">
        <v>5613</v>
      </c>
      <c r="H306" s="234" t="s">
        <v>5613</v>
      </c>
      <c r="I306" s="234" t="s">
        <v>5613</v>
      </c>
      <c r="J306" s="234" t="s">
        <v>323</v>
      </c>
      <c r="K306" s="42" t="s">
        <v>20</v>
      </c>
      <c r="L306" s="41" t="str">
        <f t="shared" si="32"/>
        <v>0..1</v>
      </c>
      <c r="M306" s="41" t="str">
        <f t="shared" si="33"/>
        <v>0..1</v>
      </c>
      <c r="N306" s="481" t="s">
        <v>21</v>
      </c>
      <c r="O306" s="40" t="s">
        <v>3922</v>
      </c>
      <c r="P306" s="40"/>
      <c r="Q306" s="40"/>
      <c r="R306" s="40"/>
      <c r="S306" s="42"/>
      <c r="T306" s="42"/>
      <c r="U306" s="499"/>
      <c r="V306" s="92"/>
      <c r="W306" s="193"/>
      <c r="X306" s="194"/>
      <c r="Y306" s="8"/>
      <c r="Z306" s="141" t="str">
        <f>INDEX('Factur-X FULL'!B:B,MATCH(CONCATENATE("/rsm:CrossIndustryInvoice",O306),'Factur-X FULL'!M:M,0))</f>
        <v>BT-12-00</v>
      </c>
      <c r="AA306" s="203" t="str">
        <f>INDEX('Factur-X FULL'!K:K,MATCH(CONCATENATE("/rsm:CrossIndustryInvoice",O306),'Factur-X FULL'!M:M,0))</f>
        <v>0..1</v>
      </c>
      <c r="AB306" s="143" t="str">
        <f>IF(OR(ISNA(Z306),Z306="EXT"),INDEX('Factur-X FULL'!T:T,MATCH(CONCATENATE("/rsm:CrossIndustryInvoice",O306),'Factur-X FULL'!M:M,0)),INDEX('Factur-X FULL'!T:T,MATCH(Z306,'Factur-X FULL'!B:B,0)))</f>
        <v>BASIC WL</v>
      </c>
      <c r="AC306" s="70"/>
      <c r="AD306" s="8"/>
    </row>
    <row r="307" spans="1:30" ht="45" customHeight="1" outlineLevel="3" x14ac:dyDescent="0.2">
      <c r="A307" s="8">
        <v>540</v>
      </c>
      <c r="B307" s="54" t="s">
        <v>4160</v>
      </c>
      <c r="C307" s="121"/>
      <c r="D307" s="445" t="str">
        <f t="shared" si="34"/>
        <v xml:space="preserve">* * * * </v>
      </c>
      <c r="E307" s="24" t="s">
        <v>4146</v>
      </c>
      <c r="F307" s="26">
        <f t="shared" si="27"/>
        <v>4</v>
      </c>
      <c r="G307" s="26" t="s">
        <v>5613</v>
      </c>
      <c r="H307" s="26" t="s">
        <v>5613</v>
      </c>
      <c r="I307" s="26" t="s">
        <v>5613</v>
      </c>
      <c r="J307" s="26" t="s">
        <v>323</v>
      </c>
      <c r="K307" s="18" t="s">
        <v>16</v>
      </c>
      <c r="L307" s="230" t="str">
        <f t="shared" si="32"/>
        <v>1..1</v>
      </c>
      <c r="M307" s="230" t="str">
        <f t="shared" si="33"/>
        <v>1..1</v>
      </c>
      <c r="N307" s="475" t="s">
        <v>20</v>
      </c>
      <c r="O307" s="20" t="s">
        <v>3923</v>
      </c>
      <c r="P307" s="20" t="s">
        <v>2147</v>
      </c>
      <c r="Q307" s="20" t="s">
        <v>2148</v>
      </c>
      <c r="R307" s="20"/>
      <c r="S307" s="20"/>
      <c r="T307" s="18" t="s">
        <v>531</v>
      </c>
      <c r="U307" s="495" t="s">
        <v>81</v>
      </c>
      <c r="V307" s="88"/>
      <c r="W307" s="181"/>
      <c r="X307" s="163" t="s">
        <v>4949</v>
      </c>
      <c r="Y307" s="8"/>
      <c r="Z307" s="114" t="str">
        <f>INDEX('Factur-X FULL'!B:B,MATCH(CONCATENATE("/rsm:CrossIndustryInvoice",O307),'Factur-X FULL'!M:M,0))</f>
        <v>BT-12</v>
      </c>
      <c r="AA307" s="201" t="str">
        <f>INDEX('Factur-X FULL'!K:K,MATCH(CONCATENATE("/rsm:CrossIndustryInvoice",O307),'Factur-X FULL'!M:M,0))</f>
        <v>1..1</v>
      </c>
      <c r="AB307" s="109" t="str">
        <f>IF(OR(ISNA(Z307),Z307="EXT"),INDEX('Factur-X FULL'!T:T,MATCH(CONCATENATE("/rsm:CrossIndustryInvoice",O307),'Factur-X FULL'!M:M,0)),INDEX('Factur-X FULL'!T:T,MATCH(Z307,'Factur-X FULL'!B:B,0)))</f>
        <v>BASIC WL</v>
      </c>
      <c r="AD307" s="8"/>
    </row>
    <row r="308" spans="1:30" s="148" customFormat="1" ht="45" customHeight="1" outlineLevel="2" x14ac:dyDescent="0.2">
      <c r="A308" s="8">
        <v>544</v>
      </c>
      <c r="B308" s="153" t="s">
        <v>4160</v>
      </c>
      <c r="C308" s="131"/>
      <c r="D308" s="449" t="str">
        <f t="shared" si="34"/>
        <v xml:space="preserve">* * * </v>
      </c>
      <c r="E308" s="40" t="s">
        <v>4904</v>
      </c>
      <c r="F308" s="42">
        <f t="shared" si="27"/>
        <v>3</v>
      </c>
      <c r="G308" s="234" t="s">
        <v>5613</v>
      </c>
      <c r="H308" s="234" t="s">
        <v>5613</v>
      </c>
      <c r="I308" s="234" t="s">
        <v>5613</v>
      </c>
      <c r="J308" s="234" t="s">
        <v>3776</v>
      </c>
      <c r="K308" s="42" t="s">
        <v>20</v>
      </c>
      <c r="L308" s="41" t="str">
        <f t="shared" si="32"/>
        <v>0..1</v>
      </c>
      <c r="M308" s="41" t="str">
        <f t="shared" si="33"/>
        <v>0..1</v>
      </c>
      <c r="N308" s="481" t="s">
        <v>21</v>
      </c>
      <c r="O308" s="40" t="s">
        <v>4906</v>
      </c>
      <c r="P308" s="40"/>
      <c r="Q308" s="40"/>
      <c r="R308" s="40"/>
      <c r="S308" s="42"/>
      <c r="T308" s="42"/>
      <c r="U308" s="499"/>
      <c r="V308" s="92"/>
      <c r="W308" s="193" t="s">
        <v>4909</v>
      </c>
      <c r="X308" s="194" t="s">
        <v>4949</v>
      </c>
      <c r="Y308" s="8"/>
      <c r="Z308" s="141" t="e">
        <f>INDEX('Factur-X FULL'!B:B,MATCH(CONCATENATE("/rsm:CrossIndustryInvoice",O308),'Factur-X FULL'!M:M,0))</f>
        <v>#N/A</v>
      </c>
      <c r="AA308" s="203" t="e">
        <f>INDEX('Factur-X FULL'!K:K,MATCH(CONCATENATE("/rsm:CrossIndustryInvoice",O308),'Factur-X FULL'!M:M,0))</f>
        <v>#N/A</v>
      </c>
      <c r="AB308" s="143" t="e">
        <f>IF(OR(ISNA(Z308),Z308="EXT"),INDEX('Factur-X FULL'!T:T,MATCH(CONCATENATE("/rsm:CrossIndustryInvoice",O308),'Factur-X FULL'!M:M,0)),INDEX('Factur-X FULL'!T:T,MATCH(Z308,'Factur-X FULL'!B:B,0)))</f>
        <v>#N/A</v>
      </c>
      <c r="AC308" s="70" t="s">
        <v>4706</v>
      </c>
      <c r="AD308" s="8"/>
    </row>
    <row r="309" spans="1:30" ht="45" customHeight="1" outlineLevel="3" x14ac:dyDescent="0.2">
      <c r="A309" s="8">
        <v>545</v>
      </c>
      <c r="B309" s="54" t="s">
        <v>4160</v>
      </c>
      <c r="C309" s="121"/>
      <c r="D309" s="445" t="str">
        <f t="shared" si="34"/>
        <v xml:space="preserve">* * * * </v>
      </c>
      <c r="E309" s="24" t="s">
        <v>4905</v>
      </c>
      <c r="F309" s="26">
        <f t="shared" si="27"/>
        <v>4</v>
      </c>
      <c r="G309" s="26" t="s">
        <v>5613</v>
      </c>
      <c r="H309" s="26" t="s">
        <v>5613</v>
      </c>
      <c r="I309" s="26" t="s">
        <v>5613</v>
      </c>
      <c r="J309" s="26" t="s">
        <v>3776</v>
      </c>
      <c r="K309" s="18" t="s">
        <v>16</v>
      </c>
      <c r="L309" s="230" t="str">
        <f t="shared" si="32"/>
        <v>1..1</v>
      </c>
      <c r="M309" s="230" t="str">
        <f t="shared" si="33"/>
        <v>1..1</v>
      </c>
      <c r="N309" s="475" t="s">
        <v>20</v>
      </c>
      <c r="O309" s="20" t="s">
        <v>4907</v>
      </c>
      <c r="P309" s="20" t="s">
        <v>4981</v>
      </c>
      <c r="Q309" s="20" t="s">
        <v>4908</v>
      </c>
      <c r="R309" s="20"/>
      <c r="S309" s="20"/>
      <c r="T309" s="18" t="s">
        <v>531</v>
      </c>
      <c r="U309" s="495" t="s">
        <v>81</v>
      </c>
      <c r="V309" s="88"/>
      <c r="W309" s="181" t="s">
        <v>4910</v>
      </c>
      <c r="X309" s="163" t="s">
        <v>4949</v>
      </c>
      <c r="Y309" s="8"/>
      <c r="Z309" s="114" t="e">
        <f>INDEX('Factur-X FULL'!B:B,MATCH(CONCATENATE("/rsm:CrossIndustryInvoice",O309),'Factur-X FULL'!M:M,0))</f>
        <v>#N/A</v>
      </c>
      <c r="AA309" s="201" t="e">
        <f>INDEX('Factur-X FULL'!K:K,MATCH(CONCATENATE("/rsm:CrossIndustryInvoice",O309),'Factur-X FULL'!M:M,0))</f>
        <v>#N/A</v>
      </c>
      <c r="AB309" s="109" t="e">
        <f>IF(OR(ISNA(Z309),Z309="EXT"),INDEX('Factur-X FULL'!T:T,MATCH(CONCATENATE("/rsm:CrossIndustryInvoice",O309),'Factur-X FULL'!M:M,0)),INDEX('Factur-X FULL'!T:T,MATCH(Z309,'Factur-X FULL'!B:B,0)))</f>
        <v>#N/A</v>
      </c>
      <c r="AC309" s="70" t="s">
        <v>4706</v>
      </c>
      <c r="AD309" s="8"/>
    </row>
    <row r="310" spans="1:30" s="148" customFormat="1" ht="45" customHeight="1" outlineLevel="2" x14ac:dyDescent="0.2">
      <c r="A310" s="8">
        <v>549</v>
      </c>
      <c r="B310" s="153" t="s">
        <v>4160</v>
      </c>
      <c r="C310" s="131"/>
      <c r="D310" s="449" t="str">
        <f t="shared" si="34"/>
        <v xml:space="preserve">* * * </v>
      </c>
      <c r="E310" s="40" t="s">
        <v>4140</v>
      </c>
      <c r="F310" s="42">
        <f t="shared" si="27"/>
        <v>3</v>
      </c>
      <c r="G310" s="234" t="s">
        <v>5613</v>
      </c>
      <c r="H310" s="234" t="s">
        <v>5613</v>
      </c>
      <c r="I310" s="234" t="s">
        <v>5613</v>
      </c>
      <c r="J310" s="234" t="s">
        <v>3776</v>
      </c>
      <c r="K310" s="42" t="s">
        <v>21</v>
      </c>
      <c r="L310" s="41" t="str">
        <f t="shared" si="32"/>
        <v>0..n</v>
      </c>
      <c r="M310" s="41" t="str">
        <f t="shared" si="33"/>
        <v>0..n</v>
      </c>
      <c r="N310" s="481" t="s">
        <v>21</v>
      </c>
      <c r="O310" s="40" t="s">
        <v>3925</v>
      </c>
      <c r="P310" s="40" t="s">
        <v>4207</v>
      </c>
      <c r="Q310" s="40" t="s">
        <v>4236</v>
      </c>
      <c r="R310" s="40"/>
      <c r="S310" s="42"/>
      <c r="T310" s="42" t="s">
        <v>77</v>
      </c>
      <c r="U310" s="499"/>
      <c r="V310" s="92"/>
      <c r="W310" s="193" t="s">
        <v>3774</v>
      </c>
      <c r="X310" s="194" t="s">
        <v>4949</v>
      </c>
      <c r="Y310" s="8"/>
      <c r="Z310" s="141" t="str">
        <f>INDEX('Factur-X FULL'!B:B,MATCH(CONCATENATE("/rsm:CrossIndustryInvoice",O310),'Factur-X FULL'!M:M,0))</f>
        <v>BG-24</v>
      </c>
      <c r="AA310" s="203" t="str">
        <f>INDEX('Factur-X FULL'!K:K,MATCH(CONCATENATE("/rsm:CrossIndustryInvoice",O310),'Factur-X FULL'!M:M,0))</f>
        <v>0..n</v>
      </c>
      <c r="AB310" s="143" t="str">
        <f>IF(OR(ISNA(Z310),Z310="EXT"),INDEX('Factur-X FULL'!T:T,MATCH(CONCATENATE("/rsm:CrossIndustryInvoice",O310),'Factur-X FULL'!M:M,0)),INDEX('Factur-X FULL'!T:T,MATCH(Z310,'Factur-X FULL'!B:B,0)))</f>
        <v>EN 16931</v>
      </c>
      <c r="AC310" s="70"/>
      <c r="AD310" s="8"/>
    </row>
    <row r="311" spans="1:30" ht="45" customHeight="1" outlineLevel="3" x14ac:dyDescent="0.2">
      <c r="A311" s="8">
        <v>550</v>
      </c>
      <c r="B311" s="54" t="s">
        <v>4160</v>
      </c>
      <c r="C311" s="121"/>
      <c r="D311" s="445" t="str">
        <f t="shared" si="34"/>
        <v xml:space="preserve">* * * * </v>
      </c>
      <c r="E311" s="24" t="s">
        <v>4015</v>
      </c>
      <c r="F311" s="26">
        <f t="shared" si="27"/>
        <v>4</v>
      </c>
      <c r="G311" s="26" t="s">
        <v>5613</v>
      </c>
      <c r="H311" s="26" t="s">
        <v>5613</v>
      </c>
      <c r="I311" s="26" t="s">
        <v>5613</v>
      </c>
      <c r="J311" s="26" t="s">
        <v>3776</v>
      </c>
      <c r="K311" s="19" t="s">
        <v>20</v>
      </c>
      <c r="L311" s="230" t="str">
        <f t="shared" si="32"/>
        <v>0..1</v>
      </c>
      <c r="M311" s="230" t="str">
        <f t="shared" si="33"/>
        <v>0..1</v>
      </c>
      <c r="N311" s="475" t="s">
        <v>20</v>
      </c>
      <c r="O311" s="24" t="s">
        <v>3926</v>
      </c>
      <c r="P311" s="24" t="s">
        <v>2175</v>
      </c>
      <c r="Q311" s="24"/>
      <c r="R311" s="24"/>
      <c r="S311" s="24"/>
      <c r="T311" s="19" t="s">
        <v>531</v>
      </c>
      <c r="U311" s="495" t="s">
        <v>81</v>
      </c>
      <c r="V311" s="89"/>
      <c r="W311" s="182" t="s">
        <v>4142</v>
      </c>
      <c r="X311" s="163" t="s">
        <v>4949</v>
      </c>
      <c r="Y311" s="8"/>
      <c r="Z311" s="114" t="str">
        <f>INDEX('Factur-X FULL'!B:B,MATCH(CONCATENATE("/rsm:CrossIndustryInvoice",O311),'Factur-X FULL'!M:M,0))</f>
        <v>BT-122</v>
      </c>
      <c r="AA311" s="201" t="str">
        <f>INDEX('Factur-X FULL'!K:K,MATCH(CONCATENATE("/rsm:CrossIndustryInvoice",O311),'Factur-X FULL'!M:M,0))</f>
        <v>1..1</v>
      </c>
      <c r="AB311" s="109" t="str">
        <f>IF(OR(ISNA(Z311),Z311="EXT"),INDEX('Factur-X FULL'!T:T,MATCH(CONCATENATE("/rsm:CrossIndustryInvoice",O311),'Factur-X FULL'!M:M,0)),INDEX('Factur-X FULL'!T:T,MATCH(Z311,'Factur-X FULL'!B:B,0)))</f>
        <v>EN 16931</v>
      </c>
      <c r="AC311" s="70" t="s">
        <v>4706</v>
      </c>
      <c r="AD311" s="8"/>
    </row>
    <row r="312" spans="1:30" ht="45" customHeight="1" outlineLevel="3" x14ac:dyDescent="0.2">
      <c r="A312" s="8">
        <v>551</v>
      </c>
      <c r="B312" s="54" t="s">
        <v>4160</v>
      </c>
      <c r="C312" s="121"/>
      <c r="D312" s="445" t="str">
        <f t="shared" si="34"/>
        <v xml:space="preserve">* * * * </v>
      </c>
      <c r="E312" s="24" t="s">
        <v>4016</v>
      </c>
      <c r="F312" s="26">
        <f t="shared" si="27"/>
        <v>4</v>
      </c>
      <c r="G312" s="26" t="s">
        <v>5613</v>
      </c>
      <c r="H312" s="26" t="s">
        <v>5613</v>
      </c>
      <c r="I312" s="26" t="s">
        <v>5613</v>
      </c>
      <c r="J312" s="26" t="s">
        <v>3776</v>
      </c>
      <c r="K312" s="19" t="s">
        <v>20</v>
      </c>
      <c r="L312" s="230" t="str">
        <f t="shared" si="32"/>
        <v>0..1</v>
      </c>
      <c r="M312" s="230" t="str">
        <f t="shared" si="33"/>
        <v>0..1</v>
      </c>
      <c r="N312" s="475" t="s">
        <v>20</v>
      </c>
      <c r="O312" s="24" t="s">
        <v>3995</v>
      </c>
      <c r="P312" s="24" t="s">
        <v>2185</v>
      </c>
      <c r="Q312" s="160" t="s">
        <v>4237</v>
      </c>
      <c r="R312" s="160"/>
      <c r="S312" s="24"/>
      <c r="T312" s="19" t="s">
        <v>125</v>
      </c>
      <c r="U312" s="495" t="s">
        <v>81</v>
      </c>
      <c r="V312" s="89"/>
      <c r="W312" s="182"/>
      <c r="X312" s="163" t="s">
        <v>4949</v>
      </c>
      <c r="Y312" s="8"/>
      <c r="Z312" s="114" t="str">
        <f>INDEX('Factur-X FULL'!B:B,MATCH(CONCATENATE("/rsm:CrossIndustryInvoice",O312),'Factur-X FULL'!M:M,0))</f>
        <v>BT-124</v>
      </c>
      <c r="AA312" s="201" t="str">
        <f>INDEX('Factur-X FULL'!K:K,MATCH(CONCATENATE("/rsm:CrossIndustryInvoice",O312),'Factur-X FULL'!M:M,0))</f>
        <v>0..1</v>
      </c>
      <c r="AB312" s="109" t="str">
        <f>IF(OR(ISNA(Z312),Z312="EXT"),INDEX('Factur-X FULL'!T:T,MATCH(CONCATENATE("/rsm:CrossIndustryInvoice",O312),'Factur-X FULL'!M:M,0)),INDEX('Factur-X FULL'!T:T,MATCH(Z312,'Factur-X FULL'!B:B,0)))</f>
        <v>EN 16931</v>
      </c>
      <c r="AD312" s="8"/>
    </row>
    <row r="313" spans="1:30" ht="45" customHeight="1" outlineLevel="3" x14ac:dyDescent="0.2">
      <c r="A313" s="8">
        <v>552</v>
      </c>
      <c r="B313" s="54" t="s">
        <v>4160</v>
      </c>
      <c r="C313" s="121"/>
      <c r="D313" s="445" t="str">
        <f t="shared" si="34"/>
        <v xml:space="preserve">* * * * </v>
      </c>
      <c r="E313" s="24" t="s">
        <v>4017</v>
      </c>
      <c r="F313" s="26">
        <f t="shared" si="27"/>
        <v>4</v>
      </c>
      <c r="G313" s="26" t="s">
        <v>5613</v>
      </c>
      <c r="H313" s="26" t="s">
        <v>5613</v>
      </c>
      <c r="I313" s="26" t="s">
        <v>5613</v>
      </c>
      <c r="J313" s="26" t="s">
        <v>3776</v>
      </c>
      <c r="K313" s="19" t="s">
        <v>16</v>
      </c>
      <c r="L313" s="230" t="str">
        <f t="shared" si="32"/>
        <v>1..1</v>
      </c>
      <c r="M313" s="230" t="str">
        <f t="shared" si="33"/>
        <v>1..1</v>
      </c>
      <c r="N313" s="475" t="s">
        <v>20</v>
      </c>
      <c r="O313" s="24" t="s">
        <v>3996</v>
      </c>
      <c r="P313" s="24" t="s">
        <v>77</v>
      </c>
      <c r="Q313" s="24" t="s">
        <v>4829</v>
      </c>
      <c r="R313" s="24"/>
      <c r="S313" s="24"/>
      <c r="T313" s="19" t="s">
        <v>192</v>
      </c>
      <c r="U313" s="494" t="s">
        <v>81</v>
      </c>
      <c r="V313" s="89"/>
      <c r="W313" s="182"/>
      <c r="X313" s="164" t="s">
        <v>4949</v>
      </c>
      <c r="Y313" s="8"/>
      <c r="Z313" s="114" t="str">
        <f>INDEX('Factur-X FULL'!B:B,MATCH(CONCATENATE("/rsm:CrossIndustryInvoice",O313),'Factur-X FULL'!M:M,0))</f>
        <v>BT-122-0</v>
      </c>
      <c r="AA313" s="201" t="str">
        <f>INDEX('Factur-X FULL'!K:K,MATCH(CONCATENATE("/rsm:CrossIndustryInvoice",O313),'Factur-X FULL'!M:M,0))</f>
        <v>1..1</v>
      </c>
      <c r="AB313" s="109" t="str">
        <f>IF(OR(ISNA(Z313),Z313="EXT"),INDEX('Factur-X FULL'!T:T,MATCH(CONCATENATE("/rsm:CrossIndustryInvoice",O313),'Factur-X FULL'!M:M,0)),INDEX('Factur-X FULL'!T:T,MATCH(Z313,'Factur-X FULL'!B:B,0)))</f>
        <v>EN 16931</v>
      </c>
      <c r="AD313" s="8"/>
    </row>
    <row r="314" spans="1:30" ht="45" customHeight="1" outlineLevel="3" x14ac:dyDescent="0.2">
      <c r="A314" s="8">
        <v>553</v>
      </c>
      <c r="B314" s="54" t="s">
        <v>4160</v>
      </c>
      <c r="C314" s="121"/>
      <c r="D314" s="445" t="str">
        <f t="shared" si="34"/>
        <v xml:space="preserve">* * * * </v>
      </c>
      <c r="E314" s="24" t="s">
        <v>4018</v>
      </c>
      <c r="F314" s="26">
        <f t="shared" si="27"/>
        <v>4</v>
      </c>
      <c r="G314" s="26" t="s">
        <v>5613</v>
      </c>
      <c r="H314" s="26" t="s">
        <v>5613</v>
      </c>
      <c r="I314" s="26" t="s">
        <v>5613</v>
      </c>
      <c r="J314" s="26" t="s">
        <v>3776</v>
      </c>
      <c r="K314" s="19" t="s">
        <v>20</v>
      </c>
      <c r="L314" s="230" t="str">
        <f t="shared" si="32"/>
        <v>0..1</v>
      </c>
      <c r="M314" s="230" t="str">
        <f t="shared" si="33"/>
        <v>0..1</v>
      </c>
      <c r="N314" s="475" t="s">
        <v>21</v>
      </c>
      <c r="O314" s="24" t="s">
        <v>3997</v>
      </c>
      <c r="P314" s="24" t="s">
        <v>2201</v>
      </c>
      <c r="Q314" s="24" t="s">
        <v>2202</v>
      </c>
      <c r="R314" s="24"/>
      <c r="S314" s="24"/>
      <c r="T314" s="19" t="s">
        <v>125</v>
      </c>
      <c r="U314" s="495" t="s">
        <v>81</v>
      </c>
      <c r="V314" s="89"/>
      <c r="W314" s="182"/>
      <c r="X314" s="164" t="s">
        <v>4949</v>
      </c>
      <c r="Y314" s="8"/>
      <c r="Z314" s="114" t="str">
        <f>INDEX('Factur-X FULL'!B:B,MATCH(CONCATENATE("/rsm:CrossIndustryInvoice",O314),'Factur-X FULL'!M:M,0))</f>
        <v>BT-123</v>
      </c>
      <c r="AA314" s="201" t="str">
        <f>INDEX('Factur-X FULL'!K:K,MATCH(CONCATENATE("/rsm:CrossIndustryInvoice",O314),'Factur-X FULL'!M:M,0))</f>
        <v>0..1</v>
      </c>
      <c r="AB314" s="109" t="str">
        <f>IF(OR(ISNA(Z314),Z314="EXT"),INDEX('Factur-X FULL'!T:T,MATCH(CONCATENATE("/rsm:CrossIndustryInvoice",O314),'Factur-X FULL'!M:M,0)),INDEX('Factur-X FULL'!T:T,MATCH(Z314,'Factur-X FULL'!B:B,0)))</f>
        <v>EN 16931</v>
      </c>
      <c r="AD314" s="8"/>
    </row>
    <row r="315" spans="1:30" ht="45" customHeight="1" outlineLevel="3" x14ac:dyDescent="0.2">
      <c r="A315" s="8">
        <v>554</v>
      </c>
      <c r="B315" s="54" t="s">
        <v>4160</v>
      </c>
      <c r="C315" s="121"/>
      <c r="D315" s="445" t="str">
        <f t="shared" si="34"/>
        <v xml:space="preserve">* * * * </v>
      </c>
      <c r="E315" s="24" t="s">
        <v>4019</v>
      </c>
      <c r="F315" s="26">
        <f t="shared" si="27"/>
        <v>4</v>
      </c>
      <c r="G315" s="26" t="s">
        <v>5613</v>
      </c>
      <c r="H315" s="26" t="s">
        <v>5613</v>
      </c>
      <c r="I315" s="26" t="s">
        <v>5613</v>
      </c>
      <c r="J315" s="26" t="s">
        <v>3776</v>
      </c>
      <c r="K315" s="19" t="s">
        <v>20</v>
      </c>
      <c r="L315" s="230" t="str">
        <f t="shared" si="32"/>
        <v>0..1</v>
      </c>
      <c r="M315" s="230" t="str">
        <f t="shared" si="33"/>
        <v>0..1</v>
      </c>
      <c r="N315" s="475" t="s">
        <v>21</v>
      </c>
      <c r="O315" s="24" t="s">
        <v>3998</v>
      </c>
      <c r="P315" s="24" t="s">
        <v>4208</v>
      </c>
      <c r="Q315" s="24" t="s">
        <v>4238</v>
      </c>
      <c r="R315" s="24"/>
      <c r="S315" s="24"/>
      <c r="T315" s="19" t="s">
        <v>2217</v>
      </c>
      <c r="U315" s="495" t="s">
        <v>81</v>
      </c>
      <c r="V315" s="89"/>
      <c r="W315" s="182"/>
      <c r="X315" s="164" t="s">
        <v>4949</v>
      </c>
      <c r="Y315" s="8"/>
      <c r="Z315" s="114" t="str">
        <f>INDEX('Factur-X FULL'!B:B,MATCH(CONCATENATE("/rsm:CrossIndustryInvoice",O315),'Factur-X FULL'!M:M,0))</f>
        <v>BT-125</v>
      </c>
      <c r="AA315" s="201" t="str">
        <f>INDEX('Factur-X FULL'!K:K,MATCH(CONCATENATE("/rsm:CrossIndustryInvoice",O315),'Factur-X FULL'!M:M,0))</f>
        <v>0..1</v>
      </c>
      <c r="AB315" s="109" t="str">
        <f>IF(OR(ISNA(Z315),Z315="EXT"),INDEX('Factur-X FULL'!T:T,MATCH(CONCATENATE("/rsm:CrossIndustryInvoice",O315),'Factur-X FULL'!M:M,0)),INDEX('Factur-X FULL'!T:T,MATCH(Z315,'Factur-X FULL'!B:B,0)))</f>
        <v>EN 16931</v>
      </c>
      <c r="AD315" s="8"/>
    </row>
    <row r="316" spans="1:30" ht="45" customHeight="1" outlineLevel="3" x14ac:dyDescent="0.2">
      <c r="A316" s="8">
        <v>555</v>
      </c>
      <c r="B316" s="54" t="s">
        <v>4160</v>
      </c>
      <c r="C316" s="121"/>
      <c r="D316" s="445" t="str">
        <f t="shared" si="34"/>
        <v xml:space="preserve">* * * * * </v>
      </c>
      <c r="E316" s="24" t="s">
        <v>4020</v>
      </c>
      <c r="F316" s="26">
        <f t="shared" si="27"/>
        <v>5</v>
      </c>
      <c r="G316" s="26" t="s">
        <v>5613</v>
      </c>
      <c r="H316" s="26" t="s">
        <v>5613</v>
      </c>
      <c r="I316" s="26" t="s">
        <v>5613</v>
      </c>
      <c r="J316" s="26" t="s">
        <v>3776</v>
      </c>
      <c r="K316" s="19" t="s">
        <v>16</v>
      </c>
      <c r="L316" s="230" t="str">
        <f t="shared" si="32"/>
        <v>1..1</v>
      </c>
      <c r="M316" s="230" t="str">
        <f t="shared" si="33"/>
        <v>1..1</v>
      </c>
      <c r="N316" s="475" t="s">
        <v>20</v>
      </c>
      <c r="O316" s="47" t="s">
        <v>3999</v>
      </c>
      <c r="P316" s="47" t="s">
        <v>2224</v>
      </c>
      <c r="Q316" s="61" t="s">
        <v>2225</v>
      </c>
      <c r="R316" s="61"/>
      <c r="S316" s="47"/>
      <c r="T316" s="125" t="s">
        <v>192</v>
      </c>
      <c r="U316" s="497" t="s">
        <v>230</v>
      </c>
      <c r="V316" s="94"/>
      <c r="W316" s="187"/>
      <c r="X316" s="169" t="s">
        <v>4949</v>
      </c>
      <c r="Y316" s="8"/>
      <c r="Z316" s="114" t="str">
        <f>INDEX('Factur-X FULL'!B:B,MATCH(CONCATENATE("/rsm:CrossIndustryInvoice",O316),'Factur-X FULL'!M:M,0))</f>
        <v>BT-125-1</v>
      </c>
      <c r="AA316" s="201" t="str">
        <f>INDEX('Factur-X FULL'!K:K,MATCH(CONCATENATE("/rsm:CrossIndustryInvoice",O316),'Factur-X FULL'!M:M,0))</f>
        <v>1..1</v>
      </c>
      <c r="AB316" s="109" t="str">
        <f>IF(OR(ISNA(Z316),Z316="EXT"),INDEX('Factur-X FULL'!T:T,MATCH(CONCATENATE("/rsm:CrossIndustryInvoice",O316),'Factur-X FULL'!M:M,0)),INDEX('Factur-X FULL'!T:T,MATCH(Z316,'Factur-X FULL'!B:B,0)))</f>
        <v>EN 16931</v>
      </c>
      <c r="AD316" s="8"/>
    </row>
    <row r="317" spans="1:30" ht="45" customHeight="1" outlineLevel="3" x14ac:dyDescent="0.2">
      <c r="A317" s="8">
        <v>556</v>
      </c>
      <c r="B317" s="54" t="s">
        <v>4160</v>
      </c>
      <c r="C317" s="121"/>
      <c r="D317" s="445" t="str">
        <f t="shared" si="34"/>
        <v xml:space="preserve">* * * * * </v>
      </c>
      <c r="E317" s="24" t="s">
        <v>4021</v>
      </c>
      <c r="F317" s="26">
        <f t="shared" si="27"/>
        <v>5</v>
      </c>
      <c r="G317" s="26" t="s">
        <v>5613</v>
      </c>
      <c r="H317" s="26" t="s">
        <v>5613</v>
      </c>
      <c r="I317" s="26" t="s">
        <v>5613</v>
      </c>
      <c r="J317" s="26" t="s">
        <v>3776</v>
      </c>
      <c r="K317" s="19" t="s">
        <v>16</v>
      </c>
      <c r="L317" s="230" t="str">
        <f t="shared" si="32"/>
        <v>1..1</v>
      </c>
      <c r="M317" s="230" t="str">
        <f t="shared" si="33"/>
        <v>1..1</v>
      </c>
      <c r="N317" s="475" t="s">
        <v>20</v>
      </c>
      <c r="O317" s="47" t="s">
        <v>4000</v>
      </c>
      <c r="P317" s="47" t="s">
        <v>2232</v>
      </c>
      <c r="Q317" s="47"/>
      <c r="R317" s="47"/>
      <c r="S317" s="47"/>
      <c r="T317" s="125" t="s">
        <v>409</v>
      </c>
      <c r="U317" s="497" t="s">
        <v>230</v>
      </c>
      <c r="V317" s="94"/>
      <c r="W317" s="187"/>
      <c r="X317" s="169" t="s">
        <v>4949</v>
      </c>
      <c r="Y317" s="8"/>
      <c r="Z317" s="114" t="str">
        <f>INDEX('Factur-X FULL'!B:B,MATCH(CONCATENATE("/rsm:CrossIndustryInvoice",O317),'Factur-X FULL'!M:M,0))</f>
        <v>BT-125-2</v>
      </c>
      <c r="AA317" s="201" t="str">
        <f>INDEX('Factur-X FULL'!K:K,MATCH(CONCATENATE("/rsm:CrossIndustryInvoice",O317),'Factur-X FULL'!M:M,0))</f>
        <v>1..1</v>
      </c>
      <c r="AB317" s="109" t="str">
        <f>IF(OR(ISNA(Z317),Z317="EXT"),INDEX('Factur-X FULL'!T:T,MATCH(CONCATENATE("/rsm:CrossIndustryInvoice",O317),'Factur-X FULL'!M:M,0)),INDEX('Factur-X FULL'!T:T,MATCH(Z317,'Factur-X FULL'!B:B,0)))</f>
        <v>EN 16931</v>
      </c>
      <c r="AD317" s="8"/>
    </row>
    <row r="318" spans="1:30" ht="45" customHeight="1" outlineLevel="3" x14ac:dyDescent="0.2">
      <c r="A318" s="8">
        <v>557</v>
      </c>
      <c r="B318" s="54" t="s">
        <v>4160</v>
      </c>
      <c r="C318" s="121"/>
      <c r="D318" s="445" t="str">
        <f t="shared" si="34"/>
        <v xml:space="preserve">* * * * </v>
      </c>
      <c r="E318" s="24" t="s">
        <v>4826</v>
      </c>
      <c r="F318" s="26">
        <f>LEN(O318)-LEN(SUBSTITUTE(O318,"/",""))</f>
        <v>4</v>
      </c>
      <c r="G318" s="26" t="s">
        <v>5613</v>
      </c>
      <c r="H318" s="26" t="s">
        <v>5613</v>
      </c>
      <c r="I318" s="26" t="s">
        <v>5613</v>
      </c>
      <c r="J318" s="26" t="s">
        <v>3776</v>
      </c>
      <c r="K318" s="19" t="s">
        <v>20</v>
      </c>
      <c r="L318" s="230" t="str">
        <f t="shared" si="32"/>
        <v>0..1</v>
      </c>
      <c r="M318" s="230" t="str">
        <f t="shared" si="33"/>
        <v>0..1</v>
      </c>
      <c r="N318" s="475" t="s">
        <v>20</v>
      </c>
      <c r="O318" s="24" t="s">
        <v>4827</v>
      </c>
      <c r="P318" s="24" t="s">
        <v>4828</v>
      </c>
      <c r="Q318" s="20" t="s">
        <v>4830</v>
      </c>
      <c r="R318" s="20"/>
      <c r="S318" s="20"/>
      <c r="T318" s="19" t="s">
        <v>192</v>
      </c>
      <c r="U318" s="495" t="s">
        <v>81</v>
      </c>
      <c r="V318" s="89"/>
      <c r="W318" s="182" t="s">
        <v>4975</v>
      </c>
      <c r="X318" s="164" t="s">
        <v>4949</v>
      </c>
      <c r="Y318" s="8"/>
      <c r="Z318" s="114" t="str">
        <f>INDEX('Factur-X FULL'!B:B,MATCH(CONCATENATE("/rsm:CrossIndustryInvoice",O318),'Factur-X FULL'!M:M,0))</f>
        <v>BT-18-1</v>
      </c>
      <c r="AA318" s="201" t="str">
        <f>INDEX('Factur-X FULL'!K:K,MATCH(CONCATENATE("/rsm:CrossIndustryInvoice",O318),'Factur-X FULL'!M:M,0))</f>
        <v>0..1</v>
      </c>
      <c r="AB318" s="109" t="str">
        <f>IF(OR(ISNA(Z318),Z318="EXT"),INDEX('Factur-X FULL'!T:T,MATCH(CONCATENATE("/rsm:CrossIndustryInvoice",O318),'Factur-X FULL'!M:M,0)),INDEX('Factur-X FULL'!T:T,MATCH(Z318,'Factur-X FULL'!B:B,0)))</f>
        <v>EN 16931</v>
      </c>
      <c r="AD318" s="8"/>
    </row>
    <row r="319" spans="1:30" s="148" customFormat="1" ht="45" customHeight="1" outlineLevel="2" x14ac:dyDescent="0.2">
      <c r="A319" s="8">
        <v>561</v>
      </c>
      <c r="B319" s="153" t="s">
        <v>4160</v>
      </c>
      <c r="C319" s="131"/>
      <c r="D319" s="449" t="str">
        <f t="shared" si="34"/>
        <v xml:space="preserve">* * * </v>
      </c>
      <c r="E319" s="40" t="s">
        <v>5315</v>
      </c>
      <c r="F319" s="42">
        <f t="shared" ref="F319:F325" si="35">LEN(O319)-LEN(SUBSTITUTE(O319,"/",""))</f>
        <v>3</v>
      </c>
      <c r="G319" s="234" t="s">
        <v>5613</v>
      </c>
      <c r="H319" s="234" t="s">
        <v>5613</v>
      </c>
      <c r="I319" s="234" t="s">
        <v>5613</v>
      </c>
      <c r="J319" s="234" t="s">
        <v>3776</v>
      </c>
      <c r="K319" s="42" t="s">
        <v>21</v>
      </c>
      <c r="L319" s="41" t="str">
        <f t="shared" si="32"/>
        <v>0..n</v>
      </c>
      <c r="M319" s="41" t="str">
        <f t="shared" si="33"/>
        <v>0..n</v>
      </c>
      <c r="N319" s="481" t="s">
        <v>21</v>
      </c>
      <c r="O319" s="40" t="s">
        <v>3925</v>
      </c>
      <c r="P319" s="40" t="s">
        <v>4207</v>
      </c>
      <c r="Q319" s="40" t="s">
        <v>4236</v>
      </c>
      <c r="R319" s="40"/>
      <c r="S319" s="40" t="s">
        <v>5953</v>
      </c>
      <c r="T319" s="42"/>
      <c r="U319" s="499"/>
      <c r="V319" s="92"/>
      <c r="W319" s="193"/>
      <c r="X319" s="194"/>
      <c r="Y319" s="8"/>
      <c r="Z319" s="141" t="s">
        <v>2237</v>
      </c>
      <c r="AA319" s="203" t="str">
        <f>INDEX('Factur-X FULL'!K:K,MATCH(CONCATENATE("/rsm:CrossIndustryInvoice",O319),'Factur-X FULL'!M:M,0))</f>
        <v>0..n</v>
      </c>
      <c r="AB319" s="143" t="str">
        <f>IF(OR(ISNA(Z319),Z319="EXT"),INDEX('Factur-X FULL'!T:T,MATCH(CONCATENATE("/rsm:CrossIndustryInvoice",O319),'Factur-X FULL'!M:M,0)),INDEX('Factur-X FULL'!T:T,MATCH(Z319,'Factur-X FULL'!B:B,0)))</f>
        <v>EN 16931</v>
      </c>
      <c r="AC319" s="70" t="s">
        <v>5608</v>
      </c>
      <c r="AD319" s="8"/>
    </row>
    <row r="320" spans="1:30" ht="45" customHeight="1" outlineLevel="3" x14ac:dyDescent="0.2">
      <c r="A320" s="8">
        <v>562</v>
      </c>
      <c r="B320" s="54" t="s">
        <v>4160</v>
      </c>
      <c r="C320" s="121"/>
      <c r="D320" s="445" t="str">
        <f t="shared" si="34"/>
        <v xml:space="preserve">* * * * </v>
      </c>
      <c r="E320" s="24" t="s">
        <v>5316</v>
      </c>
      <c r="F320" s="26">
        <f t="shared" si="35"/>
        <v>4</v>
      </c>
      <c r="G320" s="26" t="s">
        <v>5613</v>
      </c>
      <c r="H320" s="26" t="s">
        <v>5613</v>
      </c>
      <c r="I320" s="26" t="s">
        <v>5613</v>
      </c>
      <c r="J320" s="26" t="s">
        <v>3776</v>
      </c>
      <c r="K320" s="19" t="s">
        <v>16</v>
      </c>
      <c r="L320" s="230" t="str">
        <f t="shared" si="32"/>
        <v>1..1</v>
      </c>
      <c r="M320" s="230" t="str">
        <f t="shared" si="33"/>
        <v>1..1</v>
      </c>
      <c r="N320" s="475" t="s">
        <v>20</v>
      </c>
      <c r="O320" s="24" t="s">
        <v>3926</v>
      </c>
      <c r="P320" s="24" t="s">
        <v>4831</v>
      </c>
      <c r="Q320" s="24" t="s">
        <v>2244</v>
      </c>
      <c r="R320" s="24"/>
      <c r="S320" s="24"/>
      <c r="T320" s="19" t="s">
        <v>531</v>
      </c>
      <c r="U320" s="495" t="s">
        <v>81</v>
      </c>
      <c r="V320" s="89"/>
      <c r="W320" s="182"/>
      <c r="X320" s="163"/>
      <c r="Y320" s="8"/>
      <c r="Z320" s="114" t="s">
        <v>2241</v>
      </c>
      <c r="AA320" s="201" t="str">
        <f>INDEX('Factur-X FULL'!K:K,MATCH(CONCATENATE("/rsm:CrossIndustryInvoice",O320),'Factur-X FULL'!M:M,0))</f>
        <v>1..1</v>
      </c>
      <c r="AB320" s="109" t="str">
        <f>IF(OR(ISNA(Z320),Z320="EXT"),INDEX('Factur-X FULL'!T:T,MATCH(CONCATENATE("/rsm:CrossIndustryInvoice",O320),'Factur-X FULL'!M:M,0)),INDEX('Factur-X FULL'!T:T,MATCH(Z320,'Factur-X FULL'!B:B,0)))</f>
        <v>EN 16931</v>
      </c>
      <c r="AC320" s="70" t="s">
        <v>4706</v>
      </c>
      <c r="AD320" s="8"/>
    </row>
    <row r="321" spans="1:30" ht="45" customHeight="1" outlineLevel="3" x14ac:dyDescent="0.2">
      <c r="A321" s="8">
        <v>563</v>
      </c>
      <c r="B321" s="54" t="s">
        <v>4160</v>
      </c>
      <c r="C321" s="121"/>
      <c r="D321" s="445" t="str">
        <f t="shared" si="34"/>
        <v xml:space="preserve">* * * * </v>
      </c>
      <c r="E321" s="24" t="s">
        <v>4878</v>
      </c>
      <c r="F321" s="26">
        <f t="shared" si="35"/>
        <v>4</v>
      </c>
      <c r="G321" s="26" t="s">
        <v>5613</v>
      </c>
      <c r="H321" s="26" t="s">
        <v>5613</v>
      </c>
      <c r="I321" s="26" t="s">
        <v>5613</v>
      </c>
      <c r="J321" s="26" t="s">
        <v>3776</v>
      </c>
      <c r="K321" s="19" t="s">
        <v>16</v>
      </c>
      <c r="L321" s="230" t="str">
        <f t="shared" ref="L321:L333" si="36">IF($K321="","",$K321)</f>
        <v>1..1</v>
      </c>
      <c r="M321" s="230" t="str">
        <f t="shared" si="33"/>
        <v>1..1</v>
      </c>
      <c r="N321" s="475" t="s">
        <v>20</v>
      </c>
      <c r="O321" s="24" t="s">
        <v>3996</v>
      </c>
      <c r="P321" s="24" t="s">
        <v>2251</v>
      </c>
      <c r="Q321" s="24" t="s">
        <v>4977</v>
      </c>
      <c r="R321" s="24"/>
      <c r="S321" s="24"/>
      <c r="T321" s="19" t="s">
        <v>192</v>
      </c>
      <c r="U321" s="494" t="s">
        <v>81</v>
      </c>
      <c r="V321" s="89"/>
      <c r="W321" s="182"/>
      <c r="X321" s="163"/>
      <c r="Y321" s="8"/>
      <c r="Z321" s="114" t="s">
        <v>2250</v>
      </c>
      <c r="AA321" s="201" t="str">
        <f>INDEX('Factur-X FULL'!K:K,MATCH(CONCATENATE("/rsm:CrossIndustryInvoice",O321),'Factur-X FULL'!M:M,0))</f>
        <v>1..1</v>
      </c>
      <c r="AB321" s="109" t="str">
        <f>IF(OR(ISNA(Z321),Z321="EXT"),INDEX('Factur-X FULL'!T:T,MATCH(CONCATENATE("/rsm:CrossIndustryInvoice",O321),'Factur-X FULL'!M:M,0)),INDEX('Factur-X FULL'!T:T,MATCH(Z321,'Factur-X FULL'!B:B,0)))</f>
        <v>EN 16931</v>
      </c>
      <c r="AC321" s="70" t="s">
        <v>4706</v>
      </c>
      <c r="AD321" s="8"/>
    </row>
    <row r="322" spans="1:30" s="148" customFormat="1" ht="45" customHeight="1" outlineLevel="2" x14ac:dyDescent="0.2">
      <c r="A322" s="8">
        <v>564</v>
      </c>
      <c r="B322" s="153" t="s">
        <v>4160</v>
      </c>
      <c r="C322" s="131"/>
      <c r="D322" s="449" t="str">
        <f t="shared" si="34"/>
        <v xml:space="preserve">* * * </v>
      </c>
      <c r="E322" s="40" t="s">
        <v>4951</v>
      </c>
      <c r="F322" s="42">
        <f t="shared" si="35"/>
        <v>3</v>
      </c>
      <c r="G322" s="234" t="s">
        <v>5613</v>
      </c>
      <c r="H322" s="234" t="s">
        <v>5613</v>
      </c>
      <c r="I322" s="234" t="s">
        <v>5613</v>
      </c>
      <c r="J322" s="234" t="s">
        <v>3776</v>
      </c>
      <c r="K322" s="42" t="s">
        <v>21</v>
      </c>
      <c r="L322" s="41" t="str">
        <f t="shared" si="36"/>
        <v>0..n</v>
      </c>
      <c r="M322" s="41" t="str">
        <f t="shared" si="33"/>
        <v>0..n</v>
      </c>
      <c r="N322" s="481" t="s">
        <v>21</v>
      </c>
      <c r="O322" s="40" t="s">
        <v>3925</v>
      </c>
      <c r="P322" s="40" t="s">
        <v>4207</v>
      </c>
      <c r="Q322" s="40" t="s">
        <v>4236</v>
      </c>
      <c r="R322" s="40"/>
      <c r="S322" s="40" t="s">
        <v>5954</v>
      </c>
      <c r="T322" s="42"/>
      <c r="U322" s="499"/>
      <c r="V322" s="92"/>
      <c r="W322" s="193"/>
      <c r="X322" s="194"/>
      <c r="Y322" s="8"/>
      <c r="Z322" s="141" t="s">
        <v>2256</v>
      </c>
      <c r="AA322" s="203" t="str">
        <f>INDEX('Factur-X FULL'!K:K,MATCH(CONCATENATE("/rsm:CrossIndustryInvoice",O322),'Factur-X FULL'!M:M,0))</f>
        <v>0..n</v>
      </c>
      <c r="AB322" s="143" t="str">
        <f>IF(OR(ISNA(Z322),Z322="EXT"),INDEX('Factur-X FULL'!T:T,MATCH(CONCATENATE("/rsm:CrossIndustryInvoice",O322),'Factur-X FULL'!M:M,0)),INDEX('Factur-X FULL'!T:T,MATCH(Z322,'Factur-X FULL'!B:B,0)))</f>
        <v>EN 16931</v>
      </c>
      <c r="AC322" s="70" t="s">
        <v>5608</v>
      </c>
      <c r="AD322" s="8"/>
    </row>
    <row r="323" spans="1:30" ht="45" customHeight="1" outlineLevel="3" x14ac:dyDescent="0.2">
      <c r="A323" s="8">
        <v>565</v>
      </c>
      <c r="B323" s="54" t="s">
        <v>4160</v>
      </c>
      <c r="C323" s="121"/>
      <c r="D323" s="445" t="str">
        <f t="shared" si="34"/>
        <v xml:space="preserve">* * * * </v>
      </c>
      <c r="E323" s="24" t="s">
        <v>4952</v>
      </c>
      <c r="F323" s="26">
        <f t="shared" si="35"/>
        <v>4</v>
      </c>
      <c r="G323" s="26" t="s">
        <v>5613</v>
      </c>
      <c r="H323" s="26" t="s">
        <v>5613</v>
      </c>
      <c r="I323" s="26" t="s">
        <v>5613</v>
      </c>
      <c r="J323" s="26" t="s">
        <v>3776</v>
      </c>
      <c r="K323" s="19" t="s">
        <v>20</v>
      </c>
      <c r="L323" s="230" t="str">
        <f t="shared" si="36"/>
        <v>0..1</v>
      </c>
      <c r="M323" s="230" t="str">
        <f t="shared" si="33"/>
        <v>0..1</v>
      </c>
      <c r="N323" s="475" t="s">
        <v>20</v>
      </c>
      <c r="O323" s="24" t="s">
        <v>3926</v>
      </c>
      <c r="P323" s="24" t="s">
        <v>4831</v>
      </c>
      <c r="Q323" s="24" t="s">
        <v>2244</v>
      </c>
      <c r="R323" s="24"/>
      <c r="S323" s="24"/>
      <c r="T323" s="19" t="s">
        <v>531</v>
      </c>
      <c r="U323" s="495" t="s">
        <v>81</v>
      </c>
      <c r="V323" s="89"/>
      <c r="W323" s="182"/>
      <c r="X323" s="163"/>
      <c r="Y323" s="8"/>
      <c r="Z323" s="114" t="s">
        <v>2258</v>
      </c>
      <c r="AA323" s="201" t="str">
        <f>INDEX('Factur-X FULL'!K:K,MATCH(CONCATENATE("/rsm:CrossIndustryInvoice",O323),'Factur-X FULL'!M:M,0))</f>
        <v>1..1</v>
      </c>
      <c r="AB323" s="109" t="str">
        <f>IF(OR(ISNA(Z323),Z323="EXT"),INDEX('Factur-X FULL'!T:T,MATCH(CONCATENATE("/rsm:CrossIndustryInvoice",O323),'Factur-X FULL'!M:M,0)),INDEX('Factur-X FULL'!T:T,MATCH(Z323,'Factur-X FULL'!B:B,0)))</f>
        <v>EN 16931</v>
      </c>
      <c r="AC323" s="70" t="s">
        <v>4706</v>
      </c>
      <c r="AD323" s="8"/>
    </row>
    <row r="324" spans="1:30" ht="45" customHeight="1" outlineLevel="3" x14ac:dyDescent="0.2">
      <c r="A324" s="8">
        <v>566</v>
      </c>
      <c r="B324" s="54" t="s">
        <v>4160</v>
      </c>
      <c r="C324" s="121"/>
      <c r="D324" s="445" t="str">
        <f t="shared" si="34"/>
        <v xml:space="preserve">* * * * </v>
      </c>
      <c r="E324" s="24" t="s">
        <v>4876</v>
      </c>
      <c r="F324" s="26">
        <f t="shared" si="35"/>
        <v>4</v>
      </c>
      <c r="G324" s="26" t="s">
        <v>5613</v>
      </c>
      <c r="H324" s="26" t="s">
        <v>5613</v>
      </c>
      <c r="I324" s="26" t="s">
        <v>5613</v>
      </c>
      <c r="J324" s="26" t="s">
        <v>3776</v>
      </c>
      <c r="K324" s="19" t="s">
        <v>20</v>
      </c>
      <c r="L324" s="230" t="str">
        <f t="shared" si="36"/>
        <v>0..1</v>
      </c>
      <c r="M324" s="230" t="str">
        <f t="shared" si="33"/>
        <v>0..1</v>
      </c>
      <c r="N324" s="475" t="s">
        <v>20</v>
      </c>
      <c r="O324" s="24" t="s">
        <v>3996</v>
      </c>
      <c r="P324" s="24" t="s">
        <v>2251</v>
      </c>
      <c r="Q324" s="24" t="s">
        <v>4978</v>
      </c>
      <c r="R324" s="24"/>
      <c r="S324" s="24"/>
      <c r="T324" s="19" t="s">
        <v>192</v>
      </c>
      <c r="U324" s="494" t="s">
        <v>81</v>
      </c>
      <c r="V324" s="89"/>
      <c r="W324" s="182"/>
      <c r="X324" s="163"/>
      <c r="Y324" s="8"/>
      <c r="Z324" s="114" t="s">
        <v>2266</v>
      </c>
      <c r="AA324" s="201" t="str">
        <f>INDEX('Factur-X FULL'!K:K,MATCH(CONCATENATE("/rsm:CrossIndustryInvoice",O324),'Factur-X FULL'!M:M,0))</f>
        <v>1..1</v>
      </c>
      <c r="AB324" s="109" t="str">
        <f>IF(OR(ISNA(Z324),Z324="EXT"),INDEX('Factur-X FULL'!T:T,MATCH(CONCATENATE("/rsm:CrossIndustryInvoice",O324),'Factur-X FULL'!M:M,0)),INDEX('Factur-X FULL'!T:T,MATCH(Z324,'Factur-X FULL'!B:B,0)))</f>
        <v>EN 16931</v>
      </c>
      <c r="AC324" s="70" t="s">
        <v>4706</v>
      </c>
      <c r="AD324" s="8"/>
    </row>
    <row r="325" spans="1:30" ht="45" customHeight="1" outlineLevel="3" x14ac:dyDescent="0.2">
      <c r="A325" s="8">
        <v>567</v>
      </c>
      <c r="B325" s="54" t="s">
        <v>4160</v>
      </c>
      <c r="C325" s="121"/>
      <c r="D325" s="445" t="str">
        <f t="shared" si="34"/>
        <v xml:space="preserve">* * * * </v>
      </c>
      <c r="E325" s="24" t="s">
        <v>4877</v>
      </c>
      <c r="F325" s="26">
        <f t="shared" si="35"/>
        <v>4</v>
      </c>
      <c r="G325" s="26" t="s">
        <v>5613</v>
      </c>
      <c r="H325" s="26" t="s">
        <v>5613</v>
      </c>
      <c r="I325" s="26" t="s">
        <v>5613</v>
      </c>
      <c r="J325" s="26" t="s">
        <v>3776</v>
      </c>
      <c r="K325" s="19" t="s">
        <v>20</v>
      </c>
      <c r="L325" s="230" t="str">
        <f t="shared" si="36"/>
        <v>0..1</v>
      </c>
      <c r="M325" s="230" t="str">
        <f t="shared" si="33"/>
        <v>0..1</v>
      </c>
      <c r="N325" s="475" t="s">
        <v>20</v>
      </c>
      <c r="O325" s="24" t="s">
        <v>4827</v>
      </c>
      <c r="P325" s="24" t="s">
        <v>4828</v>
      </c>
      <c r="Q325" s="20" t="s">
        <v>4830</v>
      </c>
      <c r="R325" s="20"/>
      <c r="S325" s="20"/>
      <c r="T325" s="19" t="s">
        <v>192</v>
      </c>
      <c r="U325" s="495" t="s">
        <v>81</v>
      </c>
      <c r="V325" s="89"/>
      <c r="W325" s="182"/>
      <c r="X325" s="163"/>
      <c r="Y325" s="8"/>
      <c r="Z325" s="114" t="s">
        <v>2269</v>
      </c>
      <c r="AA325" s="201" t="str">
        <f>INDEX('Factur-X FULL'!K:K,MATCH(CONCATENATE("/rsm:CrossIndustryInvoice",O325),'Factur-X FULL'!M:M,0))</f>
        <v>0..1</v>
      </c>
      <c r="AB325" s="109" t="str">
        <f>IF(OR(ISNA(Z325),Z325="EXT"),INDEX('Factur-X FULL'!T:T,MATCH(CONCATENATE("/rsm:CrossIndustryInvoice",O325),'Factur-X FULL'!M:M,0)),INDEX('Factur-X FULL'!T:T,MATCH(Z325,'Factur-X FULL'!B:B,0)))</f>
        <v>EN 16931</v>
      </c>
      <c r="AD325" s="8"/>
    </row>
    <row r="326" spans="1:30" s="148" customFormat="1" ht="45" customHeight="1" outlineLevel="2" x14ac:dyDescent="0.2">
      <c r="A326" s="8">
        <v>609</v>
      </c>
      <c r="B326" s="153" t="s">
        <v>4160</v>
      </c>
      <c r="C326" s="131"/>
      <c r="D326" s="449" t="str">
        <f t="shared" ref="D326:D348" si="37">REPT($D$1,F326)</f>
        <v xml:space="preserve">* * * </v>
      </c>
      <c r="E326" s="40" t="s">
        <v>4150</v>
      </c>
      <c r="F326" s="42">
        <f t="shared" si="27"/>
        <v>3</v>
      </c>
      <c r="G326" s="234" t="s">
        <v>5613</v>
      </c>
      <c r="H326" s="234" t="s">
        <v>5613</v>
      </c>
      <c r="I326" s="234" t="s">
        <v>5613</v>
      </c>
      <c r="J326" s="234" t="s">
        <v>3776</v>
      </c>
      <c r="K326" s="42" t="s">
        <v>20</v>
      </c>
      <c r="L326" s="41" t="str">
        <f t="shared" si="36"/>
        <v>0..1</v>
      </c>
      <c r="M326" s="41" t="str">
        <f t="shared" si="33"/>
        <v>0..1</v>
      </c>
      <c r="N326" s="481" t="s">
        <v>21</v>
      </c>
      <c r="O326" s="40" t="s">
        <v>3930</v>
      </c>
      <c r="P326" s="40"/>
      <c r="Q326" s="40"/>
      <c r="R326" s="40"/>
      <c r="S326" s="42"/>
      <c r="T326" s="42"/>
      <c r="U326" s="499"/>
      <c r="V326" s="92"/>
      <c r="W326" s="193" t="s">
        <v>5750</v>
      </c>
      <c r="X326" s="194"/>
      <c r="Y326" s="8"/>
      <c r="Z326" s="141" t="e">
        <f>INDEX('Factur-X FULL'!B:B,MATCH(CONCATENATE("/rsm:CrossIndustryInvoice",O326),'Factur-X FULL'!M:M,0))</f>
        <v>#N/A</v>
      </c>
      <c r="AA326" s="203" t="e">
        <f>INDEX('Factur-X FULL'!K:K,MATCH(CONCATENATE("/rsm:CrossIndustryInvoice",O326),'Factur-X FULL'!M:M,0))</f>
        <v>#N/A</v>
      </c>
      <c r="AB326" s="143" t="e">
        <f>IF(OR(ISNA(Z326),Z326="EXT"),INDEX('Factur-X FULL'!T:T,MATCH(CONCATENATE("/rsm:CrossIndustryInvoice",O326),'Factur-X FULL'!M:M,0)),INDEX('Factur-X FULL'!T:T,MATCH(Z326,'Factur-X FULL'!B:B,0)))</f>
        <v>#N/A</v>
      </c>
      <c r="AC326" s="426" t="s">
        <v>4707</v>
      </c>
      <c r="AD326" s="8"/>
    </row>
    <row r="327" spans="1:30" ht="45" customHeight="1" outlineLevel="3" x14ac:dyDescent="0.2">
      <c r="A327" s="8">
        <v>610</v>
      </c>
      <c r="B327" s="54" t="s">
        <v>4160</v>
      </c>
      <c r="C327" s="121"/>
      <c r="D327" s="445" t="str">
        <f t="shared" si="37"/>
        <v xml:space="preserve">* * * * </v>
      </c>
      <c r="E327" s="24" t="s">
        <v>4022</v>
      </c>
      <c r="F327" s="26">
        <f t="shared" si="27"/>
        <v>4</v>
      </c>
      <c r="G327" s="26" t="s">
        <v>5613</v>
      </c>
      <c r="H327" s="26" t="s">
        <v>5613</v>
      </c>
      <c r="I327" s="26" t="s">
        <v>5613</v>
      </c>
      <c r="J327" s="26" t="s">
        <v>3776</v>
      </c>
      <c r="K327" s="18" t="s">
        <v>16</v>
      </c>
      <c r="L327" s="230" t="str">
        <f t="shared" si="36"/>
        <v>1..1</v>
      </c>
      <c r="M327" s="230" t="str">
        <f t="shared" si="33"/>
        <v>1..1</v>
      </c>
      <c r="N327" s="475" t="s">
        <v>20</v>
      </c>
      <c r="O327" s="20" t="s">
        <v>4014</v>
      </c>
      <c r="P327" s="20" t="s">
        <v>5683</v>
      </c>
      <c r="Q327" s="20"/>
      <c r="R327" s="20"/>
      <c r="S327" s="20"/>
      <c r="T327" s="18" t="s">
        <v>531</v>
      </c>
      <c r="U327" s="495" t="s">
        <v>81</v>
      </c>
      <c r="V327" s="88"/>
      <c r="W327" s="181" t="s">
        <v>5750</v>
      </c>
      <c r="X327" s="163"/>
      <c r="Y327" s="8"/>
      <c r="Z327" s="114" t="e">
        <f>INDEX('Factur-X FULL'!B:B,MATCH(CONCATENATE("/rsm:CrossIndustryInvoice",O327),'Factur-X FULL'!M:M,0))</f>
        <v>#N/A</v>
      </c>
      <c r="AA327" s="201" t="e">
        <f>INDEX('Factur-X FULL'!K:K,MATCH(CONCATENATE("/rsm:CrossIndustryInvoice",O327),'Factur-X FULL'!M:M,0))</f>
        <v>#N/A</v>
      </c>
      <c r="AB327" s="109" t="e">
        <f>IF(OR(ISNA(Z327),Z327="EXT"),INDEX('Factur-X FULL'!T:T,MATCH(CONCATENATE("/rsm:CrossIndustryInvoice",O327),'Factur-X FULL'!M:M,0)),INDEX('Factur-X FULL'!T:T,MATCH(Z327,'Factur-X FULL'!B:B,0)))</f>
        <v>#N/A</v>
      </c>
      <c r="AC327" s="426" t="s">
        <v>4707</v>
      </c>
      <c r="AD327" s="8"/>
    </row>
    <row r="328" spans="1:30" s="148" customFormat="1" ht="45" customHeight="1" outlineLevel="2" x14ac:dyDescent="0.2">
      <c r="A328" s="8">
        <v>614</v>
      </c>
      <c r="B328" s="153" t="s">
        <v>4160</v>
      </c>
      <c r="C328" s="131"/>
      <c r="D328" s="449" t="str">
        <f t="shared" si="37"/>
        <v xml:space="preserve">* * * </v>
      </c>
      <c r="E328" s="40" t="s">
        <v>4870</v>
      </c>
      <c r="F328" s="42">
        <f t="shared" si="27"/>
        <v>3</v>
      </c>
      <c r="G328" s="234" t="s">
        <v>5613</v>
      </c>
      <c r="H328" s="234" t="s">
        <v>5613</v>
      </c>
      <c r="I328" s="234" t="s">
        <v>5613</v>
      </c>
      <c r="J328" s="234" t="s">
        <v>323</v>
      </c>
      <c r="K328" s="42" t="s">
        <v>20</v>
      </c>
      <c r="L328" s="41" t="str">
        <f t="shared" si="36"/>
        <v>0..1</v>
      </c>
      <c r="M328" s="41" t="str">
        <f t="shared" si="33"/>
        <v>0..1</v>
      </c>
      <c r="N328" s="481" t="s">
        <v>20</v>
      </c>
      <c r="O328" s="40" t="s">
        <v>3927</v>
      </c>
      <c r="P328" s="40"/>
      <c r="Q328" s="40"/>
      <c r="R328" s="40"/>
      <c r="S328" s="42"/>
      <c r="T328" s="42"/>
      <c r="U328" s="499"/>
      <c r="V328" s="92"/>
      <c r="W328" s="193"/>
      <c r="X328" s="194"/>
      <c r="Y328" s="8"/>
      <c r="Z328" s="141" t="e">
        <f>INDEX('Factur-X FULL'!B:B,MATCH(CONCATENATE("/rsm:CrossIndustryInvoice",O328),'Factur-X FULL'!M:M,0))</f>
        <v>#N/A</v>
      </c>
      <c r="AA328" s="203" t="e">
        <f>INDEX('Factur-X FULL'!K:K,MATCH(CONCATENATE("/rsm:CrossIndustryInvoice",O328),'Factur-X FULL'!M:M,0))</f>
        <v>#N/A</v>
      </c>
      <c r="AB328" s="143" t="e">
        <f>IF(OR(ISNA(Z328),Z328="EXT"),INDEX('Factur-X FULL'!T:T,MATCH(CONCATENATE("/rsm:CrossIndustryInvoice",O328),'Factur-X FULL'!M:M,0)),INDEX('Factur-X FULL'!T:T,MATCH(Z328,'Factur-X FULL'!B:B,0)))</f>
        <v>#N/A</v>
      </c>
      <c r="AC328" s="426" t="s">
        <v>4707</v>
      </c>
      <c r="AD328" s="8"/>
    </row>
    <row r="329" spans="1:30" ht="45" customHeight="1" outlineLevel="3" x14ac:dyDescent="0.2">
      <c r="A329" s="8">
        <v>615</v>
      </c>
      <c r="B329" s="54" t="s">
        <v>4160</v>
      </c>
      <c r="C329" s="121"/>
      <c r="D329" s="445" t="str">
        <f t="shared" si="37"/>
        <v xml:space="preserve">* * * * </v>
      </c>
      <c r="E329" s="24" t="s">
        <v>4147</v>
      </c>
      <c r="F329" s="26">
        <f t="shared" si="27"/>
        <v>4</v>
      </c>
      <c r="G329" s="26" t="s">
        <v>5613</v>
      </c>
      <c r="H329" s="26" t="s">
        <v>5613</v>
      </c>
      <c r="I329" s="26" t="s">
        <v>5613</v>
      </c>
      <c r="J329" s="26" t="s">
        <v>323</v>
      </c>
      <c r="K329" s="18" t="s">
        <v>16</v>
      </c>
      <c r="L329" s="230" t="str">
        <f t="shared" si="36"/>
        <v>1..1</v>
      </c>
      <c r="M329" s="230" t="str">
        <f t="shared" si="33"/>
        <v>1..1</v>
      </c>
      <c r="N329" s="475" t="s">
        <v>20</v>
      </c>
      <c r="O329" s="20" t="s">
        <v>3928</v>
      </c>
      <c r="P329" s="20" t="s">
        <v>5684</v>
      </c>
      <c r="Q329" s="20"/>
      <c r="R329" s="20"/>
      <c r="S329" s="20"/>
      <c r="T329" s="18" t="s">
        <v>531</v>
      </c>
      <c r="U329" s="495" t="s">
        <v>81</v>
      </c>
      <c r="V329" s="88"/>
      <c r="W329" s="181"/>
      <c r="X329" s="163"/>
      <c r="Y329" s="8"/>
      <c r="Z329" s="114" t="e">
        <f>INDEX('Factur-X FULL'!B:B,MATCH(CONCATENATE("/rsm:CrossIndustryInvoice",O329),'Factur-X FULL'!M:M,0))</f>
        <v>#N/A</v>
      </c>
      <c r="AA329" s="201" t="e">
        <f>INDEX('Factur-X FULL'!K:K,MATCH(CONCATENATE("/rsm:CrossIndustryInvoice",O329),'Factur-X FULL'!M:M,0))</f>
        <v>#N/A</v>
      </c>
      <c r="AB329" s="109" t="e">
        <f>IF(OR(ISNA(Z329),Z329="EXT"),INDEX('Factur-X FULL'!T:T,MATCH(CONCATENATE("/rsm:CrossIndustryInvoice",O329),'Factur-X FULL'!M:M,0)),INDEX('Factur-X FULL'!T:T,MATCH(Z329,'Factur-X FULL'!B:B,0)))</f>
        <v>#N/A</v>
      </c>
      <c r="AC329" s="426" t="s">
        <v>4707</v>
      </c>
      <c r="AD329" s="8"/>
    </row>
    <row r="330" spans="1:30" s="148" customFormat="1" ht="45" customHeight="1" outlineLevel="2" x14ac:dyDescent="0.2">
      <c r="A330" s="8">
        <v>619</v>
      </c>
      <c r="B330" s="153" t="s">
        <v>4160</v>
      </c>
      <c r="C330" s="131"/>
      <c r="D330" s="449" t="str">
        <f t="shared" si="37"/>
        <v xml:space="preserve">* * * </v>
      </c>
      <c r="E330" s="40" t="s">
        <v>4871</v>
      </c>
      <c r="F330" s="42">
        <f t="shared" ref="F330:F366" si="38">LEN(O330)-LEN(SUBSTITUTE(O330,"/",""))</f>
        <v>3</v>
      </c>
      <c r="G330" s="234" t="s">
        <v>5613</v>
      </c>
      <c r="H330" s="234" t="s">
        <v>5613</v>
      </c>
      <c r="I330" s="234" t="s">
        <v>5613</v>
      </c>
      <c r="J330" s="234" t="s">
        <v>323</v>
      </c>
      <c r="K330" s="42" t="s">
        <v>20</v>
      </c>
      <c r="L330" s="41" t="str">
        <f t="shared" si="36"/>
        <v>0..1</v>
      </c>
      <c r="M330" s="41" t="str">
        <f t="shared" si="33"/>
        <v>0..1</v>
      </c>
      <c r="N330" s="481" t="s">
        <v>20</v>
      </c>
      <c r="O330" s="40" t="s">
        <v>4873</v>
      </c>
      <c r="P330" s="40" t="s">
        <v>4875</v>
      </c>
      <c r="Q330" s="40"/>
      <c r="R330" s="40"/>
      <c r="S330" s="42"/>
      <c r="T330" s="42"/>
      <c r="U330" s="499"/>
      <c r="V330" s="92"/>
      <c r="W330" s="193"/>
      <c r="X330" s="194"/>
      <c r="Y330" s="8"/>
      <c r="Z330" s="141" t="e">
        <f>INDEX('Factur-X FULL'!B:B,MATCH(CONCATENATE("/rsm:CrossIndustryInvoice",O330),'Factur-X FULL'!M:M,0))</f>
        <v>#N/A</v>
      </c>
      <c r="AA330" s="203" t="e">
        <f>INDEX('Factur-X FULL'!K:K,MATCH(CONCATENATE("/rsm:CrossIndustryInvoice",O330),'Factur-X FULL'!M:M,0))</f>
        <v>#N/A</v>
      </c>
      <c r="AB330" s="143" t="e">
        <f>IF(OR(ISNA(Z330),Z330="EXT"),INDEX('Factur-X FULL'!T:T,MATCH(CONCATENATE("/rsm:CrossIndustryInvoice",O330),'Factur-X FULL'!M:M,0)),INDEX('Factur-X FULL'!T:T,MATCH(Z330,'Factur-X FULL'!B:B,0)))</f>
        <v>#N/A</v>
      </c>
      <c r="AC330" s="70" t="s">
        <v>4706</v>
      </c>
      <c r="AD330" s="8"/>
    </row>
    <row r="331" spans="1:30" ht="45" customHeight="1" outlineLevel="3" x14ac:dyDescent="0.2">
      <c r="A331" s="8">
        <v>620</v>
      </c>
      <c r="B331" s="54" t="s">
        <v>4160</v>
      </c>
      <c r="C331" s="121"/>
      <c r="D331" s="445" t="str">
        <f t="shared" si="37"/>
        <v xml:space="preserve">* * * * </v>
      </c>
      <c r="E331" s="24" t="s">
        <v>4872</v>
      </c>
      <c r="F331" s="26">
        <f t="shared" si="38"/>
        <v>4</v>
      </c>
      <c r="G331" s="26" t="s">
        <v>5613</v>
      </c>
      <c r="H331" s="26" t="s">
        <v>5613</v>
      </c>
      <c r="I331" s="26" t="s">
        <v>5613</v>
      </c>
      <c r="J331" s="26" t="s">
        <v>323</v>
      </c>
      <c r="K331" s="18" t="s">
        <v>16</v>
      </c>
      <c r="L331" s="230" t="str">
        <f t="shared" si="36"/>
        <v>1..1</v>
      </c>
      <c r="M331" s="230" t="str">
        <f t="shared" si="33"/>
        <v>1..1</v>
      </c>
      <c r="N331" s="475" t="s">
        <v>20</v>
      </c>
      <c r="O331" s="20" t="s">
        <v>4874</v>
      </c>
      <c r="P331" s="20" t="s">
        <v>5686</v>
      </c>
      <c r="Q331" s="20" t="s">
        <v>5576</v>
      </c>
      <c r="R331" s="20"/>
      <c r="S331" s="20"/>
      <c r="T331" s="18" t="s">
        <v>531</v>
      </c>
      <c r="U331" s="495" t="s">
        <v>81</v>
      </c>
      <c r="V331" s="88"/>
      <c r="W331" s="181"/>
      <c r="X331" s="163"/>
      <c r="Y331" s="8"/>
      <c r="Z331" s="114" t="e">
        <f>INDEX('Factur-X FULL'!B:B,MATCH(CONCATENATE("/rsm:CrossIndustryInvoice",O331),'Factur-X FULL'!M:M,0))</f>
        <v>#N/A</v>
      </c>
      <c r="AA331" s="201" t="e">
        <f>INDEX('Factur-X FULL'!K:K,MATCH(CONCATENATE("/rsm:CrossIndustryInvoice",O331),'Factur-X FULL'!M:M,0))</f>
        <v>#N/A</v>
      </c>
      <c r="AB331" s="109" t="e">
        <f>IF(OR(ISNA(Z331),Z331="EXT"),INDEX('Factur-X FULL'!T:T,MATCH(CONCATENATE("/rsm:CrossIndustryInvoice",O331),'Factur-X FULL'!M:M,0)),INDEX('Factur-X FULL'!T:T,MATCH(Z331,'Factur-X FULL'!B:B,0)))</f>
        <v>#N/A</v>
      </c>
      <c r="AC331" s="70" t="s">
        <v>4706</v>
      </c>
      <c r="AD331" s="8"/>
    </row>
    <row r="332" spans="1:30" s="148" customFormat="1" ht="45" customHeight="1" outlineLevel="2" x14ac:dyDescent="0.2">
      <c r="A332" s="8">
        <v>624</v>
      </c>
      <c r="B332" s="153" t="s">
        <v>4160</v>
      </c>
      <c r="C332" s="127"/>
      <c r="D332" s="449" t="str">
        <f t="shared" si="37"/>
        <v xml:space="preserve">* * * </v>
      </c>
      <c r="E332" s="40" t="s">
        <v>4346</v>
      </c>
      <c r="F332" s="42">
        <f t="shared" si="38"/>
        <v>3</v>
      </c>
      <c r="G332" s="234" t="s">
        <v>5614</v>
      </c>
      <c r="H332" s="234" t="s">
        <v>5613</v>
      </c>
      <c r="I332" s="234" t="s">
        <v>5613</v>
      </c>
      <c r="J332" s="234" t="s">
        <v>323</v>
      </c>
      <c r="K332" s="42" t="s">
        <v>20</v>
      </c>
      <c r="L332" s="41" t="str">
        <f t="shared" si="36"/>
        <v>0..1</v>
      </c>
      <c r="M332" s="41" t="str">
        <f t="shared" si="33"/>
        <v>0..1</v>
      </c>
      <c r="N332" s="481" t="s">
        <v>20</v>
      </c>
      <c r="O332" s="40" t="s">
        <v>4350</v>
      </c>
      <c r="P332" s="40"/>
      <c r="Q332" s="40"/>
      <c r="R332" s="40"/>
      <c r="S332" s="40" t="s">
        <v>5955</v>
      </c>
      <c r="T332" s="42"/>
      <c r="U332" s="499"/>
      <c r="V332" s="92"/>
      <c r="W332" s="193" t="s">
        <v>3774</v>
      </c>
      <c r="X332" s="194"/>
      <c r="Y332" s="8"/>
      <c r="Z332" s="141" t="e">
        <f>INDEX('Factur-X FULL'!B:B,MATCH(CONCATENATE("/rsm:CrossIndustryInvoice",O332),'Factur-X FULL'!M:M,0))</f>
        <v>#N/A</v>
      </c>
      <c r="AA332" s="203" t="e">
        <f>INDEX('Factur-X FULL'!K:K,MATCH(CONCATENATE("/rsm:CrossIndustryInvoice",O332),'Factur-X FULL'!M:M,0))</f>
        <v>#N/A</v>
      </c>
      <c r="AB332" s="143" t="e">
        <f>IF(OR(ISNA(Z332),Z332="EXT"),INDEX('Factur-X FULL'!T:T,MATCH(CONCATENATE("/rsm:CrossIndustryInvoice",O332),'Factur-X FULL'!M:M,0)),INDEX('Factur-X FULL'!T:T,MATCH(Z332,'Factur-X FULL'!B:B,0)))</f>
        <v>#N/A</v>
      </c>
      <c r="AC332" s="70" t="s">
        <v>4706</v>
      </c>
      <c r="AD332" s="8"/>
    </row>
    <row r="333" spans="1:30" ht="45" customHeight="1" outlineLevel="3" x14ac:dyDescent="0.2">
      <c r="A333" s="8">
        <v>625</v>
      </c>
      <c r="B333" s="54" t="s">
        <v>4160</v>
      </c>
      <c r="C333" s="121"/>
      <c r="D333" s="445" t="str">
        <f t="shared" si="37"/>
        <v xml:space="preserve">* * * * </v>
      </c>
      <c r="E333" s="24" t="s">
        <v>4347</v>
      </c>
      <c r="F333" s="26">
        <f t="shared" si="38"/>
        <v>4</v>
      </c>
      <c r="G333" s="26" t="s">
        <v>5614</v>
      </c>
      <c r="H333" s="26" t="s">
        <v>5613</v>
      </c>
      <c r="I333" s="26" t="s">
        <v>5613</v>
      </c>
      <c r="J333" s="26" t="s">
        <v>323</v>
      </c>
      <c r="K333" s="18" t="s">
        <v>16</v>
      </c>
      <c r="L333" s="230" t="str">
        <f t="shared" si="36"/>
        <v>1..1</v>
      </c>
      <c r="M333" s="230" t="str">
        <f t="shared" si="33"/>
        <v>1..1</v>
      </c>
      <c r="N333" s="475" t="s">
        <v>20</v>
      </c>
      <c r="O333" s="20" t="s">
        <v>4351</v>
      </c>
      <c r="P333" s="20" t="s">
        <v>5688</v>
      </c>
      <c r="Q333" s="20"/>
      <c r="R333" s="20"/>
      <c r="S333" s="20" t="s">
        <v>5955</v>
      </c>
      <c r="T333" s="18" t="s">
        <v>531</v>
      </c>
      <c r="U333" s="495" t="s">
        <v>81</v>
      </c>
      <c r="V333" s="88"/>
      <c r="W333" s="181" t="s">
        <v>3774</v>
      </c>
      <c r="X333" s="163"/>
      <c r="Y333" s="8"/>
      <c r="Z333" s="114" t="e">
        <f>INDEX('Factur-X FULL'!B:B,MATCH(CONCATENATE("/rsm:CrossIndustryInvoice",O333),'Factur-X FULL'!M:M,0))</f>
        <v>#N/A</v>
      </c>
      <c r="AA333" s="201" t="e">
        <f>INDEX('Factur-X FULL'!K:K,MATCH(CONCATENATE("/rsm:CrossIndustryInvoice",O333),'Factur-X FULL'!M:M,0))</f>
        <v>#N/A</v>
      </c>
      <c r="AB333" s="109" t="e">
        <f>IF(OR(ISNA(Z333),Z333="EXT"),INDEX('Factur-X FULL'!T:T,MATCH(CONCATENATE("/rsm:CrossIndustryInvoice",O333),'Factur-X FULL'!M:M,0)),INDEX('Factur-X FULL'!T:T,MATCH(Z333,'Factur-X FULL'!B:B,0)))</f>
        <v>#N/A</v>
      </c>
      <c r="AC333" s="70" t="s">
        <v>4706</v>
      </c>
      <c r="AD333" s="8"/>
    </row>
    <row r="334" spans="1:30" s="148" customFormat="1" ht="45" customHeight="1" outlineLevel="2" x14ac:dyDescent="0.2">
      <c r="A334" s="8">
        <v>629</v>
      </c>
      <c r="B334" s="153" t="s">
        <v>4160</v>
      </c>
      <c r="C334" s="127"/>
      <c r="D334" s="449" t="str">
        <f t="shared" si="37"/>
        <v xml:space="preserve">* * * </v>
      </c>
      <c r="E334" s="40" t="s">
        <v>4348</v>
      </c>
      <c r="F334" s="42">
        <f t="shared" si="38"/>
        <v>3</v>
      </c>
      <c r="G334" s="234" t="s">
        <v>5614</v>
      </c>
      <c r="H334" s="234" t="s">
        <v>5613</v>
      </c>
      <c r="I334" s="234" t="s">
        <v>5613</v>
      </c>
      <c r="J334" s="234" t="s">
        <v>323</v>
      </c>
      <c r="K334" s="42" t="s">
        <v>20</v>
      </c>
      <c r="L334" s="41" t="str">
        <f t="shared" ref="L334:L379" si="39">IF($K334="","",$K334)</f>
        <v>0..1</v>
      </c>
      <c r="M334" s="41" t="str">
        <f t="shared" si="33"/>
        <v>0..1</v>
      </c>
      <c r="N334" s="481" t="s">
        <v>20</v>
      </c>
      <c r="O334" s="40" t="s">
        <v>4353</v>
      </c>
      <c r="P334" s="40"/>
      <c r="Q334" s="40"/>
      <c r="R334" s="40"/>
      <c r="S334" s="40" t="s">
        <v>5956</v>
      </c>
      <c r="T334" s="42"/>
      <c r="U334" s="499"/>
      <c r="V334" s="92"/>
      <c r="W334" s="193" t="s">
        <v>3774</v>
      </c>
      <c r="X334" s="194"/>
      <c r="Y334" s="8"/>
      <c r="Z334" s="141" t="e">
        <f>INDEX('Factur-X FULL'!B:B,MATCH(CONCATENATE("/rsm:CrossIndustryInvoice",O334),'Factur-X FULL'!M:M,0))</f>
        <v>#N/A</v>
      </c>
      <c r="AA334" s="203" t="e">
        <f>INDEX('Factur-X FULL'!K:K,MATCH(CONCATENATE("/rsm:CrossIndustryInvoice",O334),'Factur-X FULL'!M:M,0))</f>
        <v>#N/A</v>
      </c>
      <c r="AB334" s="143" t="e">
        <f>IF(OR(ISNA(Z334),Z334="EXT"),INDEX('Factur-X FULL'!T:T,MATCH(CONCATENATE("/rsm:CrossIndustryInvoice",O334),'Factur-X FULL'!M:M,0)),INDEX('Factur-X FULL'!T:T,MATCH(Z334,'Factur-X FULL'!B:B,0)))</f>
        <v>#N/A</v>
      </c>
      <c r="AC334" s="70" t="s">
        <v>4706</v>
      </c>
      <c r="AD334" s="8"/>
    </row>
    <row r="335" spans="1:30" ht="45" customHeight="1" outlineLevel="3" x14ac:dyDescent="0.2">
      <c r="A335" s="8">
        <v>630</v>
      </c>
      <c r="B335" s="54" t="s">
        <v>4160</v>
      </c>
      <c r="C335" s="121"/>
      <c r="D335" s="445" t="str">
        <f t="shared" si="37"/>
        <v xml:space="preserve">* * * * </v>
      </c>
      <c r="E335" s="24" t="s">
        <v>4349</v>
      </c>
      <c r="F335" s="26">
        <f t="shared" si="38"/>
        <v>4</v>
      </c>
      <c r="G335" s="26" t="s">
        <v>5614</v>
      </c>
      <c r="H335" s="26" t="s">
        <v>5613</v>
      </c>
      <c r="I335" s="26" t="s">
        <v>5613</v>
      </c>
      <c r="J335" s="26" t="s">
        <v>323</v>
      </c>
      <c r="K335" s="18" t="s">
        <v>16</v>
      </c>
      <c r="L335" s="230" t="str">
        <f>IF($K335="","",$K335)</f>
        <v>1..1</v>
      </c>
      <c r="M335" s="230" t="str">
        <f t="shared" si="33"/>
        <v>1..1</v>
      </c>
      <c r="N335" s="475" t="s">
        <v>20</v>
      </c>
      <c r="O335" s="20" t="s">
        <v>4352</v>
      </c>
      <c r="P335" s="20" t="s">
        <v>5690</v>
      </c>
      <c r="Q335" s="20"/>
      <c r="R335" s="20"/>
      <c r="S335" s="20" t="s">
        <v>5956</v>
      </c>
      <c r="T335" s="18" t="s">
        <v>531</v>
      </c>
      <c r="U335" s="495" t="s">
        <v>81</v>
      </c>
      <c r="V335" s="88"/>
      <c r="W335" s="181" t="s">
        <v>3774</v>
      </c>
      <c r="X335" s="163"/>
      <c r="Y335" s="8"/>
      <c r="Z335" s="114" t="e">
        <f>INDEX('Factur-X FULL'!B:B,MATCH(CONCATENATE("/rsm:CrossIndustryInvoice",O335),'Factur-X FULL'!M:M,0))</f>
        <v>#N/A</v>
      </c>
      <c r="AA335" s="201" t="e">
        <f>INDEX('Factur-X FULL'!K:K,MATCH(CONCATENATE("/rsm:CrossIndustryInvoice",O335),'Factur-X FULL'!M:M,0))</f>
        <v>#N/A</v>
      </c>
      <c r="AB335" s="109" t="e">
        <f>IF(OR(ISNA(Z335),Z335="EXT"),INDEX('Factur-X FULL'!T:T,MATCH(CONCATENATE("/rsm:CrossIndustryInvoice",O335),'Factur-X FULL'!M:M,0)),INDEX('Factur-X FULL'!T:T,MATCH(Z335,'Factur-X FULL'!B:B,0)))</f>
        <v>#N/A</v>
      </c>
      <c r="AC335" s="70" t="s">
        <v>4706</v>
      </c>
      <c r="AD335" s="8"/>
    </row>
    <row r="336" spans="1:30" s="148" customFormat="1" ht="45" customHeight="1" outlineLevel="2" x14ac:dyDescent="0.2">
      <c r="A336" s="8">
        <v>634</v>
      </c>
      <c r="B336" s="153" t="s">
        <v>4160</v>
      </c>
      <c r="C336" s="131"/>
      <c r="D336" s="449" t="str">
        <f t="shared" si="37"/>
        <v xml:space="preserve">* * * </v>
      </c>
      <c r="E336" s="40" t="s">
        <v>4618</v>
      </c>
      <c r="F336" s="42">
        <f t="shared" si="38"/>
        <v>3</v>
      </c>
      <c r="G336" s="234" t="s">
        <v>5613</v>
      </c>
      <c r="H336" s="234" t="s">
        <v>5613</v>
      </c>
      <c r="I336" s="234" t="s">
        <v>5613</v>
      </c>
      <c r="J336" s="234" t="s">
        <v>3776</v>
      </c>
      <c r="K336" s="42" t="s">
        <v>20</v>
      </c>
      <c r="L336" s="41" t="str">
        <f t="shared" si="39"/>
        <v>0..1</v>
      </c>
      <c r="M336" s="41" t="str">
        <f t="shared" si="33"/>
        <v>0..1</v>
      </c>
      <c r="N336" s="481" t="s">
        <v>20</v>
      </c>
      <c r="O336" s="40" t="s">
        <v>4832</v>
      </c>
      <c r="P336" s="40" t="s">
        <v>4834</v>
      </c>
      <c r="Q336" s="40"/>
      <c r="R336" s="40"/>
      <c r="S336" s="42"/>
      <c r="T336" s="42"/>
      <c r="U336" s="499"/>
      <c r="V336" s="92"/>
      <c r="W336" s="193"/>
      <c r="X336" s="194"/>
      <c r="Y336" s="8"/>
      <c r="Z336" s="141" t="str">
        <f>INDEX('Factur-X FULL'!B:B,MATCH(CONCATENATE("/rsm:CrossIndustryInvoice",O336),'Factur-X FULL'!M:M,0))</f>
        <v>BT-11-00</v>
      </c>
      <c r="AA336" s="203" t="str">
        <f>INDEX('Factur-X FULL'!K:K,MATCH(CONCATENATE("/rsm:CrossIndustryInvoice",O336),'Factur-X FULL'!M:M,0))</f>
        <v>0..1</v>
      </c>
      <c r="AB336" s="143" t="str">
        <f>IF(OR(ISNA(Z336),Z336="EXT"),INDEX('Factur-X FULL'!T:T,MATCH(CONCATENATE("/rsm:CrossIndustryInvoice",O336),'Factur-X FULL'!M:M,0)),INDEX('Factur-X FULL'!T:T,MATCH(Z336,'Factur-X FULL'!B:B,0)))</f>
        <v>EN 16931</v>
      </c>
      <c r="AC336" s="70"/>
      <c r="AD336" s="8"/>
    </row>
    <row r="337" spans="1:30" ht="45" customHeight="1" outlineLevel="3" x14ac:dyDescent="0.2">
      <c r="A337" s="8">
        <v>635</v>
      </c>
      <c r="B337" s="54" t="s">
        <v>4160</v>
      </c>
      <c r="C337" s="511"/>
      <c r="D337" s="445" t="str">
        <f t="shared" si="37"/>
        <v xml:space="preserve">* * * * </v>
      </c>
      <c r="E337" s="24" t="s">
        <v>2285</v>
      </c>
      <c r="F337" s="26">
        <f t="shared" si="38"/>
        <v>4</v>
      </c>
      <c r="G337" s="26" t="s">
        <v>5613</v>
      </c>
      <c r="H337" s="26" t="s">
        <v>5613</v>
      </c>
      <c r="I337" s="26" t="s">
        <v>5613</v>
      </c>
      <c r="J337" s="26" t="s">
        <v>3776</v>
      </c>
      <c r="K337" s="18" t="s">
        <v>16</v>
      </c>
      <c r="L337" s="230" t="str">
        <f t="shared" si="39"/>
        <v>1..1</v>
      </c>
      <c r="M337" s="230" t="str">
        <f t="shared" si="33"/>
        <v>1..1</v>
      </c>
      <c r="N337" s="475" t="s">
        <v>20</v>
      </c>
      <c r="O337" s="20" t="s">
        <v>4833</v>
      </c>
      <c r="P337" s="20" t="s">
        <v>4835</v>
      </c>
      <c r="Q337" s="278"/>
      <c r="R337" s="278"/>
      <c r="S337" s="278" t="s">
        <v>77</v>
      </c>
      <c r="T337" s="18" t="s">
        <v>531</v>
      </c>
      <c r="U337" s="495" t="s">
        <v>81</v>
      </c>
      <c r="V337" s="88"/>
      <c r="W337" s="181"/>
      <c r="X337" s="163"/>
      <c r="Y337" s="8"/>
      <c r="Z337" s="114" t="str">
        <f>INDEX('Factur-X FULL'!B:B,MATCH(CONCATENATE("/rsm:CrossIndustryInvoice",O337),'Factur-X FULL'!M:M,0))</f>
        <v>BT-11</v>
      </c>
      <c r="AA337" s="201" t="str">
        <f>INDEX('Factur-X FULL'!K:K,MATCH(CONCATENATE("/rsm:CrossIndustryInvoice",O337),'Factur-X FULL'!M:M,0))</f>
        <v>1..1</v>
      </c>
      <c r="AB337" s="115" t="str">
        <f>IF(OR(ISNA(Z337),Z337="EXT"),INDEX('Factur-X FULL'!T:T,MATCH(CONCATENATE("/rsm:CrossIndustryInvoice",O337),'Factur-X FULL'!M:M,0)),INDEX('Factur-X FULL'!T:T,MATCH(Z337,'Factur-X FULL'!B:B,0)))</f>
        <v>EN 16931</v>
      </c>
      <c r="AD337" s="8"/>
    </row>
    <row r="338" spans="1:30" ht="45" customHeight="1" outlineLevel="3" x14ac:dyDescent="0.2">
      <c r="A338" s="8">
        <v>636</v>
      </c>
      <c r="B338" s="54" t="s">
        <v>4160</v>
      </c>
      <c r="C338" s="511"/>
      <c r="D338" s="445" t="str">
        <f t="shared" si="37"/>
        <v xml:space="preserve">* * * * </v>
      </c>
      <c r="E338" s="24" t="s">
        <v>2293</v>
      </c>
      <c r="F338" s="26">
        <f t="shared" si="38"/>
        <v>4</v>
      </c>
      <c r="G338" s="26" t="s">
        <v>5613</v>
      </c>
      <c r="H338" s="26" t="s">
        <v>5613</v>
      </c>
      <c r="I338" s="26" t="s">
        <v>5613</v>
      </c>
      <c r="J338" s="26" t="s">
        <v>3776</v>
      </c>
      <c r="K338" s="18" t="s">
        <v>16</v>
      </c>
      <c r="L338" s="230" t="str">
        <f t="shared" si="39"/>
        <v>1..1</v>
      </c>
      <c r="M338" s="230" t="str">
        <f t="shared" si="33"/>
        <v>1..1</v>
      </c>
      <c r="N338" s="475" t="s">
        <v>20</v>
      </c>
      <c r="O338" s="20" t="s">
        <v>4836</v>
      </c>
      <c r="P338" s="20"/>
      <c r="Q338" s="278" t="s">
        <v>5597</v>
      </c>
      <c r="R338" s="278"/>
      <c r="S338" s="278"/>
      <c r="T338" s="18" t="s">
        <v>125</v>
      </c>
      <c r="U338" s="495" t="s">
        <v>81</v>
      </c>
      <c r="V338" s="88"/>
      <c r="W338" s="181"/>
      <c r="X338" s="163"/>
      <c r="Y338" s="8"/>
      <c r="Z338" s="114" t="str">
        <f>INDEX('Factur-X FULL'!B:B,MATCH(CONCATENATE("/rsm:CrossIndustryInvoice",O338),'Factur-X FULL'!M:M,0))</f>
        <v>BT-11-0</v>
      </c>
      <c r="AA338" s="201" t="str">
        <f>INDEX('Factur-X FULL'!K:K,MATCH(CONCATENATE("/rsm:CrossIndustryInvoice",O338),'Factur-X FULL'!M:M,0))</f>
        <v>1..1</v>
      </c>
      <c r="AB338" s="115" t="str">
        <f>IF(OR(ISNA(Z338),Z338="EXT"),INDEX('Factur-X FULL'!T:T,MATCH(CONCATENATE("/rsm:CrossIndustryInvoice",O338),'Factur-X FULL'!M:M,0)),INDEX('Factur-X FULL'!T:T,MATCH(Z338,'Factur-X FULL'!B:B,0)))</f>
        <v>EN 16931</v>
      </c>
      <c r="AD338" s="8"/>
    </row>
    <row r="339" spans="1:30" ht="45" customHeight="1" outlineLevel="1" x14ac:dyDescent="0.2">
      <c r="A339" s="8">
        <v>642</v>
      </c>
      <c r="B339" s="62" t="s">
        <v>4161</v>
      </c>
      <c r="C339" s="219"/>
      <c r="D339" s="453" t="str">
        <f t="shared" si="37"/>
        <v xml:space="preserve">* * </v>
      </c>
      <c r="E339" s="63" t="s">
        <v>2</v>
      </c>
      <c r="F339" s="64">
        <f t="shared" si="38"/>
        <v>2</v>
      </c>
      <c r="G339" s="64" t="s">
        <v>5613</v>
      </c>
      <c r="H339" s="64" t="s">
        <v>5613</v>
      </c>
      <c r="I339" s="64" t="s">
        <v>5613</v>
      </c>
      <c r="J339" s="64" t="s">
        <v>323</v>
      </c>
      <c r="K339" s="65" t="s">
        <v>16</v>
      </c>
      <c r="L339" s="235" t="str">
        <f t="shared" si="39"/>
        <v>1..1</v>
      </c>
      <c r="M339" s="235" t="str">
        <f t="shared" si="33"/>
        <v>1..1</v>
      </c>
      <c r="N339" s="480" t="s">
        <v>20</v>
      </c>
      <c r="O339" s="33" t="s">
        <v>4152</v>
      </c>
      <c r="P339" s="67"/>
      <c r="Q339" s="67"/>
      <c r="R339" s="67"/>
      <c r="S339" s="66"/>
      <c r="T339" s="132"/>
      <c r="U339" s="506"/>
      <c r="V339" s="95"/>
      <c r="W339" s="189"/>
      <c r="X339" s="170"/>
      <c r="Y339" s="8"/>
      <c r="Z339" s="138" t="str">
        <f>INDEX('Factur-X FULL'!B:B,MATCH(CONCATENATE("/rsm:CrossIndustryInvoice",O339),'Factur-X FULL'!M:M,0))</f>
        <v>BG-13-00</v>
      </c>
      <c r="AA339" s="200" t="str">
        <f>INDEX('Factur-X FULL'!K:K,MATCH(CONCATENATE("/rsm:CrossIndustryInvoice",O339),'Factur-X FULL'!M:M,0))</f>
        <v>1..1</v>
      </c>
      <c r="AB339" s="140" t="str">
        <f>IF(OR(ISNA(Z339),Z339="EXT"),INDEX('Factur-X FULL'!T:T,MATCH(CONCATENATE("/rsm:CrossIndustryInvoice",O339),'Factur-X FULL'!M:M,0)),INDEX('Factur-X FULL'!T:T,MATCH(Z339,'Factur-X FULL'!B:B,0)))</f>
        <v>MINIMUM</v>
      </c>
      <c r="AD339" s="8"/>
    </row>
    <row r="340" spans="1:30" s="148" customFormat="1" ht="45" customHeight="1" outlineLevel="2" x14ac:dyDescent="0.2">
      <c r="A340" s="8">
        <v>643</v>
      </c>
      <c r="B340" s="155" t="s">
        <v>4161</v>
      </c>
      <c r="C340" s="127"/>
      <c r="D340" s="449" t="str">
        <f t="shared" si="37"/>
        <v xml:space="preserve">* * * </v>
      </c>
      <c r="E340" s="40" t="s">
        <v>4163</v>
      </c>
      <c r="F340" s="42">
        <f t="shared" si="38"/>
        <v>3</v>
      </c>
      <c r="G340" s="234" t="s">
        <v>5613</v>
      </c>
      <c r="H340" s="234" t="s">
        <v>5613</v>
      </c>
      <c r="I340" s="234" t="s">
        <v>5613</v>
      </c>
      <c r="J340" s="234" t="s">
        <v>323</v>
      </c>
      <c r="K340" s="42" t="s">
        <v>20</v>
      </c>
      <c r="L340" s="41" t="str">
        <f t="shared" si="39"/>
        <v>0..1</v>
      </c>
      <c r="M340" s="41" t="str">
        <f t="shared" si="33"/>
        <v>0..1</v>
      </c>
      <c r="N340" s="481" t="s">
        <v>20</v>
      </c>
      <c r="O340" s="40" t="s">
        <v>3931</v>
      </c>
      <c r="P340" s="40" t="s">
        <v>4229</v>
      </c>
      <c r="Q340" s="40"/>
      <c r="R340" s="40"/>
      <c r="S340" s="42"/>
      <c r="T340" s="42" t="s">
        <v>77</v>
      </c>
      <c r="U340" s="499"/>
      <c r="V340" s="177" t="s">
        <v>4151</v>
      </c>
      <c r="W340" s="193"/>
      <c r="X340" s="194" t="s">
        <v>4949</v>
      </c>
      <c r="Y340" s="8"/>
      <c r="Z340" s="141" t="str">
        <f>INDEX('Factur-X FULL'!B:B,MATCH(CONCATENATE("/rsm:CrossIndustryInvoice",O340),'Factur-X FULL'!M:M,0))</f>
        <v>BG-13</v>
      </c>
      <c r="AA340" s="203" t="str">
        <f>INDEX('Factur-X FULL'!K:K,MATCH(CONCATENATE("/rsm:CrossIndustryInvoice",O340),'Factur-X FULL'!M:M,0))</f>
        <v>0..1</v>
      </c>
      <c r="AB340" s="143" t="str">
        <f>IF(OR(ISNA(Z340),Z340="EXT"),INDEX('Factur-X FULL'!T:T,MATCH(CONCATENATE("/rsm:CrossIndustryInvoice",O340),'Factur-X FULL'!M:M,0)),INDEX('Factur-X FULL'!T:T,MATCH(Z340,'Factur-X FULL'!B:B,0)))</f>
        <v>BASIC WL</v>
      </c>
      <c r="AC340" s="70"/>
      <c r="AD340" s="8"/>
    </row>
    <row r="341" spans="1:30" ht="45" customHeight="1" outlineLevel="3" x14ac:dyDescent="0.2">
      <c r="A341" s="8">
        <v>644</v>
      </c>
      <c r="B341" s="62" t="s">
        <v>4161</v>
      </c>
      <c r="C341" s="121"/>
      <c r="D341" s="445" t="str">
        <f t="shared" si="37"/>
        <v xml:space="preserve">* * * * </v>
      </c>
      <c r="E341" s="24" t="s">
        <v>294</v>
      </c>
      <c r="F341" s="26">
        <f t="shared" si="38"/>
        <v>4</v>
      </c>
      <c r="G341" s="26" t="s">
        <v>5613</v>
      </c>
      <c r="H341" s="26" t="s">
        <v>5613</v>
      </c>
      <c r="I341" s="26" t="s">
        <v>5613</v>
      </c>
      <c r="J341" s="26" t="s">
        <v>323</v>
      </c>
      <c r="K341" s="18" t="s">
        <v>20</v>
      </c>
      <c r="L341" s="230" t="str">
        <f t="shared" si="39"/>
        <v>0..1</v>
      </c>
      <c r="M341" s="230" t="str">
        <f t="shared" si="33"/>
        <v>0..1</v>
      </c>
      <c r="N341" s="476" t="s">
        <v>21</v>
      </c>
      <c r="O341" s="21" t="s">
        <v>4032</v>
      </c>
      <c r="P341" s="20" t="s">
        <v>2334</v>
      </c>
      <c r="Q341" s="20" t="s">
        <v>2335</v>
      </c>
      <c r="R341" s="20"/>
      <c r="S341" s="21"/>
      <c r="T341" s="18" t="s">
        <v>147</v>
      </c>
      <c r="U341" s="495" t="s">
        <v>81</v>
      </c>
      <c r="V341" s="176"/>
      <c r="W341" s="181"/>
      <c r="X341" s="163" t="s">
        <v>4949</v>
      </c>
      <c r="Y341" s="8"/>
      <c r="Z341" s="114" t="str">
        <f>INDEX('Factur-X FULL'!B:B,MATCH(CONCATENATE("/rsm:CrossIndustryInvoice",O341),'Factur-X FULL'!M:M,0))</f>
        <v>BT-71</v>
      </c>
      <c r="AA341" s="201" t="str">
        <f>INDEX('Factur-X FULL'!K:K,MATCH(CONCATENATE("/rsm:CrossIndustryInvoice",O341),'Factur-X FULL'!M:M,0))</f>
        <v>0..1</v>
      </c>
      <c r="AB341" s="113" t="str">
        <f>IF(OR(ISNA(Z341),Z341="EXT"),INDEX('Factur-X FULL'!T:T,MATCH(CONCATENATE("/rsm:CrossIndustryInvoice",O341),'Factur-X FULL'!M:M,0)),INDEX('Factur-X FULL'!T:T,MATCH(Z341,'Factur-X FULL'!B:B,0)))</f>
        <v>BASIC WL</v>
      </c>
      <c r="AD341" s="8"/>
    </row>
    <row r="342" spans="1:30" ht="45" customHeight="1" outlineLevel="3" x14ac:dyDescent="0.2">
      <c r="A342" s="8">
        <v>645</v>
      </c>
      <c r="B342" s="62" t="s">
        <v>4161</v>
      </c>
      <c r="C342" s="121"/>
      <c r="D342" s="445" t="str">
        <f t="shared" si="37"/>
        <v xml:space="preserve">* * * * </v>
      </c>
      <c r="E342" s="24" t="s">
        <v>295</v>
      </c>
      <c r="F342" s="26">
        <f t="shared" si="38"/>
        <v>4</v>
      </c>
      <c r="G342" s="26" t="s">
        <v>5613</v>
      </c>
      <c r="H342" s="26" t="s">
        <v>5613</v>
      </c>
      <c r="I342" s="26" t="s">
        <v>5613</v>
      </c>
      <c r="J342" s="26" t="s">
        <v>323</v>
      </c>
      <c r="K342" s="18" t="s">
        <v>21</v>
      </c>
      <c r="L342" s="230" t="str">
        <f t="shared" si="39"/>
        <v>0..n</v>
      </c>
      <c r="M342" s="230" t="str">
        <f t="shared" si="33"/>
        <v>0..n</v>
      </c>
      <c r="N342" s="476" t="s">
        <v>21</v>
      </c>
      <c r="O342" s="21" t="s">
        <v>3932</v>
      </c>
      <c r="P342" s="20" t="s">
        <v>77</v>
      </c>
      <c r="Q342" s="20" t="s">
        <v>1395</v>
      </c>
      <c r="R342" s="20"/>
      <c r="S342" s="21"/>
      <c r="T342" s="18" t="s">
        <v>77</v>
      </c>
      <c r="U342" s="495"/>
      <c r="V342" s="176" t="s">
        <v>296</v>
      </c>
      <c r="W342" s="181"/>
      <c r="X342" s="163" t="s">
        <v>4949</v>
      </c>
      <c r="Y342" s="8"/>
      <c r="Z342" s="114" t="str">
        <f>INDEX('Factur-X FULL'!B:B,MATCH(CONCATENATE("/rsm:CrossIndustryInvoice",O342),'Factur-X FULL'!M:M,0))</f>
        <v>BT-71-0</v>
      </c>
      <c r="AA342" s="201" t="str">
        <f>INDEX('Factur-X FULL'!K:K,MATCH(CONCATENATE("/rsm:CrossIndustryInvoice",O342),'Factur-X FULL'!M:M,0))</f>
        <v>0..1</v>
      </c>
      <c r="AB342" s="113" t="str">
        <f>IF(OR(ISNA(Z342),Z342="EXT"),INDEX('Factur-X FULL'!T:T,MATCH(CONCATENATE("/rsm:CrossIndustryInvoice",O342),'Factur-X FULL'!M:M,0)),INDEX('Factur-X FULL'!T:T,MATCH(Z342,'Factur-X FULL'!B:B,0)))</f>
        <v>BASIC WL</v>
      </c>
      <c r="AC342" s="70" t="s">
        <v>4706</v>
      </c>
      <c r="AD342" s="8"/>
    </row>
    <row r="343" spans="1:30" ht="45" customHeight="1" outlineLevel="3" x14ac:dyDescent="0.2">
      <c r="A343" s="8">
        <v>646</v>
      </c>
      <c r="B343" s="62" t="s">
        <v>4161</v>
      </c>
      <c r="C343" s="121"/>
      <c r="D343" s="445" t="str">
        <f t="shared" si="37"/>
        <v xml:space="preserve">* * * * * </v>
      </c>
      <c r="E343" s="24" t="s">
        <v>161</v>
      </c>
      <c r="F343" s="26">
        <f t="shared" si="38"/>
        <v>5</v>
      </c>
      <c r="G343" s="26" t="s">
        <v>5613</v>
      </c>
      <c r="H343" s="26" t="s">
        <v>5613</v>
      </c>
      <c r="I343" s="26" t="s">
        <v>5613</v>
      </c>
      <c r="J343" s="26" t="s">
        <v>323</v>
      </c>
      <c r="K343" s="18" t="s">
        <v>16</v>
      </c>
      <c r="L343" s="230" t="str">
        <f t="shared" si="39"/>
        <v>1..1</v>
      </c>
      <c r="M343" s="230" t="str">
        <f t="shared" si="33"/>
        <v>1..1</v>
      </c>
      <c r="N343" s="476" t="s">
        <v>20</v>
      </c>
      <c r="O343" s="31" t="s">
        <v>3933</v>
      </c>
      <c r="P343" s="32" t="s">
        <v>2347</v>
      </c>
      <c r="Q343" s="32" t="s">
        <v>406</v>
      </c>
      <c r="R343" s="32"/>
      <c r="S343" s="31"/>
      <c r="T343" s="122" t="s">
        <v>409</v>
      </c>
      <c r="U343" s="497" t="s">
        <v>230</v>
      </c>
      <c r="V343" s="90"/>
      <c r="W343" s="184"/>
      <c r="X343" s="165" t="s">
        <v>4949</v>
      </c>
      <c r="Y343" s="8"/>
      <c r="Z343" s="114" t="str">
        <f>INDEX('Factur-X FULL'!B:B,MATCH(CONCATENATE("/rsm:CrossIndustryInvoice",O343),'Factur-X FULL'!M:M,0))</f>
        <v>BT-71-1</v>
      </c>
      <c r="AA343" s="201" t="str">
        <f>INDEX('Factur-X FULL'!K:K,MATCH(CONCATENATE("/rsm:CrossIndustryInvoice",O343),'Factur-X FULL'!M:M,0))</f>
        <v>1..1</v>
      </c>
      <c r="AB343" s="109" t="str">
        <f>IF(OR(ISNA(Z343),Z343="EXT"),INDEX('Factur-X FULL'!T:T,MATCH(CONCATENATE("/rsm:CrossIndustryInvoice",O343),'Factur-X FULL'!M:M,0)),INDEX('Factur-X FULL'!T:T,MATCH(Z343,'Factur-X FULL'!B:B,0)))</f>
        <v>BASIC WL</v>
      </c>
      <c r="AD343" s="8"/>
    </row>
    <row r="344" spans="1:30" ht="45" customHeight="1" outlineLevel="3" x14ac:dyDescent="0.2">
      <c r="A344" s="8">
        <v>647</v>
      </c>
      <c r="B344" s="62" t="s">
        <v>4161</v>
      </c>
      <c r="C344" s="121"/>
      <c r="D344" s="445" t="str">
        <f t="shared" si="37"/>
        <v xml:space="preserve">* * * * </v>
      </c>
      <c r="E344" s="24" t="s">
        <v>301</v>
      </c>
      <c r="F344" s="26">
        <f t="shared" si="38"/>
        <v>4</v>
      </c>
      <c r="G344" s="26" t="s">
        <v>5613</v>
      </c>
      <c r="H344" s="26" t="s">
        <v>5613</v>
      </c>
      <c r="I344" s="26" t="s">
        <v>5613</v>
      </c>
      <c r="J344" s="26" t="s">
        <v>323</v>
      </c>
      <c r="K344" s="18" t="s">
        <v>16</v>
      </c>
      <c r="L344" s="230" t="str">
        <f t="shared" si="39"/>
        <v>1..1</v>
      </c>
      <c r="M344" s="230" t="str">
        <f t="shared" si="33"/>
        <v>1..1</v>
      </c>
      <c r="N344" s="475" t="s">
        <v>20</v>
      </c>
      <c r="O344" s="21" t="s">
        <v>3934</v>
      </c>
      <c r="P344" s="20" t="s">
        <v>2352</v>
      </c>
      <c r="Q344" s="24"/>
      <c r="R344" s="24"/>
      <c r="S344" s="25"/>
      <c r="T344" s="18" t="s">
        <v>125</v>
      </c>
      <c r="U344" s="495" t="s">
        <v>81</v>
      </c>
      <c r="V344" s="88" t="s">
        <v>303</v>
      </c>
      <c r="W344" s="181"/>
      <c r="X344" s="163" t="s">
        <v>4949</v>
      </c>
      <c r="Y344" s="8"/>
      <c r="Z344" s="114" t="str">
        <f>INDEX('Factur-X FULL'!B:B,MATCH(CONCATENATE("/rsm:CrossIndustryInvoice",O344),'Factur-X FULL'!M:M,0))</f>
        <v>BT-70</v>
      </c>
      <c r="AA344" s="201" t="str">
        <f>INDEX('Factur-X FULL'!K:K,MATCH(CONCATENATE("/rsm:CrossIndustryInvoice",O344),'Factur-X FULL'!M:M,0))</f>
        <v>0..1</v>
      </c>
      <c r="AB344" s="113" t="str">
        <f>IF(OR(ISNA(Z344),Z344="EXT"),INDEX('Factur-X FULL'!T:T,MATCH(CONCATENATE("/rsm:CrossIndustryInvoice",O344),'Factur-X FULL'!M:M,0)),INDEX('Factur-X FULL'!T:T,MATCH(Z344,'Factur-X FULL'!B:B,0)))</f>
        <v>BASIC WL</v>
      </c>
      <c r="AC344" s="426" t="s">
        <v>4900</v>
      </c>
      <c r="AD344" s="8"/>
    </row>
    <row r="345" spans="1:30" ht="45" customHeight="1" outlineLevel="3" x14ac:dyDescent="0.2">
      <c r="A345" s="8">
        <v>648</v>
      </c>
      <c r="B345" s="62" t="s">
        <v>4161</v>
      </c>
      <c r="C345" s="126"/>
      <c r="D345" s="446" t="str">
        <f t="shared" si="37"/>
        <v xml:space="preserve">* * * * </v>
      </c>
      <c r="E345" s="50" t="s">
        <v>5357</v>
      </c>
      <c r="F345" s="35">
        <f t="shared" si="38"/>
        <v>4</v>
      </c>
      <c r="G345" s="35" t="s">
        <v>5613</v>
      </c>
      <c r="H345" s="35" t="s">
        <v>5613</v>
      </c>
      <c r="I345" s="35" t="s">
        <v>5613</v>
      </c>
      <c r="J345" s="35" t="s">
        <v>3776</v>
      </c>
      <c r="K345" s="36" t="s">
        <v>20</v>
      </c>
      <c r="L345" s="35" t="str">
        <f t="shared" si="39"/>
        <v>0..1</v>
      </c>
      <c r="M345" s="35" t="str">
        <f t="shared" si="33"/>
        <v>0..1</v>
      </c>
      <c r="N345" s="482" t="s">
        <v>20</v>
      </c>
      <c r="O345" s="34" t="s">
        <v>4075</v>
      </c>
      <c r="P345" s="34"/>
      <c r="Q345" s="34"/>
      <c r="R345" s="34"/>
      <c r="S345" s="34"/>
      <c r="T345" s="36"/>
      <c r="U345" s="500"/>
      <c r="V345" s="91"/>
      <c r="W345" s="185"/>
      <c r="X345" s="166" t="s">
        <v>4949</v>
      </c>
      <c r="Y345" s="8"/>
      <c r="Z345" s="114" t="str">
        <f>INDEX('Factur-X FULL'!B:B,MATCH(CONCATENATE("/rsm:CrossIndustryInvoice",O345),'Factur-X FULL'!M:M,0))</f>
        <v>EXT</v>
      </c>
      <c r="AA345" s="201" t="str">
        <f>INDEX('Factur-X FULL'!K:K,MATCH(CONCATENATE("/rsm:CrossIndustryInvoice",O345),'Factur-X FULL'!M:M,0))</f>
        <v>0..1</v>
      </c>
      <c r="AB345" s="113" t="str">
        <f>IF(OR(ISNA(Z345),Z345="EXT"),INDEX('Factur-X FULL'!T:T,MATCH(CONCATENATE("/rsm:CrossIndustryInvoice",O345),'Factur-X FULL'!M:M,0)),INDEX('Factur-X FULL'!T:T,MATCH(Z345,'Factur-X FULL'!B:B,0)))</f>
        <v>EXTENDED</v>
      </c>
      <c r="AC345" s="427" t="s">
        <v>5594</v>
      </c>
      <c r="AD345" s="8"/>
    </row>
    <row r="346" spans="1:30" ht="45" customHeight="1" outlineLevel="4" x14ac:dyDescent="0.2">
      <c r="A346" s="8">
        <v>649</v>
      </c>
      <c r="B346" s="62" t="s">
        <v>4161</v>
      </c>
      <c r="C346" s="121"/>
      <c r="D346" s="445" t="str">
        <f t="shared" si="37"/>
        <v xml:space="preserve">* * * * * </v>
      </c>
      <c r="E346" s="24" t="s">
        <v>306</v>
      </c>
      <c r="F346" s="26">
        <f t="shared" si="38"/>
        <v>5</v>
      </c>
      <c r="G346" s="26" t="s">
        <v>5613</v>
      </c>
      <c r="H346" s="26" t="s">
        <v>5613</v>
      </c>
      <c r="I346" s="26" t="s">
        <v>5613</v>
      </c>
      <c r="J346" s="26" t="s">
        <v>3776</v>
      </c>
      <c r="K346" s="18" t="s">
        <v>20</v>
      </c>
      <c r="L346" s="230" t="str">
        <f t="shared" si="39"/>
        <v>0..1</v>
      </c>
      <c r="M346" s="230" t="str">
        <f t="shared" si="33"/>
        <v>0..1</v>
      </c>
      <c r="N346" s="475" t="s">
        <v>20</v>
      </c>
      <c r="O346" s="24" t="s">
        <v>3935</v>
      </c>
      <c r="P346" s="24" t="s">
        <v>5696</v>
      </c>
      <c r="Q346" s="24"/>
      <c r="R346" s="24"/>
      <c r="S346" s="24"/>
      <c r="T346" s="19" t="s">
        <v>147</v>
      </c>
      <c r="U346" s="494" t="s">
        <v>81</v>
      </c>
      <c r="V346" s="89" t="s">
        <v>183</v>
      </c>
      <c r="W346" s="182"/>
      <c r="X346" s="164" t="s">
        <v>4949</v>
      </c>
      <c r="Y346" s="8"/>
      <c r="Z346" s="114" t="str">
        <f>INDEX('Factur-X FULL'!B:B,MATCH(CONCATENATE("/rsm:CrossIndustryInvoice",O346),'Factur-X FULL'!M:M,0))</f>
        <v>EXT</v>
      </c>
      <c r="AA346" s="201" t="str">
        <f>INDEX('Factur-X FULL'!K:K,MATCH(CONCATENATE("/rsm:CrossIndustryInvoice",O346),'Factur-X FULL'!M:M,0))</f>
        <v>0..1</v>
      </c>
      <c r="AB346" s="109" t="str">
        <f>IF(OR(ISNA(Z346),Z346="EXT"),INDEX('Factur-X FULL'!T:T,MATCH(CONCATENATE("/rsm:CrossIndustryInvoice",O346),'Factur-X FULL'!M:M,0)),INDEX('Factur-X FULL'!T:T,MATCH(Z346,'Factur-X FULL'!B:B,0)))</f>
        <v>EXTENDED</v>
      </c>
      <c r="AC346" s="427" t="s">
        <v>5594</v>
      </c>
      <c r="AD346" s="8"/>
    </row>
    <row r="347" spans="1:30" ht="45" customHeight="1" outlineLevel="4" x14ac:dyDescent="0.2">
      <c r="A347" s="8">
        <v>650</v>
      </c>
      <c r="B347" s="62" t="s">
        <v>4161</v>
      </c>
      <c r="C347" s="121"/>
      <c r="D347" s="445" t="str">
        <f t="shared" si="37"/>
        <v xml:space="preserve">* * * * * * </v>
      </c>
      <c r="E347" s="24" t="s">
        <v>4074</v>
      </c>
      <c r="F347" s="26">
        <f t="shared" si="38"/>
        <v>6</v>
      </c>
      <c r="G347" s="26" t="s">
        <v>5613</v>
      </c>
      <c r="H347" s="26" t="s">
        <v>5613</v>
      </c>
      <c r="I347" s="26" t="s">
        <v>5613</v>
      </c>
      <c r="J347" s="26" t="s">
        <v>3776</v>
      </c>
      <c r="K347" s="18" t="s">
        <v>20</v>
      </c>
      <c r="L347" s="230" t="str">
        <f t="shared" si="39"/>
        <v>0..1</v>
      </c>
      <c r="M347" s="230" t="str">
        <f t="shared" si="33"/>
        <v>0..1</v>
      </c>
      <c r="N347" s="475" t="s">
        <v>20</v>
      </c>
      <c r="O347" s="32" t="s">
        <v>4076</v>
      </c>
      <c r="P347" s="159" t="s">
        <v>5697</v>
      </c>
      <c r="Q347" s="32"/>
      <c r="R347" s="32"/>
      <c r="S347" s="32"/>
      <c r="T347" s="122" t="s">
        <v>409</v>
      </c>
      <c r="U347" s="497" t="s">
        <v>230</v>
      </c>
      <c r="V347" s="90"/>
      <c r="W347" s="184"/>
      <c r="X347" s="165" t="s">
        <v>4949</v>
      </c>
      <c r="Y347" s="8"/>
      <c r="Z347" s="114" t="str">
        <f>INDEX('Factur-X FULL'!B:B,MATCH(CONCATENATE("/rsm:CrossIndustryInvoice",O347),'Factur-X FULL'!M:M,0))</f>
        <v>EXT</v>
      </c>
      <c r="AA347" s="201" t="str">
        <f>INDEX('Factur-X FULL'!K:K,MATCH(CONCATENATE("/rsm:CrossIndustryInvoice",O347),'Factur-X FULL'!M:M,0))</f>
        <v>0..1</v>
      </c>
      <c r="AB347" s="109" t="str">
        <f>IF(OR(ISNA(Z347),Z347="EXT"),INDEX('Factur-X FULL'!T:T,MATCH(CONCATENATE("/rsm:CrossIndustryInvoice",O347),'Factur-X FULL'!M:M,0)),INDEX('Factur-X FULL'!T:T,MATCH(Z347,'Factur-X FULL'!B:B,0)))</f>
        <v>EXTENDED</v>
      </c>
      <c r="AC347" s="427" t="s">
        <v>5594</v>
      </c>
      <c r="AD347" s="8"/>
    </row>
    <row r="348" spans="1:30" ht="45" customHeight="1" outlineLevel="4" x14ac:dyDescent="0.2">
      <c r="A348" s="8">
        <v>651</v>
      </c>
      <c r="B348" s="62" t="s">
        <v>4161</v>
      </c>
      <c r="C348" s="121"/>
      <c r="D348" s="445" t="str">
        <f t="shared" si="37"/>
        <v xml:space="preserve">* * * * * </v>
      </c>
      <c r="E348" s="24" t="s">
        <v>4793</v>
      </c>
      <c r="F348" s="26">
        <f t="shared" si="38"/>
        <v>5</v>
      </c>
      <c r="G348" s="26" t="s">
        <v>5613</v>
      </c>
      <c r="H348" s="26" t="s">
        <v>5613</v>
      </c>
      <c r="I348" s="26" t="s">
        <v>5613</v>
      </c>
      <c r="J348" s="26" t="s">
        <v>3776</v>
      </c>
      <c r="K348" s="18" t="s">
        <v>20</v>
      </c>
      <c r="L348" s="230" t="str">
        <f t="shared" si="39"/>
        <v>0..1</v>
      </c>
      <c r="M348" s="230" t="str">
        <f t="shared" si="33"/>
        <v>0..1</v>
      </c>
      <c r="N348" s="475" t="s">
        <v>20</v>
      </c>
      <c r="O348" s="24" t="s">
        <v>4794</v>
      </c>
      <c r="P348" s="24" t="s">
        <v>5659</v>
      </c>
      <c r="Q348" s="24"/>
      <c r="R348" s="24"/>
      <c r="S348" s="24"/>
      <c r="T348" s="19" t="s">
        <v>125</v>
      </c>
      <c r="U348" s="494" t="s">
        <v>81</v>
      </c>
      <c r="V348" s="89"/>
      <c r="W348" s="182"/>
      <c r="X348" s="164" t="s">
        <v>4949</v>
      </c>
      <c r="Y348" s="8"/>
      <c r="Z348" s="114" t="str">
        <f>INDEX('Factur-X FULL'!B:B,MATCH(CONCATENATE("/rsm:CrossIndustryInvoice",O348),'Factur-X FULL'!M:M,0))</f>
        <v>EXT</v>
      </c>
      <c r="AA348" s="201" t="str">
        <f>INDEX('Factur-X FULL'!K:K,MATCH(CONCATENATE("/rsm:CrossIndustryInvoice",O348),'Factur-X FULL'!M:M,0))</f>
        <v>0..1</v>
      </c>
      <c r="AB348" s="109" t="str">
        <f>IF(OR(ISNA(Z348),Z348="EXT"),INDEX('Factur-X FULL'!T:T,MATCH(CONCATENATE("/rsm:CrossIndustryInvoice",O348),'Factur-X FULL'!M:M,0)),INDEX('Factur-X FULL'!T:T,MATCH(Z348,'Factur-X FULL'!B:B,0)))</f>
        <v>EXTENDED</v>
      </c>
      <c r="AC348" s="427" t="s">
        <v>5594</v>
      </c>
      <c r="AD348" s="8"/>
    </row>
    <row r="349" spans="1:30" s="148" customFormat="1" ht="45" customHeight="1" outlineLevel="3" x14ac:dyDescent="0.2">
      <c r="A349" s="8">
        <v>660</v>
      </c>
      <c r="B349" s="62" t="s">
        <v>4161</v>
      </c>
      <c r="C349" s="128"/>
      <c r="D349" s="446" t="str">
        <f t="shared" ref="D349:D422" si="40">REPT($D$1,F349)</f>
        <v xml:space="preserve">* * * * </v>
      </c>
      <c r="E349" s="49" t="s">
        <v>4731</v>
      </c>
      <c r="F349" s="35">
        <f t="shared" si="38"/>
        <v>4</v>
      </c>
      <c r="G349" s="35" t="s">
        <v>5613</v>
      </c>
      <c r="H349" s="35" t="s">
        <v>5613</v>
      </c>
      <c r="I349" s="35" t="s">
        <v>5613</v>
      </c>
      <c r="J349" s="35" t="s">
        <v>323</v>
      </c>
      <c r="K349" s="36" t="s">
        <v>20</v>
      </c>
      <c r="L349" s="35" t="s">
        <v>21</v>
      </c>
      <c r="M349" s="35" t="str">
        <f t="shared" si="33"/>
        <v>0..n</v>
      </c>
      <c r="N349" s="482" t="s">
        <v>21</v>
      </c>
      <c r="O349" s="34" t="s">
        <v>4899</v>
      </c>
      <c r="P349" s="34" t="s">
        <v>1754</v>
      </c>
      <c r="Q349" s="34" t="s">
        <v>4235</v>
      </c>
      <c r="R349" s="34"/>
      <c r="S349" s="34"/>
      <c r="T349" s="36"/>
      <c r="U349" s="500"/>
      <c r="V349" s="91"/>
      <c r="W349" s="185"/>
      <c r="X349" s="166" t="s">
        <v>4949</v>
      </c>
      <c r="Y349" s="8"/>
      <c r="Z349" s="145" t="str">
        <f>INDEX('Factur-X FULL'!B:B,MATCH(CONCATENATE("/rsm:CrossIndustryInvoice",O349),'Factur-X FULL'!M:M,0))</f>
        <v>EXT</v>
      </c>
      <c r="AA349" s="202" t="str">
        <f>INDEX('Factur-X FULL'!K:K,MATCH(CONCATENATE("/rsm:CrossIndustryInvoice",O349),'Factur-X FULL'!M:M,0))</f>
        <v>0..1</v>
      </c>
      <c r="AB349" s="146" t="str">
        <f>IF(OR(ISNA(Z349),Z349="EXT"),INDEX('Factur-X FULL'!T:T,MATCH(CONCATENATE("/rsm:CrossIndustryInvoice",O349),'Factur-X FULL'!M:M,0)),INDEX('Factur-X FULL'!T:T,MATCH(Z349,'Factur-X FULL'!B:B,0)))</f>
        <v>EXTENDED</v>
      </c>
      <c r="AC349" s="433"/>
      <c r="AD349" s="8"/>
    </row>
    <row r="350" spans="1:30" ht="45" customHeight="1" outlineLevel="4" x14ac:dyDescent="0.2">
      <c r="A350" s="8">
        <v>661</v>
      </c>
      <c r="B350" s="62" t="s">
        <v>4161</v>
      </c>
      <c r="C350" s="121"/>
      <c r="D350" s="445" t="str">
        <f t="shared" si="40"/>
        <v xml:space="preserve">* * * * * </v>
      </c>
      <c r="E350" s="24" t="s">
        <v>4733</v>
      </c>
      <c r="F350" s="26">
        <f t="shared" si="38"/>
        <v>5</v>
      </c>
      <c r="G350" s="26" t="s">
        <v>5613</v>
      </c>
      <c r="H350" s="26" t="s">
        <v>5613</v>
      </c>
      <c r="I350" s="26" t="s">
        <v>5613</v>
      </c>
      <c r="J350" s="26" t="s">
        <v>323</v>
      </c>
      <c r="K350" s="19" t="s">
        <v>20</v>
      </c>
      <c r="L350" s="230" t="str">
        <f t="shared" ref="L350:L356" si="41">IF($K350="","",$K350)</f>
        <v>0..1</v>
      </c>
      <c r="M350" s="230" t="str">
        <f t="shared" si="33"/>
        <v>0..1</v>
      </c>
      <c r="N350" s="475" t="s">
        <v>20</v>
      </c>
      <c r="O350" s="24" t="s">
        <v>4725</v>
      </c>
      <c r="P350" s="24" t="s">
        <v>1508</v>
      </c>
      <c r="Q350" s="24" t="s">
        <v>1509</v>
      </c>
      <c r="R350" s="24"/>
      <c r="S350" s="24"/>
      <c r="T350" s="19" t="s">
        <v>125</v>
      </c>
      <c r="U350" s="494" t="s">
        <v>81</v>
      </c>
      <c r="V350" s="89"/>
      <c r="W350" s="182"/>
      <c r="X350" s="164" t="s">
        <v>4949</v>
      </c>
      <c r="Y350" s="8"/>
      <c r="Z350" s="114" t="str">
        <f>INDEX('Factur-X FULL'!B:B,MATCH(CONCATENATE("/rsm:CrossIndustryInvoice",O350),'Factur-X FULL'!M:M,0))</f>
        <v>EXT</v>
      </c>
      <c r="AA350" s="201" t="str">
        <f>INDEX('Factur-X FULL'!K:K,MATCH(CONCATENATE("/rsm:CrossIndustryInvoice",O350),'Factur-X FULL'!M:M,0))</f>
        <v>0..1</v>
      </c>
      <c r="AB350" s="109" t="str">
        <f>IF(OR(ISNA(Z350),Z350="EXT"),INDEX('Factur-X FULL'!T:T,MATCH(CONCATENATE("/rsm:CrossIndustryInvoice",O350),'Factur-X FULL'!M:M,0)),INDEX('Factur-X FULL'!T:T,MATCH(Z350,'Factur-X FULL'!B:B,0)))</f>
        <v>EXTENDED</v>
      </c>
      <c r="AC350" s="427" t="s">
        <v>4713</v>
      </c>
      <c r="AD350" s="8"/>
    </row>
    <row r="351" spans="1:30" ht="45" customHeight="1" outlineLevel="4" x14ac:dyDescent="0.2">
      <c r="A351" s="8">
        <v>662</v>
      </c>
      <c r="B351" s="62" t="s">
        <v>4161</v>
      </c>
      <c r="C351" s="121"/>
      <c r="D351" s="445" t="str">
        <f t="shared" si="40"/>
        <v xml:space="preserve">* * * * * </v>
      </c>
      <c r="E351" s="24" t="s">
        <v>4734</v>
      </c>
      <c r="F351" s="26">
        <f t="shared" si="38"/>
        <v>5</v>
      </c>
      <c r="G351" s="26" t="s">
        <v>5613</v>
      </c>
      <c r="H351" s="26" t="s">
        <v>5613</v>
      </c>
      <c r="I351" s="26" t="s">
        <v>5613</v>
      </c>
      <c r="J351" s="26" t="s">
        <v>323</v>
      </c>
      <c r="K351" s="19" t="s">
        <v>20</v>
      </c>
      <c r="L351" s="230" t="str">
        <f t="shared" si="41"/>
        <v>0..1</v>
      </c>
      <c r="M351" s="230" t="str">
        <f t="shared" si="33"/>
        <v>0..1</v>
      </c>
      <c r="N351" s="475" t="s">
        <v>20</v>
      </c>
      <c r="O351" s="24" t="s">
        <v>4726</v>
      </c>
      <c r="P351" s="24" t="s">
        <v>77</v>
      </c>
      <c r="Q351" s="24" t="s">
        <v>1517</v>
      </c>
      <c r="R351" s="24"/>
      <c r="S351" s="24"/>
      <c r="T351" s="19" t="s">
        <v>125</v>
      </c>
      <c r="U351" s="494" t="s">
        <v>81</v>
      </c>
      <c r="V351" s="89"/>
      <c r="W351" s="182"/>
      <c r="X351" s="164" t="s">
        <v>4949</v>
      </c>
      <c r="Y351" s="8"/>
      <c r="Z351" s="114" t="str">
        <f>INDEX('Factur-X FULL'!B:B,MATCH(CONCATENATE("/rsm:CrossIndustryInvoice",O351),'Factur-X FULL'!M:M,0))</f>
        <v>EXT</v>
      </c>
      <c r="AA351" s="201" t="str">
        <f>INDEX('Factur-X FULL'!K:K,MATCH(CONCATENATE("/rsm:CrossIndustryInvoice",O351),'Factur-X FULL'!M:M,0))</f>
        <v>0..1</v>
      </c>
      <c r="AB351" s="109" t="str">
        <f>IF(OR(ISNA(Z351),Z351="EXT"),INDEX('Factur-X FULL'!T:T,MATCH(CONCATENATE("/rsm:CrossIndustryInvoice",O351),'Factur-X FULL'!M:M,0)),INDEX('Factur-X FULL'!T:T,MATCH(Z351,'Factur-X FULL'!B:B,0)))</f>
        <v>EXTENDED</v>
      </c>
      <c r="AC351" s="427" t="s">
        <v>4713</v>
      </c>
      <c r="AD351" s="8"/>
    </row>
    <row r="352" spans="1:30" ht="45" customHeight="1" outlineLevel="4" x14ac:dyDescent="0.2">
      <c r="A352" s="8">
        <v>663</v>
      </c>
      <c r="B352" s="62" t="s">
        <v>4161</v>
      </c>
      <c r="C352" s="121"/>
      <c r="D352" s="445" t="str">
        <f>REPT($D$1,F352)</f>
        <v xml:space="preserve">* * * * * </v>
      </c>
      <c r="E352" s="24" t="s">
        <v>4732</v>
      </c>
      <c r="F352" s="26">
        <f>LEN(O352)-LEN(SUBSTITUTE(O352,"/",""))</f>
        <v>5</v>
      </c>
      <c r="G352" s="26" t="s">
        <v>5613</v>
      </c>
      <c r="H352" s="26" t="s">
        <v>5613</v>
      </c>
      <c r="I352" s="26" t="s">
        <v>5613</v>
      </c>
      <c r="J352" s="26" t="s">
        <v>3776</v>
      </c>
      <c r="K352" s="19" t="s">
        <v>20</v>
      </c>
      <c r="L352" s="230" t="str">
        <f>IF($K352="","",$K352)</f>
        <v>0..1</v>
      </c>
      <c r="M352" s="230" t="str">
        <f>IF($L352="","",$L352)</f>
        <v>0..1</v>
      </c>
      <c r="N352" s="475" t="s">
        <v>20</v>
      </c>
      <c r="O352" s="24" t="s">
        <v>4724</v>
      </c>
      <c r="P352" s="24" t="s">
        <v>4382</v>
      </c>
      <c r="Q352" s="24" t="s">
        <v>5619</v>
      </c>
      <c r="R352" s="24"/>
      <c r="S352" s="24"/>
      <c r="T352" s="19" t="s">
        <v>192</v>
      </c>
      <c r="U352" s="494" t="s">
        <v>81</v>
      </c>
      <c r="V352" s="89"/>
      <c r="W352" s="182"/>
      <c r="X352" s="164" t="s">
        <v>4949</v>
      </c>
      <c r="Y352" s="8"/>
      <c r="Z352" s="114" t="e">
        <f>INDEX('Factur-X FULL'!B:B,MATCH(CONCATENATE("/rsm:CrossIndustryInvoice",O352),'Factur-X FULL'!M:M,0))</f>
        <v>#N/A</v>
      </c>
      <c r="AA352" s="201" t="e">
        <f>INDEX('Factur-X FULL'!K:K,MATCH(CONCATENATE("/rsm:CrossIndustryInvoice",O352),'Factur-X FULL'!M:M,0))</f>
        <v>#N/A</v>
      </c>
      <c r="AB352" s="109" t="e">
        <f>IF(OR(ISNA(Z352),Z352="EXT"),INDEX('Factur-X FULL'!T:T,MATCH(CONCATENATE("/rsm:CrossIndustryInvoice",O352),'Factur-X FULL'!M:M,0)),INDEX('Factur-X FULL'!T:T,MATCH(Z352,'Factur-X FULL'!B:B,0)))</f>
        <v>#N/A</v>
      </c>
      <c r="AC352" s="426" t="s">
        <v>4707</v>
      </c>
      <c r="AD352" s="8"/>
    </row>
    <row r="353" spans="1:30" ht="45" customHeight="1" outlineLevel="4" x14ac:dyDescent="0.2">
      <c r="A353" s="8">
        <v>664</v>
      </c>
      <c r="B353" s="62" t="s">
        <v>4161</v>
      </c>
      <c r="C353" s="121"/>
      <c r="D353" s="445" t="str">
        <f t="shared" si="40"/>
        <v xml:space="preserve">* * * * * </v>
      </c>
      <c r="E353" s="46" t="str">
        <f>CONCATENATE("(",E354,")")</f>
        <v>(SHIP TO Contact - telephone number)</v>
      </c>
      <c r="F353" s="26">
        <f t="shared" si="38"/>
        <v>5</v>
      </c>
      <c r="G353" s="26" t="s">
        <v>5613</v>
      </c>
      <c r="H353" s="26" t="s">
        <v>5613</v>
      </c>
      <c r="I353" s="26" t="s">
        <v>5613</v>
      </c>
      <c r="J353" s="26" t="s">
        <v>323</v>
      </c>
      <c r="K353" s="19" t="s">
        <v>20</v>
      </c>
      <c r="L353" s="230" t="str">
        <f t="shared" si="41"/>
        <v>0..1</v>
      </c>
      <c r="M353" s="230" t="str">
        <f t="shared" si="33"/>
        <v>0..1</v>
      </c>
      <c r="N353" s="475" t="s">
        <v>20</v>
      </c>
      <c r="O353" s="24" t="s">
        <v>4727</v>
      </c>
      <c r="P353" s="24"/>
      <c r="Q353" s="24"/>
      <c r="R353" s="24"/>
      <c r="S353" s="24"/>
      <c r="T353" s="19"/>
      <c r="U353" s="494"/>
      <c r="V353" s="89"/>
      <c r="W353" s="182"/>
      <c r="X353" s="164" t="s">
        <v>4949</v>
      </c>
      <c r="Y353" s="8"/>
      <c r="Z353" s="114" t="str">
        <f>INDEX('Factur-X FULL'!B:B,MATCH(CONCATENATE("/rsm:CrossIndustryInvoice",O353),'Factur-X FULL'!M:M,0))</f>
        <v>EXT</v>
      </c>
      <c r="AA353" s="201" t="str">
        <f>INDEX('Factur-X FULL'!K:K,MATCH(CONCATENATE("/rsm:CrossIndustryInvoice",O353),'Factur-X FULL'!M:M,0))</f>
        <v>0..1</v>
      </c>
      <c r="AB353" s="109" t="str">
        <f>IF(OR(ISNA(Z353),Z353="EXT"),INDEX('Factur-X FULL'!T:T,MATCH(CONCATENATE("/rsm:CrossIndustryInvoice",O353),'Factur-X FULL'!M:M,0)),INDEX('Factur-X FULL'!T:T,MATCH(Z353,'Factur-X FULL'!B:B,0)))</f>
        <v>EXTENDED</v>
      </c>
      <c r="AC353" s="427" t="s">
        <v>4713</v>
      </c>
      <c r="AD353" s="8"/>
    </row>
    <row r="354" spans="1:30" ht="45" customHeight="1" outlineLevel="4" x14ac:dyDescent="0.2">
      <c r="A354" s="8">
        <v>665</v>
      </c>
      <c r="B354" s="62" t="s">
        <v>4161</v>
      </c>
      <c r="C354" s="121"/>
      <c r="D354" s="445" t="str">
        <f t="shared" si="40"/>
        <v xml:space="preserve">* * * * * * </v>
      </c>
      <c r="E354" s="24" t="s">
        <v>4735</v>
      </c>
      <c r="F354" s="26">
        <f t="shared" si="38"/>
        <v>6</v>
      </c>
      <c r="G354" s="26" t="s">
        <v>5613</v>
      </c>
      <c r="H354" s="26" t="s">
        <v>5613</v>
      </c>
      <c r="I354" s="26" t="s">
        <v>5613</v>
      </c>
      <c r="J354" s="26" t="s">
        <v>323</v>
      </c>
      <c r="K354" s="19" t="s">
        <v>16</v>
      </c>
      <c r="L354" s="230" t="str">
        <f t="shared" si="41"/>
        <v>1..1</v>
      </c>
      <c r="M354" s="230" t="str">
        <f t="shared" si="33"/>
        <v>1..1</v>
      </c>
      <c r="N354" s="475" t="s">
        <v>20</v>
      </c>
      <c r="O354" s="24" t="s">
        <v>4728</v>
      </c>
      <c r="P354" s="24" t="s">
        <v>1528</v>
      </c>
      <c r="Q354" s="24"/>
      <c r="R354" s="24"/>
      <c r="S354" s="24"/>
      <c r="T354" s="19" t="s">
        <v>125</v>
      </c>
      <c r="U354" s="494" t="s">
        <v>81</v>
      </c>
      <c r="V354" s="89"/>
      <c r="W354" s="182"/>
      <c r="X354" s="164" t="s">
        <v>4949</v>
      </c>
      <c r="Y354" s="8"/>
      <c r="Z354" s="114" t="str">
        <f>INDEX('Factur-X FULL'!B:B,MATCH(CONCATENATE("/rsm:CrossIndustryInvoice",O354),'Factur-X FULL'!M:M,0))</f>
        <v>EXT</v>
      </c>
      <c r="AA354" s="201" t="str">
        <f>INDEX('Factur-X FULL'!K:K,MATCH(CONCATENATE("/rsm:CrossIndustryInvoice",O354),'Factur-X FULL'!M:M,0))</f>
        <v>1..1</v>
      </c>
      <c r="AB354" s="109" t="str">
        <f>IF(OR(ISNA(Z354),Z354="EXT"),INDEX('Factur-X FULL'!T:T,MATCH(CONCATENATE("/rsm:CrossIndustryInvoice",O354),'Factur-X FULL'!M:M,0)),INDEX('Factur-X FULL'!T:T,MATCH(Z354,'Factur-X FULL'!B:B,0)))</f>
        <v>EXTENDED</v>
      </c>
      <c r="AC354" s="427" t="s">
        <v>4713</v>
      </c>
      <c r="AD354" s="8"/>
    </row>
    <row r="355" spans="1:30" ht="45" customHeight="1" outlineLevel="4" x14ac:dyDescent="0.2">
      <c r="A355" s="8">
        <v>668</v>
      </c>
      <c r="B355" s="62" t="s">
        <v>4161</v>
      </c>
      <c r="C355" s="121"/>
      <c r="D355" s="445" t="str">
        <f t="shared" si="40"/>
        <v xml:space="preserve">* * * * * </v>
      </c>
      <c r="E355" s="46" t="str">
        <f>CONCATENATE("(",E356,")")</f>
        <v>(SHIP TO Contact - email address)</v>
      </c>
      <c r="F355" s="26">
        <f t="shared" si="38"/>
        <v>5</v>
      </c>
      <c r="G355" s="26" t="s">
        <v>5613</v>
      </c>
      <c r="H355" s="26" t="s">
        <v>5613</v>
      </c>
      <c r="I355" s="26" t="s">
        <v>5613</v>
      </c>
      <c r="J355" s="26" t="s">
        <v>323</v>
      </c>
      <c r="K355" s="19" t="s">
        <v>20</v>
      </c>
      <c r="L355" s="230" t="str">
        <f t="shared" si="41"/>
        <v>0..1</v>
      </c>
      <c r="M355" s="230" t="str">
        <f t="shared" ref="M355:M367" si="42">IF($L355="","",$L355)</f>
        <v>0..1</v>
      </c>
      <c r="N355" s="475" t="s">
        <v>20</v>
      </c>
      <c r="O355" s="24" t="s">
        <v>4729</v>
      </c>
      <c r="P355" s="24"/>
      <c r="Q355" s="24"/>
      <c r="R355" s="24"/>
      <c r="S355" s="24"/>
      <c r="T355" s="19"/>
      <c r="U355" s="494"/>
      <c r="V355" s="89"/>
      <c r="W355" s="182"/>
      <c r="X355" s="164" t="s">
        <v>4949</v>
      </c>
      <c r="Y355" s="8"/>
      <c r="Z355" s="114" t="str">
        <f>INDEX('Factur-X FULL'!B:B,MATCH(CONCATENATE("/rsm:CrossIndustryInvoice",O355),'Factur-X FULL'!M:M,0))</f>
        <v>EXT</v>
      </c>
      <c r="AA355" s="201" t="str">
        <f>INDEX('Factur-X FULL'!K:K,MATCH(CONCATENATE("/rsm:CrossIndustryInvoice",O355),'Factur-X FULL'!M:M,0))</f>
        <v>0..1</v>
      </c>
      <c r="AB355" s="109" t="str">
        <f>IF(OR(ISNA(Z355),Z355="EXT"),INDEX('Factur-X FULL'!T:T,MATCH(CONCATENATE("/rsm:CrossIndustryInvoice",O355),'Factur-X FULL'!M:M,0)),INDEX('Factur-X FULL'!T:T,MATCH(Z355,'Factur-X FULL'!B:B,0)))</f>
        <v>EXTENDED</v>
      </c>
      <c r="AC355" s="427" t="s">
        <v>4713</v>
      </c>
      <c r="AD355" s="8"/>
    </row>
    <row r="356" spans="1:30" ht="45" customHeight="1" outlineLevel="4" x14ac:dyDescent="0.2">
      <c r="A356" s="8">
        <v>669</v>
      </c>
      <c r="B356" s="62" t="s">
        <v>4161</v>
      </c>
      <c r="C356" s="121"/>
      <c r="D356" s="445" t="str">
        <f t="shared" si="40"/>
        <v xml:space="preserve">* * * * * * </v>
      </c>
      <c r="E356" s="24" t="s">
        <v>4736</v>
      </c>
      <c r="F356" s="26">
        <f t="shared" si="38"/>
        <v>6</v>
      </c>
      <c r="G356" s="26" t="s">
        <v>5613</v>
      </c>
      <c r="H356" s="26" t="s">
        <v>5613</v>
      </c>
      <c r="I356" s="26" t="s">
        <v>5613</v>
      </c>
      <c r="J356" s="26" t="s">
        <v>323</v>
      </c>
      <c r="K356" s="19" t="s">
        <v>16</v>
      </c>
      <c r="L356" s="230" t="str">
        <f t="shared" si="41"/>
        <v>1..1</v>
      </c>
      <c r="M356" s="230" t="str">
        <f t="shared" si="42"/>
        <v>1..1</v>
      </c>
      <c r="N356" s="475" t="s">
        <v>20</v>
      </c>
      <c r="O356" s="24" t="s">
        <v>4730</v>
      </c>
      <c r="P356" s="24" t="s">
        <v>1545</v>
      </c>
      <c r="Q356" s="24"/>
      <c r="R356" s="24"/>
      <c r="S356" s="24"/>
      <c r="T356" s="19" t="s">
        <v>125</v>
      </c>
      <c r="U356" s="494" t="s">
        <v>81</v>
      </c>
      <c r="V356" s="89"/>
      <c r="W356" s="182"/>
      <c r="X356" s="164" t="s">
        <v>4949</v>
      </c>
      <c r="Y356" s="8"/>
      <c r="Z356" s="114" t="str">
        <f>INDEX('Factur-X FULL'!B:B,MATCH(CONCATENATE("/rsm:CrossIndustryInvoice",O356),'Factur-X FULL'!M:M,0))</f>
        <v>EXT</v>
      </c>
      <c r="AA356" s="201" t="str">
        <f>INDEX('Factur-X FULL'!K:K,MATCH(CONCATENATE("/rsm:CrossIndustryInvoice",O356),'Factur-X FULL'!M:M,0))</f>
        <v>1..1</v>
      </c>
      <c r="AB356" s="109" t="str">
        <f>IF(OR(ISNA(Z356),Z356="EXT"),INDEX('Factur-X FULL'!T:T,MATCH(CONCATENATE("/rsm:CrossIndustryInvoice",O356),'Factur-X FULL'!M:M,0)),INDEX('Factur-X FULL'!T:T,MATCH(Z356,'Factur-X FULL'!B:B,0)))</f>
        <v>EXTENDED</v>
      </c>
      <c r="AC356" s="427" t="s">
        <v>4713</v>
      </c>
      <c r="AD356" s="8"/>
    </row>
    <row r="357" spans="1:30" s="148" customFormat="1" ht="45" customHeight="1" outlineLevel="3" x14ac:dyDescent="0.2">
      <c r="A357" s="8">
        <v>670</v>
      </c>
      <c r="B357" s="155" t="s">
        <v>4161</v>
      </c>
      <c r="C357" s="130"/>
      <c r="D357" s="446" t="str">
        <f t="shared" si="40"/>
        <v xml:space="preserve">* * * * </v>
      </c>
      <c r="E357" s="34" t="s">
        <v>4166</v>
      </c>
      <c r="F357" s="35">
        <f t="shared" si="38"/>
        <v>4</v>
      </c>
      <c r="G357" s="35" t="s">
        <v>5613</v>
      </c>
      <c r="H357" s="35" t="s">
        <v>5613</v>
      </c>
      <c r="I357" s="35" t="s">
        <v>5613</v>
      </c>
      <c r="J357" s="35" t="s">
        <v>323</v>
      </c>
      <c r="K357" s="36" t="s">
        <v>16</v>
      </c>
      <c r="L357" s="35" t="str">
        <f t="shared" si="39"/>
        <v>1..1</v>
      </c>
      <c r="M357" s="35" t="str">
        <f t="shared" si="42"/>
        <v>1..1</v>
      </c>
      <c r="N357" s="482" t="s">
        <v>20</v>
      </c>
      <c r="O357" s="34" t="s">
        <v>4165</v>
      </c>
      <c r="P357" s="34" t="s">
        <v>4230</v>
      </c>
      <c r="Q357" s="34" t="s">
        <v>2387</v>
      </c>
      <c r="R357" s="34"/>
      <c r="S357" s="34"/>
      <c r="T357" s="36" t="s">
        <v>77</v>
      </c>
      <c r="U357" s="500"/>
      <c r="V357" s="91">
        <v>44400</v>
      </c>
      <c r="W357" s="185" t="s">
        <v>4954</v>
      </c>
      <c r="X357" s="166" t="s">
        <v>4949</v>
      </c>
      <c r="Y357" s="8"/>
      <c r="Z357" s="145" t="str">
        <f>INDEX('Factur-X FULL'!B:B,MATCH(CONCATENATE("/rsm:CrossIndustryInvoice",O357),'Factur-X FULL'!M:M,0))</f>
        <v>BG-15</v>
      </c>
      <c r="AA357" s="202" t="str">
        <f>INDEX('Factur-X FULL'!K:K,MATCH(CONCATENATE("/rsm:CrossIndustryInvoice",O357),'Factur-X FULL'!M:M,0))</f>
        <v>0..1</v>
      </c>
      <c r="AB357" s="146" t="str">
        <f>IF(OR(ISNA(Z357),Z357="EXT"),INDEX('Factur-X FULL'!T:T,MATCH(CONCATENATE("/rsm:CrossIndustryInvoice",O357),'Factur-X FULL'!M:M,0)),INDEX('Factur-X FULL'!T:T,MATCH(Z357,'Factur-X FULL'!B:B,0)))</f>
        <v>BASIC WL</v>
      </c>
      <c r="AC357" s="70" t="s">
        <v>4706</v>
      </c>
      <c r="AD357" s="8"/>
    </row>
    <row r="358" spans="1:30" ht="45" customHeight="1" outlineLevel="4" x14ac:dyDescent="0.2">
      <c r="A358" s="8">
        <v>671</v>
      </c>
      <c r="B358" s="62" t="s">
        <v>4161</v>
      </c>
      <c r="C358" s="123"/>
      <c r="D358" s="445" t="str">
        <f t="shared" si="40"/>
        <v xml:space="preserve">* * * * * </v>
      </c>
      <c r="E358" s="24" t="s">
        <v>311</v>
      </c>
      <c r="F358" s="26">
        <f t="shared" si="38"/>
        <v>5</v>
      </c>
      <c r="G358" s="26" t="s">
        <v>5613</v>
      </c>
      <c r="H358" s="26" t="s">
        <v>5613</v>
      </c>
      <c r="I358" s="26" t="s">
        <v>5613</v>
      </c>
      <c r="J358" s="26" t="s">
        <v>323</v>
      </c>
      <c r="K358" s="18" t="s">
        <v>20</v>
      </c>
      <c r="L358" s="230" t="str">
        <f t="shared" si="39"/>
        <v>0..1</v>
      </c>
      <c r="M358" s="230" t="str">
        <f t="shared" si="42"/>
        <v>0..1</v>
      </c>
      <c r="N358" s="475" t="s">
        <v>20</v>
      </c>
      <c r="O358" s="21" t="s">
        <v>3936</v>
      </c>
      <c r="P358" s="20" t="s">
        <v>1467</v>
      </c>
      <c r="Q358" s="20" t="s">
        <v>1468</v>
      </c>
      <c r="R358" s="20"/>
      <c r="S358" s="21"/>
      <c r="T358" s="18" t="s">
        <v>125</v>
      </c>
      <c r="U358" s="495" t="s">
        <v>81</v>
      </c>
      <c r="V358" s="88">
        <v>44400</v>
      </c>
      <c r="W358" s="181"/>
      <c r="X358" s="163" t="s">
        <v>4949</v>
      </c>
      <c r="Y358" s="8"/>
      <c r="Z358" s="114" t="str">
        <f>INDEX('Factur-X FULL'!B:B,MATCH(CONCATENATE("/rsm:CrossIndustryInvoice",O358),'Factur-X FULL'!M:M,0))</f>
        <v>BT-78</v>
      </c>
      <c r="AA358" s="201" t="str">
        <f>INDEX('Factur-X FULL'!K:K,MATCH(CONCATENATE("/rsm:CrossIndustryInvoice",O358),'Factur-X FULL'!M:M,0))</f>
        <v>0..1</v>
      </c>
      <c r="AB358" s="109" t="str">
        <f>IF(OR(ISNA(Z358),Z358="EXT"),INDEX('Factur-X FULL'!T:T,MATCH(CONCATENATE("/rsm:CrossIndustryInvoice",O358),'Factur-X FULL'!M:M,0)),INDEX('Factur-X FULL'!T:T,MATCH(Z358,'Factur-X FULL'!B:B,0)))</f>
        <v>BASIC WL</v>
      </c>
      <c r="AC358" s="433"/>
      <c r="AD358" s="8"/>
    </row>
    <row r="359" spans="1:30" ht="45" customHeight="1" outlineLevel="4" x14ac:dyDescent="0.2">
      <c r="A359" s="8">
        <v>672</v>
      </c>
      <c r="B359" s="62" t="s">
        <v>4161</v>
      </c>
      <c r="C359" s="123"/>
      <c r="D359" s="445" t="str">
        <f t="shared" si="40"/>
        <v xml:space="preserve">* * * * * </v>
      </c>
      <c r="E359" s="24" t="s">
        <v>312</v>
      </c>
      <c r="F359" s="26">
        <f t="shared" si="38"/>
        <v>5</v>
      </c>
      <c r="G359" s="26" t="s">
        <v>5613</v>
      </c>
      <c r="H359" s="26" t="s">
        <v>5613</v>
      </c>
      <c r="I359" s="26" t="s">
        <v>5613</v>
      </c>
      <c r="J359" s="26" t="s">
        <v>323</v>
      </c>
      <c r="K359" s="18" t="s">
        <v>20</v>
      </c>
      <c r="L359" s="230" t="str">
        <f t="shared" si="39"/>
        <v>0..1</v>
      </c>
      <c r="M359" s="230" t="str">
        <f t="shared" si="42"/>
        <v>0..1</v>
      </c>
      <c r="N359" s="475" t="s">
        <v>20</v>
      </c>
      <c r="O359" s="21" t="s">
        <v>3937</v>
      </c>
      <c r="P359" s="20" t="s">
        <v>1472</v>
      </c>
      <c r="Q359" s="20" t="s">
        <v>2399</v>
      </c>
      <c r="R359" s="20"/>
      <c r="S359" s="21"/>
      <c r="T359" s="18" t="s">
        <v>125</v>
      </c>
      <c r="U359" s="495" t="s">
        <v>81</v>
      </c>
      <c r="V359" s="88" t="s">
        <v>313</v>
      </c>
      <c r="W359" s="181"/>
      <c r="X359" s="163" t="s">
        <v>4949</v>
      </c>
      <c r="Y359" s="8"/>
      <c r="Z359" s="114" t="str">
        <f>INDEX('Factur-X FULL'!B:B,MATCH(CONCATENATE("/rsm:CrossIndustryInvoice",O359),'Factur-X FULL'!M:M,0))</f>
        <v>BT-75</v>
      </c>
      <c r="AA359" s="201" t="str">
        <f>INDEX('Factur-X FULL'!K:K,MATCH(CONCATENATE("/rsm:CrossIndustryInvoice",O359),'Factur-X FULL'!M:M,0))</f>
        <v>0..1</v>
      </c>
      <c r="AB359" s="109" t="str">
        <f>IF(OR(ISNA(Z359),Z359="EXT"),INDEX('Factur-X FULL'!T:T,MATCH(CONCATENATE("/rsm:CrossIndustryInvoice",O359),'Factur-X FULL'!M:M,0)),INDEX('Factur-X FULL'!T:T,MATCH(Z359,'Factur-X FULL'!B:B,0)))</f>
        <v>BASIC WL</v>
      </c>
      <c r="AC359" s="433"/>
      <c r="AD359" s="8"/>
    </row>
    <row r="360" spans="1:30" ht="45" customHeight="1" outlineLevel="4" x14ac:dyDescent="0.2">
      <c r="A360" s="8">
        <v>673</v>
      </c>
      <c r="B360" s="62" t="s">
        <v>4161</v>
      </c>
      <c r="C360" s="123"/>
      <c r="D360" s="442" t="str">
        <f t="shared" si="40"/>
        <v xml:space="preserve">* * * * * </v>
      </c>
      <c r="E360" s="20" t="s">
        <v>315</v>
      </c>
      <c r="F360" s="17">
        <f t="shared" si="38"/>
        <v>5</v>
      </c>
      <c r="G360" s="26" t="s">
        <v>5613</v>
      </c>
      <c r="H360" s="26" t="s">
        <v>5613</v>
      </c>
      <c r="I360" s="26" t="s">
        <v>5613</v>
      </c>
      <c r="J360" s="26" t="s">
        <v>323</v>
      </c>
      <c r="K360" s="18" t="s">
        <v>20</v>
      </c>
      <c r="L360" s="230" t="str">
        <f t="shared" si="39"/>
        <v>0..1</v>
      </c>
      <c r="M360" s="230" t="str">
        <f t="shared" si="42"/>
        <v>0..1</v>
      </c>
      <c r="N360" s="475" t="s">
        <v>20</v>
      </c>
      <c r="O360" s="21" t="s">
        <v>3938</v>
      </c>
      <c r="P360" s="20" t="s">
        <v>1477</v>
      </c>
      <c r="Q360" s="20"/>
      <c r="R360" s="20"/>
      <c r="S360" s="21"/>
      <c r="T360" s="18" t="s">
        <v>125</v>
      </c>
      <c r="U360" s="495" t="s">
        <v>81</v>
      </c>
      <c r="V360" s="88"/>
      <c r="W360" s="181"/>
      <c r="X360" s="163" t="s">
        <v>4949</v>
      </c>
      <c r="Y360" s="8"/>
      <c r="Z360" s="114" t="str">
        <f>INDEX('Factur-X FULL'!B:B,MATCH(CONCATENATE("/rsm:CrossIndustryInvoice",O360),'Factur-X FULL'!M:M,0))</f>
        <v>BT-76</v>
      </c>
      <c r="AA360" s="201" t="str">
        <f>INDEX('Factur-X FULL'!K:K,MATCH(CONCATENATE("/rsm:CrossIndustryInvoice",O360),'Factur-X FULL'!M:M,0))</f>
        <v>0..1</v>
      </c>
      <c r="AB360" s="109" t="str">
        <f>IF(OR(ISNA(Z360),Z360="EXT"),INDEX('Factur-X FULL'!T:T,MATCH(CONCATENATE("/rsm:CrossIndustryInvoice",O360),'Factur-X FULL'!M:M,0)),INDEX('Factur-X FULL'!T:T,MATCH(Z360,'Factur-X FULL'!B:B,0)))</f>
        <v>BASIC WL</v>
      </c>
      <c r="AC360" s="433"/>
      <c r="AD360" s="8"/>
    </row>
    <row r="361" spans="1:30" ht="45" customHeight="1" outlineLevel="4" x14ac:dyDescent="0.2">
      <c r="A361" s="8">
        <v>674</v>
      </c>
      <c r="B361" s="62" t="s">
        <v>4161</v>
      </c>
      <c r="C361" s="123"/>
      <c r="D361" s="442" t="str">
        <f t="shared" si="40"/>
        <v xml:space="preserve">* * * * * </v>
      </c>
      <c r="E361" s="20" t="s">
        <v>322</v>
      </c>
      <c r="F361" s="17">
        <f t="shared" si="38"/>
        <v>5</v>
      </c>
      <c r="G361" s="26" t="s">
        <v>5613</v>
      </c>
      <c r="H361" s="26" t="s">
        <v>5613</v>
      </c>
      <c r="I361" s="26" t="s">
        <v>5613</v>
      </c>
      <c r="J361" s="26" t="s">
        <v>323</v>
      </c>
      <c r="K361" s="18" t="s">
        <v>20</v>
      </c>
      <c r="L361" s="230" t="str">
        <f t="shared" si="39"/>
        <v>0..1</v>
      </c>
      <c r="M361" s="230" t="str">
        <f t="shared" si="42"/>
        <v>0..1</v>
      </c>
      <c r="N361" s="475" t="s">
        <v>20</v>
      </c>
      <c r="O361" s="21" t="s">
        <v>3939</v>
      </c>
      <c r="P361" s="20" t="s">
        <v>1477</v>
      </c>
      <c r="Q361" s="20"/>
      <c r="R361" s="20"/>
      <c r="S361" s="21"/>
      <c r="T361" s="18" t="s">
        <v>125</v>
      </c>
      <c r="U361" s="495" t="s">
        <v>81</v>
      </c>
      <c r="V361" s="88"/>
      <c r="W361" s="181"/>
      <c r="X361" s="163" t="s">
        <v>4949</v>
      </c>
      <c r="Y361" s="8"/>
      <c r="Z361" s="114" t="str">
        <f>INDEX('Factur-X FULL'!B:B,MATCH(CONCATENATE("/rsm:CrossIndustryInvoice",O361),'Factur-X FULL'!M:M,0))</f>
        <v>BT-165</v>
      </c>
      <c r="AA361" s="201" t="str">
        <f>INDEX('Factur-X FULL'!K:K,MATCH(CONCATENATE("/rsm:CrossIndustryInvoice",O361),'Factur-X FULL'!M:M,0))</f>
        <v>0..1</v>
      </c>
      <c r="AB361" s="109" t="str">
        <f>IF(OR(ISNA(Z361),Z361="EXT"),INDEX('Factur-X FULL'!T:T,MATCH(CONCATENATE("/rsm:CrossIndustryInvoice",O361),'Factur-X FULL'!M:M,0)),INDEX('Factur-X FULL'!T:T,MATCH(Z361,'Factur-X FULL'!B:B,0)))</f>
        <v>BASIC WL</v>
      </c>
      <c r="AC361" s="433"/>
      <c r="AD361" s="8"/>
    </row>
    <row r="362" spans="1:30" ht="45" customHeight="1" outlineLevel="4" x14ac:dyDescent="0.2">
      <c r="A362" s="8">
        <v>675</v>
      </c>
      <c r="B362" s="62" t="s">
        <v>4161</v>
      </c>
      <c r="C362" s="123"/>
      <c r="D362" s="442" t="str">
        <f t="shared" si="40"/>
        <v xml:space="preserve">* * * * * </v>
      </c>
      <c r="E362" s="20" t="s">
        <v>324</v>
      </c>
      <c r="F362" s="17">
        <f t="shared" si="38"/>
        <v>5</v>
      </c>
      <c r="G362" s="26" t="s">
        <v>5613</v>
      </c>
      <c r="H362" s="26" t="s">
        <v>5613</v>
      </c>
      <c r="I362" s="26" t="s">
        <v>5613</v>
      </c>
      <c r="J362" s="26" t="s">
        <v>323</v>
      </c>
      <c r="K362" s="18" t="s">
        <v>20</v>
      </c>
      <c r="L362" s="230" t="str">
        <f t="shared" si="39"/>
        <v>0..1</v>
      </c>
      <c r="M362" s="230" t="str">
        <f t="shared" si="42"/>
        <v>0..1</v>
      </c>
      <c r="N362" s="475" t="s">
        <v>20</v>
      </c>
      <c r="O362" s="21" t="s">
        <v>3940</v>
      </c>
      <c r="P362" s="20" t="s">
        <v>5725</v>
      </c>
      <c r="Q362" s="20"/>
      <c r="R362" s="20"/>
      <c r="S362" s="21"/>
      <c r="T362" s="18" t="s">
        <v>125</v>
      </c>
      <c r="U362" s="495" t="s">
        <v>81</v>
      </c>
      <c r="V362" s="88" t="s">
        <v>327</v>
      </c>
      <c r="W362" s="181"/>
      <c r="X362" s="163" t="s">
        <v>4949</v>
      </c>
      <c r="Y362" s="8"/>
      <c r="Z362" s="114" t="str">
        <f>INDEX('Factur-X FULL'!B:B,MATCH(CONCATENATE("/rsm:CrossIndustryInvoice",O362),'Factur-X FULL'!M:M,0))</f>
        <v>BT-77</v>
      </c>
      <c r="AA362" s="201" t="str">
        <f>INDEX('Factur-X FULL'!K:K,MATCH(CONCATENATE("/rsm:CrossIndustryInvoice",O362),'Factur-X FULL'!M:M,0))</f>
        <v>0..1</v>
      </c>
      <c r="AB362" s="109" t="str">
        <f>IF(OR(ISNA(Z362),Z362="EXT"),INDEX('Factur-X FULL'!T:T,MATCH(CONCATENATE("/rsm:CrossIndustryInvoice",O362),'Factur-X FULL'!M:M,0)),INDEX('Factur-X FULL'!T:T,MATCH(Z362,'Factur-X FULL'!B:B,0)))</f>
        <v>BASIC WL</v>
      </c>
      <c r="AC362" s="433"/>
      <c r="AD362" s="8"/>
    </row>
    <row r="363" spans="1:30" ht="45" customHeight="1" outlineLevel="4" x14ac:dyDescent="0.2">
      <c r="A363" s="8">
        <v>676</v>
      </c>
      <c r="B363" s="62" t="s">
        <v>4161</v>
      </c>
      <c r="C363" s="123"/>
      <c r="D363" s="442" t="str">
        <f t="shared" si="40"/>
        <v xml:space="preserve">* * * * * </v>
      </c>
      <c r="E363" s="20" t="s">
        <v>4812</v>
      </c>
      <c r="F363" s="17">
        <f t="shared" si="38"/>
        <v>5</v>
      </c>
      <c r="G363" s="26" t="s">
        <v>5613</v>
      </c>
      <c r="H363" s="26" t="s">
        <v>5613</v>
      </c>
      <c r="I363" s="26" t="s">
        <v>5613</v>
      </c>
      <c r="J363" s="26" t="s">
        <v>323</v>
      </c>
      <c r="K363" s="18" t="s">
        <v>16</v>
      </c>
      <c r="L363" s="230" t="str">
        <f t="shared" si="39"/>
        <v>1..1</v>
      </c>
      <c r="M363" s="230" t="str">
        <f t="shared" si="42"/>
        <v>1..1</v>
      </c>
      <c r="N363" s="475" t="s">
        <v>20</v>
      </c>
      <c r="O363" s="21" t="s">
        <v>3941</v>
      </c>
      <c r="P363" s="20" t="s">
        <v>1488</v>
      </c>
      <c r="Q363" s="20" t="s">
        <v>541</v>
      </c>
      <c r="R363" s="20"/>
      <c r="S363" s="21"/>
      <c r="T363" s="18" t="s">
        <v>192</v>
      </c>
      <c r="U363" s="495" t="s">
        <v>81</v>
      </c>
      <c r="V363" s="88"/>
      <c r="W363" s="181"/>
      <c r="X363" s="163" t="s">
        <v>4949</v>
      </c>
      <c r="Y363" s="8"/>
      <c r="Z363" s="114" t="str">
        <f>INDEX('Factur-X FULL'!B:B,MATCH(CONCATENATE("/rsm:CrossIndustryInvoice",O363),'Factur-X FULL'!M:M,0))</f>
        <v>BT-80</v>
      </c>
      <c r="AA363" s="201" t="str">
        <f>INDEX('Factur-X FULL'!K:K,MATCH(CONCATENATE("/rsm:CrossIndustryInvoice",O363),'Factur-X FULL'!M:M,0))</f>
        <v>1..1</v>
      </c>
      <c r="AB363" s="109" t="str">
        <f>IF(OR(ISNA(Z363),Z363="EXT"),INDEX('Factur-X FULL'!T:T,MATCH(CONCATENATE("/rsm:CrossIndustryInvoice",O363),'Factur-X FULL'!M:M,0)),INDEX('Factur-X FULL'!T:T,MATCH(Z363,'Factur-X FULL'!B:B,0)))</f>
        <v>BASIC WL</v>
      </c>
      <c r="AC363" s="433"/>
      <c r="AD363" s="8"/>
    </row>
    <row r="364" spans="1:30" ht="45" customHeight="1" outlineLevel="4" x14ac:dyDescent="0.2">
      <c r="A364" s="8">
        <v>677</v>
      </c>
      <c r="B364" s="62" t="s">
        <v>4161</v>
      </c>
      <c r="C364" s="121"/>
      <c r="D364" s="445" t="str">
        <f t="shared" si="40"/>
        <v xml:space="preserve">* * * * * </v>
      </c>
      <c r="E364" s="24" t="s">
        <v>4813</v>
      </c>
      <c r="F364" s="26">
        <f t="shared" si="38"/>
        <v>5</v>
      </c>
      <c r="G364" s="26" t="s">
        <v>5613</v>
      </c>
      <c r="H364" s="26" t="s">
        <v>5613</v>
      </c>
      <c r="I364" s="26" t="s">
        <v>5613</v>
      </c>
      <c r="J364" s="26" t="s">
        <v>323</v>
      </c>
      <c r="K364" s="18" t="s">
        <v>20</v>
      </c>
      <c r="L364" s="230" t="str">
        <f t="shared" si="39"/>
        <v>0..1</v>
      </c>
      <c r="M364" s="230" t="str">
        <f t="shared" si="42"/>
        <v>0..1</v>
      </c>
      <c r="N364" s="475" t="s">
        <v>20</v>
      </c>
      <c r="O364" s="25" t="s">
        <v>4814</v>
      </c>
      <c r="P364" s="24" t="s">
        <v>1493</v>
      </c>
      <c r="Q364" s="24" t="s">
        <v>1494</v>
      </c>
      <c r="R364" s="24"/>
      <c r="S364" s="25"/>
      <c r="T364" s="19" t="s">
        <v>125</v>
      </c>
      <c r="U364" s="495" t="s">
        <v>81</v>
      </c>
      <c r="V364" s="89"/>
      <c r="W364" s="182"/>
      <c r="X364" s="164" t="s">
        <v>4949</v>
      </c>
      <c r="Y364" s="8"/>
      <c r="Z364" s="114" t="str">
        <f>INDEX('Factur-X FULL'!B:B,MATCH(CONCATENATE("/rsm:CrossIndustryInvoice",O364),'Factur-X FULL'!M:M,0))</f>
        <v>BT-79</v>
      </c>
      <c r="AA364" s="201" t="str">
        <f>INDEX('Factur-X FULL'!K:K,MATCH(CONCATENATE("/rsm:CrossIndustryInvoice",O364),'Factur-X FULL'!M:M,0))</f>
        <v>0..1</v>
      </c>
      <c r="AB364" s="109" t="str">
        <f>IF(OR(ISNA(Z364),Z364="EXT"),INDEX('Factur-X FULL'!T:T,MATCH(CONCATENATE("/rsm:CrossIndustryInvoice",O364),'Factur-X FULL'!M:M,0)),INDEX('Factur-X FULL'!T:T,MATCH(Z364,'Factur-X FULL'!B:B,0)))</f>
        <v>BASIC WL</v>
      </c>
      <c r="AC364" s="433"/>
      <c r="AD364" s="8"/>
    </row>
    <row r="365" spans="1:30" s="148" customFormat="1" ht="45" customHeight="1" outlineLevel="3" x14ac:dyDescent="0.2">
      <c r="A365" s="8">
        <v>678</v>
      </c>
      <c r="B365" s="62" t="s">
        <v>4161</v>
      </c>
      <c r="C365" s="128"/>
      <c r="D365" s="446" t="str">
        <f t="shared" si="40"/>
        <v xml:space="preserve">* * * * </v>
      </c>
      <c r="E365" s="49" t="s">
        <v>4749</v>
      </c>
      <c r="F365" s="35">
        <f t="shared" si="38"/>
        <v>4</v>
      </c>
      <c r="G365" s="35" t="s">
        <v>5613</v>
      </c>
      <c r="H365" s="35" t="s">
        <v>5613</v>
      </c>
      <c r="I365" s="35" t="s">
        <v>5613</v>
      </c>
      <c r="J365" s="35" t="s">
        <v>323</v>
      </c>
      <c r="K365" s="36" t="s">
        <v>20</v>
      </c>
      <c r="L365" s="35" t="str">
        <f t="shared" si="39"/>
        <v>0..1</v>
      </c>
      <c r="M365" s="35" t="str">
        <f t="shared" si="42"/>
        <v>0..1</v>
      </c>
      <c r="N365" s="482" t="s">
        <v>21</v>
      </c>
      <c r="O365" s="34" t="s">
        <v>4755</v>
      </c>
      <c r="P365" s="34"/>
      <c r="Q365" s="34"/>
      <c r="R365" s="34"/>
      <c r="S365" s="34"/>
      <c r="T365" s="36"/>
      <c r="U365" s="500"/>
      <c r="V365" s="91"/>
      <c r="W365" s="185"/>
      <c r="X365" s="166"/>
      <c r="Y365" s="8"/>
      <c r="Z365" s="145" t="str">
        <f>INDEX('Factur-X FULL'!B:B,MATCH(CONCATENATE("/rsm:CrossIndustryInvoice",O365),'Factur-X FULL'!M:M,0))</f>
        <v>EXT</v>
      </c>
      <c r="AA365" s="202" t="str">
        <f>INDEX('Factur-X FULL'!K:K,MATCH(CONCATENATE("/rsm:CrossIndustryInvoice",O365),'Factur-X FULL'!M:M,0))</f>
        <v>0..1</v>
      </c>
      <c r="AB365" s="146" t="str">
        <f>IF(OR(ISNA(Z365),Z365="EXT"),INDEX('Factur-X FULL'!T:T,MATCH(CONCATENATE("/rsm:CrossIndustryInvoice",O365),'Factur-X FULL'!M:M,0)),INDEX('Factur-X FULL'!T:T,MATCH(Z365,'Factur-X FULL'!B:B,0)))</f>
        <v>EXTENDED</v>
      </c>
      <c r="AC365" s="427" t="s">
        <v>4713</v>
      </c>
      <c r="AD365" s="8"/>
    </row>
    <row r="366" spans="1:30" ht="45" customHeight="1" outlineLevel="4" x14ac:dyDescent="0.2">
      <c r="A366" s="8">
        <v>679</v>
      </c>
      <c r="B366" s="62" t="s">
        <v>4161</v>
      </c>
      <c r="C366" s="121"/>
      <c r="D366" s="445" t="str">
        <f t="shared" si="40"/>
        <v xml:space="preserve">* * * * * </v>
      </c>
      <c r="E366" s="24" t="s">
        <v>4751</v>
      </c>
      <c r="F366" s="26">
        <f t="shared" si="38"/>
        <v>5</v>
      </c>
      <c r="G366" s="26" t="s">
        <v>5613</v>
      </c>
      <c r="H366" s="26" t="s">
        <v>5613</v>
      </c>
      <c r="I366" s="26" t="s">
        <v>5613</v>
      </c>
      <c r="J366" s="26" t="s">
        <v>323</v>
      </c>
      <c r="K366" s="18" t="s">
        <v>16</v>
      </c>
      <c r="L366" s="230" t="str">
        <f t="shared" si="39"/>
        <v>1..1</v>
      </c>
      <c r="M366" s="230" t="str">
        <f t="shared" si="42"/>
        <v>1..1</v>
      </c>
      <c r="N366" s="475" t="s">
        <v>20</v>
      </c>
      <c r="O366" s="20" t="s">
        <v>4753</v>
      </c>
      <c r="P366" s="20" t="s">
        <v>4774</v>
      </c>
      <c r="Q366" s="20" t="s">
        <v>1610</v>
      </c>
      <c r="R366" s="20"/>
      <c r="S366" s="20"/>
      <c r="T366" s="18" t="s">
        <v>147</v>
      </c>
      <c r="U366" s="495" t="s">
        <v>81</v>
      </c>
      <c r="V366" s="88"/>
      <c r="W366" s="181"/>
      <c r="X366" s="163"/>
      <c r="Y366" s="8"/>
      <c r="Z366" s="114" t="str">
        <f>INDEX('Factur-X FULL'!B:B,MATCH(CONCATENATE("/rsm:CrossIndustryInvoice",O366),'Factur-X FULL'!M:M,0))</f>
        <v>EXT</v>
      </c>
      <c r="AA366" s="201" t="str">
        <f>INDEX('Factur-X FULL'!K:K,MATCH(CONCATENATE("/rsm:CrossIndustryInvoice",O366),'Factur-X FULL'!M:M,0))</f>
        <v>1..1</v>
      </c>
      <c r="AB366" s="109" t="str">
        <f>IF(OR(ISNA(Z366),Z366="EXT"),INDEX('Factur-X FULL'!T:T,MATCH(CONCATENATE("/rsm:CrossIndustryInvoice",O366),'Factur-X FULL'!M:M,0)),INDEX('Factur-X FULL'!T:T,MATCH(Z366,'Factur-X FULL'!B:B,0)))</f>
        <v>EXTENDED</v>
      </c>
      <c r="AC366" s="427" t="s">
        <v>4713</v>
      </c>
      <c r="AD366" s="8"/>
    </row>
    <row r="367" spans="1:30" ht="45" customHeight="1" outlineLevel="4" x14ac:dyDescent="0.2">
      <c r="A367" s="8">
        <v>680</v>
      </c>
      <c r="B367" s="62" t="s">
        <v>4161</v>
      </c>
      <c r="C367" s="121"/>
      <c r="D367" s="445" t="str">
        <f t="shared" si="40"/>
        <v xml:space="preserve">* * * * * * </v>
      </c>
      <c r="E367" s="24" t="s">
        <v>4751</v>
      </c>
      <c r="F367" s="26">
        <f t="shared" ref="F367:F425" si="43">LEN(O367)-LEN(SUBSTITUTE(O367,"/",""))</f>
        <v>6</v>
      </c>
      <c r="G367" s="26" t="s">
        <v>5613</v>
      </c>
      <c r="H367" s="26" t="s">
        <v>5613</v>
      </c>
      <c r="I367" s="26" t="s">
        <v>5613</v>
      </c>
      <c r="J367" s="26" t="s">
        <v>323</v>
      </c>
      <c r="K367" s="18" t="s">
        <v>16</v>
      </c>
      <c r="L367" s="230" t="str">
        <f t="shared" si="39"/>
        <v>1..1</v>
      </c>
      <c r="M367" s="230" t="str">
        <f t="shared" si="42"/>
        <v>1..1</v>
      </c>
      <c r="N367" s="475" t="s">
        <v>20</v>
      </c>
      <c r="O367" s="47" t="s">
        <v>4754</v>
      </c>
      <c r="P367" s="47" t="s">
        <v>4773</v>
      </c>
      <c r="Q367" s="47" t="s">
        <v>1610</v>
      </c>
      <c r="R367" s="47"/>
      <c r="S367" s="47"/>
      <c r="T367" s="125" t="s">
        <v>409</v>
      </c>
      <c r="U367" s="497" t="s">
        <v>230</v>
      </c>
      <c r="V367" s="94"/>
      <c r="W367" s="187"/>
      <c r="X367" s="169"/>
      <c r="Y367" s="8"/>
      <c r="Z367" s="114" t="str">
        <f>INDEX('Factur-X FULL'!B:B,MATCH(CONCATENATE("/rsm:CrossIndustryInvoice",O367),'Factur-X FULL'!M:M,0))</f>
        <v>EXT</v>
      </c>
      <c r="AA367" s="201" t="str">
        <f>INDEX('Factur-X FULL'!K:K,MATCH(CONCATENATE("/rsm:CrossIndustryInvoice",O367),'Factur-X FULL'!M:M,0))</f>
        <v>1..1</v>
      </c>
      <c r="AB367" s="109" t="str">
        <f>IF(OR(ISNA(Z367),Z367="EXT"),INDEX('Factur-X FULL'!T:T,MATCH(CONCATENATE("/rsm:CrossIndustryInvoice",O367),'Factur-X FULL'!M:M,0)),INDEX('Factur-X FULL'!T:T,MATCH(Z367,'Factur-X FULL'!B:B,0)))</f>
        <v>EXTENDED</v>
      </c>
      <c r="AC367" s="427" t="s">
        <v>4713</v>
      </c>
      <c r="AD367" s="8"/>
    </row>
    <row r="368" spans="1:30" s="148" customFormat="1" ht="45" customHeight="1" outlineLevel="3" x14ac:dyDescent="0.2">
      <c r="A368" s="8">
        <v>681</v>
      </c>
      <c r="B368" s="62" t="s">
        <v>4161</v>
      </c>
      <c r="C368" s="128"/>
      <c r="D368" s="446" t="str">
        <f t="shared" si="40"/>
        <v xml:space="preserve">* * * * </v>
      </c>
      <c r="E368" s="49" t="s">
        <v>4750</v>
      </c>
      <c r="F368" s="35">
        <f t="shared" si="43"/>
        <v>4</v>
      </c>
      <c r="G368" s="236" t="s">
        <v>5613</v>
      </c>
      <c r="H368" s="236" t="s">
        <v>5613</v>
      </c>
      <c r="I368" s="236" t="s">
        <v>5613</v>
      </c>
      <c r="J368" s="236" t="s">
        <v>3776</v>
      </c>
      <c r="K368" s="36" t="s">
        <v>20</v>
      </c>
      <c r="L368" s="35" t="s">
        <v>4576</v>
      </c>
      <c r="M368" s="35" t="s">
        <v>21</v>
      </c>
      <c r="N368" s="482" t="s">
        <v>21</v>
      </c>
      <c r="O368" s="34" t="s">
        <v>4756</v>
      </c>
      <c r="P368" s="34"/>
      <c r="Q368" s="34"/>
      <c r="R368" s="34"/>
      <c r="S368" s="34"/>
      <c r="T368" s="36"/>
      <c r="U368" s="500"/>
      <c r="V368" s="91"/>
      <c r="W368" s="185"/>
      <c r="X368" s="166"/>
      <c r="Y368" s="8"/>
      <c r="Z368" s="145" t="str">
        <f>INDEX('Factur-X FULL'!B:B,MATCH(CONCATENATE("/rsm:CrossIndustryInvoice",O368),'Factur-X FULL'!M:M,0))</f>
        <v>EXT</v>
      </c>
      <c r="AA368" s="202" t="str">
        <f>INDEX('Factur-X FULL'!K:K,MATCH(CONCATENATE("/rsm:CrossIndustryInvoice",O368),'Factur-X FULL'!M:M,0))</f>
        <v>0..n</v>
      </c>
      <c r="AB368" s="146" t="str">
        <f>IF(OR(ISNA(Z368),Z368="EXT"),INDEX('Factur-X FULL'!T:T,MATCH(CONCATENATE("/rsm:CrossIndustryInvoice",O368),'Factur-X FULL'!M:M,0)),INDEX('Factur-X FULL'!T:T,MATCH(Z368,'Factur-X FULL'!B:B,0)))</f>
        <v>EXTENDED</v>
      </c>
      <c r="AC368" s="427" t="s">
        <v>4713</v>
      </c>
      <c r="AD368" s="8"/>
    </row>
    <row r="369" spans="1:30" ht="45" customHeight="1" outlineLevel="4" x14ac:dyDescent="0.2">
      <c r="A369" s="8">
        <v>682</v>
      </c>
      <c r="B369" s="62" t="s">
        <v>4161</v>
      </c>
      <c r="C369" s="121"/>
      <c r="D369" s="445" t="str">
        <f t="shared" si="40"/>
        <v xml:space="preserve">* * * * * </v>
      </c>
      <c r="E369" s="24" t="s">
        <v>4752</v>
      </c>
      <c r="F369" s="26">
        <f t="shared" si="43"/>
        <v>5</v>
      </c>
      <c r="G369" s="26" t="s">
        <v>5613</v>
      </c>
      <c r="H369" s="26" t="s">
        <v>5613</v>
      </c>
      <c r="I369" s="26" t="s">
        <v>5613</v>
      </c>
      <c r="J369" s="26" t="s">
        <v>3776</v>
      </c>
      <c r="K369" s="18" t="s">
        <v>16</v>
      </c>
      <c r="L369" s="230" t="str">
        <f t="shared" si="39"/>
        <v>1..1</v>
      </c>
      <c r="M369" s="230" t="str">
        <f t="shared" ref="M369:M398" si="44">IF($L369="","",$L369)</f>
        <v>1..1</v>
      </c>
      <c r="N369" s="475" t="s">
        <v>20</v>
      </c>
      <c r="O369" s="21" t="s">
        <v>4757</v>
      </c>
      <c r="P369" s="20" t="s">
        <v>4772</v>
      </c>
      <c r="Q369" s="20" t="s">
        <v>1864</v>
      </c>
      <c r="R369" s="20"/>
      <c r="S369" s="21"/>
      <c r="T369" s="18" t="s">
        <v>147</v>
      </c>
      <c r="U369" s="495" t="s">
        <v>81</v>
      </c>
      <c r="V369" s="88"/>
      <c r="W369" s="181"/>
      <c r="X369" s="163"/>
      <c r="Y369" s="8"/>
      <c r="Z369" s="114" t="str">
        <f>INDEX('Factur-X FULL'!B:B,MATCH(CONCATENATE("/rsm:CrossIndustryInvoice",O369),'Factur-X FULL'!M:M,0))</f>
        <v>EXT</v>
      </c>
      <c r="AA369" s="201" t="str">
        <f>INDEX('Factur-X FULL'!K:K,MATCH(CONCATENATE("/rsm:CrossIndustryInvoice",O369),'Factur-X FULL'!M:M,0))</f>
        <v>1..1</v>
      </c>
      <c r="AB369" s="109" t="str">
        <f>IF(OR(ISNA(Z369),Z369="EXT"),INDEX('Factur-X FULL'!T:T,MATCH(CONCATENATE("/rsm:CrossIndustryInvoice",O369),'Factur-X FULL'!M:M,0)),INDEX('Factur-X FULL'!T:T,MATCH(Z369,'Factur-X FULL'!B:B,0)))</f>
        <v>EXTENDED</v>
      </c>
      <c r="AC369" s="427" t="s">
        <v>4713</v>
      </c>
      <c r="AD369" s="8"/>
    </row>
    <row r="370" spans="1:30" ht="45" customHeight="1" outlineLevel="4" x14ac:dyDescent="0.2">
      <c r="A370" s="8">
        <v>683</v>
      </c>
      <c r="B370" s="62" t="s">
        <v>4161</v>
      </c>
      <c r="C370" s="121"/>
      <c r="D370" s="445" t="str">
        <f t="shared" si="40"/>
        <v xml:space="preserve">* * * * * * </v>
      </c>
      <c r="E370" s="24"/>
      <c r="F370" s="26">
        <f t="shared" si="43"/>
        <v>6</v>
      </c>
      <c r="G370" s="26" t="s">
        <v>5613</v>
      </c>
      <c r="H370" s="26" t="s">
        <v>5613</v>
      </c>
      <c r="I370" s="26" t="s">
        <v>5613</v>
      </c>
      <c r="J370" s="26" t="s">
        <v>3776</v>
      </c>
      <c r="K370" s="19" t="s">
        <v>16</v>
      </c>
      <c r="L370" s="230" t="str">
        <f t="shared" si="39"/>
        <v>1..1</v>
      </c>
      <c r="M370" s="230" t="str">
        <f t="shared" si="44"/>
        <v>1..1</v>
      </c>
      <c r="N370" s="475" t="s">
        <v>20</v>
      </c>
      <c r="O370" s="52" t="s">
        <v>4758</v>
      </c>
      <c r="P370" s="47" t="s">
        <v>4771</v>
      </c>
      <c r="Q370" s="47" t="s">
        <v>4976</v>
      </c>
      <c r="R370" s="47"/>
      <c r="S370" s="52"/>
      <c r="T370" s="125" t="s">
        <v>409</v>
      </c>
      <c r="U370" s="497" t="s">
        <v>230</v>
      </c>
      <c r="V370" s="94" t="s">
        <v>138</v>
      </c>
      <c r="W370" s="187"/>
      <c r="X370" s="169"/>
      <c r="Y370" s="8"/>
      <c r="Z370" s="114" t="str">
        <f>INDEX('Factur-X FULL'!B:B,MATCH(CONCATENATE("/rsm:CrossIndustryInvoice",O370),'Factur-X FULL'!M:M,0))</f>
        <v>EXT</v>
      </c>
      <c r="AA370" s="201" t="str">
        <f>INDEX('Factur-X FULL'!K:K,MATCH(CONCATENATE("/rsm:CrossIndustryInvoice",O370),'Factur-X FULL'!M:M,0))</f>
        <v>1..1</v>
      </c>
      <c r="AB370" s="109" t="str">
        <f>IF(OR(ISNA(Z370),Z370="EXT"),INDEX('Factur-X FULL'!T:T,MATCH(CONCATENATE("/rsm:CrossIndustryInvoice",O370),'Factur-X FULL'!M:M,0)),INDEX('Factur-X FULL'!T:T,MATCH(Z370,'Factur-X FULL'!B:B,0)))</f>
        <v>EXTENDED</v>
      </c>
      <c r="AC370" s="427" t="s">
        <v>4713</v>
      </c>
      <c r="AD370" s="8"/>
    </row>
    <row r="371" spans="1:30" s="148" customFormat="1" ht="45" customHeight="1" outlineLevel="2" x14ac:dyDescent="0.2">
      <c r="A371" s="8">
        <v>725</v>
      </c>
      <c r="B371" s="155" t="s">
        <v>4161</v>
      </c>
      <c r="C371" s="127"/>
      <c r="D371" s="449" t="str">
        <f t="shared" si="40"/>
        <v xml:space="preserve">* * * </v>
      </c>
      <c r="E371" s="40" t="s">
        <v>4167</v>
      </c>
      <c r="F371" s="42">
        <f t="shared" si="43"/>
        <v>3</v>
      </c>
      <c r="G371" s="237" t="s">
        <v>5613</v>
      </c>
      <c r="H371" s="237" t="s">
        <v>5613</v>
      </c>
      <c r="I371" s="237" t="s">
        <v>5613</v>
      </c>
      <c r="J371" s="237" t="s">
        <v>323</v>
      </c>
      <c r="K371" s="42" t="s">
        <v>20</v>
      </c>
      <c r="L371" s="41" t="str">
        <f t="shared" si="39"/>
        <v>0..1</v>
      </c>
      <c r="M371" s="41" t="str">
        <f t="shared" si="44"/>
        <v>0..1</v>
      </c>
      <c r="N371" s="481" t="s">
        <v>20</v>
      </c>
      <c r="O371" s="40" t="s">
        <v>3942</v>
      </c>
      <c r="P371" s="40"/>
      <c r="Q371" s="40"/>
      <c r="R371" s="40"/>
      <c r="S371" s="42"/>
      <c r="T371" s="42"/>
      <c r="U371" s="499"/>
      <c r="V371" s="91"/>
      <c r="W371" s="193"/>
      <c r="X371" s="194"/>
      <c r="Y371" s="8"/>
      <c r="Z371" s="141" t="str">
        <f>INDEX('Factur-X FULL'!B:B,MATCH(CONCATENATE("/rsm:CrossIndustryInvoice",O371),'Factur-X FULL'!M:M,0))</f>
        <v>EXT</v>
      </c>
      <c r="AA371" s="203" t="str">
        <f>INDEX('Factur-X FULL'!K:K,MATCH(CONCATENATE("/rsm:CrossIndustryInvoice",O371),'Factur-X FULL'!M:M,0))</f>
        <v>0..1</v>
      </c>
      <c r="AB371" s="144" t="str">
        <f>IF(OR(ISNA(Z371),Z371="EXT"),INDEX('Factur-X FULL'!T:T,MATCH(CONCATENATE("/rsm:CrossIndustryInvoice",O371),'Factur-X FULL'!M:M,0)),INDEX('Factur-X FULL'!T:T,MATCH(Z371,'Factur-X FULL'!B:B,0)))</f>
        <v>EXTENDED</v>
      </c>
      <c r="AC371" s="427" t="s">
        <v>4713</v>
      </c>
      <c r="AD371" s="8"/>
    </row>
    <row r="372" spans="1:30" ht="45" customHeight="1" outlineLevel="3" x14ac:dyDescent="0.2">
      <c r="A372" s="8">
        <v>726</v>
      </c>
      <c r="B372" s="62" t="s">
        <v>4161</v>
      </c>
      <c r="C372" s="121"/>
      <c r="D372" s="445" t="str">
        <f t="shared" si="40"/>
        <v xml:space="preserve">* * * * </v>
      </c>
      <c r="E372" s="24" t="s">
        <v>4033</v>
      </c>
      <c r="F372" s="26">
        <f t="shared" si="43"/>
        <v>4</v>
      </c>
      <c r="G372" s="26" t="s">
        <v>5613</v>
      </c>
      <c r="H372" s="26" t="s">
        <v>5613</v>
      </c>
      <c r="I372" s="26" t="s">
        <v>5613</v>
      </c>
      <c r="J372" s="26" t="s">
        <v>323</v>
      </c>
      <c r="K372" s="18" t="s">
        <v>20</v>
      </c>
      <c r="L372" s="230" t="str">
        <f t="shared" si="39"/>
        <v>0..1</v>
      </c>
      <c r="M372" s="230" t="str">
        <f t="shared" si="44"/>
        <v>0..1</v>
      </c>
      <c r="N372" s="476" t="s">
        <v>21</v>
      </c>
      <c r="O372" s="25" t="s">
        <v>4036</v>
      </c>
      <c r="P372" s="20" t="s">
        <v>5700</v>
      </c>
      <c r="Q372" s="24"/>
      <c r="R372" s="24"/>
      <c r="S372" s="25"/>
      <c r="T372" s="18" t="s">
        <v>147</v>
      </c>
      <c r="U372" s="495" t="s">
        <v>81</v>
      </c>
      <c r="V372" s="89"/>
      <c r="W372" s="182"/>
      <c r="X372" s="164"/>
      <c r="Y372" s="8"/>
      <c r="Z372" s="114" t="str">
        <f>INDEX('Factur-X FULL'!B:B,MATCH(CONCATENATE("/rsm:CrossIndustryInvoice",O372),'Factur-X FULL'!M:M,0))</f>
        <v>EXT</v>
      </c>
      <c r="AA372" s="201" t="str">
        <f>INDEX('Factur-X FULL'!K:K,MATCH(CONCATENATE("/rsm:CrossIndustryInvoice",O372),'Factur-X FULL'!M:M,0))</f>
        <v>0..1</v>
      </c>
      <c r="AB372" s="109" t="str">
        <f>IF(OR(ISNA(Z372),Z372="EXT"),INDEX('Factur-X FULL'!T:T,MATCH(CONCATENATE("/rsm:CrossIndustryInvoice",O372),'Factur-X FULL'!M:M,0)),INDEX('Factur-X FULL'!T:T,MATCH(Z372,'Factur-X FULL'!B:B,0)))</f>
        <v>EXTENDED</v>
      </c>
      <c r="AC372" s="427" t="s">
        <v>4713</v>
      </c>
      <c r="AD372" s="8"/>
    </row>
    <row r="373" spans="1:30" ht="45" customHeight="1" outlineLevel="3" x14ac:dyDescent="0.2">
      <c r="A373" s="8">
        <v>727</v>
      </c>
      <c r="B373" s="62" t="s">
        <v>4161</v>
      </c>
      <c r="C373" s="121"/>
      <c r="D373" s="445" t="str">
        <f t="shared" si="40"/>
        <v xml:space="preserve">* * * * </v>
      </c>
      <c r="E373" s="24" t="s">
        <v>4034</v>
      </c>
      <c r="F373" s="26">
        <f t="shared" si="43"/>
        <v>4</v>
      </c>
      <c r="G373" s="26" t="s">
        <v>5613</v>
      </c>
      <c r="H373" s="26" t="s">
        <v>5613</v>
      </c>
      <c r="I373" s="26" t="s">
        <v>5613</v>
      </c>
      <c r="J373" s="26" t="s">
        <v>323</v>
      </c>
      <c r="K373" s="18" t="s">
        <v>21</v>
      </c>
      <c r="L373" s="230" t="str">
        <f t="shared" si="39"/>
        <v>0..n</v>
      </c>
      <c r="M373" s="230" t="str">
        <f t="shared" si="44"/>
        <v>0..n</v>
      </c>
      <c r="N373" s="476" t="s">
        <v>21</v>
      </c>
      <c r="O373" s="25" t="s">
        <v>4037</v>
      </c>
      <c r="P373" s="20" t="s">
        <v>5700</v>
      </c>
      <c r="Q373" s="24"/>
      <c r="R373" s="24"/>
      <c r="S373" s="25"/>
      <c r="T373" s="18" t="s">
        <v>147</v>
      </c>
      <c r="U373" s="495" t="s">
        <v>81</v>
      </c>
      <c r="V373" s="89"/>
      <c r="W373" s="182"/>
      <c r="X373" s="164"/>
      <c r="Y373" s="8"/>
      <c r="Z373" s="114" t="str">
        <f>INDEX('Factur-X FULL'!B:B,MATCH(CONCATENATE("/rsm:CrossIndustryInvoice",O373),'Factur-X FULL'!M:M,0))</f>
        <v>EXT</v>
      </c>
      <c r="AA373" s="201" t="str">
        <f>INDEX('Factur-X FULL'!K:K,MATCH(CONCATENATE("/rsm:CrossIndustryInvoice",O373),'Factur-X FULL'!M:M,0))</f>
        <v>0..n</v>
      </c>
      <c r="AB373" s="109" t="str">
        <f>IF(OR(ISNA(Z373),Z373="EXT"),INDEX('Factur-X FULL'!T:T,MATCH(CONCATENATE("/rsm:CrossIndustryInvoice",O373),'Factur-X FULL'!M:M,0)),INDEX('Factur-X FULL'!T:T,MATCH(Z373,'Factur-X FULL'!B:B,0)))</f>
        <v>EXTENDED</v>
      </c>
      <c r="AC373" s="427" t="s">
        <v>4713</v>
      </c>
      <c r="AD373" s="8"/>
    </row>
    <row r="374" spans="1:30" ht="45" customHeight="1" outlineLevel="3" x14ac:dyDescent="0.2">
      <c r="A374" s="8">
        <v>728</v>
      </c>
      <c r="B374" s="62" t="s">
        <v>4161</v>
      </c>
      <c r="C374" s="121"/>
      <c r="D374" s="445" t="str">
        <f t="shared" si="40"/>
        <v xml:space="preserve">* * * * * </v>
      </c>
      <c r="E374" s="24" t="s">
        <v>4035</v>
      </c>
      <c r="F374" s="26">
        <f t="shared" si="43"/>
        <v>5</v>
      </c>
      <c r="G374" s="26" t="s">
        <v>5613</v>
      </c>
      <c r="H374" s="26" t="s">
        <v>5613</v>
      </c>
      <c r="I374" s="26" t="s">
        <v>5613</v>
      </c>
      <c r="J374" s="26" t="s">
        <v>323</v>
      </c>
      <c r="K374" s="18" t="s">
        <v>16</v>
      </c>
      <c r="L374" s="230" t="str">
        <f t="shared" si="39"/>
        <v>1..1</v>
      </c>
      <c r="M374" s="230" t="str">
        <f t="shared" si="44"/>
        <v>1..1</v>
      </c>
      <c r="N374" s="476" t="s">
        <v>20</v>
      </c>
      <c r="O374" s="31" t="s">
        <v>4038</v>
      </c>
      <c r="P374" s="32" t="s">
        <v>5701</v>
      </c>
      <c r="Q374" s="32"/>
      <c r="R374" s="32"/>
      <c r="S374" s="31"/>
      <c r="T374" s="122" t="s">
        <v>409</v>
      </c>
      <c r="U374" s="497" t="s">
        <v>230</v>
      </c>
      <c r="V374" s="90"/>
      <c r="W374" s="184"/>
      <c r="X374" s="165"/>
      <c r="Y374" s="8"/>
      <c r="Z374" s="114" t="str">
        <f>INDEX('Factur-X FULL'!B:B,MATCH(CONCATENATE("/rsm:CrossIndustryInvoice",O374),'Factur-X FULL'!M:M,0))</f>
        <v>EXT</v>
      </c>
      <c r="AA374" s="201" t="str">
        <f>INDEX('Factur-X FULL'!K:K,MATCH(CONCATENATE("/rsm:CrossIndustryInvoice",O374),'Factur-X FULL'!M:M,0))</f>
        <v>1..1</v>
      </c>
      <c r="AB374" s="109" t="str">
        <f>IF(OR(ISNA(Z374),Z374="EXT"),INDEX('Factur-X FULL'!T:T,MATCH(CONCATENATE("/rsm:CrossIndustryInvoice",O374),'Factur-X FULL'!M:M,0)),INDEX('Factur-X FULL'!T:T,MATCH(Z374,'Factur-X FULL'!B:B,0)))</f>
        <v>EXTENDED</v>
      </c>
      <c r="AC374" s="427" t="s">
        <v>4713</v>
      </c>
      <c r="AD374" s="8"/>
    </row>
    <row r="375" spans="1:30" ht="45" customHeight="1" outlineLevel="3" x14ac:dyDescent="0.2">
      <c r="A375" s="8">
        <v>729</v>
      </c>
      <c r="B375" s="62" t="s">
        <v>4161</v>
      </c>
      <c r="C375" s="121"/>
      <c r="D375" s="445" t="str">
        <f t="shared" si="40"/>
        <v xml:space="preserve">* * * * </v>
      </c>
      <c r="E375" s="24" t="s">
        <v>339</v>
      </c>
      <c r="F375" s="26">
        <f t="shared" si="43"/>
        <v>4</v>
      </c>
      <c r="G375" s="26" t="s">
        <v>5613</v>
      </c>
      <c r="H375" s="26" t="s">
        <v>5613</v>
      </c>
      <c r="I375" s="26" t="s">
        <v>5613</v>
      </c>
      <c r="J375" s="26" t="s">
        <v>3776</v>
      </c>
      <c r="K375" s="18" t="s">
        <v>16</v>
      </c>
      <c r="L375" s="230" t="str">
        <f t="shared" si="39"/>
        <v>1..1</v>
      </c>
      <c r="M375" s="230" t="str">
        <f t="shared" si="44"/>
        <v>1..1</v>
      </c>
      <c r="N375" s="475" t="s">
        <v>20</v>
      </c>
      <c r="O375" s="25" t="s">
        <v>3943</v>
      </c>
      <c r="P375" s="20" t="s">
        <v>5702</v>
      </c>
      <c r="Q375" s="24"/>
      <c r="R375" s="24"/>
      <c r="S375" s="25"/>
      <c r="T375" s="19" t="s">
        <v>125</v>
      </c>
      <c r="U375" s="494" t="s">
        <v>81</v>
      </c>
      <c r="V375" s="89"/>
      <c r="W375" s="182"/>
      <c r="X375" s="164"/>
      <c r="Y375" s="8"/>
      <c r="Z375" s="114" t="str">
        <f>INDEX('Factur-X FULL'!B:B,MATCH(CONCATENATE("/rsm:CrossIndustryInvoice",O375),'Factur-X FULL'!M:M,0))</f>
        <v>EXT</v>
      </c>
      <c r="AA375" s="201" t="str">
        <f>INDEX('Factur-X FULL'!K:K,MATCH(CONCATENATE("/rsm:CrossIndustryInvoice",O375),'Factur-X FULL'!M:M,0))</f>
        <v>0..1</v>
      </c>
      <c r="AB375" s="109" t="str">
        <f>IF(OR(ISNA(Z375),Z375="EXT"),INDEX('Factur-X FULL'!T:T,MATCH(CONCATENATE("/rsm:CrossIndustryInvoice",O375),'Factur-X FULL'!M:M,0)),INDEX('Factur-X FULL'!T:T,MATCH(Z375,'Factur-X FULL'!B:B,0)))</f>
        <v>EXTENDED</v>
      </c>
      <c r="AC375" s="427" t="s">
        <v>4713</v>
      </c>
      <c r="AD375" s="8"/>
    </row>
    <row r="376" spans="1:30" ht="45" customHeight="1" outlineLevel="3" x14ac:dyDescent="0.2">
      <c r="A376" s="8">
        <v>730</v>
      </c>
      <c r="B376" s="62" t="s">
        <v>4161</v>
      </c>
      <c r="C376" s="126"/>
      <c r="D376" s="446" t="str">
        <f t="shared" si="40"/>
        <v xml:space="preserve">* * * * </v>
      </c>
      <c r="E376" s="49" t="s">
        <v>4637</v>
      </c>
      <c r="F376" s="35">
        <f t="shared" si="43"/>
        <v>4</v>
      </c>
      <c r="G376" s="35" t="s">
        <v>5613</v>
      </c>
      <c r="H376" s="35" t="s">
        <v>5613</v>
      </c>
      <c r="I376" s="35" t="s">
        <v>5613</v>
      </c>
      <c r="J376" s="35" t="s">
        <v>3776</v>
      </c>
      <c r="K376" s="36" t="s">
        <v>20</v>
      </c>
      <c r="L376" s="35" t="str">
        <f t="shared" si="39"/>
        <v>0..1</v>
      </c>
      <c r="M376" s="35" t="str">
        <f t="shared" si="44"/>
        <v>0..1</v>
      </c>
      <c r="N376" s="482" t="s">
        <v>20</v>
      </c>
      <c r="O376" s="34" t="s">
        <v>4040</v>
      </c>
      <c r="P376" s="34"/>
      <c r="Q376" s="34"/>
      <c r="R376" s="34"/>
      <c r="S376" s="34"/>
      <c r="T376" s="36"/>
      <c r="U376" s="500"/>
      <c r="V376" s="91"/>
      <c r="W376" s="185"/>
      <c r="X376" s="166"/>
      <c r="Y376" s="8"/>
      <c r="Z376" s="114" t="str">
        <f>INDEX('Factur-X FULL'!B:B,MATCH(CONCATENATE("/rsm:CrossIndustryInvoice",O376),'Factur-X FULL'!M:M,0))</f>
        <v>EXT</v>
      </c>
      <c r="AA376" s="201" t="str">
        <f>INDEX('Factur-X FULL'!K:K,MATCH(CONCATENATE("/rsm:CrossIndustryInvoice",O376),'Factur-X FULL'!M:M,0))</f>
        <v>0..1</v>
      </c>
      <c r="AB376" s="109" t="str">
        <f>IF(OR(ISNA(Z376),Z376="EXT"),INDEX('Factur-X FULL'!T:T,MATCH(CONCATENATE("/rsm:CrossIndustryInvoice",O376),'Factur-X FULL'!M:M,0)),INDEX('Factur-X FULL'!T:T,MATCH(Z376,'Factur-X FULL'!B:B,0)))</f>
        <v>EXTENDED</v>
      </c>
      <c r="AC376" s="427" t="s">
        <v>5594</v>
      </c>
      <c r="AD376" s="8"/>
    </row>
    <row r="377" spans="1:30" ht="45" customHeight="1" outlineLevel="4" x14ac:dyDescent="0.2">
      <c r="A377" s="8">
        <v>731</v>
      </c>
      <c r="B377" s="62" t="s">
        <v>4161</v>
      </c>
      <c r="C377" s="121"/>
      <c r="D377" s="445" t="str">
        <f t="shared" si="40"/>
        <v xml:space="preserve">* * * * * </v>
      </c>
      <c r="E377" s="24" t="s">
        <v>4039</v>
      </c>
      <c r="F377" s="26">
        <f t="shared" si="43"/>
        <v>5</v>
      </c>
      <c r="G377" s="26" t="s">
        <v>5613</v>
      </c>
      <c r="H377" s="26" t="s">
        <v>5613</v>
      </c>
      <c r="I377" s="26" t="s">
        <v>5613</v>
      </c>
      <c r="J377" s="26" t="s">
        <v>3776</v>
      </c>
      <c r="K377" s="18" t="s">
        <v>20</v>
      </c>
      <c r="L377" s="230" t="str">
        <f t="shared" si="39"/>
        <v>0..1</v>
      </c>
      <c r="M377" s="230" t="str">
        <f t="shared" si="44"/>
        <v>0..1</v>
      </c>
      <c r="N377" s="475" t="s">
        <v>20</v>
      </c>
      <c r="O377" s="24" t="s">
        <v>3944</v>
      </c>
      <c r="P377" s="24" t="s">
        <v>5696</v>
      </c>
      <c r="Q377" s="24"/>
      <c r="R377" s="24"/>
      <c r="S377" s="24"/>
      <c r="T377" s="18" t="s">
        <v>147</v>
      </c>
      <c r="U377" s="495" t="s">
        <v>81</v>
      </c>
      <c r="V377" s="89"/>
      <c r="W377" s="182"/>
      <c r="X377" s="164"/>
      <c r="Y377" s="8"/>
      <c r="Z377" s="114" t="str">
        <f>INDEX('Factur-X FULL'!B:B,MATCH(CONCATENATE("/rsm:CrossIndustryInvoice",O377),'Factur-X FULL'!M:M,0))</f>
        <v>EXT</v>
      </c>
      <c r="AA377" s="201" t="str">
        <f>INDEX('Factur-X FULL'!K:K,MATCH(CONCATENATE("/rsm:CrossIndustryInvoice",O377),'Factur-X FULL'!M:M,0))</f>
        <v>0..1</v>
      </c>
      <c r="AB377" s="109" t="str">
        <f>IF(OR(ISNA(Z377),Z377="EXT"),INDEX('Factur-X FULL'!T:T,MATCH(CONCATENATE("/rsm:CrossIndustryInvoice",O377),'Factur-X FULL'!M:M,0)),INDEX('Factur-X FULL'!T:T,MATCH(Z377,'Factur-X FULL'!B:B,0)))</f>
        <v>EXTENDED</v>
      </c>
      <c r="AC377" s="427" t="s">
        <v>5594</v>
      </c>
      <c r="AD377" s="8"/>
    </row>
    <row r="378" spans="1:30" ht="45" customHeight="1" outlineLevel="4" x14ac:dyDescent="0.2">
      <c r="A378" s="8">
        <v>732</v>
      </c>
      <c r="B378" s="62" t="s">
        <v>4161</v>
      </c>
      <c r="C378" s="121"/>
      <c r="D378" s="445" t="str">
        <f t="shared" si="40"/>
        <v xml:space="preserve">* * * * * * </v>
      </c>
      <c r="E378" s="24" t="s">
        <v>4078</v>
      </c>
      <c r="F378" s="26">
        <f t="shared" si="43"/>
        <v>6</v>
      </c>
      <c r="G378" s="26" t="s">
        <v>5613</v>
      </c>
      <c r="H378" s="26" t="s">
        <v>5613</v>
      </c>
      <c r="I378" s="26" t="s">
        <v>5613</v>
      </c>
      <c r="J378" s="26" t="s">
        <v>3776</v>
      </c>
      <c r="K378" s="18" t="s">
        <v>20</v>
      </c>
      <c r="L378" s="230" t="str">
        <f t="shared" si="39"/>
        <v>0..1</v>
      </c>
      <c r="M378" s="230" t="str">
        <f t="shared" si="44"/>
        <v>0..1</v>
      </c>
      <c r="N378" s="475" t="s">
        <v>20</v>
      </c>
      <c r="O378" s="47" t="s">
        <v>4077</v>
      </c>
      <c r="P378" s="159" t="s">
        <v>5697</v>
      </c>
      <c r="Q378" s="32"/>
      <c r="R378" s="32"/>
      <c r="S378" s="31"/>
      <c r="T378" s="125" t="s">
        <v>409</v>
      </c>
      <c r="U378" s="497" t="s">
        <v>230</v>
      </c>
      <c r="V378" s="94"/>
      <c r="W378" s="187"/>
      <c r="X378" s="169"/>
      <c r="Y378" s="8"/>
      <c r="Z378" s="114" t="str">
        <f>INDEX('Factur-X FULL'!B:B,MATCH(CONCATENATE("/rsm:CrossIndustryInvoice",O378),'Factur-X FULL'!M:M,0))</f>
        <v>EXT</v>
      </c>
      <c r="AA378" s="201" t="str">
        <f>INDEX('Factur-X FULL'!K:K,MATCH(CONCATENATE("/rsm:CrossIndustryInvoice",O378),'Factur-X FULL'!M:M,0))</f>
        <v>0..1</v>
      </c>
      <c r="AB378" s="109" t="str">
        <f>IF(OR(ISNA(Z378),Z378="EXT"),INDEX('Factur-X FULL'!T:T,MATCH(CONCATENATE("/rsm:CrossIndustryInvoice",O378),'Factur-X FULL'!M:M,0)),INDEX('Factur-X FULL'!T:T,MATCH(Z378,'Factur-X FULL'!B:B,0)))</f>
        <v>EXTENDED</v>
      </c>
      <c r="AC378" s="427" t="s">
        <v>5594</v>
      </c>
      <c r="AD378" s="8"/>
    </row>
    <row r="379" spans="1:30" ht="45" customHeight="1" outlineLevel="4" x14ac:dyDescent="0.2">
      <c r="A379" s="8">
        <v>733</v>
      </c>
      <c r="B379" s="62" t="s">
        <v>4161</v>
      </c>
      <c r="C379" s="121"/>
      <c r="D379" s="445" t="str">
        <f t="shared" si="40"/>
        <v xml:space="preserve">* * * * * </v>
      </c>
      <c r="E379" s="24" t="s">
        <v>4795</v>
      </c>
      <c r="F379" s="26">
        <f t="shared" si="43"/>
        <v>5</v>
      </c>
      <c r="G379" s="26" t="s">
        <v>5613</v>
      </c>
      <c r="H379" s="26" t="s">
        <v>5613</v>
      </c>
      <c r="I379" s="26" t="s">
        <v>5613</v>
      </c>
      <c r="J379" s="26" t="s">
        <v>3776</v>
      </c>
      <c r="K379" s="18" t="s">
        <v>20</v>
      </c>
      <c r="L379" s="230" t="str">
        <f t="shared" si="39"/>
        <v>0..1</v>
      </c>
      <c r="M379" s="230" t="str">
        <f t="shared" si="44"/>
        <v>0..1</v>
      </c>
      <c r="N379" s="475" t="s">
        <v>20</v>
      </c>
      <c r="O379" s="24" t="s">
        <v>4796</v>
      </c>
      <c r="P379" s="24" t="s">
        <v>5659</v>
      </c>
      <c r="Q379" s="24"/>
      <c r="R379" s="24"/>
      <c r="S379" s="24"/>
      <c r="T379" s="19" t="s">
        <v>125</v>
      </c>
      <c r="U379" s="494" t="s">
        <v>81</v>
      </c>
      <c r="V379" s="89"/>
      <c r="W379" s="182"/>
      <c r="X379" s="164"/>
      <c r="Y379" s="8"/>
      <c r="Z379" s="114" t="str">
        <f>INDEX('Factur-X FULL'!B:B,MATCH(CONCATENATE("/rsm:CrossIndustryInvoice",O379),'Factur-X FULL'!M:M,0))</f>
        <v>EXT</v>
      </c>
      <c r="AA379" s="201" t="str">
        <f>INDEX('Factur-X FULL'!K:K,MATCH(CONCATENATE("/rsm:CrossIndustryInvoice",O379),'Factur-X FULL'!M:M,0))</f>
        <v>0..1</v>
      </c>
      <c r="AB379" s="109" t="str">
        <f>IF(OR(ISNA(Z379),Z379="EXT"),INDEX('Factur-X FULL'!T:T,MATCH(CONCATENATE("/rsm:CrossIndustryInvoice",O379),'Factur-X FULL'!M:M,0)),INDEX('Factur-X FULL'!T:T,MATCH(Z379,'Factur-X FULL'!B:B,0)))</f>
        <v>EXTENDED</v>
      </c>
      <c r="AC379" s="427" t="s">
        <v>5594</v>
      </c>
      <c r="AD379" s="8"/>
    </row>
    <row r="380" spans="1:30" s="148" customFormat="1" ht="45" customHeight="1" outlineLevel="3" x14ac:dyDescent="0.2">
      <c r="A380" s="8">
        <v>742</v>
      </c>
      <c r="B380" s="62" t="s">
        <v>4161</v>
      </c>
      <c r="C380" s="128"/>
      <c r="D380" s="446" t="str">
        <f t="shared" si="40"/>
        <v xml:space="preserve">* * * * </v>
      </c>
      <c r="E380" s="49" t="s">
        <v>4638</v>
      </c>
      <c r="F380" s="35">
        <f t="shared" si="43"/>
        <v>4</v>
      </c>
      <c r="G380" s="35" t="s">
        <v>5613</v>
      </c>
      <c r="H380" s="35" t="s">
        <v>5613</v>
      </c>
      <c r="I380" s="35" t="s">
        <v>5613</v>
      </c>
      <c r="J380" s="35" t="s">
        <v>323</v>
      </c>
      <c r="K380" s="36" t="s">
        <v>20</v>
      </c>
      <c r="L380" s="35" t="s">
        <v>21</v>
      </c>
      <c r="M380" s="35" t="str">
        <f t="shared" si="44"/>
        <v>0..n</v>
      </c>
      <c r="N380" s="482" t="s">
        <v>21</v>
      </c>
      <c r="O380" s="34" t="s">
        <v>4837</v>
      </c>
      <c r="P380" s="34" t="s">
        <v>1754</v>
      </c>
      <c r="Q380" s="34" t="s">
        <v>4235</v>
      </c>
      <c r="R380" s="34"/>
      <c r="S380" s="34"/>
      <c r="T380" s="36"/>
      <c r="U380" s="500"/>
      <c r="V380" s="91"/>
      <c r="W380" s="185"/>
      <c r="X380" s="166"/>
      <c r="Y380" s="8"/>
      <c r="Z380" s="145" t="str">
        <f>INDEX('Factur-X FULL'!B:B,MATCH(CONCATENATE("/rsm:CrossIndustryInvoice",O380),'Factur-X FULL'!M:M,0))</f>
        <v>EXT</v>
      </c>
      <c r="AA380" s="202" t="str">
        <f>INDEX('Factur-X FULL'!K:K,MATCH(CONCATENATE("/rsm:CrossIndustryInvoice",O380),'Factur-X FULL'!M:M,0))</f>
        <v>0..1</v>
      </c>
      <c r="AB380" s="146" t="str">
        <f>IF(OR(ISNA(Z380),Z380="EXT"),INDEX('Factur-X FULL'!T:T,MATCH(CONCATENATE("/rsm:CrossIndustryInvoice",O380),'Factur-X FULL'!M:M,0)),INDEX('Factur-X FULL'!T:T,MATCH(Z380,'Factur-X FULL'!B:B,0)))</f>
        <v>EXTENDED</v>
      </c>
      <c r="AC380" s="427" t="s">
        <v>4713</v>
      </c>
      <c r="AD380" s="8"/>
    </row>
    <row r="381" spans="1:30" ht="45" customHeight="1" outlineLevel="4" x14ac:dyDescent="0.2">
      <c r="A381" s="8">
        <v>743</v>
      </c>
      <c r="B381" s="62" t="s">
        <v>4161</v>
      </c>
      <c r="C381" s="121"/>
      <c r="D381" s="445" t="str">
        <f t="shared" si="40"/>
        <v xml:space="preserve">* * * * * </v>
      </c>
      <c r="E381" s="24" t="s">
        <v>4738</v>
      </c>
      <c r="F381" s="26">
        <f t="shared" si="43"/>
        <v>5</v>
      </c>
      <c r="G381" s="26" t="s">
        <v>5613</v>
      </c>
      <c r="H381" s="26" t="s">
        <v>5613</v>
      </c>
      <c r="I381" s="26" t="s">
        <v>5613</v>
      </c>
      <c r="J381" s="26" t="s">
        <v>323</v>
      </c>
      <c r="K381" s="19" t="s">
        <v>20</v>
      </c>
      <c r="L381" s="230" t="str">
        <f t="shared" ref="L381:L387" si="45">IF($K381="","",$K381)</f>
        <v>0..1</v>
      </c>
      <c r="M381" s="230" t="str">
        <f t="shared" si="44"/>
        <v>0..1</v>
      </c>
      <c r="N381" s="475" t="s">
        <v>20</v>
      </c>
      <c r="O381" s="24" t="s">
        <v>4743</v>
      </c>
      <c r="P381" s="24" t="s">
        <v>1508</v>
      </c>
      <c r="Q381" s="24" t="s">
        <v>1509</v>
      </c>
      <c r="R381" s="24"/>
      <c r="S381" s="24"/>
      <c r="T381" s="19" t="s">
        <v>125</v>
      </c>
      <c r="U381" s="494" t="s">
        <v>81</v>
      </c>
      <c r="V381" s="89"/>
      <c r="W381" s="182"/>
      <c r="X381" s="164"/>
      <c r="Y381" s="8"/>
      <c r="Z381" s="114" t="str">
        <f>INDEX('Factur-X FULL'!B:B,MATCH(CONCATENATE("/rsm:CrossIndustryInvoice",O381),'Factur-X FULL'!M:M,0))</f>
        <v>EXT</v>
      </c>
      <c r="AA381" s="201" t="str">
        <f>INDEX('Factur-X FULL'!K:K,MATCH(CONCATENATE("/rsm:CrossIndustryInvoice",O381),'Factur-X FULL'!M:M,0))</f>
        <v>0..1</v>
      </c>
      <c r="AB381" s="109" t="str">
        <f>IF(OR(ISNA(Z381),Z381="EXT"),INDEX('Factur-X FULL'!T:T,MATCH(CONCATENATE("/rsm:CrossIndustryInvoice",O381),'Factur-X FULL'!M:M,0)),INDEX('Factur-X FULL'!T:T,MATCH(Z381,'Factur-X FULL'!B:B,0)))</f>
        <v>EXTENDED</v>
      </c>
      <c r="AC381" s="427" t="s">
        <v>4713</v>
      </c>
      <c r="AD381" s="8"/>
    </row>
    <row r="382" spans="1:30" ht="45" customHeight="1" outlineLevel="4" x14ac:dyDescent="0.2">
      <c r="A382" s="8">
        <v>744</v>
      </c>
      <c r="B382" s="62" t="s">
        <v>4161</v>
      </c>
      <c r="C382" s="121"/>
      <c r="D382" s="445" t="str">
        <f t="shared" si="40"/>
        <v xml:space="preserve">* * * * * </v>
      </c>
      <c r="E382" s="24" t="s">
        <v>4739</v>
      </c>
      <c r="F382" s="26">
        <f t="shared" si="43"/>
        <v>5</v>
      </c>
      <c r="G382" s="26" t="s">
        <v>5613</v>
      </c>
      <c r="H382" s="26" t="s">
        <v>5613</v>
      </c>
      <c r="I382" s="26" t="s">
        <v>5613</v>
      </c>
      <c r="J382" s="26" t="s">
        <v>323</v>
      </c>
      <c r="K382" s="19" t="s">
        <v>20</v>
      </c>
      <c r="L382" s="230" t="str">
        <f t="shared" si="45"/>
        <v>0..1</v>
      </c>
      <c r="M382" s="230" t="str">
        <f t="shared" si="44"/>
        <v>0..1</v>
      </c>
      <c r="N382" s="475" t="s">
        <v>20</v>
      </c>
      <c r="O382" s="24" t="s">
        <v>4744</v>
      </c>
      <c r="P382" s="24" t="s">
        <v>77</v>
      </c>
      <c r="Q382" s="24" t="s">
        <v>1517</v>
      </c>
      <c r="R382" s="24"/>
      <c r="S382" s="24"/>
      <c r="T382" s="19" t="s">
        <v>125</v>
      </c>
      <c r="U382" s="494" t="s">
        <v>81</v>
      </c>
      <c r="V382" s="89"/>
      <c r="W382" s="182"/>
      <c r="X382" s="164"/>
      <c r="Y382" s="8"/>
      <c r="Z382" s="114" t="str">
        <f>INDEX('Factur-X FULL'!B:B,MATCH(CONCATENATE("/rsm:CrossIndustryInvoice",O382),'Factur-X FULL'!M:M,0))</f>
        <v>EXT</v>
      </c>
      <c r="AA382" s="201" t="str">
        <f>INDEX('Factur-X FULL'!K:K,MATCH(CONCATENATE("/rsm:CrossIndustryInvoice",O382),'Factur-X FULL'!M:M,0))</f>
        <v>0..1</v>
      </c>
      <c r="AB382" s="109" t="str">
        <f>IF(OR(ISNA(Z382),Z382="EXT"),INDEX('Factur-X FULL'!T:T,MATCH(CONCATENATE("/rsm:CrossIndustryInvoice",O382),'Factur-X FULL'!M:M,0)),INDEX('Factur-X FULL'!T:T,MATCH(Z382,'Factur-X FULL'!B:B,0)))</f>
        <v>EXTENDED</v>
      </c>
      <c r="AC382" s="427" t="s">
        <v>4713</v>
      </c>
      <c r="AD382" s="8"/>
    </row>
    <row r="383" spans="1:30" ht="45" customHeight="1" outlineLevel="4" x14ac:dyDescent="0.2">
      <c r="A383" s="8">
        <v>745</v>
      </c>
      <c r="B383" s="62" t="s">
        <v>4161</v>
      </c>
      <c r="C383" s="121"/>
      <c r="D383" s="445" t="str">
        <f>REPT($D$1,F383)</f>
        <v xml:space="preserve">* * * * * </v>
      </c>
      <c r="E383" s="24" t="s">
        <v>4737</v>
      </c>
      <c r="F383" s="26">
        <f>LEN(O383)-LEN(SUBSTITUTE(O383,"/",""))</f>
        <v>5</v>
      </c>
      <c r="G383" s="26" t="s">
        <v>5613</v>
      </c>
      <c r="H383" s="26" t="s">
        <v>5613</v>
      </c>
      <c r="I383" s="26" t="s">
        <v>5613</v>
      </c>
      <c r="J383" s="26" t="s">
        <v>3776</v>
      </c>
      <c r="K383" s="19" t="s">
        <v>20</v>
      </c>
      <c r="L383" s="230" t="str">
        <f>IF($K383="","",$K383)</f>
        <v>0..1</v>
      </c>
      <c r="M383" s="230" t="str">
        <f>IF($L383="","",$L383)</f>
        <v>0..1</v>
      </c>
      <c r="N383" s="475" t="s">
        <v>20</v>
      </c>
      <c r="O383" s="24" t="s">
        <v>4742</v>
      </c>
      <c r="P383" s="24" t="s">
        <v>4382</v>
      </c>
      <c r="Q383" s="24" t="s">
        <v>5619</v>
      </c>
      <c r="R383" s="24"/>
      <c r="S383" s="24"/>
      <c r="T383" s="19" t="s">
        <v>192</v>
      </c>
      <c r="U383" s="494" t="s">
        <v>81</v>
      </c>
      <c r="V383" s="89"/>
      <c r="W383" s="182"/>
      <c r="X383" s="164"/>
      <c r="Y383" s="8"/>
      <c r="Z383" s="114" t="e">
        <f>INDEX('Factur-X FULL'!B:B,MATCH(CONCATENATE("/rsm:CrossIndustryInvoice",O383),'Factur-X FULL'!M:M,0))</f>
        <v>#N/A</v>
      </c>
      <c r="AA383" s="201" t="e">
        <f>INDEX('Factur-X FULL'!K:K,MATCH(CONCATENATE("/rsm:CrossIndustryInvoice",O383),'Factur-X FULL'!M:M,0))</f>
        <v>#N/A</v>
      </c>
      <c r="AB383" s="109" t="e">
        <f>IF(OR(ISNA(Z383),Z383="EXT"),INDEX('Factur-X FULL'!T:T,MATCH(CONCATENATE("/rsm:CrossIndustryInvoice",O383),'Factur-X FULL'!M:M,0)),INDEX('Factur-X FULL'!T:T,MATCH(Z383,'Factur-X FULL'!B:B,0)))</f>
        <v>#N/A</v>
      </c>
      <c r="AC383" s="426" t="s">
        <v>4707</v>
      </c>
      <c r="AD383" s="8"/>
    </row>
    <row r="384" spans="1:30" ht="45" customHeight="1" outlineLevel="4" x14ac:dyDescent="0.2">
      <c r="A384" s="8">
        <v>746</v>
      </c>
      <c r="B384" s="62" t="s">
        <v>4161</v>
      </c>
      <c r="C384" s="121"/>
      <c r="D384" s="445" t="str">
        <f t="shared" si="40"/>
        <v xml:space="preserve">* * * * * </v>
      </c>
      <c r="E384" s="46" t="str">
        <f>CONCATENATE("(",E385,")")</f>
        <v>(SHIP FROM Contact - telephone number)</v>
      </c>
      <c r="F384" s="26">
        <f t="shared" si="43"/>
        <v>5</v>
      </c>
      <c r="G384" s="26" t="s">
        <v>5613</v>
      </c>
      <c r="H384" s="26" t="s">
        <v>5613</v>
      </c>
      <c r="I384" s="26" t="s">
        <v>5613</v>
      </c>
      <c r="J384" s="26" t="s">
        <v>323</v>
      </c>
      <c r="K384" s="19" t="s">
        <v>20</v>
      </c>
      <c r="L384" s="230" t="str">
        <f t="shared" si="45"/>
        <v>0..1</v>
      </c>
      <c r="M384" s="230" t="str">
        <f t="shared" si="44"/>
        <v>0..1</v>
      </c>
      <c r="N384" s="475" t="s">
        <v>20</v>
      </c>
      <c r="O384" s="24" t="s">
        <v>4745</v>
      </c>
      <c r="P384" s="24"/>
      <c r="Q384" s="24"/>
      <c r="R384" s="24"/>
      <c r="S384" s="24"/>
      <c r="T384" s="19"/>
      <c r="U384" s="494"/>
      <c r="V384" s="89"/>
      <c r="W384" s="182"/>
      <c r="X384" s="164"/>
      <c r="Y384" s="8"/>
      <c r="Z384" s="114" t="str">
        <f>INDEX('Factur-X FULL'!B:B,MATCH(CONCATENATE("/rsm:CrossIndustryInvoice",O384),'Factur-X FULL'!M:M,0))</f>
        <v>EXT</v>
      </c>
      <c r="AA384" s="201" t="str">
        <f>INDEX('Factur-X FULL'!K:K,MATCH(CONCATENATE("/rsm:CrossIndustryInvoice",O384),'Factur-X FULL'!M:M,0))</f>
        <v>0..1</v>
      </c>
      <c r="AB384" s="109" t="str">
        <f>IF(OR(ISNA(Z384),Z384="EXT"),INDEX('Factur-X FULL'!T:T,MATCH(CONCATENATE("/rsm:CrossIndustryInvoice",O384),'Factur-X FULL'!M:M,0)),INDEX('Factur-X FULL'!T:T,MATCH(Z384,'Factur-X FULL'!B:B,0)))</f>
        <v>EXTENDED</v>
      </c>
      <c r="AC384" s="427" t="s">
        <v>4713</v>
      </c>
      <c r="AD384" s="8"/>
    </row>
    <row r="385" spans="1:30" ht="45" customHeight="1" outlineLevel="4" x14ac:dyDescent="0.2">
      <c r="A385" s="8">
        <v>747</v>
      </c>
      <c r="B385" s="62" t="s">
        <v>4161</v>
      </c>
      <c r="C385" s="121"/>
      <c r="D385" s="445" t="str">
        <f t="shared" si="40"/>
        <v xml:space="preserve">* * * * * * </v>
      </c>
      <c r="E385" s="24" t="s">
        <v>4740</v>
      </c>
      <c r="F385" s="26">
        <f t="shared" si="43"/>
        <v>6</v>
      </c>
      <c r="G385" s="26" t="s">
        <v>5613</v>
      </c>
      <c r="H385" s="26" t="s">
        <v>5613</v>
      </c>
      <c r="I385" s="26" t="s">
        <v>5613</v>
      </c>
      <c r="J385" s="26" t="s">
        <v>323</v>
      </c>
      <c r="K385" s="19" t="s">
        <v>16</v>
      </c>
      <c r="L385" s="230" t="str">
        <f t="shared" si="45"/>
        <v>1..1</v>
      </c>
      <c r="M385" s="230" t="str">
        <f t="shared" si="44"/>
        <v>1..1</v>
      </c>
      <c r="N385" s="475" t="s">
        <v>20</v>
      </c>
      <c r="O385" s="24" t="s">
        <v>4746</v>
      </c>
      <c r="P385" s="24" t="s">
        <v>1528</v>
      </c>
      <c r="Q385" s="24"/>
      <c r="R385" s="24"/>
      <c r="S385" s="24"/>
      <c r="T385" s="19" t="s">
        <v>125</v>
      </c>
      <c r="U385" s="494" t="s">
        <v>81</v>
      </c>
      <c r="V385" s="89"/>
      <c r="W385" s="182"/>
      <c r="X385" s="164"/>
      <c r="Y385" s="8"/>
      <c r="Z385" s="114" t="str">
        <f>INDEX('Factur-X FULL'!B:B,MATCH(CONCATENATE("/rsm:CrossIndustryInvoice",O385),'Factur-X FULL'!M:M,0))</f>
        <v>EXT</v>
      </c>
      <c r="AA385" s="201" t="str">
        <f>INDEX('Factur-X FULL'!K:K,MATCH(CONCATENATE("/rsm:CrossIndustryInvoice",O385),'Factur-X FULL'!M:M,0))</f>
        <v>1..1</v>
      </c>
      <c r="AB385" s="109" t="str">
        <f>IF(OR(ISNA(Z385),Z385="EXT"),INDEX('Factur-X FULL'!T:T,MATCH(CONCATENATE("/rsm:CrossIndustryInvoice",O385),'Factur-X FULL'!M:M,0)),INDEX('Factur-X FULL'!T:T,MATCH(Z385,'Factur-X FULL'!B:B,0)))</f>
        <v>EXTENDED</v>
      </c>
      <c r="AC385" s="427" t="s">
        <v>4713</v>
      </c>
      <c r="AD385" s="8"/>
    </row>
    <row r="386" spans="1:30" ht="45" customHeight="1" outlineLevel="4" x14ac:dyDescent="0.2">
      <c r="A386" s="8">
        <v>750</v>
      </c>
      <c r="B386" s="62" t="s">
        <v>4161</v>
      </c>
      <c r="C386" s="121"/>
      <c r="D386" s="445" t="str">
        <f t="shared" si="40"/>
        <v xml:space="preserve">* * * * * </v>
      </c>
      <c r="E386" s="46" t="str">
        <f>CONCATENATE("(",E387,")")</f>
        <v>(SHIP FROM Contact - email address)</v>
      </c>
      <c r="F386" s="26">
        <f t="shared" si="43"/>
        <v>5</v>
      </c>
      <c r="G386" s="26" t="s">
        <v>5613</v>
      </c>
      <c r="H386" s="26" t="s">
        <v>5613</v>
      </c>
      <c r="I386" s="26" t="s">
        <v>5613</v>
      </c>
      <c r="J386" s="26" t="s">
        <v>323</v>
      </c>
      <c r="K386" s="19" t="s">
        <v>20</v>
      </c>
      <c r="L386" s="230" t="str">
        <f t="shared" si="45"/>
        <v>0..1</v>
      </c>
      <c r="M386" s="230" t="str">
        <f t="shared" si="44"/>
        <v>0..1</v>
      </c>
      <c r="N386" s="475" t="s">
        <v>20</v>
      </c>
      <c r="O386" s="24" t="s">
        <v>4747</v>
      </c>
      <c r="P386" s="24"/>
      <c r="Q386" s="24"/>
      <c r="R386" s="24"/>
      <c r="S386" s="24"/>
      <c r="T386" s="19"/>
      <c r="U386" s="494"/>
      <c r="V386" s="89"/>
      <c r="W386" s="182"/>
      <c r="X386" s="164"/>
      <c r="Y386" s="8"/>
      <c r="Z386" s="114" t="str">
        <f>INDEX('Factur-X FULL'!B:B,MATCH(CONCATENATE("/rsm:CrossIndustryInvoice",O386),'Factur-X FULL'!M:M,0))</f>
        <v>EXT</v>
      </c>
      <c r="AA386" s="201" t="str">
        <f>INDEX('Factur-X FULL'!K:K,MATCH(CONCATENATE("/rsm:CrossIndustryInvoice",O386),'Factur-X FULL'!M:M,0))</f>
        <v>0..1</v>
      </c>
      <c r="AB386" s="109" t="str">
        <f>IF(OR(ISNA(Z386),Z386="EXT"),INDEX('Factur-X FULL'!T:T,MATCH(CONCATENATE("/rsm:CrossIndustryInvoice",O386),'Factur-X FULL'!M:M,0)),INDEX('Factur-X FULL'!T:T,MATCH(Z386,'Factur-X FULL'!B:B,0)))</f>
        <v>EXTENDED</v>
      </c>
      <c r="AC386" s="427" t="s">
        <v>4713</v>
      </c>
      <c r="AD386" s="8"/>
    </row>
    <row r="387" spans="1:30" ht="45" customHeight="1" outlineLevel="4" x14ac:dyDescent="0.2">
      <c r="A387" s="8">
        <v>751</v>
      </c>
      <c r="B387" s="62" t="s">
        <v>4161</v>
      </c>
      <c r="C387" s="121"/>
      <c r="D387" s="445" t="str">
        <f t="shared" si="40"/>
        <v xml:space="preserve">* * * * * * </v>
      </c>
      <c r="E387" s="24" t="s">
        <v>4741</v>
      </c>
      <c r="F387" s="26">
        <f t="shared" si="43"/>
        <v>6</v>
      </c>
      <c r="G387" s="26" t="s">
        <v>5613</v>
      </c>
      <c r="H387" s="26" t="s">
        <v>5613</v>
      </c>
      <c r="I387" s="26" t="s">
        <v>5613</v>
      </c>
      <c r="J387" s="26" t="s">
        <v>323</v>
      </c>
      <c r="K387" s="19" t="s">
        <v>16</v>
      </c>
      <c r="L387" s="230" t="str">
        <f t="shared" si="45"/>
        <v>1..1</v>
      </c>
      <c r="M387" s="230" t="str">
        <f t="shared" si="44"/>
        <v>1..1</v>
      </c>
      <c r="N387" s="475" t="s">
        <v>20</v>
      </c>
      <c r="O387" s="24" t="s">
        <v>4748</v>
      </c>
      <c r="P387" s="24" t="s">
        <v>1545</v>
      </c>
      <c r="Q387" s="24"/>
      <c r="R387" s="24"/>
      <c r="S387" s="24"/>
      <c r="T387" s="19" t="s">
        <v>125</v>
      </c>
      <c r="U387" s="494" t="s">
        <v>81</v>
      </c>
      <c r="V387" s="89"/>
      <c r="W387" s="182"/>
      <c r="X387" s="164"/>
      <c r="Y387" s="8"/>
      <c r="Z387" s="114" t="str">
        <f>INDEX('Factur-X FULL'!B:B,MATCH(CONCATENATE("/rsm:CrossIndustryInvoice",O387),'Factur-X FULL'!M:M,0))</f>
        <v>EXT</v>
      </c>
      <c r="AA387" s="201" t="str">
        <f>INDEX('Factur-X FULL'!K:K,MATCH(CONCATENATE("/rsm:CrossIndustryInvoice",O387),'Factur-X FULL'!M:M,0))</f>
        <v>1..1</v>
      </c>
      <c r="AB387" s="109" t="str">
        <f>IF(OR(ISNA(Z387),Z387="EXT"),INDEX('Factur-X FULL'!T:T,MATCH(CONCATENATE("/rsm:CrossIndustryInvoice",O387),'Factur-X FULL'!M:M,0)),INDEX('Factur-X FULL'!T:T,MATCH(Z387,'Factur-X FULL'!B:B,0)))</f>
        <v>EXTENDED</v>
      </c>
      <c r="AC387" s="427" t="s">
        <v>4713</v>
      </c>
      <c r="AD387" s="8"/>
    </row>
    <row r="388" spans="1:30" s="148" customFormat="1" ht="45" customHeight="1" outlineLevel="3" x14ac:dyDescent="0.2">
      <c r="A388" s="8">
        <v>752</v>
      </c>
      <c r="B388" s="155" t="s">
        <v>4161</v>
      </c>
      <c r="C388" s="130"/>
      <c r="D388" s="446" t="str">
        <f t="shared" si="40"/>
        <v xml:space="preserve">* * * * </v>
      </c>
      <c r="E388" s="34" t="s">
        <v>4168</v>
      </c>
      <c r="F388" s="35">
        <f t="shared" si="43"/>
        <v>4</v>
      </c>
      <c r="G388" s="35" t="s">
        <v>5613</v>
      </c>
      <c r="H388" s="35" t="s">
        <v>5613</v>
      </c>
      <c r="I388" s="35" t="s">
        <v>5613</v>
      </c>
      <c r="J388" s="35" t="s">
        <v>323</v>
      </c>
      <c r="K388" s="36" t="s">
        <v>20</v>
      </c>
      <c r="L388" s="35" t="str">
        <f t="shared" ref="L388:L425" si="46">IF($K388="","",$K388)</f>
        <v>0..1</v>
      </c>
      <c r="M388" s="35" t="str">
        <f t="shared" si="44"/>
        <v>0..1</v>
      </c>
      <c r="N388" s="482" t="s">
        <v>20</v>
      </c>
      <c r="O388" s="34" t="s">
        <v>4169</v>
      </c>
      <c r="P388" s="34"/>
      <c r="Q388" s="34"/>
      <c r="R388" s="34"/>
      <c r="S388" s="34"/>
      <c r="T388" s="36"/>
      <c r="U388" s="500"/>
      <c r="V388" s="91"/>
      <c r="W388" s="185"/>
      <c r="X388" s="166"/>
      <c r="Y388" s="8"/>
      <c r="Z388" s="145" t="str">
        <f>INDEX('Factur-X FULL'!B:B,MATCH(CONCATENATE("/rsm:CrossIndustryInvoice",O388),'Factur-X FULL'!M:M,0))</f>
        <v>EXT</v>
      </c>
      <c r="AA388" s="202" t="str">
        <f>INDEX('Factur-X FULL'!K:K,MATCH(CONCATENATE("/rsm:CrossIndustryInvoice",O388),'Factur-X FULL'!M:M,0))</f>
        <v>0..1</v>
      </c>
      <c r="AB388" s="154" t="str">
        <f>IF(OR(ISNA(Z388),Z388="EXT"),INDEX('Factur-X FULL'!T:T,MATCH(CONCATENATE("/rsm:CrossIndustryInvoice",O388),'Factur-X FULL'!M:M,0)),INDEX('Factur-X FULL'!T:T,MATCH(Z388,'Factur-X FULL'!B:B,0)))</f>
        <v>EXTENDED</v>
      </c>
      <c r="AC388" s="427" t="s">
        <v>4713</v>
      </c>
      <c r="AD388" s="8"/>
    </row>
    <row r="389" spans="1:30" ht="45" customHeight="1" outlineLevel="4" x14ac:dyDescent="0.2">
      <c r="A389" s="8">
        <v>753</v>
      </c>
      <c r="B389" s="62" t="s">
        <v>4161</v>
      </c>
      <c r="C389" s="121"/>
      <c r="D389" s="445" t="str">
        <f t="shared" si="40"/>
        <v xml:space="preserve">* * * * * </v>
      </c>
      <c r="E389" s="24" t="s">
        <v>346</v>
      </c>
      <c r="F389" s="26">
        <f t="shared" si="43"/>
        <v>5</v>
      </c>
      <c r="G389" s="26" t="s">
        <v>5613</v>
      </c>
      <c r="H389" s="26" t="s">
        <v>5613</v>
      </c>
      <c r="I389" s="26" t="s">
        <v>5613</v>
      </c>
      <c r="J389" s="26" t="s">
        <v>323</v>
      </c>
      <c r="K389" s="18" t="s">
        <v>20</v>
      </c>
      <c r="L389" s="230" t="str">
        <f t="shared" si="46"/>
        <v>0..1</v>
      </c>
      <c r="M389" s="230" t="str">
        <f t="shared" si="44"/>
        <v>0..1</v>
      </c>
      <c r="N389" s="475" t="s">
        <v>20</v>
      </c>
      <c r="O389" s="25" t="s">
        <v>3945</v>
      </c>
      <c r="P389" s="20" t="s">
        <v>1467</v>
      </c>
      <c r="Q389" s="24"/>
      <c r="R389" s="24"/>
      <c r="S389" s="25"/>
      <c r="T389" s="19" t="s">
        <v>125</v>
      </c>
      <c r="U389" s="494" t="s">
        <v>81</v>
      </c>
      <c r="V389" s="89"/>
      <c r="W389" s="182"/>
      <c r="X389" s="164"/>
      <c r="Y389" s="8"/>
      <c r="Z389" s="114" t="str">
        <f>INDEX('Factur-X FULL'!B:B,MATCH(CONCATENATE("/rsm:CrossIndustryInvoice",O389),'Factur-X FULL'!M:M,0))</f>
        <v>EXT</v>
      </c>
      <c r="AA389" s="201" t="str">
        <f>INDEX('Factur-X FULL'!K:K,MATCH(CONCATENATE("/rsm:CrossIndustryInvoice",O389),'Factur-X FULL'!M:M,0))</f>
        <v>0..1</v>
      </c>
      <c r="AB389" s="109" t="str">
        <f>IF(OR(ISNA(Z389),Z389="EXT"),INDEX('Factur-X FULL'!T:T,MATCH(CONCATENATE("/rsm:CrossIndustryInvoice",O389),'Factur-X FULL'!M:M,0)),INDEX('Factur-X FULL'!T:T,MATCH(Z389,'Factur-X FULL'!B:B,0)))</f>
        <v>EXTENDED</v>
      </c>
      <c r="AC389" s="427" t="s">
        <v>4713</v>
      </c>
      <c r="AD389" s="8"/>
    </row>
    <row r="390" spans="1:30" ht="45" customHeight="1" outlineLevel="4" x14ac:dyDescent="0.2">
      <c r="A390" s="8">
        <v>754</v>
      </c>
      <c r="B390" s="62" t="s">
        <v>4161</v>
      </c>
      <c r="C390" s="121"/>
      <c r="D390" s="445" t="str">
        <f t="shared" si="40"/>
        <v xml:space="preserve">* * * * * </v>
      </c>
      <c r="E390" s="24" t="s">
        <v>348</v>
      </c>
      <c r="F390" s="26">
        <f t="shared" si="43"/>
        <v>5</v>
      </c>
      <c r="G390" s="26" t="s">
        <v>5613</v>
      </c>
      <c r="H390" s="26" t="s">
        <v>5613</v>
      </c>
      <c r="I390" s="26" t="s">
        <v>5613</v>
      </c>
      <c r="J390" s="26" t="s">
        <v>323</v>
      </c>
      <c r="K390" s="18" t="s">
        <v>20</v>
      </c>
      <c r="L390" s="230" t="str">
        <f t="shared" si="46"/>
        <v>0..1</v>
      </c>
      <c r="M390" s="230" t="str">
        <f t="shared" si="44"/>
        <v>0..1</v>
      </c>
      <c r="N390" s="475" t="s">
        <v>20</v>
      </c>
      <c r="O390" s="25" t="s">
        <v>3946</v>
      </c>
      <c r="P390" s="20" t="s">
        <v>1472</v>
      </c>
      <c r="Q390" s="24"/>
      <c r="R390" s="24"/>
      <c r="S390" s="25"/>
      <c r="T390" s="19" t="s">
        <v>125</v>
      </c>
      <c r="U390" s="494" t="s">
        <v>81</v>
      </c>
      <c r="V390" s="89"/>
      <c r="W390" s="182"/>
      <c r="X390" s="164"/>
      <c r="Y390" s="8"/>
      <c r="Z390" s="114" t="str">
        <f>INDEX('Factur-X FULL'!B:B,MATCH(CONCATENATE("/rsm:CrossIndustryInvoice",O390),'Factur-X FULL'!M:M,0))</f>
        <v>EXT</v>
      </c>
      <c r="AA390" s="201" t="str">
        <f>INDEX('Factur-X FULL'!K:K,MATCH(CONCATENATE("/rsm:CrossIndustryInvoice",O390),'Factur-X FULL'!M:M,0))</f>
        <v>0..1</v>
      </c>
      <c r="AB390" s="109" t="str">
        <f>IF(OR(ISNA(Z390),Z390="EXT"),INDEX('Factur-X FULL'!T:T,MATCH(CONCATENATE("/rsm:CrossIndustryInvoice",O390),'Factur-X FULL'!M:M,0)),INDEX('Factur-X FULL'!T:T,MATCH(Z390,'Factur-X FULL'!B:B,0)))</f>
        <v>EXTENDED</v>
      </c>
      <c r="AC390" s="427" t="s">
        <v>4713</v>
      </c>
      <c r="AD390" s="8"/>
    </row>
    <row r="391" spans="1:30" ht="45" customHeight="1" outlineLevel="4" x14ac:dyDescent="0.2">
      <c r="A391" s="8">
        <v>755</v>
      </c>
      <c r="B391" s="62" t="s">
        <v>4161</v>
      </c>
      <c r="C391" s="121"/>
      <c r="D391" s="445" t="str">
        <f t="shared" si="40"/>
        <v xml:space="preserve">* * * * * </v>
      </c>
      <c r="E391" s="24" t="s">
        <v>352</v>
      </c>
      <c r="F391" s="26">
        <f t="shared" si="43"/>
        <v>5</v>
      </c>
      <c r="G391" s="26" t="s">
        <v>5613</v>
      </c>
      <c r="H391" s="26" t="s">
        <v>5613</v>
      </c>
      <c r="I391" s="26" t="s">
        <v>5613</v>
      </c>
      <c r="J391" s="26" t="s">
        <v>323</v>
      </c>
      <c r="K391" s="18" t="s">
        <v>20</v>
      </c>
      <c r="L391" s="230" t="str">
        <f t="shared" si="46"/>
        <v>0..1</v>
      </c>
      <c r="M391" s="230" t="str">
        <f t="shared" si="44"/>
        <v>0..1</v>
      </c>
      <c r="N391" s="475" t="s">
        <v>20</v>
      </c>
      <c r="O391" s="25" t="s">
        <v>3947</v>
      </c>
      <c r="P391" s="24" t="s">
        <v>1477</v>
      </c>
      <c r="Q391" s="24"/>
      <c r="R391" s="24"/>
      <c r="S391" s="25"/>
      <c r="T391" s="19" t="s">
        <v>125</v>
      </c>
      <c r="U391" s="494" t="s">
        <v>81</v>
      </c>
      <c r="V391" s="89"/>
      <c r="W391" s="182"/>
      <c r="X391" s="164"/>
      <c r="Y391" s="8"/>
      <c r="Z391" s="114" t="str">
        <f>INDEX('Factur-X FULL'!B:B,MATCH(CONCATENATE("/rsm:CrossIndustryInvoice",O391),'Factur-X FULL'!M:M,0))</f>
        <v>EXT</v>
      </c>
      <c r="AA391" s="201" t="str">
        <f>INDEX('Factur-X FULL'!K:K,MATCH(CONCATENATE("/rsm:CrossIndustryInvoice",O391),'Factur-X FULL'!M:M,0))</f>
        <v>0..1</v>
      </c>
      <c r="AB391" s="109" t="str">
        <f>IF(OR(ISNA(Z391),Z391="EXT"),INDEX('Factur-X FULL'!T:T,MATCH(CONCATENATE("/rsm:CrossIndustryInvoice",O391),'Factur-X FULL'!M:M,0)),INDEX('Factur-X FULL'!T:T,MATCH(Z391,'Factur-X FULL'!B:B,0)))</f>
        <v>EXTENDED</v>
      </c>
      <c r="AC391" s="427" t="s">
        <v>4713</v>
      </c>
      <c r="AD391" s="8"/>
    </row>
    <row r="392" spans="1:30" ht="45" customHeight="1" outlineLevel="4" x14ac:dyDescent="0.2">
      <c r="A392" s="8">
        <v>756</v>
      </c>
      <c r="B392" s="62" t="s">
        <v>4161</v>
      </c>
      <c r="C392" s="121"/>
      <c r="D392" s="445" t="str">
        <f t="shared" si="40"/>
        <v xml:space="preserve">* * * * * </v>
      </c>
      <c r="E392" s="24" t="s">
        <v>355</v>
      </c>
      <c r="F392" s="26">
        <f t="shared" si="43"/>
        <v>5</v>
      </c>
      <c r="G392" s="26" t="s">
        <v>5613</v>
      </c>
      <c r="H392" s="26" t="s">
        <v>5613</v>
      </c>
      <c r="I392" s="26" t="s">
        <v>5613</v>
      </c>
      <c r="J392" s="26" t="s">
        <v>323</v>
      </c>
      <c r="K392" s="18" t="s">
        <v>20</v>
      </c>
      <c r="L392" s="230" t="str">
        <f t="shared" si="46"/>
        <v>0..1</v>
      </c>
      <c r="M392" s="230" t="str">
        <f t="shared" si="44"/>
        <v>0..1</v>
      </c>
      <c r="N392" s="475" t="s">
        <v>20</v>
      </c>
      <c r="O392" s="25" t="s">
        <v>3948</v>
      </c>
      <c r="P392" s="24" t="s">
        <v>1477</v>
      </c>
      <c r="Q392" s="24"/>
      <c r="R392" s="24"/>
      <c r="S392" s="25"/>
      <c r="T392" s="19" t="s">
        <v>125</v>
      </c>
      <c r="U392" s="494" t="s">
        <v>81</v>
      </c>
      <c r="V392" s="89"/>
      <c r="W392" s="182"/>
      <c r="X392" s="164"/>
      <c r="Y392" s="8"/>
      <c r="Z392" s="114" t="str">
        <f>INDEX('Factur-X FULL'!B:B,MATCH(CONCATENATE("/rsm:CrossIndustryInvoice",O392),'Factur-X FULL'!M:M,0))</f>
        <v>EXT</v>
      </c>
      <c r="AA392" s="201" t="str">
        <f>INDEX('Factur-X FULL'!K:K,MATCH(CONCATENATE("/rsm:CrossIndustryInvoice",O392),'Factur-X FULL'!M:M,0))</f>
        <v>0..1</v>
      </c>
      <c r="AB392" s="109" t="str">
        <f>IF(OR(ISNA(Z392),Z392="EXT"),INDEX('Factur-X FULL'!T:T,MATCH(CONCATENATE("/rsm:CrossIndustryInvoice",O392),'Factur-X FULL'!M:M,0)),INDEX('Factur-X FULL'!T:T,MATCH(Z392,'Factur-X FULL'!B:B,0)))</f>
        <v>EXTENDED</v>
      </c>
      <c r="AC392" s="427" t="s">
        <v>4713</v>
      </c>
      <c r="AD392" s="8"/>
    </row>
    <row r="393" spans="1:30" ht="45" customHeight="1" outlineLevel="4" x14ac:dyDescent="0.2">
      <c r="A393" s="8">
        <v>757</v>
      </c>
      <c r="B393" s="62" t="s">
        <v>4161</v>
      </c>
      <c r="C393" s="121"/>
      <c r="D393" s="445" t="str">
        <f t="shared" si="40"/>
        <v xml:space="preserve">* * * * * </v>
      </c>
      <c r="E393" s="24" t="s">
        <v>358</v>
      </c>
      <c r="F393" s="26">
        <f t="shared" si="43"/>
        <v>5</v>
      </c>
      <c r="G393" s="26" t="s">
        <v>5613</v>
      </c>
      <c r="H393" s="26" t="s">
        <v>5613</v>
      </c>
      <c r="I393" s="26" t="s">
        <v>5613</v>
      </c>
      <c r="J393" s="26" t="s">
        <v>323</v>
      </c>
      <c r="K393" s="18" t="s">
        <v>20</v>
      </c>
      <c r="L393" s="230" t="str">
        <f t="shared" si="46"/>
        <v>0..1</v>
      </c>
      <c r="M393" s="230" t="str">
        <f t="shared" si="44"/>
        <v>0..1</v>
      </c>
      <c r="N393" s="475" t="s">
        <v>20</v>
      </c>
      <c r="O393" s="25" t="s">
        <v>3949</v>
      </c>
      <c r="P393" s="20" t="s">
        <v>5727</v>
      </c>
      <c r="Q393" s="24"/>
      <c r="R393" s="24"/>
      <c r="S393" s="25"/>
      <c r="T393" s="19" t="s">
        <v>125</v>
      </c>
      <c r="U393" s="494" t="s">
        <v>81</v>
      </c>
      <c r="V393" s="89"/>
      <c r="W393" s="182"/>
      <c r="X393" s="164"/>
      <c r="Y393" s="8"/>
      <c r="Z393" s="114" t="str">
        <f>INDEX('Factur-X FULL'!B:B,MATCH(CONCATENATE("/rsm:CrossIndustryInvoice",O393),'Factur-X FULL'!M:M,0))</f>
        <v>EXT</v>
      </c>
      <c r="AA393" s="201" t="str">
        <f>INDEX('Factur-X FULL'!K:K,MATCH(CONCATENATE("/rsm:CrossIndustryInvoice",O393),'Factur-X FULL'!M:M,0))</f>
        <v>0..1</v>
      </c>
      <c r="AB393" s="109" t="str">
        <f>IF(OR(ISNA(Z393),Z393="EXT"),INDEX('Factur-X FULL'!T:T,MATCH(CONCATENATE("/rsm:CrossIndustryInvoice",O393),'Factur-X FULL'!M:M,0)),INDEX('Factur-X FULL'!T:T,MATCH(Z393,'Factur-X FULL'!B:B,0)))</f>
        <v>EXTENDED</v>
      </c>
      <c r="AC393" s="427" t="s">
        <v>4713</v>
      </c>
      <c r="AD393" s="8"/>
    </row>
    <row r="394" spans="1:30" ht="45" customHeight="1" outlineLevel="4" x14ac:dyDescent="0.2">
      <c r="A394" s="8">
        <v>758</v>
      </c>
      <c r="B394" s="62" t="s">
        <v>4161</v>
      </c>
      <c r="C394" s="121"/>
      <c r="D394" s="445" t="str">
        <f t="shared" si="40"/>
        <v xml:space="preserve">* * * * * </v>
      </c>
      <c r="E394" s="24" t="s">
        <v>4816</v>
      </c>
      <c r="F394" s="26">
        <f t="shared" si="43"/>
        <v>5</v>
      </c>
      <c r="G394" s="26" t="s">
        <v>5613</v>
      </c>
      <c r="H394" s="26" t="s">
        <v>5613</v>
      </c>
      <c r="I394" s="26" t="s">
        <v>5613</v>
      </c>
      <c r="J394" s="26" t="s">
        <v>323</v>
      </c>
      <c r="K394" s="18" t="s">
        <v>16</v>
      </c>
      <c r="L394" s="230" t="str">
        <f t="shared" si="46"/>
        <v>1..1</v>
      </c>
      <c r="M394" s="230" t="str">
        <f t="shared" si="44"/>
        <v>1..1</v>
      </c>
      <c r="N394" s="475" t="s">
        <v>20</v>
      </c>
      <c r="O394" s="25" t="s">
        <v>3950</v>
      </c>
      <c r="P394" s="24" t="s">
        <v>1488</v>
      </c>
      <c r="Q394" s="24"/>
      <c r="R394" s="24"/>
      <c r="S394" s="25"/>
      <c r="T394" s="19" t="s">
        <v>192</v>
      </c>
      <c r="U394" s="494" t="s">
        <v>81</v>
      </c>
      <c r="V394" s="89"/>
      <c r="W394" s="182"/>
      <c r="X394" s="164"/>
      <c r="Y394" s="8"/>
      <c r="Z394" s="114" t="str">
        <f>INDEX('Factur-X FULL'!B:B,MATCH(CONCATENATE("/rsm:CrossIndustryInvoice",O394),'Factur-X FULL'!M:M,0))</f>
        <v>EXT</v>
      </c>
      <c r="AA394" s="201" t="str">
        <f>INDEX('Factur-X FULL'!K:K,MATCH(CONCATENATE("/rsm:CrossIndustryInvoice",O394),'Factur-X FULL'!M:M,0))</f>
        <v>1..1</v>
      </c>
      <c r="AB394" s="109" t="str">
        <f>IF(OR(ISNA(Z394),Z394="EXT"),INDEX('Factur-X FULL'!T:T,MATCH(CONCATENATE("/rsm:CrossIndustryInvoice",O394),'Factur-X FULL'!M:M,0)),INDEX('Factur-X FULL'!T:T,MATCH(Z394,'Factur-X FULL'!B:B,0)))</f>
        <v>EXTENDED</v>
      </c>
      <c r="AC394" s="427" t="s">
        <v>4713</v>
      </c>
      <c r="AD394" s="8"/>
    </row>
    <row r="395" spans="1:30" ht="45" customHeight="1" outlineLevel="4" x14ac:dyDescent="0.2">
      <c r="A395" s="8">
        <v>759</v>
      </c>
      <c r="B395" s="62" t="s">
        <v>4161</v>
      </c>
      <c r="C395" s="121"/>
      <c r="D395" s="445" t="str">
        <f t="shared" si="40"/>
        <v xml:space="preserve">* * * * * </v>
      </c>
      <c r="E395" s="24" t="s">
        <v>4815</v>
      </c>
      <c r="F395" s="26">
        <f t="shared" si="43"/>
        <v>5</v>
      </c>
      <c r="G395" s="26" t="s">
        <v>5613</v>
      </c>
      <c r="H395" s="26" t="s">
        <v>5613</v>
      </c>
      <c r="I395" s="26" t="s">
        <v>5613</v>
      </c>
      <c r="J395" s="26" t="s">
        <v>323</v>
      </c>
      <c r="K395" s="18" t="s">
        <v>20</v>
      </c>
      <c r="L395" s="230" t="str">
        <f t="shared" si="46"/>
        <v>0..1</v>
      </c>
      <c r="M395" s="230" t="str">
        <f t="shared" si="44"/>
        <v>0..1</v>
      </c>
      <c r="N395" s="475" t="s">
        <v>20</v>
      </c>
      <c r="O395" s="25" t="s">
        <v>4817</v>
      </c>
      <c r="P395" s="24" t="s">
        <v>1493</v>
      </c>
      <c r="Q395" s="24" t="s">
        <v>1494</v>
      </c>
      <c r="R395" s="24"/>
      <c r="S395" s="25"/>
      <c r="T395" s="19" t="s">
        <v>125</v>
      </c>
      <c r="U395" s="494" t="s">
        <v>81</v>
      </c>
      <c r="V395" s="89"/>
      <c r="W395" s="182"/>
      <c r="X395" s="164"/>
      <c r="Y395" s="8"/>
      <c r="Z395" s="114" t="str">
        <f>INDEX('Factur-X FULL'!B:B,MATCH(CONCATENATE("/rsm:CrossIndustryInvoice",O395),'Factur-X FULL'!M:M,0))</f>
        <v>EXT</v>
      </c>
      <c r="AA395" s="201" t="str">
        <f>INDEX('Factur-X FULL'!K:K,MATCH(CONCATENATE("/rsm:CrossIndustryInvoice",O395),'Factur-X FULL'!M:M,0))</f>
        <v>0..1</v>
      </c>
      <c r="AB395" s="109" t="str">
        <f>IF(OR(ISNA(Z395),Z395="EXT"),INDEX('Factur-X FULL'!T:T,MATCH(CONCATENATE("/rsm:CrossIndustryInvoice",O395),'Factur-X FULL'!M:M,0)),INDEX('Factur-X FULL'!T:T,MATCH(Z395,'Factur-X FULL'!B:B,0)))</f>
        <v>EXTENDED</v>
      </c>
      <c r="AC395" s="427" t="s">
        <v>4713</v>
      </c>
      <c r="AD395" s="8"/>
    </row>
    <row r="396" spans="1:30" s="148" customFormat="1" ht="45" customHeight="1" outlineLevel="3" x14ac:dyDescent="0.2">
      <c r="A396" s="8">
        <v>760</v>
      </c>
      <c r="B396" s="62" t="s">
        <v>4161</v>
      </c>
      <c r="C396" s="128"/>
      <c r="D396" s="446" t="str">
        <f t="shared" si="40"/>
        <v xml:space="preserve">* * * * </v>
      </c>
      <c r="E396" s="49" t="s">
        <v>4639</v>
      </c>
      <c r="F396" s="35">
        <f t="shared" si="43"/>
        <v>4</v>
      </c>
      <c r="G396" s="35" t="s">
        <v>5613</v>
      </c>
      <c r="H396" s="35" t="s">
        <v>5613</v>
      </c>
      <c r="I396" s="35" t="s">
        <v>5613</v>
      </c>
      <c r="J396" s="35" t="s">
        <v>323</v>
      </c>
      <c r="K396" s="36" t="s">
        <v>20</v>
      </c>
      <c r="L396" s="35" t="str">
        <f t="shared" si="46"/>
        <v>0..1</v>
      </c>
      <c r="M396" s="35" t="str">
        <f t="shared" si="44"/>
        <v>0..1</v>
      </c>
      <c r="N396" s="482" t="s">
        <v>21</v>
      </c>
      <c r="O396" s="34" t="s">
        <v>4764</v>
      </c>
      <c r="P396" s="34"/>
      <c r="Q396" s="34"/>
      <c r="R396" s="34"/>
      <c r="S396" s="34"/>
      <c r="T396" s="36"/>
      <c r="U396" s="500"/>
      <c r="V396" s="91"/>
      <c r="W396" s="185"/>
      <c r="X396" s="166"/>
      <c r="Y396" s="8"/>
      <c r="Z396" s="145" t="str">
        <f>INDEX('Factur-X FULL'!B:B,MATCH(CONCATENATE("/rsm:CrossIndustryInvoice",O396),'Factur-X FULL'!M:M,0))</f>
        <v>EXT</v>
      </c>
      <c r="AA396" s="202" t="str">
        <f>INDEX('Factur-X FULL'!K:K,MATCH(CONCATENATE("/rsm:CrossIndustryInvoice",O396),'Factur-X FULL'!M:M,0))</f>
        <v>0..1</v>
      </c>
      <c r="AB396" s="146" t="str">
        <f>IF(OR(ISNA(Z396),Z396="EXT"),INDEX('Factur-X FULL'!T:T,MATCH(CONCATENATE("/rsm:CrossIndustryInvoice",O396),'Factur-X FULL'!M:M,0)),INDEX('Factur-X FULL'!T:T,MATCH(Z396,'Factur-X FULL'!B:B,0)))</f>
        <v>EXTENDED</v>
      </c>
      <c r="AC396" s="427" t="s">
        <v>4713</v>
      </c>
      <c r="AD396" s="8"/>
    </row>
    <row r="397" spans="1:30" ht="45" customHeight="1" outlineLevel="4" x14ac:dyDescent="0.2">
      <c r="A397" s="8">
        <v>761</v>
      </c>
      <c r="B397" s="62" t="s">
        <v>4161</v>
      </c>
      <c r="C397" s="121"/>
      <c r="D397" s="445" t="str">
        <f t="shared" si="40"/>
        <v xml:space="preserve">* * * * * </v>
      </c>
      <c r="E397" s="24" t="s">
        <v>4759</v>
      </c>
      <c r="F397" s="26">
        <f t="shared" si="43"/>
        <v>5</v>
      </c>
      <c r="G397" s="26" t="s">
        <v>5613</v>
      </c>
      <c r="H397" s="26" t="s">
        <v>5613</v>
      </c>
      <c r="I397" s="26" t="s">
        <v>5613</v>
      </c>
      <c r="J397" s="26" t="s">
        <v>323</v>
      </c>
      <c r="K397" s="18" t="s">
        <v>16</v>
      </c>
      <c r="L397" s="230" t="str">
        <f t="shared" si="46"/>
        <v>1..1</v>
      </c>
      <c r="M397" s="230" t="str">
        <f t="shared" si="44"/>
        <v>1..1</v>
      </c>
      <c r="N397" s="475" t="s">
        <v>20</v>
      </c>
      <c r="O397" s="20" t="s">
        <v>4765</v>
      </c>
      <c r="P397" s="20" t="s">
        <v>4761</v>
      </c>
      <c r="Q397" s="20" t="s">
        <v>1610</v>
      </c>
      <c r="R397" s="20"/>
      <c r="S397" s="20"/>
      <c r="T397" s="18" t="s">
        <v>147</v>
      </c>
      <c r="U397" s="495" t="s">
        <v>81</v>
      </c>
      <c r="V397" s="88"/>
      <c r="W397" s="181"/>
      <c r="X397" s="163"/>
      <c r="Y397" s="8"/>
      <c r="Z397" s="114" t="str">
        <f>INDEX('Factur-X FULL'!B:B,MATCH(CONCATENATE("/rsm:CrossIndustryInvoice",O397),'Factur-X FULL'!M:M,0))</f>
        <v>EXT</v>
      </c>
      <c r="AA397" s="201" t="str">
        <f>INDEX('Factur-X FULL'!K:K,MATCH(CONCATENATE("/rsm:CrossIndustryInvoice",O397),'Factur-X FULL'!M:M,0))</f>
        <v>1..1</v>
      </c>
      <c r="AB397" s="109" t="str">
        <f>IF(OR(ISNA(Z397),Z397="EXT"),INDEX('Factur-X FULL'!T:T,MATCH(CONCATENATE("/rsm:CrossIndustryInvoice",O397),'Factur-X FULL'!M:M,0)),INDEX('Factur-X FULL'!T:T,MATCH(Z397,'Factur-X FULL'!B:B,0)))</f>
        <v>EXTENDED</v>
      </c>
      <c r="AC397" s="427" t="s">
        <v>4713</v>
      </c>
      <c r="AD397" s="8"/>
    </row>
    <row r="398" spans="1:30" ht="45" customHeight="1" outlineLevel="4" x14ac:dyDescent="0.2">
      <c r="A398" s="8">
        <v>762</v>
      </c>
      <c r="B398" s="62" t="s">
        <v>4161</v>
      </c>
      <c r="C398" s="121"/>
      <c r="D398" s="445" t="str">
        <f t="shared" si="40"/>
        <v xml:space="preserve">* * * * * * </v>
      </c>
      <c r="E398" s="24" t="s">
        <v>4759</v>
      </c>
      <c r="F398" s="26">
        <f t="shared" si="43"/>
        <v>6</v>
      </c>
      <c r="G398" s="26" t="s">
        <v>5613</v>
      </c>
      <c r="H398" s="26" t="s">
        <v>5613</v>
      </c>
      <c r="I398" s="26" t="s">
        <v>5613</v>
      </c>
      <c r="J398" s="26" t="s">
        <v>323</v>
      </c>
      <c r="K398" s="18" t="s">
        <v>16</v>
      </c>
      <c r="L398" s="230" t="str">
        <f t="shared" si="46"/>
        <v>1..1</v>
      </c>
      <c r="M398" s="230" t="str">
        <f t="shared" si="44"/>
        <v>1..1</v>
      </c>
      <c r="N398" s="475" t="s">
        <v>20</v>
      </c>
      <c r="O398" s="47" t="s">
        <v>4766</v>
      </c>
      <c r="P398" s="47" t="s">
        <v>4762</v>
      </c>
      <c r="Q398" s="47" t="s">
        <v>1610</v>
      </c>
      <c r="R398" s="47"/>
      <c r="S398" s="47"/>
      <c r="T398" s="125" t="s">
        <v>409</v>
      </c>
      <c r="U398" s="497" t="s">
        <v>230</v>
      </c>
      <c r="V398" s="94" t="s">
        <v>4056</v>
      </c>
      <c r="W398" s="187"/>
      <c r="X398" s="169"/>
      <c r="Y398" s="8"/>
      <c r="Z398" s="114" t="str">
        <f>INDEX('Factur-X FULL'!B:B,MATCH(CONCATENATE("/rsm:CrossIndustryInvoice",O398),'Factur-X FULL'!M:M,0))</f>
        <v>EXT</v>
      </c>
      <c r="AA398" s="201" t="str">
        <f>INDEX('Factur-X FULL'!K:K,MATCH(CONCATENATE("/rsm:CrossIndustryInvoice",O398),'Factur-X FULL'!M:M,0))</f>
        <v>1..1</v>
      </c>
      <c r="AB398" s="109" t="str">
        <f>IF(OR(ISNA(Z398),Z398="EXT"),INDEX('Factur-X FULL'!T:T,MATCH(CONCATENATE("/rsm:CrossIndustryInvoice",O398),'Factur-X FULL'!M:M,0)),INDEX('Factur-X FULL'!T:T,MATCH(Z398,'Factur-X FULL'!B:B,0)))</f>
        <v>EXTENDED</v>
      </c>
      <c r="AC398" s="427" t="s">
        <v>4713</v>
      </c>
      <c r="AD398" s="8"/>
    </row>
    <row r="399" spans="1:30" s="148" customFormat="1" ht="45" customHeight="1" outlineLevel="3" x14ac:dyDescent="0.2">
      <c r="A399" s="8">
        <v>763</v>
      </c>
      <c r="B399" s="62" t="s">
        <v>4161</v>
      </c>
      <c r="C399" s="128"/>
      <c r="D399" s="446" t="str">
        <f t="shared" si="40"/>
        <v xml:space="preserve">* * * * </v>
      </c>
      <c r="E399" s="49" t="s">
        <v>5882</v>
      </c>
      <c r="F399" s="35">
        <f t="shared" si="43"/>
        <v>4</v>
      </c>
      <c r="G399" s="236" t="s">
        <v>5613</v>
      </c>
      <c r="H399" s="236" t="s">
        <v>5613</v>
      </c>
      <c r="I399" s="236" t="s">
        <v>5613</v>
      </c>
      <c r="J399" s="236" t="s">
        <v>3776</v>
      </c>
      <c r="K399" s="36" t="s">
        <v>20</v>
      </c>
      <c r="L399" s="35" t="s">
        <v>4576</v>
      </c>
      <c r="M399" s="35" t="s">
        <v>21</v>
      </c>
      <c r="N399" s="482" t="s">
        <v>21</v>
      </c>
      <c r="O399" s="34" t="s">
        <v>4767</v>
      </c>
      <c r="P399" s="34"/>
      <c r="Q399" s="34"/>
      <c r="R399" s="34"/>
      <c r="S399" s="34"/>
      <c r="T399" s="36"/>
      <c r="U399" s="500"/>
      <c r="V399" s="91"/>
      <c r="W399" s="185"/>
      <c r="X399" s="166"/>
      <c r="Y399" s="8"/>
      <c r="Z399" s="145" t="str">
        <f>INDEX('Factur-X FULL'!B:B,MATCH(CONCATENATE("/rsm:CrossIndustryInvoice",O399),'Factur-X FULL'!M:M,0))</f>
        <v>EXT</v>
      </c>
      <c r="AA399" s="202" t="str">
        <f>INDEX('Factur-X FULL'!K:K,MATCH(CONCATENATE("/rsm:CrossIndustryInvoice",O399),'Factur-X FULL'!M:M,0))</f>
        <v>0..n</v>
      </c>
      <c r="AB399" s="146" t="str">
        <f>IF(OR(ISNA(Z399),Z399="EXT"),INDEX('Factur-X FULL'!T:T,MATCH(CONCATENATE("/rsm:CrossIndustryInvoice",O399),'Factur-X FULL'!M:M,0)),INDEX('Factur-X FULL'!T:T,MATCH(Z399,'Factur-X FULL'!B:B,0)))</f>
        <v>EXTENDED</v>
      </c>
      <c r="AC399" s="427" t="s">
        <v>4713</v>
      </c>
      <c r="AD399" s="8"/>
    </row>
    <row r="400" spans="1:30" ht="45" customHeight="1" outlineLevel="4" x14ac:dyDescent="0.2">
      <c r="A400" s="8">
        <v>764</v>
      </c>
      <c r="B400" s="62" t="s">
        <v>4161</v>
      </c>
      <c r="C400" s="121"/>
      <c r="D400" s="445" t="str">
        <f t="shared" si="40"/>
        <v xml:space="preserve">* * * * * </v>
      </c>
      <c r="E400" s="24" t="s">
        <v>4760</v>
      </c>
      <c r="F400" s="26">
        <f t="shared" si="43"/>
        <v>5</v>
      </c>
      <c r="G400" s="26" t="s">
        <v>5613</v>
      </c>
      <c r="H400" s="26" t="s">
        <v>5613</v>
      </c>
      <c r="I400" s="26" t="s">
        <v>5613</v>
      </c>
      <c r="J400" s="26" t="s">
        <v>3776</v>
      </c>
      <c r="K400" s="18" t="s">
        <v>16</v>
      </c>
      <c r="L400" s="230" t="str">
        <f t="shared" si="46"/>
        <v>1..1</v>
      </c>
      <c r="M400" s="230" t="str">
        <f t="shared" ref="M400:M453" si="47">IF($L400="","",$L400)</f>
        <v>1..1</v>
      </c>
      <c r="N400" s="475" t="s">
        <v>20</v>
      </c>
      <c r="O400" s="21" t="s">
        <v>4768</v>
      </c>
      <c r="P400" s="20" t="s">
        <v>4763</v>
      </c>
      <c r="Q400" s="20" t="s">
        <v>1864</v>
      </c>
      <c r="R400" s="20"/>
      <c r="S400" s="21"/>
      <c r="T400" s="18" t="s">
        <v>147</v>
      </c>
      <c r="U400" s="495" t="s">
        <v>81</v>
      </c>
      <c r="V400" s="510"/>
      <c r="W400" s="181"/>
      <c r="X400" s="163"/>
      <c r="Y400" s="8"/>
      <c r="Z400" s="114" t="str">
        <f>INDEX('Factur-X FULL'!B:B,MATCH(CONCATENATE("/rsm:CrossIndustryInvoice",O400),'Factur-X FULL'!M:M,0))</f>
        <v>EXT</v>
      </c>
      <c r="AA400" s="201" t="str">
        <f>INDEX('Factur-X FULL'!K:K,MATCH(CONCATENATE("/rsm:CrossIndustryInvoice",O400),'Factur-X FULL'!M:M,0))</f>
        <v>1..1</v>
      </c>
      <c r="AB400" s="109" t="str">
        <f>IF(OR(ISNA(Z400),Z400="EXT"),INDEX('Factur-X FULL'!T:T,MATCH(CONCATENATE("/rsm:CrossIndustryInvoice",O400),'Factur-X FULL'!M:M,0)),INDEX('Factur-X FULL'!T:T,MATCH(Z400,'Factur-X FULL'!B:B,0)))</f>
        <v>EXTENDED</v>
      </c>
      <c r="AC400" s="427" t="s">
        <v>4713</v>
      </c>
      <c r="AD400" s="8"/>
    </row>
    <row r="401" spans="1:30" ht="45" customHeight="1" outlineLevel="4" x14ac:dyDescent="0.2">
      <c r="A401" s="8">
        <v>765</v>
      </c>
      <c r="B401" s="62" t="s">
        <v>4161</v>
      </c>
      <c r="C401" s="121"/>
      <c r="D401" s="445" t="str">
        <f t="shared" si="40"/>
        <v xml:space="preserve">* * * * * * </v>
      </c>
      <c r="E401" s="24"/>
      <c r="F401" s="26">
        <f t="shared" si="43"/>
        <v>6</v>
      </c>
      <c r="G401" s="26" t="s">
        <v>5613</v>
      </c>
      <c r="H401" s="26" t="s">
        <v>5613</v>
      </c>
      <c r="I401" s="26" t="s">
        <v>5613</v>
      </c>
      <c r="J401" s="26" t="s">
        <v>3776</v>
      </c>
      <c r="K401" s="19" t="s">
        <v>16</v>
      </c>
      <c r="L401" s="230" t="str">
        <f t="shared" si="46"/>
        <v>1..1</v>
      </c>
      <c r="M401" s="230" t="str">
        <f t="shared" si="47"/>
        <v>1..1</v>
      </c>
      <c r="N401" s="475" t="s">
        <v>20</v>
      </c>
      <c r="O401" s="52" t="s">
        <v>4769</v>
      </c>
      <c r="P401" s="47" t="s">
        <v>4770</v>
      </c>
      <c r="Q401" s="47" t="s">
        <v>4976</v>
      </c>
      <c r="R401" s="47"/>
      <c r="S401" s="52"/>
      <c r="T401" s="125" t="s">
        <v>409</v>
      </c>
      <c r="U401" s="497" t="s">
        <v>230</v>
      </c>
      <c r="V401" s="94" t="s">
        <v>138</v>
      </c>
      <c r="W401" s="187"/>
      <c r="X401" s="169"/>
      <c r="Y401" s="8"/>
      <c r="Z401" s="114" t="str">
        <f>INDEX('Factur-X FULL'!B:B,MATCH(CONCATENATE("/rsm:CrossIndustryInvoice",O401),'Factur-X FULL'!M:M,0))</f>
        <v>EXT</v>
      </c>
      <c r="AA401" s="201" t="str">
        <f>INDEX('Factur-X FULL'!K:K,MATCH(CONCATENATE("/rsm:CrossIndustryInvoice",O401),'Factur-X FULL'!M:M,0))</f>
        <v>1..1</v>
      </c>
      <c r="AB401" s="109" t="str">
        <f>IF(OR(ISNA(Z401),Z401="EXT"),INDEX('Factur-X FULL'!T:T,MATCH(CONCATENATE("/rsm:CrossIndustryInvoice",O401),'Factur-X FULL'!M:M,0)),INDEX('Factur-X FULL'!T:T,MATCH(Z401,'Factur-X FULL'!B:B,0)))</f>
        <v>EXTENDED</v>
      </c>
      <c r="AC401" s="427" t="s">
        <v>4713</v>
      </c>
      <c r="AD401" s="8"/>
    </row>
    <row r="402" spans="1:30" s="148" customFormat="1" ht="45" customHeight="1" outlineLevel="2" x14ac:dyDescent="0.2">
      <c r="A402" s="8">
        <v>766</v>
      </c>
      <c r="B402" s="155" t="s">
        <v>4161</v>
      </c>
      <c r="C402" s="127"/>
      <c r="D402" s="449" t="str">
        <f t="shared" si="40"/>
        <v xml:space="preserve">* * * </v>
      </c>
      <c r="E402" s="40" t="s">
        <v>4164</v>
      </c>
      <c r="F402" s="42">
        <f t="shared" si="43"/>
        <v>3</v>
      </c>
      <c r="G402" s="237" t="s">
        <v>5613</v>
      </c>
      <c r="H402" s="237" t="s">
        <v>5613</v>
      </c>
      <c r="I402" s="237" t="s">
        <v>5613</v>
      </c>
      <c r="J402" s="237" t="s">
        <v>323</v>
      </c>
      <c r="K402" s="42" t="s">
        <v>21</v>
      </c>
      <c r="L402" s="41" t="str">
        <f t="shared" si="46"/>
        <v>0..n</v>
      </c>
      <c r="M402" s="41" t="str">
        <f t="shared" si="47"/>
        <v>0..n</v>
      </c>
      <c r="N402" s="481" t="s">
        <v>21</v>
      </c>
      <c r="O402" s="40" t="s">
        <v>3951</v>
      </c>
      <c r="P402" s="40" t="s">
        <v>5664</v>
      </c>
      <c r="Q402" s="40"/>
      <c r="R402" s="40"/>
      <c r="S402" s="40" t="s">
        <v>5949</v>
      </c>
      <c r="T402" s="42"/>
      <c r="U402" s="499"/>
      <c r="V402" s="92"/>
      <c r="W402" s="193" t="s">
        <v>367</v>
      </c>
      <c r="X402" s="194"/>
      <c r="Y402" s="8"/>
      <c r="Z402" s="141" t="e">
        <f>INDEX('Factur-X FULL'!B:B,MATCH(CONCATENATE("/rsm:CrossIndustryInvoice",O402),'Factur-X FULL'!M:M,0))</f>
        <v>#N/A</v>
      </c>
      <c r="AA402" s="203" t="e">
        <f>INDEX('Factur-X FULL'!K:K,MATCH(CONCATENATE("/rsm:CrossIndustryInvoice",O402),'Factur-X FULL'!M:M,0))</f>
        <v>#N/A</v>
      </c>
      <c r="AB402" s="144" t="e">
        <f>IF(OR(ISNA(Z402),Z402="EXT"),INDEX('Factur-X FULL'!T:T,MATCH(CONCATENATE("/rsm:CrossIndustryInvoice",O402),'Factur-X FULL'!M:M,0)),INDEX('Factur-X FULL'!T:T,MATCH(Z402,'Factur-X FULL'!B:B,0)))</f>
        <v>#N/A</v>
      </c>
      <c r="AC402" s="70" t="s">
        <v>4706</v>
      </c>
      <c r="AD402" s="8"/>
    </row>
    <row r="403" spans="1:30" s="148" customFormat="1" ht="45" customHeight="1" outlineLevel="3" x14ac:dyDescent="0.2">
      <c r="A403" s="8">
        <v>767</v>
      </c>
      <c r="B403" s="155" t="s">
        <v>4161</v>
      </c>
      <c r="C403" s="221"/>
      <c r="D403" s="446" t="str">
        <f t="shared" si="40"/>
        <v xml:space="preserve">* * * * </v>
      </c>
      <c r="E403" s="34" t="s">
        <v>370</v>
      </c>
      <c r="F403" s="35">
        <f t="shared" si="43"/>
        <v>4</v>
      </c>
      <c r="G403" s="35" t="s">
        <v>5613</v>
      </c>
      <c r="H403" s="35" t="s">
        <v>5613</v>
      </c>
      <c r="I403" s="35" t="s">
        <v>5613</v>
      </c>
      <c r="J403" s="35" t="s">
        <v>323</v>
      </c>
      <c r="K403" s="36" t="s">
        <v>20</v>
      </c>
      <c r="L403" s="35" t="str">
        <f t="shared" si="46"/>
        <v>0..1</v>
      </c>
      <c r="M403" s="35" t="str">
        <f t="shared" si="47"/>
        <v>0..1</v>
      </c>
      <c r="N403" s="482" t="s">
        <v>20</v>
      </c>
      <c r="O403" s="34" t="s">
        <v>3952</v>
      </c>
      <c r="P403" s="34"/>
      <c r="Q403" s="34"/>
      <c r="R403" s="34"/>
      <c r="S403" s="34" t="s">
        <v>5962</v>
      </c>
      <c r="T403" s="36"/>
      <c r="U403" s="500"/>
      <c r="V403" s="91">
        <v>20200120</v>
      </c>
      <c r="W403" s="185"/>
      <c r="X403" s="166"/>
      <c r="Y403" s="8"/>
      <c r="Z403" s="145" t="e">
        <f>INDEX('Factur-X FULL'!B:B,MATCH(CONCATENATE("/rsm:CrossIndustryInvoice",O403),'Factur-X FULL'!M:M,0))</f>
        <v>#N/A</v>
      </c>
      <c r="AA403" s="202" t="e">
        <f>INDEX('Factur-X FULL'!K:K,MATCH(CONCATENATE("/rsm:CrossIndustryInvoice",O403),'Factur-X FULL'!M:M,0))</f>
        <v>#N/A</v>
      </c>
      <c r="AB403" s="154" t="e">
        <f>IF(OR(ISNA(Z403),Z403="EXT"),INDEX('Factur-X FULL'!T:T,MATCH(CONCATENATE("/rsm:CrossIndustryInvoice",O403),'Factur-X FULL'!M:M,0)),INDEX('Factur-X FULL'!T:T,MATCH(Z403,'Factur-X FULL'!B:B,0)))</f>
        <v>#N/A</v>
      </c>
      <c r="AC403" s="70" t="s">
        <v>4706</v>
      </c>
      <c r="AD403" s="8"/>
    </row>
    <row r="404" spans="1:30" ht="45" customHeight="1" outlineLevel="3" x14ac:dyDescent="0.2">
      <c r="A404" s="8">
        <v>768</v>
      </c>
      <c r="B404" s="62" t="s">
        <v>4161</v>
      </c>
      <c r="C404" s="121"/>
      <c r="D404" s="442" t="str">
        <f t="shared" si="40"/>
        <v xml:space="preserve">* * * * * </v>
      </c>
      <c r="E404" s="20"/>
      <c r="F404" s="17">
        <f t="shared" si="43"/>
        <v>5</v>
      </c>
      <c r="G404" s="26" t="s">
        <v>5613</v>
      </c>
      <c r="H404" s="26" t="s">
        <v>5613</v>
      </c>
      <c r="I404" s="26" t="s">
        <v>5613</v>
      </c>
      <c r="J404" s="26" t="s">
        <v>323</v>
      </c>
      <c r="K404" s="18" t="s">
        <v>16</v>
      </c>
      <c r="L404" s="230" t="str">
        <f t="shared" si="46"/>
        <v>1..1</v>
      </c>
      <c r="M404" s="230" t="str">
        <f t="shared" si="47"/>
        <v>1..1</v>
      </c>
      <c r="N404" s="475" t="s">
        <v>16</v>
      </c>
      <c r="O404" s="25" t="s">
        <v>4330</v>
      </c>
      <c r="P404" s="24" t="s">
        <v>5665</v>
      </c>
      <c r="Q404" s="59"/>
      <c r="R404" s="59"/>
      <c r="S404" s="25"/>
      <c r="T404" s="19" t="s">
        <v>215</v>
      </c>
      <c r="U404" s="494" t="s">
        <v>81</v>
      </c>
      <c r="V404" s="89">
        <v>20200109</v>
      </c>
      <c r="W404" s="182"/>
      <c r="X404" s="164"/>
      <c r="Y404" s="8"/>
      <c r="Z404" s="111" t="e">
        <f>INDEX('Factur-X FULL'!B:B,MATCH(CONCATENATE("/rsm:CrossIndustryInvoice",O404),'Factur-X FULL'!M:M,0))</f>
        <v>#N/A</v>
      </c>
      <c r="AA404" s="199" t="e">
        <f>INDEX('Factur-X FULL'!K:K,MATCH(CONCATENATE("/rsm:CrossIndustryInvoice",O404),'Factur-X FULL'!M:M,0))</f>
        <v>#N/A</v>
      </c>
      <c r="AB404" s="109" t="e">
        <f>IF(OR(ISNA(Z404),Z404="EXT"),INDEX('Factur-X FULL'!T:T,MATCH(CONCATENATE("/rsm:CrossIndustryInvoice",O404),'Factur-X FULL'!M:M,0)),INDEX('Factur-X FULL'!T:T,MATCH(Z404,'Factur-X FULL'!B:B,0)))</f>
        <v>#N/A</v>
      </c>
      <c r="AC404" s="70" t="s">
        <v>4706</v>
      </c>
      <c r="AD404" s="8"/>
    </row>
    <row r="405" spans="1:30" ht="45" customHeight="1" outlineLevel="3" x14ac:dyDescent="0.2">
      <c r="A405" s="8">
        <v>769</v>
      </c>
      <c r="B405" s="62" t="s">
        <v>4161</v>
      </c>
      <c r="C405" s="121"/>
      <c r="D405" s="442" t="str">
        <f t="shared" si="40"/>
        <v xml:space="preserve">* * * * * * </v>
      </c>
      <c r="E405" s="24" t="s">
        <v>1164</v>
      </c>
      <c r="F405" s="17">
        <f t="shared" si="43"/>
        <v>6</v>
      </c>
      <c r="G405" s="26" t="s">
        <v>5613</v>
      </c>
      <c r="H405" s="26" t="s">
        <v>5613</v>
      </c>
      <c r="I405" s="26" t="s">
        <v>5613</v>
      </c>
      <c r="J405" s="26" t="s">
        <v>323</v>
      </c>
      <c r="K405" s="18" t="s">
        <v>16</v>
      </c>
      <c r="L405" s="230" t="str">
        <f t="shared" si="46"/>
        <v>1..1</v>
      </c>
      <c r="M405" s="230" t="str">
        <f t="shared" si="47"/>
        <v>1..1</v>
      </c>
      <c r="N405" s="475" t="s">
        <v>20</v>
      </c>
      <c r="O405" s="31" t="s">
        <v>4331</v>
      </c>
      <c r="P405" s="32"/>
      <c r="Q405" s="32" t="s">
        <v>5755</v>
      </c>
      <c r="R405" s="32"/>
      <c r="S405" s="31"/>
      <c r="T405" s="122" t="s">
        <v>192</v>
      </c>
      <c r="U405" s="497" t="s">
        <v>230</v>
      </c>
      <c r="V405" s="90"/>
      <c r="W405" s="184"/>
      <c r="X405" s="165"/>
      <c r="Y405" s="8"/>
      <c r="Z405" s="111" t="e">
        <f>INDEX('Factur-X FULL'!B:B,MATCH(CONCATENATE("/rsm:CrossIndustryInvoice",O405),'Factur-X FULL'!M:M,0))</f>
        <v>#N/A</v>
      </c>
      <c r="AA405" s="199" t="e">
        <f>INDEX('Factur-X FULL'!K:K,MATCH(CONCATENATE("/rsm:CrossIndustryInvoice",O405),'Factur-X FULL'!M:M,0))</f>
        <v>#N/A</v>
      </c>
      <c r="AB405" s="109" t="e">
        <f>IF(OR(ISNA(Z405),Z405="EXT"),INDEX('Factur-X FULL'!T:T,MATCH(CONCATENATE("/rsm:CrossIndustryInvoice",O405),'Factur-X FULL'!M:M,0)),INDEX('Factur-X FULL'!T:T,MATCH(Z405,'Factur-X FULL'!B:B,0)))</f>
        <v>#N/A</v>
      </c>
      <c r="AC405" s="70" t="s">
        <v>4706</v>
      </c>
      <c r="AD405" s="8"/>
    </row>
    <row r="406" spans="1:30" s="148" customFormat="1" ht="45" customHeight="1" outlineLevel="3" x14ac:dyDescent="0.2">
      <c r="A406" s="8">
        <v>770</v>
      </c>
      <c r="B406" s="155" t="s">
        <v>4161</v>
      </c>
      <c r="C406" s="221"/>
      <c r="D406" s="446" t="str">
        <f t="shared" si="40"/>
        <v xml:space="preserve">* * * * </v>
      </c>
      <c r="E406" s="34" t="s">
        <v>376</v>
      </c>
      <c r="F406" s="35">
        <f t="shared" si="43"/>
        <v>4</v>
      </c>
      <c r="G406" s="35" t="s">
        <v>5613</v>
      </c>
      <c r="H406" s="35" t="s">
        <v>5613</v>
      </c>
      <c r="I406" s="35" t="s">
        <v>5613</v>
      </c>
      <c r="J406" s="35" t="s">
        <v>323</v>
      </c>
      <c r="K406" s="36" t="s">
        <v>20</v>
      </c>
      <c r="L406" s="35" t="str">
        <f t="shared" si="46"/>
        <v>0..1</v>
      </c>
      <c r="M406" s="35" t="str">
        <f t="shared" si="47"/>
        <v>0..1</v>
      </c>
      <c r="N406" s="482" t="s">
        <v>20</v>
      </c>
      <c r="O406" s="34" t="s">
        <v>3953</v>
      </c>
      <c r="P406" s="34" t="s">
        <v>5666</v>
      </c>
      <c r="Q406" s="34"/>
      <c r="R406" s="34"/>
      <c r="S406" s="34" t="s">
        <v>5962</v>
      </c>
      <c r="T406" s="36"/>
      <c r="U406" s="500"/>
      <c r="V406" s="91"/>
      <c r="W406" s="185"/>
      <c r="X406" s="166"/>
      <c r="Y406" s="8"/>
      <c r="Z406" s="145" t="e">
        <f>INDEX('Factur-X FULL'!B:B,MATCH(CONCATENATE("/rsm:CrossIndustryInvoice",O406),'Factur-X FULL'!M:M,0))</f>
        <v>#N/A</v>
      </c>
      <c r="AA406" s="202" t="e">
        <f>INDEX('Factur-X FULL'!K:K,MATCH(CONCATENATE("/rsm:CrossIndustryInvoice",O406),'Factur-X FULL'!M:M,0))</f>
        <v>#N/A</v>
      </c>
      <c r="AB406" s="154" t="e">
        <f>IF(OR(ISNA(Z406),Z406="EXT"),INDEX('Factur-X FULL'!T:T,MATCH(CONCATENATE("/rsm:CrossIndustryInvoice",O406),'Factur-X FULL'!M:M,0)),INDEX('Factur-X FULL'!T:T,MATCH(Z406,'Factur-X FULL'!B:B,0)))</f>
        <v>#N/A</v>
      </c>
      <c r="AC406" s="70" t="s">
        <v>4706</v>
      </c>
      <c r="AD406" s="8"/>
    </row>
    <row r="407" spans="1:30" ht="45" customHeight="1" outlineLevel="3" x14ac:dyDescent="0.2">
      <c r="A407" s="8">
        <v>771</v>
      </c>
      <c r="B407" s="62" t="s">
        <v>4161</v>
      </c>
      <c r="C407" s="121"/>
      <c r="D407" s="445" t="str">
        <f t="shared" si="40"/>
        <v xml:space="preserve">* * * * * </v>
      </c>
      <c r="E407" s="24" t="s">
        <v>378</v>
      </c>
      <c r="F407" s="26">
        <f t="shared" si="43"/>
        <v>5</v>
      </c>
      <c r="G407" s="26" t="s">
        <v>5613</v>
      </c>
      <c r="H407" s="26" t="s">
        <v>5613</v>
      </c>
      <c r="I407" s="26" t="s">
        <v>5613</v>
      </c>
      <c r="J407" s="26" t="s">
        <v>323</v>
      </c>
      <c r="K407" s="18" t="s">
        <v>20</v>
      </c>
      <c r="L407" s="230" t="str">
        <f t="shared" si="46"/>
        <v>0..1</v>
      </c>
      <c r="M407" s="230" t="str">
        <f t="shared" si="47"/>
        <v>0..1</v>
      </c>
      <c r="N407" s="475" t="s">
        <v>20</v>
      </c>
      <c r="O407" s="25" t="s">
        <v>3954</v>
      </c>
      <c r="P407" s="24"/>
      <c r="Q407" s="24"/>
      <c r="R407" s="24"/>
      <c r="S407" s="25"/>
      <c r="T407" s="19"/>
      <c r="U407" s="494"/>
      <c r="V407" s="89"/>
      <c r="W407" s="182" t="s">
        <v>384</v>
      </c>
      <c r="X407" s="164"/>
      <c r="Y407" s="8"/>
      <c r="Z407" s="114" t="e">
        <f>INDEX('Factur-X FULL'!B:B,MATCH(CONCATENATE("/rsm:CrossIndustryInvoice",O407),'Factur-X FULL'!M:M,0))</f>
        <v>#N/A</v>
      </c>
      <c r="AA407" s="201" t="e">
        <f>INDEX('Factur-X FULL'!K:K,MATCH(CONCATENATE("/rsm:CrossIndustryInvoice",O407),'Factur-X FULL'!M:M,0))</f>
        <v>#N/A</v>
      </c>
      <c r="AB407" s="109" t="e">
        <f>IF(OR(ISNA(Z407),Z407="EXT"),INDEX('Factur-X FULL'!T:T,MATCH(CONCATENATE("/rsm:CrossIndustryInvoice",O407),'Factur-X FULL'!M:M,0)),INDEX('Factur-X FULL'!T:T,MATCH(Z407,'Factur-X FULL'!B:B,0)))</f>
        <v>#N/A</v>
      </c>
      <c r="AC407" s="70" t="s">
        <v>4706</v>
      </c>
      <c r="AD407" s="8"/>
    </row>
    <row r="408" spans="1:30" ht="45" customHeight="1" outlineLevel="3" x14ac:dyDescent="0.2">
      <c r="A408" s="8">
        <v>772</v>
      </c>
      <c r="B408" s="62" t="s">
        <v>4161</v>
      </c>
      <c r="C408" s="121"/>
      <c r="D408" s="442" t="str">
        <f t="shared" si="40"/>
        <v xml:space="preserve">* * * * * * </v>
      </c>
      <c r="E408" s="20"/>
      <c r="F408" s="17">
        <f t="shared" si="43"/>
        <v>6</v>
      </c>
      <c r="G408" s="26" t="s">
        <v>5613</v>
      </c>
      <c r="H408" s="26" t="s">
        <v>5613</v>
      </c>
      <c r="I408" s="26" t="s">
        <v>5613</v>
      </c>
      <c r="J408" s="26" t="s">
        <v>323</v>
      </c>
      <c r="K408" s="18" t="s">
        <v>16</v>
      </c>
      <c r="L408" s="230" t="str">
        <f t="shared" si="46"/>
        <v>1..1</v>
      </c>
      <c r="M408" s="230" t="str">
        <f t="shared" si="47"/>
        <v>1..1</v>
      </c>
      <c r="N408" s="475" t="s">
        <v>16</v>
      </c>
      <c r="O408" s="25" t="s">
        <v>4332</v>
      </c>
      <c r="P408" s="24" t="s">
        <v>5667</v>
      </c>
      <c r="Q408" s="59"/>
      <c r="R408" s="59"/>
      <c r="S408" s="25"/>
      <c r="T408" s="19" t="s">
        <v>215</v>
      </c>
      <c r="U408" s="494" t="s">
        <v>81</v>
      </c>
      <c r="V408" s="89">
        <v>20200109</v>
      </c>
      <c r="W408" s="182"/>
      <c r="X408" s="164"/>
      <c r="Y408" s="8"/>
      <c r="Z408" s="111" t="e">
        <f>INDEX('Factur-X FULL'!B:B,MATCH(CONCATENATE("/rsm:CrossIndustryInvoice",O408),'Factur-X FULL'!M:M,0))</f>
        <v>#N/A</v>
      </c>
      <c r="AA408" s="199" t="e">
        <f>INDEX('Factur-X FULL'!K:K,MATCH(CONCATENATE("/rsm:CrossIndustryInvoice",O408),'Factur-X FULL'!M:M,0))</f>
        <v>#N/A</v>
      </c>
      <c r="AB408" s="109" t="e">
        <f>IF(OR(ISNA(Z408),Z408="EXT"),INDEX('Factur-X FULL'!T:T,MATCH(CONCATENATE("/rsm:CrossIndustryInvoice",O408),'Factur-X FULL'!M:M,0)),INDEX('Factur-X FULL'!T:T,MATCH(Z408,'Factur-X FULL'!B:B,0)))</f>
        <v>#N/A</v>
      </c>
      <c r="AC408" s="70" t="s">
        <v>4706</v>
      </c>
      <c r="AD408" s="8"/>
    </row>
    <row r="409" spans="1:30" ht="45" customHeight="1" outlineLevel="3" x14ac:dyDescent="0.2">
      <c r="A409" s="8">
        <v>773</v>
      </c>
      <c r="B409" s="62" t="s">
        <v>4161</v>
      </c>
      <c r="C409" s="121"/>
      <c r="D409" s="442" t="str">
        <f t="shared" si="40"/>
        <v xml:space="preserve">* * * * * * * </v>
      </c>
      <c r="E409" s="24" t="s">
        <v>1164</v>
      </c>
      <c r="F409" s="17">
        <f t="shared" si="43"/>
        <v>7</v>
      </c>
      <c r="G409" s="26" t="s">
        <v>5613</v>
      </c>
      <c r="H409" s="26" t="s">
        <v>5613</v>
      </c>
      <c r="I409" s="26" t="s">
        <v>5613</v>
      </c>
      <c r="J409" s="26" t="s">
        <v>323</v>
      </c>
      <c r="K409" s="18" t="s">
        <v>16</v>
      </c>
      <c r="L409" s="230" t="str">
        <f t="shared" si="46"/>
        <v>1..1</v>
      </c>
      <c r="M409" s="230" t="str">
        <f t="shared" si="47"/>
        <v>1..1</v>
      </c>
      <c r="N409" s="475" t="s">
        <v>20</v>
      </c>
      <c r="O409" s="31" t="s">
        <v>4333</v>
      </c>
      <c r="P409" s="32"/>
      <c r="Q409" s="32" t="s">
        <v>5755</v>
      </c>
      <c r="R409" s="32"/>
      <c r="S409" s="31"/>
      <c r="T409" s="122" t="s">
        <v>192</v>
      </c>
      <c r="U409" s="497" t="s">
        <v>230</v>
      </c>
      <c r="V409" s="90"/>
      <c r="W409" s="184"/>
      <c r="X409" s="165"/>
      <c r="Y409" s="8"/>
      <c r="Z409" s="111" t="e">
        <f>INDEX('Factur-X FULL'!B:B,MATCH(CONCATENATE("/rsm:CrossIndustryInvoice",O409),'Factur-X FULL'!M:M,0))</f>
        <v>#N/A</v>
      </c>
      <c r="AA409" s="199" t="e">
        <f>INDEX('Factur-X FULL'!K:K,MATCH(CONCATENATE("/rsm:CrossIndustryInvoice",O409),'Factur-X FULL'!M:M,0))</f>
        <v>#N/A</v>
      </c>
      <c r="AB409" s="109" t="e">
        <f>IF(OR(ISNA(Z409),Z409="EXT"),INDEX('Factur-X FULL'!T:T,MATCH(CONCATENATE("/rsm:CrossIndustryInvoice",O409),'Factur-X FULL'!M:M,0)),INDEX('Factur-X FULL'!T:T,MATCH(Z409,'Factur-X FULL'!B:B,0)))</f>
        <v>#N/A</v>
      </c>
      <c r="AC409" s="70" t="s">
        <v>4706</v>
      </c>
      <c r="AD409" s="8"/>
    </row>
    <row r="410" spans="1:30" ht="45" customHeight="1" outlineLevel="3" x14ac:dyDescent="0.2">
      <c r="A410" s="8">
        <v>774</v>
      </c>
      <c r="B410" s="62" t="s">
        <v>4161</v>
      </c>
      <c r="C410" s="121"/>
      <c r="D410" s="445" t="str">
        <f t="shared" si="40"/>
        <v xml:space="preserve">* * * * * </v>
      </c>
      <c r="E410" s="24" t="s">
        <v>3772</v>
      </c>
      <c r="F410" s="26">
        <f t="shared" si="43"/>
        <v>5</v>
      </c>
      <c r="G410" s="26" t="s">
        <v>5613</v>
      </c>
      <c r="H410" s="26" t="s">
        <v>5613</v>
      </c>
      <c r="I410" s="26" t="s">
        <v>5613</v>
      </c>
      <c r="J410" s="26" t="s">
        <v>323</v>
      </c>
      <c r="K410" s="18" t="s">
        <v>20</v>
      </c>
      <c r="L410" s="230" t="str">
        <f t="shared" si="46"/>
        <v>0..1</v>
      </c>
      <c r="M410" s="230" t="str">
        <f t="shared" si="47"/>
        <v>0..1</v>
      </c>
      <c r="N410" s="475" t="s">
        <v>20</v>
      </c>
      <c r="O410" s="25" t="s">
        <v>3955</v>
      </c>
      <c r="P410" s="24"/>
      <c r="Q410" s="24"/>
      <c r="R410" s="24"/>
      <c r="S410" s="25"/>
      <c r="T410" s="19"/>
      <c r="U410" s="494"/>
      <c r="V410" s="89"/>
      <c r="W410" s="182" t="s">
        <v>384</v>
      </c>
      <c r="X410" s="164"/>
      <c r="Y410" s="8"/>
      <c r="Z410" s="114" t="e">
        <f>INDEX('Factur-X FULL'!B:B,MATCH(CONCATENATE("/rsm:CrossIndustryInvoice",O410),'Factur-X FULL'!M:M,0))</f>
        <v>#N/A</v>
      </c>
      <c r="AA410" s="201" t="e">
        <f>INDEX('Factur-X FULL'!K:K,MATCH(CONCATENATE("/rsm:CrossIndustryInvoice",O410),'Factur-X FULL'!M:M,0))</f>
        <v>#N/A</v>
      </c>
      <c r="AB410" s="109" t="e">
        <f>IF(OR(ISNA(Z410),Z410="EXT"),INDEX('Factur-X FULL'!T:T,MATCH(CONCATENATE("/rsm:CrossIndustryInvoice",O410),'Factur-X FULL'!M:M,0)),INDEX('Factur-X FULL'!T:T,MATCH(Z410,'Factur-X FULL'!B:B,0)))</f>
        <v>#N/A</v>
      </c>
      <c r="AC410" s="70" t="s">
        <v>4706</v>
      </c>
      <c r="AD410" s="8"/>
    </row>
    <row r="411" spans="1:30" ht="45" customHeight="1" outlineLevel="3" x14ac:dyDescent="0.2">
      <c r="A411" s="8">
        <v>775</v>
      </c>
      <c r="B411" s="62" t="s">
        <v>4161</v>
      </c>
      <c r="C411" s="121"/>
      <c r="D411" s="442" t="str">
        <f t="shared" si="40"/>
        <v xml:space="preserve">* * * * * * </v>
      </c>
      <c r="E411" s="20"/>
      <c r="F411" s="17">
        <f t="shared" si="43"/>
        <v>6</v>
      </c>
      <c r="G411" s="26" t="s">
        <v>5613</v>
      </c>
      <c r="H411" s="26" t="s">
        <v>5613</v>
      </c>
      <c r="I411" s="26" t="s">
        <v>5613</v>
      </c>
      <c r="J411" s="26" t="s">
        <v>323</v>
      </c>
      <c r="K411" s="18" t="s">
        <v>16</v>
      </c>
      <c r="L411" s="230" t="str">
        <f t="shared" si="46"/>
        <v>1..1</v>
      </c>
      <c r="M411" s="230" t="str">
        <f t="shared" si="47"/>
        <v>1..1</v>
      </c>
      <c r="N411" s="475" t="s">
        <v>16</v>
      </c>
      <c r="O411" s="25" t="s">
        <v>4334</v>
      </c>
      <c r="P411" s="24" t="s">
        <v>5668</v>
      </c>
      <c r="Q411" s="59"/>
      <c r="R411" s="59"/>
      <c r="S411" s="25"/>
      <c r="T411" s="19" t="s">
        <v>215</v>
      </c>
      <c r="U411" s="494" t="s">
        <v>81</v>
      </c>
      <c r="V411" s="89">
        <v>20200109</v>
      </c>
      <c r="W411" s="182"/>
      <c r="X411" s="164"/>
      <c r="Y411" s="8"/>
      <c r="Z411" s="111" t="e">
        <f>INDEX('Factur-X FULL'!B:B,MATCH(CONCATENATE("/rsm:CrossIndustryInvoice",O411),'Factur-X FULL'!M:M,0))</f>
        <v>#N/A</v>
      </c>
      <c r="AA411" s="199" t="e">
        <f>INDEX('Factur-X FULL'!K:K,MATCH(CONCATENATE("/rsm:CrossIndustryInvoice",O411),'Factur-X FULL'!M:M,0))</f>
        <v>#N/A</v>
      </c>
      <c r="AB411" s="109" t="e">
        <f>IF(OR(ISNA(Z411),Z411="EXT"),INDEX('Factur-X FULL'!T:T,MATCH(CONCATENATE("/rsm:CrossIndustryInvoice",O411),'Factur-X FULL'!M:M,0)),INDEX('Factur-X FULL'!T:T,MATCH(Z411,'Factur-X FULL'!B:B,0)))</f>
        <v>#N/A</v>
      </c>
      <c r="AC411" s="70" t="s">
        <v>4706</v>
      </c>
      <c r="AD411" s="8"/>
    </row>
    <row r="412" spans="1:30" ht="45" customHeight="1" outlineLevel="3" x14ac:dyDescent="0.2">
      <c r="A412" s="8">
        <v>776</v>
      </c>
      <c r="B412" s="62" t="s">
        <v>4161</v>
      </c>
      <c r="C412" s="121"/>
      <c r="D412" s="442" t="str">
        <f t="shared" si="40"/>
        <v xml:space="preserve">* * * * * * * </v>
      </c>
      <c r="E412" s="24" t="s">
        <v>1164</v>
      </c>
      <c r="F412" s="17">
        <f t="shared" si="43"/>
        <v>7</v>
      </c>
      <c r="G412" s="26" t="s">
        <v>5613</v>
      </c>
      <c r="H412" s="26" t="s">
        <v>5613</v>
      </c>
      <c r="I412" s="26" t="s">
        <v>5613</v>
      </c>
      <c r="J412" s="26" t="s">
        <v>323</v>
      </c>
      <c r="K412" s="18" t="s">
        <v>16</v>
      </c>
      <c r="L412" s="230" t="str">
        <f t="shared" si="46"/>
        <v>1..1</v>
      </c>
      <c r="M412" s="230" t="str">
        <f t="shared" si="47"/>
        <v>1..1</v>
      </c>
      <c r="N412" s="475" t="s">
        <v>20</v>
      </c>
      <c r="O412" s="31" t="s">
        <v>4335</v>
      </c>
      <c r="P412" s="32"/>
      <c r="Q412" s="32" t="s">
        <v>5755</v>
      </c>
      <c r="R412" s="32"/>
      <c r="S412" s="31"/>
      <c r="T412" s="122" t="s">
        <v>192</v>
      </c>
      <c r="U412" s="497" t="s">
        <v>230</v>
      </c>
      <c r="V412" s="90"/>
      <c r="W412" s="184"/>
      <c r="X412" s="165"/>
      <c r="Y412" s="8"/>
      <c r="Z412" s="111" t="e">
        <f>INDEX('Factur-X FULL'!B:B,MATCH(CONCATENATE("/rsm:CrossIndustryInvoice",O412),'Factur-X FULL'!M:M,0))</f>
        <v>#N/A</v>
      </c>
      <c r="AA412" s="199" t="e">
        <f>INDEX('Factur-X FULL'!K:K,MATCH(CONCATENATE("/rsm:CrossIndustryInvoice",O412),'Factur-X FULL'!M:M,0))</f>
        <v>#N/A</v>
      </c>
      <c r="AB412" s="109" t="e">
        <f>IF(OR(ISNA(Z412),Z412="EXT"),INDEX('Factur-X FULL'!T:T,MATCH(CONCATENATE("/rsm:CrossIndustryInvoice",O412),'Factur-X FULL'!M:M,0)),INDEX('Factur-X FULL'!T:T,MATCH(Z412,'Factur-X FULL'!B:B,0)))</f>
        <v>#N/A</v>
      </c>
      <c r="AC412" s="70" t="s">
        <v>4706</v>
      </c>
      <c r="AD412" s="8"/>
    </row>
    <row r="413" spans="1:30" s="148" customFormat="1" ht="45" customHeight="1" outlineLevel="2" x14ac:dyDescent="0.2">
      <c r="A413" s="8">
        <v>777</v>
      </c>
      <c r="B413" s="155" t="s">
        <v>4161</v>
      </c>
      <c r="C413" s="127"/>
      <c r="D413" s="449" t="str">
        <f t="shared" si="40"/>
        <v xml:space="preserve">* * * </v>
      </c>
      <c r="E413" s="40" t="s">
        <v>385</v>
      </c>
      <c r="F413" s="42">
        <f t="shared" si="43"/>
        <v>3</v>
      </c>
      <c r="G413" s="237" t="s">
        <v>5613</v>
      </c>
      <c r="H413" s="237" t="s">
        <v>5613</v>
      </c>
      <c r="I413" s="237" t="s">
        <v>5613</v>
      </c>
      <c r="J413" s="237" t="s">
        <v>323</v>
      </c>
      <c r="K413" s="42" t="s">
        <v>21</v>
      </c>
      <c r="L413" s="41" t="str">
        <f t="shared" si="46"/>
        <v>0..n</v>
      </c>
      <c r="M413" s="41" t="str">
        <f t="shared" si="47"/>
        <v>0..n</v>
      </c>
      <c r="N413" s="481" t="s">
        <v>21</v>
      </c>
      <c r="O413" s="40" t="s">
        <v>3956</v>
      </c>
      <c r="P413" s="40" t="s">
        <v>5669</v>
      </c>
      <c r="Q413" s="40"/>
      <c r="R413" s="40"/>
      <c r="S413" s="40" t="s">
        <v>5949</v>
      </c>
      <c r="T413" s="42"/>
      <c r="U413" s="499"/>
      <c r="V413" s="177"/>
      <c r="W413" s="193" t="s">
        <v>389</v>
      </c>
      <c r="X413" s="194"/>
      <c r="Y413" s="8"/>
      <c r="Z413" s="141" t="e">
        <f>INDEX('Factur-X FULL'!B:B,MATCH(CONCATENATE("/rsm:CrossIndustryInvoice",O413),'Factur-X FULL'!M:M,0))</f>
        <v>#N/A</v>
      </c>
      <c r="AA413" s="203" t="e">
        <f>INDEX('Factur-X FULL'!K:K,MATCH(CONCATENATE("/rsm:CrossIndustryInvoice",O413),'Factur-X FULL'!M:M,0))</f>
        <v>#N/A</v>
      </c>
      <c r="AB413" s="144" t="e">
        <f>IF(OR(ISNA(Z413),Z413="EXT"),INDEX('Factur-X FULL'!T:T,MATCH(CONCATENATE("/rsm:CrossIndustryInvoice",O413),'Factur-X FULL'!M:M,0)),INDEX('Factur-X FULL'!T:T,MATCH(Z413,'Factur-X FULL'!B:B,0)))</f>
        <v>#N/A</v>
      </c>
      <c r="AC413" s="70" t="s">
        <v>4706</v>
      </c>
      <c r="AD413" s="8"/>
    </row>
    <row r="414" spans="1:30" s="148" customFormat="1" ht="45" customHeight="1" outlineLevel="3" x14ac:dyDescent="0.2">
      <c r="A414" s="8">
        <v>778</v>
      </c>
      <c r="B414" s="155" t="s">
        <v>4161</v>
      </c>
      <c r="C414" s="221"/>
      <c r="D414" s="446" t="str">
        <f t="shared" si="40"/>
        <v xml:space="preserve">* * * * </v>
      </c>
      <c r="E414" s="34" t="s">
        <v>395</v>
      </c>
      <c r="F414" s="35">
        <f t="shared" si="43"/>
        <v>4</v>
      </c>
      <c r="G414" s="35" t="s">
        <v>5613</v>
      </c>
      <c r="H414" s="35" t="s">
        <v>5613</v>
      </c>
      <c r="I414" s="35" t="s">
        <v>5613</v>
      </c>
      <c r="J414" s="35" t="s">
        <v>323</v>
      </c>
      <c r="K414" s="36" t="s">
        <v>20</v>
      </c>
      <c r="L414" s="35" t="str">
        <f t="shared" si="46"/>
        <v>0..1</v>
      </c>
      <c r="M414" s="35" t="str">
        <f t="shared" si="47"/>
        <v>0..1</v>
      </c>
      <c r="N414" s="482" t="s">
        <v>20</v>
      </c>
      <c r="O414" s="34" t="s">
        <v>3957</v>
      </c>
      <c r="P414" s="34"/>
      <c r="Q414" s="34"/>
      <c r="R414" s="34"/>
      <c r="S414" s="34" t="s">
        <v>5962</v>
      </c>
      <c r="T414" s="36"/>
      <c r="U414" s="500"/>
      <c r="V414" s="91">
        <v>20200120</v>
      </c>
      <c r="W414" s="185"/>
      <c r="X414" s="166"/>
      <c r="Y414" s="8"/>
      <c r="Z414" s="145" t="e">
        <f>INDEX('Factur-X FULL'!B:B,MATCH(CONCATENATE("/rsm:CrossIndustryInvoice",O414),'Factur-X FULL'!M:M,0))</f>
        <v>#N/A</v>
      </c>
      <c r="AA414" s="202" t="e">
        <f>INDEX('Factur-X FULL'!K:K,MATCH(CONCATENATE("/rsm:CrossIndustryInvoice",O414),'Factur-X FULL'!M:M,0))</f>
        <v>#N/A</v>
      </c>
      <c r="AB414" s="154" t="e">
        <f>IF(OR(ISNA(Z414),Z414="EXT"),INDEX('Factur-X FULL'!T:T,MATCH(CONCATENATE("/rsm:CrossIndustryInvoice",O414),'Factur-X FULL'!M:M,0)),INDEX('Factur-X FULL'!T:T,MATCH(Z414,'Factur-X FULL'!B:B,0)))</f>
        <v>#N/A</v>
      </c>
      <c r="AC414" s="70" t="s">
        <v>4706</v>
      </c>
      <c r="AD414" s="8"/>
    </row>
    <row r="415" spans="1:30" ht="45" customHeight="1" outlineLevel="3" x14ac:dyDescent="0.2">
      <c r="A415" s="8">
        <v>779</v>
      </c>
      <c r="B415" s="62" t="s">
        <v>4161</v>
      </c>
      <c r="C415" s="121"/>
      <c r="D415" s="442" t="str">
        <f t="shared" si="40"/>
        <v xml:space="preserve">* * * * * </v>
      </c>
      <c r="E415" s="20"/>
      <c r="F415" s="17">
        <f t="shared" si="43"/>
        <v>5</v>
      </c>
      <c r="G415" s="26" t="s">
        <v>5613</v>
      </c>
      <c r="H415" s="26" t="s">
        <v>5613</v>
      </c>
      <c r="I415" s="26" t="s">
        <v>5613</v>
      </c>
      <c r="J415" s="26" t="s">
        <v>323</v>
      </c>
      <c r="K415" s="18" t="s">
        <v>16</v>
      </c>
      <c r="L415" s="230" t="str">
        <f t="shared" si="46"/>
        <v>1..1</v>
      </c>
      <c r="M415" s="230" t="str">
        <f t="shared" si="47"/>
        <v>1..1</v>
      </c>
      <c r="N415" s="475" t="s">
        <v>16</v>
      </c>
      <c r="O415" s="25" t="s">
        <v>4336</v>
      </c>
      <c r="P415" s="24" t="s">
        <v>5670</v>
      </c>
      <c r="Q415" s="59"/>
      <c r="R415" s="59"/>
      <c r="S415" s="25"/>
      <c r="T415" s="19" t="s">
        <v>215</v>
      </c>
      <c r="U415" s="494" t="s">
        <v>81</v>
      </c>
      <c r="V415" s="89">
        <v>20200109</v>
      </c>
      <c r="W415" s="182"/>
      <c r="X415" s="164"/>
      <c r="Y415" s="8"/>
      <c r="Z415" s="111" t="e">
        <f>INDEX('Factur-X FULL'!B:B,MATCH(CONCATENATE("/rsm:CrossIndustryInvoice",O415),'Factur-X FULL'!M:M,0))</f>
        <v>#N/A</v>
      </c>
      <c r="AA415" s="199" t="e">
        <f>INDEX('Factur-X FULL'!K:K,MATCH(CONCATENATE("/rsm:CrossIndustryInvoice",O415),'Factur-X FULL'!M:M,0))</f>
        <v>#N/A</v>
      </c>
      <c r="AB415" s="109" t="e">
        <f>IF(OR(ISNA(Z415),Z415="EXT"),INDEX('Factur-X FULL'!T:T,MATCH(CONCATENATE("/rsm:CrossIndustryInvoice",O415),'Factur-X FULL'!M:M,0)),INDEX('Factur-X FULL'!T:T,MATCH(Z415,'Factur-X FULL'!B:B,0)))</f>
        <v>#N/A</v>
      </c>
      <c r="AC415" s="70" t="s">
        <v>4706</v>
      </c>
      <c r="AD415" s="8"/>
    </row>
    <row r="416" spans="1:30" ht="45" customHeight="1" outlineLevel="3" x14ac:dyDescent="0.2">
      <c r="A416" s="8">
        <v>780</v>
      </c>
      <c r="B416" s="62" t="s">
        <v>4161</v>
      </c>
      <c r="C416" s="121"/>
      <c r="D416" s="442" t="str">
        <f t="shared" si="40"/>
        <v xml:space="preserve">* * * * * * </v>
      </c>
      <c r="E416" s="24" t="s">
        <v>1164</v>
      </c>
      <c r="F416" s="17">
        <f t="shared" si="43"/>
        <v>6</v>
      </c>
      <c r="G416" s="26" t="s">
        <v>5613</v>
      </c>
      <c r="H416" s="26" t="s">
        <v>5613</v>
      </c>
      <c r="I416" s="26" t="s">
        <v>5613</v>
      </c>
      <c r="J416" s="26" t="s">
        <v>323</v>
      </c>
      <c r="K416" s="18" t="s">
        <v>16</v>
      </c>
      <c r="L416" s="230" t="str">
        <f t="shared" si="46"/>
        <v>1..1</v>
      </c>
      <c r="M416" s="230" t="str">
        <f t="shared" si="47"/>
        <v>1..1</v>
      </c>
      <c r="N416" s="475" t="s">
        <v>20</v>
      </c>
      <c r="O416" s="31" t="s">
        <v>4337</v>
      </c>
      <c r="P416" s="32"/>
      <c r="Q416" s="32" t="s">
        <v>5755</v>
      </c>
      <c r="R416" s="32"/>
      <c r="S416" s="31"/>
      <c r="T416" s="122" t="s">
        <v>192</v>
      </c>
      <c r="U416" s="497" t="s">
        <v>230</v>
      </c>
      <c r="V416" s="90"/>
      <c r="W416" s="184"/>
      <c r="X416" s="165"/>
      <c r="Y416" s="8"/>
      <c r="Z416" s="111" t="e">
        <f>INDEX('Factur-X FULL'!B:B,MATCH(CONCATENATE("/rsm:CrossIndustryInvoice",O416),'Factur-X FULL'!M:M,0))</f>
        <v>#N/A</v>
      </c>
      <c r="AA416" s="199" t="e">
        <f>INDEX('Factur-X FULL'!K:K,MATCH(CONCATENATE("/rsm:CrossIndustryInvoice",O416),'Factur-X FULL'!M:M,0))</f>
        <v>#N/A</v>
      </c>
      <c r="AB416" s="109" t="e">
        <f>IF(OR(ISNA(Z416),Z416="EXT"),INDEX('Factur-X FULL'!T:T,MATCH(CONCATENATE("/rsm:CrossIndustryInvoice",O416),'Factur-X FULL'!M:M,0)),INDEX('Factur-X FULL'!T:T,MATCH(Z416,'Factur-X FULL'!B:B,0)))</f>
        <v>#N/A</v>
      </c>
      <c r="AC416" s="70" t="s">
        <v>4706</v>
      </c>
      <c r="AD416" s="8"/>
    </row>
    <row r="417" spans="1:30" s="148" customFormat="1" ht="45" customHeight="1" outlineLevel="3" x14ac:dyDescent="0.2">
      <c r="A417" s="8">
        <v>781</v>
      </c>
      <c r="B417" s="155" t="s">
        <v>4161</v>
      </c>
      <c r="C417" s="221"/>
      <c r="D417" s="446" t="str">
        <f t="shared" si="40"/>
        <v xml:space="preserve">* * * * </v>
      </c>
      <c r="E417" s="34" t="s">
        <v>398</v>
      </c>
      <c r="F417" s="35">
        <f t="shared" si="43"/>
        <v>4</v>
      </c>
      <c r="G417" s="35" t="s">
        <v>5613</v>
      </c>
      <c r="H417" s="35" t="s">
        <v>5613</v>
      </c>
      <c r="I417" s="35" t="s">
        <v>5613</v>
      </c>
      <c r="J417" s="35" t="s">
        <v>323</v>
      </c>
      <c r="K417" s="36" t="s">
        <v>20</v>
      </c>
      <c r="L417" s="35" t="str">
        <f t="shared" si="46"/>
        <v>0..1</v>
      </c>
      <c r="M417" s="35" t="str">
        <f t="shared" si="47"/>
        <v>0..1</v>
      </c>
      <c r="N417" s="482" t="s">
        <v>20</v>
      </c>
      <c r="O417" s="34" t="s">
        <v>3958</v>
      </c>
      <c r="P417" s="34" t="s">
        <v>5671</v>
      </c>
      <c r="Q417" s="34"/>
      <c r="R417" s="34"/>
      <c r="S417" s="34" t="s">
        <v>5962</v>
      </c>
      <c r="T417" s="36"/>
      <c r="U417" s="500"/>
      <c r="V417" s="91"/>
      <c r="W417" s="185"/>
      <c r="X417" s="166"/>
      <c r="Y417" s="8"/>
      <c r="Z417" s="145" t="e">
        <f>INDEX('Factur-X FULL'!B:B,MATCH(CONCATENATE("/rsm:CrossIndustryInvoice",O417),'Factur-X FULL'!M:M,0))</f>
        <v>#N/A</v>
      </c>
      <c r="AA417" s="202" t="e">
        <f>INDEX('Factur-X FULL'!K:K,MATCH(CONCATENATE("/rsm:CrossIndustryInvoice",O417),'Factur-X FULL'!M:M,0))</f>
        <v>#N/A</v>
      </c>
      <c r="AB417" s="154" t="e">
        <f>IF(OR(ISNA(Z417),Z417="EXT"),INDEX('Factur-X FULL'!T:T,MATCH(CONCATENATE("/rsm:CrossIndustryInvoice",O417),'Factur-X FULL'!M:M,0)),INDEX('Factur-X FULL'!T:T,MATCH(Z417,'Factur-X FULL'!B:B,0)))</f>
        <v>#N/A</v>
      </c>
      <c r="AC417" s="70" t="s">
        <v>4706</v>
      </c>
      <c r="AD417" s="8"/>
    </row>
    <row r="418" spans="1:30" ht="45" customHeight="1" outlineLevel="3" x14ac:dyDescent="0.2">
      <c r="A418" s="8">
        <v>782</v>
      </c>
      <c r="B418" s="62" t="s">
        <v>4161</v>
      </c>
      <c r="C418" s="121"/>
      <c r="D418" s="445" t="str">
        <f t="shared" si="40"/>
        <v xml:space="preserve">* * * * * </v>
      </c>
      <c r="E418" s="24" t="s">
        <v>378</v>
      </c>
      <c r="F418" s="26">
        <f t="shared" si="43"/>
        <v>5</v>
      </c>
      <c r="G418" s="26" t="s">
        <v>5613</v>
      </c>
      <c r="H418" s="26" t="s">
        <v>5613</v>
      </c>
      <c r="I418" s="26" t="s">
        <v>5613</v>
      </c>
      <c r="J418" s="26" t="s">
        <v>323</v>
      </c>
      <c r="K418" s="18" t="s">
        <v>20</v>
      </c>
      <c r="L418" s="230" t="str">
        <f t="shared" si="46"/>
        <v>0..1</v>
      </c>
      <c r="M418" s="230" t="str">
        <f t="shared" si="47"/>
        <v>0..1</v>
      </c>
      <c r="N418" s="475" t="s">
        <v>20</v>
      </c>
      <c r="O418" s="25" t="s">
        <v>3959</v>
      </c>
      <c r="P418" s="24"/>
      <c r="Q418" s="24"/>
      <c r="R418" s="24"/>
      <c r="S418" s="25"/>
      <c r="T418" s="19"/>
      <c r="U418" s="494"/>
      <c r="V418" s="89"/>
      <c r="W418" s="182" t="s">
        <v>384</v>
      </c>
      <c r="X418" s="164"/>
      <c r="Y418" s="8"/>
      <c r="Z418" s="114" t="e">
        <f>INDEX('Factur-X FULL'!B:B,MATCH(CONCATENATE("/rsm:CrossIndustryInvoice",O418),'Factur-X FULL'!M:M,0))</f>
        <v>#N/A</v>
      </c>
      <c r="AA418" s="201" t="e">
        <f>INDEX('Factur-X FULL'!K:K,MATCH(CONCATENATE("/rsm:CrossIndustryInvoice",O418),'Factur-X FULL'!M:M,0))</f>
        <v>#N/A</v>
      </c>
      <c r="AB418" s="109" t="e">
        <f>IF(OR(ISNA(Z418),Z418="EXT"),INDEX('Factur-X FULL'!T:T,MATCH(CONCATENATE("/rsm:CrossIndustryInvoice",O418),'Factur-X FULL'!M:M,0)),INDEX('Factur-X FULL'!T:T,MATCH(Z418,'Factur-X FULL'!B:B,0)))</f>
        <v>#N/A</v>
      </c>
      <c r="AC418" s="70" t="s">
        <v>4706</v>
      </c>
      <c r="AD418" s="8"/>
    </row>
    <row r="419" spans="1:30" ht="45" customHeight="1" outlineLevel="3" x14ac:dyDescent="0.2">
      <c r="A419" s="8">
        <v>783</v>
      </c>
      <c r="B419" s="62" t="s">
        <v>4161</v>
      </c>
      <c r="C419" s="121"/>
      <c r="D419" s="442" t="str">
        <f t="shared" si="40"/>
        <v xml:space="preserve">* * * * * * </v>
      </c>
      <c r="E419" s="20"/>
      <c r="F419" s="17">
        <f t="shared" si="43"/>
        <v>6</v>
      </c>
      <c r="G419" s="26" t="s">
        <v>5613</v>
      </c>
      <c r="H419" s="26" t="s">
        <v>5613</v>
      </c>
      <c r="I419" s="26" t="s">
        <v>5613</v>
      </c>
      <c r="J419" s="26" t="s">
        <v>323</v>
      </c>
      <c r="K419" s="18" t="s">
        <v>16</v>
      </c>
      <c r="L419" s="230" t="str">
        <f t="shared" si="46"/>
        <v>1..1</v>
      </c>
      <c r="M419" s="230" t="str">
        <f t="shared" si="47"/>
        <v>1..1</v>
      </c>
      <c r="N419" s="475" t="s">
        <v>16</v>
      </c>
      <c r="O419" s="25" t="s">
        <v>4338</v>
      </c>
      <c r="P419" s="24" t="s">
        <v>5672</v>
      </c>
      <c r="Q419" s="59"/>
      <c r="R419" s="59"/>
      <c r="S419" s="25"/>
      <c r="T419" s="19" t="s">
        <v>215</v>
      </c>
      <c r="U419" s="494" t="s">
        <v>81</v>
      </c>
      <c r="V419" s="89">
        <v>20200109</v>
      </c>
      <c r="W419" s="182"/>
      <c r="X419" s="164"/>
      <c r="Y419" s="8"/>
      <c r="Z419" s="111" t="e">
        <f>INDEX('Factur-X FULL'!B:B,MATCH(CONCATENATE("/rsm:CrossIndustryInvoice",O419),'Factur-X FULL'!M:M,0))</f>
        <v>#N/A</v>
      </c>
      <c r="AA419" s="199" t="e">
        <f>INDEX('Factur-X FULL'!K:K,MATCH(CONCATENATE("/rsm:CrossIndustryInvoice",O419),'Factur-X FULL'!M:M,0))</f>
        <v>#N/A</v>
      </c>
      <c r="AB419" s="109" t="e">
        <f>IF(OR(ISNA(Z419),Z419="EXT"),INDEX('Factur-X FULL'!T:T,MATCH(CONCATENATE("/rsm:CrossIndustryInvoice",O419),'Factur-X FULL'!M:M,0)),INDEX('Factur-X FULL'!T:T,MATCH(Z419,'Factur-X FULL'!B:B,0)))</f>
        <v>#N/A</v>
      </c>
      <c r="AC419" s="70" t="s">
        <v>4706</v>
      </c>
      <c r="AD419" s="8"/>
    </row>
    <row r="420" spans="1:30" ht="45" customHeight="1" outlineLevel="3" x14ac:dyDescent="0.2">
      <c r="A420" s="8">
        <v>784</v>
      </c>
      <c r="B420" s="62" t="s">
        <v>4161</v>
      </c>
      <c r="C420" s="121"/>
      <c r="D420" s="442" t="str">
        <f t="shared" si="40"/>
        <v xml:space="preserve">* * * * * * * </v>
      </c>
      <c r="E420" s="24" t="s">
        <v>1164</v>
      </c>
      <c r="F420" s="17">
        <f t="shared" si="43"/>
        <v>7</v>
      </c>
      <c r="G420" s="26" t="s">
        <v>5613</v>
      </c>
      <c r="H420" s="26" t="s">
        <v>5613</v>
      </c>
      <c r="I420" s="26" t="s">
        <v>5613</v>
      </c>
      <c r="J420" s="26" t="s">
        <v>323</v>
      </c>
      <c r="K420" s="18" t="s">
        <v>16</v>
      </c>
      <c r="L420" s="230" t="str">
        <f t="shared" si="46"/>
        <v>1..1</v>
      </c>
      <c r="M420" s="230" t="str">
        <f t="shared" si="47"/>
        <v>1..1</v>
      </c>
      <c r="N420" s="475" t="s">
        <v>20</v>
      </c>
      <c r="O420" s="31" t="s">
        <v>4339</v>
      </c>
      <c r="P420" s="32"/>
      <c r="Q420" s="32" t="s">
        <v>5755</v>
      </c>
      <c r="R420" s="32"/>
      <c r="S420" s="31"/>
      <c r="T420" s="122" t="s">
        <v>192</v>
      </c>
      <c r="U420" s="497" t="s">
        <v>230</v>
      </c>
      <c r="V420" s="90"/>
      <c r="W420" s="184"/>
      <c r="X420" s="165"/>
      <c r="Y420" s="8"/>
      <c r="Z420" s="111" t="e">
        <f>INDEX('Factur-X FULL'!B:B,MATCH(CONCATENATE("/rsm:CrossIndustryInvoice",O420),'Factur-X FULL'!M:M,0))</f>
        <v>#N/A</v>
      </c>
      <c r="AA420" s="199" t="e">
        <f>INDEX('Factur-X FULL'!K:K,MATCH(CONCATENATE("/rsm:CrossIndustryInvoice",O420),'Factur-X FULL'!M:M,0))</f>
        <v>#N/A</v>
      </c>
      <c r="AB420" s="109" t="e">
        <f>IF(OR(ISNA(Z420),Z420="EXT"),INDEX('Factur-X FULL'!T:T,MATCH(CONCATENATE("/rsm:CrossIndustryInvoice",O420),'Factur-X FULL'!M:M,0)),INDEX('Factur-X FULL'!T:T,MATCH(Z420,'Factur-X FULL'!B:B,0)))</f>
        <v>#N/A</v>
      </c>
      <c r="AC420" s="70" t="s">
        <v>4706</v>
      </c>
      <c r="AD420" s="8"/>
    </row>
    <row r="421" spans="1:30" ht="45" customHeight="1" outlineLevel="3" x14ac:dyDescent="0.2">
      <c r="A421" s="8">
        <v>785</v>
      </c>
      <c r="B421" s="62" t="s">
        <v>4161</v>
      </c>
      <c r="C421" s="121"/>
      <c r="D421" s="445" t="str">
        <f t="shared" si="40"/>
        <v xml:space="preserve">* * * * * </v>
      </c>
      <c r="E421" s="24" t="s">
        <v>3772</v>
      </c>
      <c r="F421" s="26">
        <f t="shared" si="43"/>
        <v>5</v>
      </c>
      <c r="G421" s="26" t="s">
        <v>5613</v>
      </c>
      <c r="H421" s="26" t="s">
        <v>5613</v>
      </c>
      <c r="I421" s="26" t="s">
        <v>5613</v>
      </c>
      <c r="J421" s="26" t="s">
        <v>323</v>
      </c>
      <c r="K421" s="18" t="s">
        <v>20</v>
      </c>
      <c r="L421" s="230" t="str">
        <f t="shared" si="46"/>
        <v>0..1</v>
      </c>
      <c r="M421" s="230" t="str">
        <f t="shared" si="47"/>
        <v>0..1</v>
      </c>
      <c r="N421" s="475" t="s">
        <v>20</v>
      </c>
      <c r="O421" s="25" t="s">
        <v>3960</v>
      </c>
      <c r="P421" s="24"/>
      <c r="Q421" s="24"/>
      <c r="R421" s="24"/>
      <c r="S421" s="25"/>
      <c r="T421" s="19"/>
      <c r="U421" s="494"/>
      <c r="V421" s="89"/>
      <c r="W421" s="182" t="s">
        <v>384</v>
      </c>
      <c r="X421" s="164"/>
      <c r="Y421" s="8"/>
      <c r="Z421" s="114" t="e">
        <f>INDEX('Factur-X FULL'!B:B,MATCH(CONCATENATE("/rsm:CrossIndustryInvoice",O421),'Factur-X FULL'!M:M,0))</f>
        <v>#N/A</v>
      </c>
      <c r="AA421" s="201" t="e">
        <f>INDEX('Factur-X FULL'!K:K,MATCH(CONCATENATE("/rsm:CrossIndustryInvoice",O421),'Factur-X FULL'!M:M,0))</f>
        <v>#N/A</v>
      </c>
      <c r="AB421" s="109" t="e">
        <f>IF(OR(ISNA(Z421),Z421="EXT"),INDEX('Factur-X FULL'!T:T,MATCH(CONCATENATE("/rsm:CrossIndustryInvoice",O421),'Factur-X FULL'!M:M,0)),INDEX('Factur-X FULL'!T:T,MATCH(Z421,'Factur-X FULL'!B:B,0)))</f>
        <v>#N/A</v>
      </c>
      <c r="AC421" s="70" t="s">
        <v>4706</v>
      </c>
      <c r="AD421" s="8"/>
    </row>
    <row r="422" spans="1:30" ht="45" customHeight="1" outlineLevel="3" x14ac:dyDescent="0.2">
      <c r="A422" s="8">
        <v>786</v>
      </c>
      <c r="B422" s="62" t="s">
        <v>4161</v>
      </c>
      <c r="C422" s="121"/>
      <c r="D422" s="442" t="str">
        <f t="shared" si="40"/>
        <v xml:space="preserve">* * * * * * </v>
      </c>
      <c r="E422" s="20"/>
      <c r="F422" s="17">
        <f t="shared" si="43"/>
        <v>6</v>
      </c>
      <c r="G422" s="26" t="s">
        <v>5613</v>
      </c>
      <c r="H422" s="26" t="s">
        <v>5613</v>
      </c>
      <c r="I422" s="26" t="s">
        <v>5613</v>
      </c>
      <c r="J422" s="26" t="s">
        <v>323</v>
      </c>
      <c r="K422" s="18" t="s">
        <v>16</v>
      </c>
      <c r="L422" s="230" t="str">
        <f t="shared" si="46"/>
        <v>1..1</v>
      </c>
      <c r="M422" s="230" t="str">
        <f t="shared" si="47"/>
        <v>1..1</v>
      </c>
      <c r="N422" s="475" t="s">
        <v>16</v>
      </c>
      <c r="O422" s="25" t="s">
        <v>4340</v>
      </c>
      <c r="P422" s="24" t="s">
        <v>5673</v>
      </c>
      <c r="Q422" s="59"/>
      <c r="R422" s="59"/>
      <c r="S422" s="25"/>
      <c r="T422" s="19" t="s">
        <v>215</v>
      </c>
      <c r="U422" s="494" t="s">
        <v>81</v>
      </c>
      <c r="V422" s="89">
        <v>20200109</v>
      </c>
      <c r="W422" s="182"/>
      <c r="X422" s="164"/>
      <c r="Y422" s="8"/>
      <c r="Z422" s="111" t="e">
        <f>INDEX('Factur-X FULL'!B:B,MATCH(CONCATENATE("/rsm:CrossIndustryInvoice",O422),'Factur-X FULL'!M:M,0))</f>
        <v>#N/A</v>
      </c>
      <c r="AA422" s="199" t="e">
        <f>INDEX('Factur-X FULL'!K:K,MATCH(CONCATENATE("/rsm:CrossIndustryInvoice",O422),'Factur-X FULL'!M:M,0))</f>
        <v>#N/A</v>
      </c>
      <c r="AB422" s="109" t="e">
        <f>IF(OR(ISNA(Z422),Z422="EXT"),INDEX('Factur-X FULL'!T:T,MATCH(CONCATENATE("/rsm:CrossIndustryInvoice",O422),'Factur-X FULL'!M:M,0)),INDEX('Factur-X FULL'!T:T,MATCH(Z422,'Factur-X FULL'!B:B,0)))</f>
        <v>#N/A</v>
      </c>
      <c r="AC422" s="70" t="s">
        <v>4706</v>
      </c>
      <c r="AD422" s="8"/>
    </row>
    <row r="423" spans="1:30" ht="45" customHeight="1" outlineLevel="3" x14ac:dyDescent="0.2">
      <c r="A423" s="8">
        <v>787</v>
      </c>
      <c r="B423" s="62" t="s">
        <v>4161</v>
      </c>
      <c r="C423" s="121"/>
      <c r="D423" s="442" t="str">
        <f t="shared" ref="D423:D435" si="48">REPT($D$1,F423)</f>
        <v xml:space="preserve">* * * * * * * </v>
      </c>
      <c r="E423" s="24" t="s">
        <v>1164</v>
      </c>
      <c r="F423" s="17">
        <f t="shared" si="43"/>
        <v>7</v>
      </c>
      <c r="G423" s="26" t="s">
        <v>5613</v>
      </c>
      <c r="H423" s="26" t="s">
        <v>5613</v>
      </c>
      <c r="I423" s="26" t="s">
        <v>5613</v>
      </c>
      <c r="J423" s="26" t="s">
        <v>323</v>
      </c>
      <c r="K423" s="18" t="s">
        <v>16</v>
      </c>
      <c r="L423" s="230" t="str">
        <f t="shared" si="46"/>
        <v>1..1</v>
      </c>
      <c r="M423" s="230" t="str">
        <f t="shared" si="47"/>
        <v>1..1</v>
      </c>
      <c r="N423" s="475" t="s">
        <v>20</v>
      </c>
      <c r="O423" s="31" t="s">
        <v>4341</v>
      </c>
      <c r="P423" s="32"/>
      <c r="Q423" s="32" t="s">
        <v>5755</v>
      </c>
      <c r="R423" s="32"/>
      <c r="S423" s="31"/>
      <c r="T423" s="122" t="s">
        <v>192</v>
      </c>
      <c r="U423" s="497" t="s">
        <v>230</v>
      </c>
      <c r="V423" s="90"/>
      <c r="W423" s="184"/>
      <c r="X423" s="165"/>
      <c r="Y423" s="8"/>
      <c r="Z423" s="111" t="e">
        <f>INDEX('Factur-X FULL'!B:B,MATCH(CONCATENATE("/rsm:CrossIndustryInvoice",O423),'Factur-X FULL'!M:M,0))</f>
        <v>#N/A</v>
      </c>
      <c r="AA423" s="199" t="e">
        <f>INDEX('Factur-X FULL'!K:K,MATCH(CONCATENATE("/rsm:CrossIndustryInvoice",O423),'Factur-X FULL'!M:M,0))</f>
        <v>#N/A</v>
      </c>
      <c r="AB423" s="109" t="e">
        <f>IF(OR(ISNA(Z423),Z423="EXT"),INDEX('Factur-X FULL'!T:T,MATCH(CONCATENATE("/rsm:CrossIndustryInvoice",O423),'Factur-X FULL'!M:M,0)),INDEX('Factur-X FULL'!T:T,MATCH(Z423,'Factur-X FULL'!B:B,0)))</f>
        <v>#N/A</v>
      </c>
      <c r="AC423" s="70" t="s">
        <v>4706</v>
      </c>
      <c r="AD423" s="8"/>
    </row>
    <row r="424" spans="1:30" ht="45" customHeight="1" outlineLevel="1" x14ac:dyDescent="0.2">
      <c r="A424" s="8">
        <v>788</v>
      </c>
      <c r="B424" s="68" t="s">
        <v>4162</v>
      </c>
      <c r="C424" s="129"/>
      <c r="D424" s="452" t="str">
        <f t="shared" si="48"/>
        <v xml:space="preserve">* * </v>
      </c>
      <c r="E424" s="56" t="s">
        <v>3</v>
      </c>
      <c r="F424" s="57">
        <f t="shared" si="43"/>
        <v>2</v>
      </c>
      <c r="G424" s="64" t="s">
        <v>5613</v>
      </c>
      <c r="H424" s="64" t="s">
        <v>5613</v>
      </c>
      <c r="I424" s="64" t="s">
        <v>5613</v>
      </c>
      <c r="J424" s="64" t="s">
        <v>323</v>
      </c>
      <c r="K424" s="58" t="s">
        <v>16</v>
      </c>
      <c r="L424" s="28" t="str">
        <f t="shared" si="46"/>
        <v>1..1</v>
      </c>
      <c r="M424" s="28" t="str">
        <f t="shared" si="47"/>
        <v>1..1</v>
      </c>
      <c r="N424" s="479" t="s">
        <v>20</v>
      </c>
      <c r="O424" s="55" t="s">
        <v>4173</v>
      </c>
      <c r="P424" s="56"/>
      <c r="Q424" s="56"/>
      <c r="R424" s="56"/>
      <c r="S424" s="55"/>
      <c r="T424" s="58" t="s">
        <v>77</v>
      </c>
      <c r="U424" s="505"/>
      <c r="V424" s="100"/>
      <c r="W424" s="188"/>
      <c r="X424" s="168"/>
      <c r="Y424" s="8"/>
      <c r="Z424" s="138" t="str">
        <f>INDEX('Factur-X FULL'!B:B,MATCH(CONCATENATE("/rsm:CrossIndustryInvoice",O424),'Factur-X FULL'!M:M,0))</f>
        <v>BG-19</v>
      </c>
      <c r="AA424" s="200" t="str">
        <f>INDEX('Factur-X FULL'!K:K,MATCH(CONCATENATE("/rsm:CrossIndustryInvoice",O424),'Factur-X FULL'!M:M,0))</f>
        <v>1..1</v>
      </c>
      <c r="AB424" s="140" t="str">
        <f>IF(OR(ISNA(Z424),Z424="EXT"),INDEX('Factur-X FULL'!T:T,MATCH(CONCATENATE("/rsm:CrossIndustryInvoice",O424),'Factur-X FULL'!M:M,0)),INDEX('Factur-X FULL'!T:T,MATCH(Z424,'Factur-X FULL'!B:B,0)))</f>
        <v>MINIMUM</v>
      </c>
      <c r="AD424" s="8"/>
    </row>
    <row r="425" spans="1:30" s="148" customFormat="1" ht="45" customHeight="1" outlineLevel="2" x14ac:dyDescent="0.2">
      <c r="A425" s="8">
        <v>790</v>
      </c>
      <c r="B425" s="156" t="s">
        <v>4162</v>
      </c>
      <c r="C425" s="127"/>
      <c r="D425" s="449" t="str">
        <f t="shared" si="48"/>
        <v xml:space="preserve">* * * </v>
      </c>
      <c r="E425" s="40" t="s">
        <v>4172</v>
      </c>
      <c r="F425" s="42">
        <f t="shared" si="43"/>
        <v>3</v>
      </c>
      <c r="G425" s="234" t="s">
        <v>5613</v>
      </c>
      <c r="H425" s="234" t="s">
        <v>5613</v>
      </c>
      <c r="I425" s="234" t="s">
        <v>5613</v>
      </c>
      <c r="J425" s="234" t="s">
        <v>323</v>
      </c>
      <c r="K425" s="42" t="s">
        <v>16</v>
      </c>
      <c r="L425" s="41" t="str">
        <f t="shared" si="46"/>
        <v>1..1</v>
      </c>
      <c r="M425" s="41" t="str">
        <f t="shared" si="47"/>
        <v>1..1</v>
      </c>
      <c r="N425" s="481" t="s">
        <v>20</v>
      </c>
      <c r="O425" s="40" t="s">
        <v>3961</v>
      </c>
      <c r="P425" s="40" t="s">
        <v>4231</v>
      </c>
      <c r="Q425" s="40" t="s">
        <v>4256</v>
      </c>
      <c r="R425" s="40"/>
      <c r="S425" s="42"/>
      <c r="T425" s="42" t="s">
        <v>192</v>
      </c>
      <c r="U425" s="509" t="s">
        <v>81</v>
      </c>
      <c r="V425" s="192" t="s">
        <v>4266</v>
      </c>
      <c r="W425" s="193"/>
      <c r="X425" s="194"/>
      <c r="Y425" s="8"/>
      <c r="Z425" s="141" t="e">
        <f>INDEX('Factur-X FULL'!B:B,MATCH(CONCATENATE("/rsm:CrossIndustryInvoice",O425),'Factur-X FULL'!M:M,0))</f>
        <v>#N/A</v>
      </c>
      <c r="AA425" s="203" t="e">
        <f>INDEX('Factur-X FULL'!K:K,MATCH(CONCATENATE("/rsm:CrossIndustryInvoice",O425),'Factur-X FULL'!M:M,0))</f>
        <v>#N/A</v>
      </c>
      <c r="AB425" s="143" t="e">
        <f>IF(OR(ISNA(Z425),Z425="EXT"),INDEX('Factur-X FULL'!T:T,MATCH(CONCATENATE("/rsm:CrossIndustryInvoice",O425),'Factur-X FULL'!M:M,0)),INDEX('Factur-X FULL'!T:T,MATCH(Z425,'Factur-X FULL'!B:B,0)))</f>
        <v>#N/A</v>
      </c>
      <c r="AC425" s="70" t="s">
        <v>4706</v>
      </c>
      <c r="AD425" s="8"/>
    </row>
    <row r="426" spans="1:30" s="148" customFormat="1" ht="45" customHeight="1" outlineLevel="2" x14ac:dyDescent="0.2">
      <c r="A426" s="8">
        <v>833</v>
      </c>
      <c r="B426" s="156" t="s">
        <v>4162</v>
      </c>
      <c r="C426" s="127"/>
      <c r="D426" s="449" t="str">
        <f t="shared" si="48"/>
        <v xml:space="preserve">* * * </v>
      </c>
      <c r="E426" s="40" t="s">
        <v>4174</v>
      </c>
      <c r="F426" s="42">
        <f t="shared" ref="F426:F459" si="49">LEN(O426)-LEN(SUBSTITUTE(O426,"/",""))</f>
        <v>3</v>
      </c>
      <c r="G426" s="237" t="s">
        <v>5613</v>
      </c>
      <c r="H426" s="237" t="s">
        <v>5613</v>
      </c>
      <c r="I426" s="237" t="s">
        <v>5613</v>
      </c>
      <c r="J426" s="237" t="s">
        <v>3776</v>
      </c>
      <c r="K426" s="42" t="s">
        <v>20</v>
      </c>
      <c r="L426" s="41" t="str">
        <f t="shared" ref="L426:L464" si="50">IF($K426="","",$K426)</f>
        <v>0..1</v>
      </c>
      <c r="M426" s="41" t="str">
        <f t="shared" si="47"/>
        <v>0..1</v>
      </c>
      <c r="N426" s="481" t="s">
        <v>20</v>
      </c>
      <c r="O426" s="40" t="s">
        <v>3963</v>
      </c>
      <c r="P426" s="40" t="s">
        <v>5941</v>
      </c>
      <c r="Q426" s="40"/>
      <c r="R426" s="40"/>
      <c r="S426" s="42"/>
      <c r="T426" s="42"/>
      <c r="U426" s="499"/>
      <c r="V426" s="192" t="s">
        <v>4267</v>
      </c>
      <c r="W426" s="193" t="s">
        <v>4175</v>
      </c>
      <c r="X426" s="194" t="s">
        <v>4949</v>
      </c>
      <c r="Y426" s="8"/>
      <c r="Z426" s="141" t="str">
        <f>INDEX('Factur-X FULL'!B:B,MATCH(CONCATENATE("/rsm:CrossIndustryInvoice",O426),'Factur-X FULL'!M:M,0))</f>
        <v>EXT</v>
      </c>
      <c r="AA426" s="203" t="str">
        <f>INDEX('Factur-X FULL'!K:K,MATCH(CONCATENATE("/rsm:CrossIndustryInvoice",O426),'Factur-X FULL'!M:M,0))</f>
        <v>0..1</v>
      </c>
      <c r="AB426" s="144" t="str">
        <f>IF(OR(ISNA(Z426),Z426="EXT"),INDEX('Factur-X FULL'!T:T,MATCH(CONCATENATE("/rsm:CrossIndustryInvoice",O426),'Factur-X FULL'!M:M,0)),INDEX('Factur-X FULL'!T:T,MATCH(Z426,'Factur-X FULL'!B:B,0)))</f>
        <v>EXTENDED</v>
      </c>
      <c r="AC426" s="422" t="s">
        <v>5595</v>
      </c>
      <c r="AD426" s="8"/>
    </row>
    <row r="427" spans="1:30" ht="45" customHeight="1" outlineLevel="3" x14ac:dyDescent="0.2">
      <c r="A427" s="8">
        <v>834</v>
      </c>
      <c r="B427" s="68" t="s">
        <v>4162</v>
      </c>
      <c r="C427" s="121"/>
      <c r="D427" s="442" t="str">
        <f t="shared" si="48"/>
        <v xml:space="preserve">* * * * </v>
      </c>
      <c r="E427" s="20" t="s">
        <v>4079</v>
      </c>
      <c r="F427" s="17">
        <f t="shared" si="49"/>
        <v>4</v>
      </c>
      <c r="G427" s="26" t="s">
        <v>5613</v>
      </c>
      <c r="H427" s="26" t="s">
        <v>5613</v>
      </c>
      <c r="I427" s="26" t="s">
        <v>5613</v>
      </c>
      <c r="J427" s="26" t="s">
        <v>3776</v>
      </c>
      <c r="K427" s="18" t="s">
        <v>20</v>
      </c>
      <c r="L427" s="230" t="str">
        <f t="shared" si="50"/>
        <v>0..1</v>
      </c>
      <c r="M427" s="230" t="str">
        <f t="shared" si="47"/>
        <v>0..1</v>
      </c>
      <c r="N427" s="476" t="s">
        <v>21</v>
      </c>
      <c r="O427" s="25" t="s">
        <v>4080</v>
      </c>
      <c r="P427" s="24" t="s">
        <v>5715</v>
      </c>
      <c r="Q427" s="24"/>
      <c r="R427" s="24"/>
      <c r="S427" s="25"/>
      <c r="T427" s="19" t="s">
        <v>147</v>
      </c>
      <c r="U427" s="494" t="s">
        <v>81</v>
      </c>
      <c r="V427" s="178"/>
      <c r="W427" s="182"/>
      <c r="X427" s="164" t="s">
        <v>4949</v>
      </c>
      <c r="Y427" s="8"/>
      <c r="Z427" s="114" t="str">
        <f>INDEX('Factur-X FULL'!B:B,MATCH(CONCATENATE("/rsm:CrossIndustryInvoice",O427),'Factur-X FULL'!M:M,0))</f>
        <v>EXT</v>
      </c>
      <c r="AA427" s="201" t="str">
        <f>INDEX('Factur-X FULL'!K:K,MATCH(CONCATENATE("/rsm:CrossIndustryInvoice",O427),'Factur-X FULL'!M:M,0))</f>
        <v>0..1</v>
      </c>
      <c r="AB427" s="109" t="str">
        <f>IF(OR(ISNA(Z427),Z427="EXT"),INDEX('Factur-X FULL'!T:T,MATCH(CONCATENATE("/rsm:CrossIndustryInvoice",O427),'Factur-X FULL'!M:M,0)),INDEX('Factur-X FULL'!T:T,MATCH(Z427,'Factur-X FULL'!B:B,0)))</f>
        <v>EXTENDED</v>
      </c>
      <c r="AC427" s="422" t="s">
        <v>5595</v>
      </c>
      <c r="AD427" s="8"/>
    </row>
    <row r="428" spans="1:30" ht="45" customHeight="1" outlineLevel="3" x14ac:dyDescent="0.2">
      <c r="A428" s="8">
        <v>835</v>
      </c>
      <c r="B428" s="68" t="s">
        <v>4162</v>
      </c>
      <c r="C428" s="222"/>
      <c r="D428" s="442" t="str">
        <f t="shared" si="48"/>
        <v xml:space="preserve">* * * * </v>
      </c>
      <c r="E428" s="20" t="s">
        <v>432</v>
      </c>
      <c r="F428" s="17">
        <f t="shared" si="49"/>
        <v>4</v>
      </c>
      <c r="G428" s="26" t="s">
        <v>5613</v>
      </c>
      <c r="H428" s="26" t="s">
        <v>5613</v>
      </c>
      <c r="I428" s="26" t="s">
        <v>5613</v>
      </c>
      <c r="J428" s="26" t="s">
        <v>3776</v>
      </c>
      <c r="K428" s="18" t="s">
        <v>21</v>
      </c>
      <c r="L428" s="230" t="str">
        <f t="shared" si="50"/>
        <v>0..n</v>
      </c>
      <c r="M428" s="230" t="str">
        <f t="shared" si="47"/>
        <v>0..n</v>
      </c>
      <c r="N428" s="476" t="s">
        <v>21</v>
      </c>
      <c r="O428" s="25" t="s">
        <v>3964</v>
      </c>
      <c r="P428" s="24" t="s">
        <v>5716</v>
      </c>
      <c r="Q428" s="24"/>
      <c r="R428" s="24"/>
      <c r="S428" s="25"/>
      <c r="T428" s="19" t="s">
        <v>147</v>
      </c>
      <c r="U428" s="494" t="s">
        <v>81</v>
      </c>
      <c r="V428" s="178" t="s">
        <v>159</v>
      </c>
      <c r="W428" s="182"/>
      <c r="X428" s="164" t="s">
        <v>4949</v>
      </c>
      <c r="Y428" s="8"/>
      <c r="Z428" s="114" t="str">
        <f>INDEX('Factur-X FULL'!B:B,MATCH(CONCATENATE("/rsm:CrossIndustryInvoice",O428),'Factur-X FULL'!M:M,0))</f>
        <v>EXT</v>
      </c>
      <c r="AA428" s="201" t="str">
        <f>INDEX('Factur-X FULL'!K:K,MATCH(CONCATENATE("/rsm:CrossIndustryInvoice",O428),'Factur-X FULL'!M:M,0))</f>
        <v>0..n</v>
      </c>
      <c r="AB428" s="109" t="str">
        <f>IF(OR(ISNA(Z428),Z428="EXT"),INDEX('Factur-X FULL'!T:T,MATCH(CONCATENATE("/rsm:CrossIndustryInvoice",O428),'Factur-X FULL'!M:M,0)),INDEX('Factur-X FULL'!T:T,MATCH(Z428,'Factur-X FULL'!B:B,0)))</f>
        <v>EXTENDED</v>
      </c>
      <c r="AC428" s="422" t="s">
        <v>5595</v>
      </c>
      <c r="AD428" s="8"/>
    </row>
    <row r="429" spans="1:30" ht="45" customHeight="1" outlineLevel="3" x14ac:dyDescent="0.2">
      <c r="A429" s="8">
        <v>836</v>
      </c>
      <c r="B429" s="68" t="s">
        <v>4162</v>
      </c>
      <c r="C429" s="223"/>
      <c r="D429" s="445" t="str">
        <f t="shared" si="48"/>
        <v xml:space="preserve">* * * * * </v>
      </c>
      <c r="E429" s="20" t="s">
        <v>4273</v>
      </c>
      <c r="F429" s="26">
        <f t="shared" si="49"/>
        <v>5</v>
      </c>
      <c r="G429" s="26" t="s">
        <v>5613</v>
      </c>
      <c r="H429" s="26" t="s">
        <v>5613</v>
      </c>
      <c r="I429" s="26" t="s">
        <v>5613</v>
      </c>
      <c r="J429" s="26" t="s">
        <v>3776</v>
      </c>
      <c r="K429" s="18" t="s">
        <v>16</v>
      </c>
      <c r="L429" s="230" t="str">
        <f t="shared" si="50"/>
        <v>1..1</v>
      </c>
      <c r="M429" s="230" t="str">
        <f t="shared" si="47"/>
        <v>1..1</v>
      </c>
      <c r="N429" s="476" t="s">
        <v>20</v>
      </c>
      <c r="O429" s="31" t="s">
        <v>3965</v>
      </c>
      <c r="P429" s="32" t="s">
        <v>5717</v>
      </c>
      <c r="Q429" s="32"/>
      <c r="R429" s="32"/>
      <c r="S429" s="31"/>
      <c r="T429" s="122" t="s">
        <v>409</v>
      </c>
      <c r="U429" s="497" t="s">
        <v>230</v>
      </c>
      <c r="V429" s="90"/>
      <c r="W429" s="184" t="s">
        <v>4953</v>
      </c>
      <c r="X429" s="165" t="s">
        <v>4949</v>
      </c>
      <c r="Y429" s="8"/>
      <c r="Z429" s="114" t="str">
        <f>INDEX('Factur-X FULL'!B:B,MATCH(CONCATENATE("/rsm:CrossIndustryInvoice",O429),'Factur-X FULL'!M:M,0))</f>
        <v>EXT</v>
      </c>
      <c r="AA429" s="201" t="str">
        <f>INDEX('Factur-X FULL'!K:K,MATCH(CONCATENATE("/rsm:CrossIndustryInvoice",O429),'Factur-X FULL'!M:M,0))</f>
        <v>1..1</v>
      </c>
      <c r="AB429" s="109" t="str">
        <f>IF(OR(ISNA(Z429),Z429="EXT"),INDEX('Factur-X FULL'!T:T,MATCH(CONCATENATE("/rsm:CrossIndustryInvoice",O429),'Factur-X FULL'!M:M,0)),INDEX('Factur-X FULL'!T:T,MATCH(Z429,'Factur-X FULL'!B:B,0)))</f>
        <v>EXTENDED</v>
      </c>
      <c r="AC429" s="422" t="s">
        <v>5595</v>
      </c>
      <c r="AD429" s="8"/>
    </row>
    <row r="430" spans="1:30" ht="45" customHeight="1" outlineLevel="3" x14ac:dyDescent="0.2">
      <c r="A430" s="8">
        <v>837</v>
      </c>
      <c r="B430" s="68" t="s">
        <v>4162</v>
      </c>
      <c r="C430" s="223"/>
      <c r="D430" s="442" t="str">
        <f t="shared" si="48"/>
        <v xml:space="preserve">* * * * </v>
      </c>
      <c r="E430" s="20" t="s">
        <v>448</v>
      </c>
      <c r="F430" s="17">
        <f t="shared" si="49"/>
        <v>4</v>
      </c>
      <c r="G430" s="26" t="s">
        <v>5613</v>
      </c>
      <c r="H430" s="26" t="s">
        <v>5613</v>
      </c>
      <c r="I430" s="26" t="s">
        <v>5613</v>
      </c>
      <c r="J430" s="26" t="s">
        <v>3776</v>
      </c>
      <c r="K430" s="18" t="s">
        <v>16</v>
      </c>
      <c r="L430" s="230" t="str">
        <f t="shared" si="50"/>
        <v>1..1</v>
      </c>
      <c r="M430" s="230" t="str">
        <f t="shared" si="47"/>
        <v>1..1</v>
      </c>
      <c r="N430" s="475" t="s">
        <v>20</v>
      </c>
      <c r="O430" s="25" t="s">
        <v>3966</v>
      </c>
      <c r="P430" s="24" t="s">
        <v>5718</v>
      </c>
      <c r="Q430" s="24"/>
      <c r="R430" s="24"/>
      <c r="S430" s="25"/>
      <c r="T430" s="19" t="s">
        <v>125</v>
      </c>
      <c r="U430" s="494" t="s">
        <v>81</v>
      </c>
      <c r="V430" s="89" t="s">
        <v>171</v>
      </c>
      <c r="W430" s="182"/>
      <c r="X430" s="164" t="s">
        <v>4949</v>
      </c>
      <c r="Y430" s="8"/>
      <c r="Z430" s="114" t="str">
        <f>INDEX('Factur-X FULL'!B:B,MATCH(CONCATENATE("/rsm:CrossIndustryInvoice",O430),'Factur-X FULL'!M:M,0))</f>
        <v>EXT</v>
      </c>
      <c r="AA430" s="201" t="str">
        <f>INDEX('Factur-X FULL'!K:K,MATCH(CONCATENATE("/rsm:CrossIndustryInvoice",O430),'Factur-X FULL'!M:M,0))</f>
        <v>0..1</v>
      </c>
      <c r="AB430" s="109" t="str">
        <f>IF(OR(ISNA(Z430),Z430="EXT"),INDEX('Factur-X FULL'!T:T,MATCH(CONCATENATE("/rsm:CrossIndustryInvoice",O430),'Factur-X FULL'!M:M,0)),INDEX('Factur-X FULL'!T:T,MATCH(Z430,'Factur-X FULL'!B:B,0)))</f>
        <v>EXTENDED</v>
      </c>
      <c r="AC430" s="422" t="s">
        <v>5595</v>
      </c>
      <c r="AD430" s="8"/>
    </row>
    <row r="431" spans="1:30" ht="45" customHeight="1" outlineLevel="3" x14ac:dyDescent="0.2">
      <c r="A431" s="8">
        <v>838</v>
      </c>
      <c r="B431" s="68" t="s">
        <v>4162</v>
      </c>
      <c r="C431" s="126"/>
      <c r="D431" s="446" t="str">
        <f t="shared" si="48"/>
        <v xml:space="preserve">* * * * </v>
      </c>
      <c r="E431" s="49" t="s">
        <v>5360</v>
      </c>
      <c r="F431" s="35">
        <f t="shared" si="49"/>
        <v>4</v>
      </c>
      <c r="G431" s="35" t="s">
        <v>5613</v>
      </c>
      <c r="H431" s="35" t="s">
        <v>5613</v>
      </c>
      <c r="I431" s="35" t="s">
        <v>5613</v>
      </c>
      <c r="J431" s="35" t="s">
        <v>3776</v>
      </c>
      <c r="K431" s="36" t="s">
        <v>20</v>
      </c>
      <c r="L431" s="35" t="str">
        <f t="shared" si="50"/>
        <v>0..1</v>
      </c>
      <c r="M431" s="35" t="str">
        <f t="shared" si="47"/>
        <v>0..1</v>
      </c>
      <c r="N431" s="482" t="s">
        <v>20</v>
      </c>
      <c r="O431" s="34" t="s">
        <v>4092</v>
      </c>
      <c r="P431" s="34"/>
      <c r="Q431" s="34"/>
      <c r="R431" s="34"/>
      <c r="S431" s="34"/>
      <c r="T431" s="36"/>
      <c r="U431" s="500"/>
      <c r="V431" s="91"/>
      <c r="W431" s="185"/>
      <c r="X431" s="166" t="s">
        <v>4949</v>
      </c>
      <c r="Y431" s="8"/>
      <c r="Z431" s="114" t="str">
        <f>INDEX('Factur-X FULL'!B:B,MATCH(CONCATENATE("/rsm:CrossIndustryInvoice",O431),'Factur-X FULL'!M:M,0))</f>
        <v>EXT</v>
      </c>
      <c r="AA431" s="201" t="str">
        <f>INDEX('Factur-X FULL'!K:K,MATCH(CONCATENATE("/rsm:CrossIndustryInvoice",O431),'Factur-X FULL'!M:M,0))</f>
        <v>0..1</v>
      </c>
      <c r="AB431" s="109" t="str">
        <f>IF(OR(ISNA(Z431),Z431="EXT"),INDEX('Factur-X FULL'!T:T,MATCH(CONCATENATE("/rsm:CrossIndustryInvoice",O431),'Factur-X FULL'!M:M,0)),INDEX('Factur-X FULL'!T:T,MATCH(Z431,'Factur-X FULL'!B:B,0)))</f>
        <v>EXTENDED</v>
      </c>
      <c r="AC431" s="422" t="s">
        <v>5595</v>
      </c>
      <c r="AD431" s="8"/>
    </row>
    <row r="432" spans="1:30" ht="45" customHeight="1" outlineLevel="4" x14ac:dyDescent="0.2">
      <c r="A432" s="8">
        <v>839</v>
      </c>
      <c r="B432" s="68" t="s">
        <v>4162</v>
      </c>
      <c r="C432" s="121"/>
      <c r="D432" s="445" t="str">
        <f t="shared" si="48"/>
        <v xml:space="preserve">* * * * * </v>
      </c>
      <c r="E432" s="24" t="s">
        <v>4087</v>
      </c>
      <c r="F432" s="26">
        <f t="shared" si="49"/>
        <v>5</v>
      </c>
      <c r="G432" s="26" t="s">
        <v>5613</v>
      </c>
      <c r="H432" s="26" t="s">
        <v>5613</v>
      </c>
      <c r="I432" s="26" t="s">
        <v>5613</v>
      </c>
      <c r="J432" s="26" t="s">
        <v>3776</v>
      </c>
      <c r="K432" s="18" t="s">
        <v>20</v>
      </c>
      <c r="L432" s="230" t="str">
        <f t="shared" si="50"/>
        <v>0..1</v>
      </c>
      <c r="M432" s="230" t="str">
        <f t="shared" si="47"/>
        <v>0..1</v>
      </c>
      <c r="N432" s="475" t="s">
        <v>20</v>
      </c>
      <c r="O432" s="24" t="s">
        <v>4093</v>
      </c>
      <c r="P432" s="24" t="s">
        <v>5707</v>
      </c>
      <c r="Q432" s="24"/>
      <c r="R432" s="24"/>
      <c r="S432" s="24"/>
      <c r="T432" s="19" t="s">
        <v>147</v>
      </c>
      <c r="U432" s="494" t="s">
        <v>81</v>
      </c>
      <c r="V432" s="89" t="s">
        <v>183</v>
      </c>
      <c r="W432" s="182" t="s">
        <v>194</v>
      </c>
      <c r="X432" s="164" t="s">
        <v>4949</v>
      </c>
      <c r="Y432" s="8"/>
      <c r="Z432" s="114" t="str">
        <f>INDEX('Factur-X FULL'!B:B,MATCH(CONCATENATE("/rsm:CrossIndustryInvoice",O432),'Factur-X FULL'!M:M,0))</f>
        <v>EXT</v>
      </c>
      <c r="AA432" s="201" t="str">
        <f>INDEX('Factur-X FULL'!K:K,MATCH(CONCATENATE("/rsm:CrossIndustryInvoice",O432),'Factur-X FULL'!M:M,0))</f>
        <v>0..1</v>
      </c>
      <c r="AB432" s="109" t="str">
        <f>IF(OR(ISNA(Z432),Z432="EXT"),INDEX('Factur-X FULL'!T:T,MATCH(CONCATENATE("/rsm:CrossIndustryInvoice",O432),'Factur-X FULL'!M:M,0)),INDEX('Factur-X FULL'!T:T,MATCH(Z432,'Factur-X FULL'!B:B,0)))</f>
        <v>EXTENDED</v>
      </c>
      <c r="AC432" s="422" t="s">
        <v>5595</v>
      </c>
      <c r="AD432" s="8"/>
    </row>
    <row r="433" spans="1:30" ht="45" customHeight="1" outlineLevel="4" x14ac:dyDescent="0.2">
      <c r="A433" s="8">
        <v>840</v>
      </c>
      <c r="B433" s="68" t="s">
        <v>4162</v>
      </c>
      <c r="C433" s="121"/>
      <c r="D433" s="445" t="str">
        <f t="shared" si="48"/>
        <v xml:space="preserve">* * * * * * </v>
      </c>
      <c r="E433" s="24" t="s">
        <v>4088</v>
      </c>
      <c r="F433" s="26">
        <f t="shared" si="49"/>
        <v>6</v>
      </c>
      <c r="G433" s="26" t="s">
        <v>5613</v>
      </c>
      <c r="H433" s="26" t="s">
        <v>5613</v>
      </c>
      <c r="I433" s="26" t="s">
        <v>5613</v>
      </c>
      <c r="J433" s="26" t="s">
        <v>3776</v>
      </c>
      <c r="K433" s="18" t="s">
        <v>20</v>
      </c>
      <c r="L433" s="230" t="str">
        <f t="shared" si="50"/>
        <v>0..1</v>
      </c>
      <c r="M433" s="230" t="str">
        <f t="shared" si="47"/>
        <v>0..1</v>
      </c>
      <c r="N433" s="475" t="s">
        <v>20</v>
      </c>
      <c r="O433" s="32" t="s">
        <v>4094</v>
      </c>
      <c r="P433" s="32" t="s">
        <v>5708</v>
      </c>
      <c r="Q433" s="32"/>
      <c r="R433" s="32"/>
      <c r="S433" s="32"/>
      <c r="T433" s="122" t="s">
        <v>409</v>
      </c>
      <c r="U433" s="497" t="s">
        <v>230</v>
      </c>
      <c r="V433" s="90"/>
      <c r="W433" s="184" t="s">
        <v>4953</v>
      </c>
      <c r="X433" s="165" t="s">
        <v>4949</v>
      </c>
      <c r="Y433" s="8"/>
      <c r="Z433" s="114" t="str">
        <f>INDEX('Factur-X FULL'!B:B,MATCH(CONCATENATE("/rsm:CrossIndustryInvoice",O433),'Factur-X FULL'!M:M,0))</f>
        <v>EXT</v>
      </c>
      <c r="AA433" s="201" t="str">
        <f>INDEX('Factur-X FULL'!K:K,MATCH(CONCATENATE("/rsm:CrossIndustryInvoice",O433),'Factur-X FULL'!M:M,0))</f>
        <v>0..1</v>
      </c>
      <c r="AB433" s="109" t="str">
        <f>IF(OR(ISNA(Z433),Z433="EXT"),INDEX('Factur-X FULL'!T:T,MATCH(CONCATENATE("/rsm:CrossIndustryInvoice",O433),'Factur-X FULL'!M:M,0)),INDEX('Factur-X FULL'!T:T,MATCH(Z433,'Factur-X FULL'!B:B,0)))</f>
        <v>EXTENDED</v>
      </c>
      <c r="AC433" s="422" t="s">
        <v>5595</v>
      </c>
      <c r="AD433" s="8"/>
    </row>
    <row r="434" spans="1:30" ht="45" customHeight="1" outlineLevel="4" x14ac:dyDescent="0.2">
      <c r="A434" s="8">
        <v>841</v>
      </c>
      <c r="B434" s="68" t="s">
        <v>4162</v>
      </c>
      <c r="C434" s="121"/>
      <c r="D434" s="445" t="str">
        <f t="shared" si="48"/>
        <v xml:space="preserve">* * * * * </v>
      </c>
      <c r="E434" s="24" t="s">
        <v>4797</v>
      </c>
      <c r="F434" s="26">
        <f t="shared" si="49"/>
        <v>5</v>
      </c>
      <c r="G434" s="26" t="s">
        <v>5613</v>
      </c>
      <c r="H434" s="26" t="s">
        <v>5613</v>
      </c>
      <c r="I434" s="26" t="s">
        <v>5613</v>
      </c>
      <c r="J434" s="26" t="s">
        <v>3776</v>
      </c>
      <c r="K434" s="18" t="s">
        <v>20</v>
      </c>
      <c r="L434" s="230" t="str">
        <f t="shared" si="50"/>
        <v>0..1</v>
      </c>
      <c r="M434" s="230" t="str">
        <f t="shared" si="47"/>
        <v>0..1</v>
      </c>
      <c r="N434" s="475" t="s">
        <v>20</v>
      </c>
      <c r="O434" s="24" t="s">
        <v>4798</v>
      </c>
      <c r="P434" s="24" t="s">
        <v>5709</v>
      </c>
      <c r="Q434" s="24"/>
      <c r="R434" s="24"/>
      <c r="S434" s="24"/>
      <c r="T434" s="19" t="s">
        <v>125</v>
      </c>
      <c r="U434" s="494" t="s">
        <v>81</v>
      </c>
      <c r="V434" s="89"/>
      <c r="W434" s="182"/>
      <c r="X434" s="164" t="s">
        <v>4949</v>
      </c>
      <c r="Y434" s="8"/>
      <c r="Z434" s="114" t="str">
        <f>INDEX('Factur-X FULL'!B:B,MATCH(CONCATENATE("/rsm:CrossIndustryInvoice",O434),'Factur-X FULL'!M:M,0))</f>
        <v>EXT</v>
      </c>
      <c r="AA434" s="201" t="str">
        <f>INDEX('Factur-X FULL'!K:K,MATCH(CONCATENATE("/rsm:CrossIndustryInvoice",O434),'Factur-X FULL'!M:M,0))</f>
        <v>0..1</v>
      </c>
      <c r="AB434" s="109" t="str">
        <f>IF(OR(ISNA(Z434),Z434="EXT"),INDEX('Factur-X FULL'!T:T,MATCH(CONCATENATE("/rsm:CrossIndustryInvoice",O434),'Factur-X FULL'!M:M,0)),INDEX('Factur-X FULL'!T:T,MATCH(Z434,'Factur-X FULL'!B:B,0)))</f>
        <v>EXTENDED</v>
      </c>
      <c r="AC434" s="422" t="s">
        <v>5595</v>
      </c>
      <c r="AD434" s="8"/>
    </row>
    <row r="435" spans="1:30" s="148" customFormat="1" ht="45" customHeight="1" outlineLevel="3" x14ac:dyDescent="0.2">
      <c r="A435" s="8">
        <v>850</v>
      </c>
      <c r="B435" s="156" t="s">
        <v>4162</v>
      </c>
      <c r="C435" s="130"/>
      <c r="D435" s="446" t="str">
        <f t="shared" si="48"/>
        <v xml:space="preserve">* * * * </v>
      </c>
      <c r="E435" s="34" t="s">
        <v>4176</v>
      </c>
      <c r="F435" s="35">
        <f t="shared" si="49"/>
        <v>4</v>
      </c>
      <c r="G435" s="238" t="s">
        <v>5613</v>
      </c>
      <c r="H435" s="238" t="s">
        <v>5613</v>
      </c>
      <c r="I435" s="238" t="s">
        <v>5613</v>
      </c>
      <c r="J435" s="238" t="s">
        <v>3776</v>
      </c>
      <c r="K435" s="36" t="s">
        <v>20</v>
      </c>
      <c r="L435" s="35" t="s">
        <v>21</v>
      </c>
      <c r="M435" s="35" t="str">
        <f t="shared" si="47"/>
        <v>0..n</v>
      </c>
      <c r="N435" s="482" t="s">
        <v>21</v>
      </c>
      <c r="O435" s="34" t="s">
        <v>4095</v>
      </c>
      <c r="P435" s="34"/>
      <c r="Q435" s="34"/>
      <c r="R435" s="34"/>
      <c r="S435" s="34"/>
      <c r="T435" s="36"/>
      <c r="U435" s="500"/>
      <c r="V435" s="91"/>
      <c r="W435" s="185"/>
      <c r="X435" s="166" t="s">
        <v>4949</v>
      </c>
      <c r="Y435" s="8"/>
      <c r="Z435" s="145" t="str">
        <f>INDEX('Factur-X FULL'!B:B,MATCH(CONCATENATE("/rsm:CrossIndustryInvoice",O435),'Factur-X FULL'!M:M,0))</f>
        <v>EXT</v>
      </c>
      <c r="AA435" s="202" t="str">
        <f>INDEX('Factur-X FULL'!K:K,MATCH(CONCATENATE("/rsm:CrossIndustryInvoice",O435),'Factur-X FULL'!M:M,0))</f>
        <v>0..1</v>
      </c>
      <c r="AB435" s="146" t="str">
        <f>IF(OR(ISNA(Z435),Z435="EXT"),INDEX('Factur-X FULL'!T:T,MATCH(CONCATENATE("/rsm:CrossIndustryInvoice",O435),'Factur-X FULL'!M:M,0)),INDEX('Factur-X FULL'!T:T,MATCH(Z435,'Factur-X FULL'!B:B,0)))</f>
        <v>EXTENDED</v>
      </c>
      <c r="AC435" s="422" t="s">
        <v>5595</v>
      </c>
      <c r="AD435" s="8"/>
    </row>
    <row r="436" spans="1:30" ht="45" customHeight="1" outlineLevel="4" x14ac:dyDescent="0.2">
      <c r="A436" s="8">
        <v>851</v>
      </c>
      <c r="B436" s="68" t="s">
        <v>4162</v>
      </c>
      <c r="C436" s="121"/>
      <c r="D436" s="445" t="str">
        <f t="shared" ref="D436:D480" si="51">REPT($D$1,F436)</f>
        <v xml:space="preserve">* * * * * </v>
      </c>
      <c r="E436" s="24" t="s">
        <v>4081</v>
      </c>
      <c r="F436" s="26">
        <f t="shared" si="49"/>
        <v>5</v>
      </c>
      <c r="G436" s="26" t="s">
        <v>5613</v>
      </c>
      <c r="H436" s="26" t="s">
        <v>5613</v>
      </c>
      <c r="I436" s="26" t="s">
        <v>5613</v>
      </c>
      <c r="J436" s="26" t="s">
        <v>3776</v>
      </c>
      <c r="K436" s="19" t="s">
        <v>20</v>
      </c>
      <c r="L436" s="230" t="str">
        <f t="shared" si="50"/>
        <v>0..1</v>
      </c>
      <c r="M436" s="230" t="str">
        <f t="shared" si="47"/>
        <v>0..1</v>
      </c>
      <c r="N436" s="475" t="s">
        <v>20</v>
      </c>
      <c r="O436" s="24" t="s">
        <v>4096</v>
      </c>
      <c r="P436" s="24" t="s">
        <v>1508</v>
      </c>
      <c r="Q436" s="24" t="s">
        <v>1509</v>
      </c>
      <c r="R436" s="24"/>
      <c r="S436" s="24"/>
      <c r="T436" s="19" t="s">
        <v>125</v>
      </c>
      <c r="U436" s="494" t="s">
        <v>81</v>
      </c>
      <c r="V436" s="89"/>
      <c r="W436" s="182"/>
      <c r="X436" s="164" t="s">
        <v>4949</v>
      </c>
      <c r="Y436" s="8"/>
      <c r="Z436" s="114" t="str">
        <f>INDEX('Factur-X FULL'!B:B,MATCH(CONCATENATE("/rsm:CrossIndustryInvoice",O436),'Factur-X FULL'!M:M,0))</f>
        <v>EXT</v>
      </c>
      <c r="AA436" s="201" t="str">
        <f>INDEX('Factur-X FULL'!K:K,MATCH(CONCATENATE("/rsm:CrossIndustryInvoice",O436),'Factur-X FULL'!M:M,0))</f>
        <v>0..1</v>
      </c>
      <c r="AB436" s="109" t="str">
        <f>IF(OR(ISNA(Z436),Z436="EXT"),INDEX('Factur-X FULL'!T:T,MATCH(CONCATENATE("/rsm:CrossIndustryInvoice",O436),'Factur-X FULL'!M:M,0)),INDEX('Factur-X FULL'!T:T,MATCH(Z436,'Factur-X FULL'!B:B,0)))</f>
        <v>EXTENDED</v>
      </c>
      <c r="AC436" s="422" t="s">
        <v>5595</v>
      </c>
      <c r="AD436" s="8"/>
    </row>
    <row r="437" spans="1:30" ht="45" customHeight="1" outlineLevel="4" x14ac:dyDescent="0.2">
      <c r="A437" s="8">
        <v>852</v>
      </c>
      <c r="B437" s="68" t="s">
        <v>4162</v>
      </c>
      <c r="C437" s="121"/>
      <c r="D437" s="445" t="str">
        <f t="shared" si="51"/>
        <v xml:space="preserve">* * * * * </v>
      </c>
      <c r="E437" s="24" t="s">
        <v>4082</v>
      </c>
      <c r="F437" s="26">
        <f t="shared" si="49"/>
        <v>5</v>
      </c>
      <c r="G437" s="26" t="s">
        <v>5613</v>
      </c>
      <c r="H437" s="26" t="s">
        <v>5613</v>
      </c>
      <c r="I437" s="26" t="s">
        <v>5613</v>
      </c>
      <c r="J437" s="26" t="s">
        <v>3776</v>
      </c>
      <c r="K437" s="19" t="s">
        <v>20</v>
      </c>
      <c r="L437" s="230" t="str">
        <f t="shared" si="50"/>
        <v>0..1</v>
      </c>
      <c r="M437" s="230" t="str">
        <f t="shared" si="47"/>
        <v>0..1</v>
      </c>
      <c r="N437" s="475" t="s">
        <v>20</v>
      </c>
      <c r="O437" s="24" t="s">
        <v>4097</v>
      </c>
      <c r="P437" s="24" t="s">
        <v>77</v>
      </c>
      <c r="Q437" s="24" t="s">
        <v>1517</v>
      </c>
      <c r="R437" s="24"/>
      <c r="S437" s="24"/>
      <c r="T437" s="19" t="s">
        <v>125</v>
      </c>
      <c r="U437" s="494" t="s">
        <v>81</v>
      </c>
      <c r="V437" s="89"/>
      <c r="W437" s="182"/>
      <c r="X437" s="164" t="s">
        <v>4949</v>
      </c>
      <c r="Y437" s="8"/>
      <c r="Z437" s="114" t="str">
        <f>INDEX('Factur-X FULL'!B:B,MATCH(CONCATENATE("/rsm:CrossIndustryInvoice",O437),'Factur-X FULL'!M:M,0))</f>
        <v>EXT</v>
      </c>
      <c r="AA437" s="201" t="str">
        <f>INDEX('Factur-X FULL'!K:K,MATCH(CONCATENATE("/rsm:CrossIndustryInvoice",O437),'Factur-X FULL'!M:M,0))</f>
        <v>0..1</v>
      </c>
      <c r="AB437" s="109" t="str">
        <f>IF(OR(ISNA(Z437),Z437="EXT"),INDEX('Factur-X FULL'!T:T,MATCH(CONCATENATE("/rsm:CrossIndustryInvoice",O437),'Factur-X FULL'!M:M,0)),INDEX('Factur-X FULL'!T:T,MATCH(Z437,'Factur-X FULL'!B:B,0)))</f>
        <v>EXTENDED</v>
      </c>
      <c r="AC437" s="422" t="s">
        <v>5595</v>
      </c>
      <c r="AD437" s="8"/>
    </row>
    <row r="438" spans="1:30" ht="45" customHeight="1" outlineLevel="4" x14ac:dyDescent="0.2">
      <c r="A438" s="8">
        <v>853</v>
      </c>
      <c r="B438" s="68" t="s">
        <v>4162</v>
      </c>
      <c r="C438" s="121"/>
      <c r="D438" s="445" t="str">
        <f>REPT($D$1,F438)</f>
        <v xml:space="preserve">* * * * * </v>
      </c>
      <c r="E438" s="24" t="s">
        <v>5500</v>
      </c>
      <c r="F438" s="26">
        <f>LEN(O438)-LEN(SUBSTITUTE(O438,"/",""))</f>
        <v>5</v>
      </c>
      <c r="G438" s="26" t="s">
        <v>5613</v>
      </c>
      <c r="H438" s="26" t="s">
        <v>5613</v>
      </c>
      <c r="I438" s="26" t="s">
        <v>5613</v>
      </c>
      <c r="J438" s="26" t="s">
        <v>3776</v>
      </c>
      <c r="K438" s="19" t="s">
        <v>20</v>
      </c>
      <c r="L438" s="230" t="str">
        <f>IF($K438="","",$K438)</f>
        <v>0..1</v>
      </c>
      <c r="M438" s="230" t="str">
        <f>IF($L438="","",$L438)</f>
        <v>0..1</v>
      </c>
      <c r="N438" s="475" t="s">
        <v>20</v>
      </c>
      <c r="O438" s="24" t="s">
        <v>5501</v>
      </c>
      <c r="P438" s="24" t="s">
        <v>4382</v>
      </c>
      <c r="Q438" s="24" t="s">
        <v>5619</v>
      </c>
      <c r="R438" s="24"/>
      <c r="S438" s="24"/>
      <c r="T438" s="19" t="s">
        <v>192</v>
      </c>
      <c r="U438" s="494" t="s">
        <v>81</v>
      </c>
      <c r="V438" s="89"/>
      <c r="W438" s="182"/>
      <c r="X438" s="164"/>
      <c r="Y438" s="8"/>
      <c r="Z438" s="114" t="e">
        <f>INDEX('Factur-X FULL'!B:B,MATCH(CONCATENATE("/rsm:CrossIndustryInvoice",O438),'Factur-X FULL'!M:M,0))</f>
        <v>#N/A</v>
      </c>
      <c r="AA438" s="201" t="e">
        <f>INDEX('Factur-X FULL'!K:K,MATCH(CONCATENATE("/rsm:CrossIndustryInvoice",O438),'Factur-X FULL'!M:M,0))</f>
        <v>#N/A</v>
      </c>
      <c r="AB438" s="109" t="e">
        <f>IF(OR(ISNA(Z438),Z438="EXT"),INDEX('Factur-X FULL'!T:T,MATCH(CONCATENATE("/rsm:CrossIndustryInvoice",O438),'Factur-X FULL'!M:M,0)),INDEX('Factur-X FULL'!T:T,MATCH(Z438,'Factur-X FULL'!B:B,0)))</f>
        <v>#N/A</v>
      </c>
      <c r="AC438" s="426" t="s">
        <v>4707</v>
      </c>
      <c r="AD438" s="8"/>
    </row>
    <row r="439" spans="1:30" ht="45" customHeight="1" outlineLevel="4" x14ac:dyDescent="0.2">
      <c r="A439" s="8">
        <v>854</v>
      </c>
      <c r="B439" s="68" t="s">
        <v>4162</v>
      </c>
      <c r="C439" s="121"/>
      <c r="D439" s="445" t="str">
        <f t="shared" si="51"/>
        <v xml:space="preserve">* * * * * </v>
      </c>
      <c r="E439" s="46" t="str">
        <f>CONCATENATE("(",E440,")")</f>
        <v>(Invoicee Contact - telephone number)</v>
      </c>
      <c r="F439" s="26">
        <f t="shared" si="49"/>
        <v>5</v>
      </c>
      <c r="G439" s="26" t="s">
        <v>5613</v>
      </c>
      <c r="H439" s="26" t="s">
        <v>5613</v>
      </c>
      <c r="I439" s="26" t="s">
        <v>5613</v>
      </c>
      <c r="J439" s="26" t="s">
        <v>3776</v>
      </c>
      <c r="K439" s="19" t="s">
        <v>20</v>
      </c>
      <c r="L439" s="230" t="str">
        <f t="shared" si="50"/>
        <v>0..1</v>
      </c>
      <c r="M439" s="230" t="str">
        <f t="shared" si="47"/>
        <v>0..1</v>
      </c>
      <c r="N439" s="475" t="s">
        <v>20</v>
      </c>
      <c r="O439" s="24" t="s">
        <v>4098</v>
      </c>
      <c r="P439" s="24"/>
      <c r="Q439" s="24"/>
      <c r="R439" s="24"/>
      <c r="S439" s="24"/>
      <c r="T439" s="19"/>
      <c r="U439" s="494"/>
      <c r="V439" s="89"/>
      <c r="W439" s="182"/>
      <c r="X439" s="164" t="s">
        <v>4949</v>
      </c>
      <c r="Y439" s="8"/>
      <c r="Z439" s="114" t="str">
        <f>INDEX('Factur-X FULL'!B:B,MATCH(CONCATENATE("/rsm:CrossIndustryInvoice",O439),'Factur-X FULL'!M:M,0))</f>
        <v>EXT</v>
      </c>
      <c r="AA439" s="201" t="str">
        <f>INDEX('Factur-X FULL'!K:K,MATCH(CONCATENATE("/rsm:CrossIndustryInvoice",O439),'Factur-X FULL'!M:M,0))</f>
        <v>0..1</v>
      </c>
      <c r="AB439" s="109" t="str">
        <f>IF(OR(ISNA(Z439),Z439="EXT"),INDEX('Factur-X FULL'!T:T,MATCH(CONCATENATE("/rsm:CrossIndustryInvoice",O439),'Factur-X FULL'!M:M,0)),INDEX('Factur-X FULL'!T:T,MATCH(Z439,'Factur-X FULL'!B:B,0)))</f>
        <v>EXTENDED</v>
      </c>
      <c r="AC439" s="422" t="s">
        <v>5595</v>
      </c>
      <c r="AD439" s="8"/>
    </row>
    <row r="440" spans="1:30" ht="45" customHeight="1" outlineLevel="4" x14ac:dyDescent="0.2">
      <c r="A440" s="8">
        <v>855</v>
      </c>
      <c r="B440" s="68" t="s">
        <v>4162</v>
      </c>
      <c r="C440" s="121"/>
      <c r="D440" s="445" t="str">
        <f t="shared" si="51"/>
        <v xml:space="preserve">* * * * * * </v>
      </c>
      <c r="E440" s="24" t="s">
        <v>4083</v>
      </c>
      <c r="F440" s="26">
        <f t="shared" si="49"/>
        <v>6</v>
      </c>
      <c r="G440" s="26" t="s">
        <v>5613</v>
      </c>
      <c r="H440" s="26" t="s">
        <v>5613</v>
      </c>
      <c r="I440" s="26" t="s">
        <v>5613</v>
      </c>
      <c r="J440" s="26" t="s">
        <v>3776</v>
      </c>
      <c r="K440" s="19" t="s">
        <v>16</v>
      </c>
      <c r="L440" s="230" t="str">
        <f t="shared" si="50"/>
        <v>1..1</v>
      </c>
      <c r="M440" s="230" t="str">
        <f t="shared" si="47"/>
        <v>1..1</v>
      </c>
      <c r="N440" s="475" t="s">
        <v>20</v>
      </c>
      <c r="O440" s="24" t="s">
        <v>4099</v>
      </c>
      <c r="P440" s="24" t="s">
        <v>1528</v>
      </c>
      <c r="Q440" s="24"/>
      <c r="R440" s="24"/>
      <c r="S440" s="24"/>
      <c r="T440" s="19" t="s">
        <v>125</v>
      </c>
      <c r="U440" s="494" t="s">
        <v>81</v>
      </c>
      <c r="V440" s="89"/>
      <c r="W440" s="182"/>
      <c r="X440" s="164" t="s">
        <v>4949</v>
      </c>
      <c r="Y440" s="8"/>
      <c r="Z440" s="114" t="str">
        <f>INDEX('Factur-X FULL'!B:B,MATCH(CONCATENATE("/rsm:CrossIndustryInvoice",O440),'Factur-X FULL'!M:M,0))</f>
        <v>EXT</v>
      </c>
      <c r="AA440" s="201" t="str">
        <f>INDEX('Factur-X FULL'!K:K,MATCH(CONCATENATE("/rsm:CrossIndustryInvoice",O440),'Factur-X FULL'!M:M,0))</f>
        <v>1..1</v>
      </c>
      <c r="AB440" s="109" t="str">
        <f>IF(OR(ISNA(Z440),Z440="EXT"),INDEX('Factur-X FULL'!T:T,MATCH(CONCATENATE("/rsm:CrossIndustryInvoice",O440),'Factur-X FULL'!M:M,0)),INDEX('Factur-X FULL'!T:T,MATCH(Z440,'Factur-X FULL'!B:B,0)))</f>
        <v>EXTENDED</v>
      </c>
      <c r="AC440" s="422" t="s">
        <v>5595</v>
      </c>
      <c r="AD440" s="8"/>
    </row>
    <row r="441" spans="1:30" ht="45" customHeight="1" outlineLevel="4" x14ac:dyDescent="0.2">
      <c r="A441" s="8">
        <v>858</v>
      </c>
      <c r="B441" s="68" t="s">
        <v>4162</v>
      </c>
      <c r="C441" s="121"/>
      <c r="D441" s="445" t="str">
        <f t="shared" si="51"/>
        <v xml:space="preserve">* * * * * </v>
      </c>
      <c r="E441" s="46" t="str">
        <f>CONCATENATE("(",E442,")")</f>
        <v>(Invoicee Contact - email address)</v>
      </c>
      <c r="F441" s="26">
        <f t="shared" si="49"/>
        <v>5</v>
      </c>
      <c r="G441" s="26" t="s">
        <v>5613</v>
      </c>
      <c r="H441" s="26" t="s">
        <v>5613</v>
      </c>
      <c r="I441" s="26" t="s">
        <v>5613</v>
      </c>
      <c r="J441" s="26" t="s">
        <v>3776</v>
      </c>
      <c r="K441" s="19" t="s">
        <v>20</v>
      </c>
      <c r="L441" s="230" t="str">
        <f t="shared" si="50"/>
        <v>0..1</v>
      </c>
      <c r="M441" s="230" t="str">
        <f t="shared" si="47"/>
        <v>0..1</v>
      </c>
      <c r="N441" s="475" t="s">
        <v>20</v>
      </c>
      <c r="O441" s="24" t="s">
        <v>4100</v>
      </c>
      <c r="P441" s="24"/>
      <c r="Q441" s="24"/>
      <c r="R441" s="24"/>
      <c r="S441" s="24"/>
      <c r="T441" s="19"/>
      <c r="U441" s="494"/>
      <c r="V441" s="89"/>
      <c r="W441" s="182"/>
      <c r="X441" s="164" t="s">
        <v>4949</v>
      </c>
      <c r="Y441" s="8"/>
      <c r="Z441" s="114" t="str">
        <f>INDEX('Factur-X FULL'!B:B,MATCH(CONCATENATE("/rsm:CrossIndustryInvoice",O441),'Factur-X FULL'!M:M,0))</f>
        <v>EXT</v>
      </c>
      <c r="AA441" s="201" t="str">
        <f>INDEX('Factur-X FULL'!K:K,MATCH(CONCATENATE("/rsm:CrossIndustryInvoice",O441),'Factur-X FULL'!M:M,0))</f>
        <v>0..1</v>
      </c>
      <c r="AB441" s="109" t="str">
        <f>IF(OR(ISNA(Z441),Z441="EXT"),INDEX('Factur-X FULL'!T:T,MATCH(CONCATENATE("/rsm:CrossIndustryInvoice",O441),'Factur-X FULL'!M:M,0)),INDEX('Factur-X FULL'!T:T,MATCH(Z441,'Factur-X FULL'!B:B,0)))</f>
        <v>EXTENDED</v>
      </c>
      <c r="AC441" s="422" t="s">
        <v>5595</v>
      </c>
      <c r="AD441" s="8"/>
    </row>
    <row r="442" spans="1:30" ht="45" customHeight="1" outlineLevel="4" x14ac:dyDescent="0.2">
      <c r="A442" s="8">
        <v>859</v>
      </c>
      <c r="B442" s="68" t="s">
        <v>4162</v>
      </c>
      <c r="C442" s="121"/>
      <c r="D442" s="445" t="str">
        <f t="shared" si="51"/>
        <v xml:space="preserve">* * * * * * </v>
      </c>
      <c r="E442" s="24" t="s">
        <v>4084</v>
      </c>
      <c r="F442" s="26">
        <f t="shared" si="49"/>
        <v>6</v>
      </c>
      <c r="G442" s="26" t="s">
        <v>5613</v>
      </c>
      <c r="H442" s="26" t="s">
        <v>5613</v>
      </c>
      <c r="I442" s="26" t="s">
        <v>5613</v>
      </c>
      <c r="J442" s="26" t="s">
        <v>3776</v>
      </c>
      <c r="K442" s="19" t="s">
        <v>16</v>
      </c>
      <c r="L442" s="230" t="str">
        <f t="shared" si="50"/>
        <v>1..1</v>
      </c>
      <c r="M442" s="230" t="str">
        <f t="shared" si="47"/>
        <v>1..1</v>
      </c>
      <c r="N442" s="475" t="s">
        <v>20</v>
      </c>
      <c r="O442" s="24" t="s">
        <v>4101</v>
      </c>
      <c r="P442" s="24" t="s">
        <v>1545</v>
      </c>
      <c r="Q442" s="24"/>
      <c r="R442" s="24"/>
      <c r="S442" s="24"/>
      <c r="T442" s="19" t="s">
        <v>125</v>
      </c>
      <c r="U442" s="494" t="s">
        <v>81</v>
      </c>
      <c r="V442" s="89"/>
      <c r="W442" s="182"/>
      <c r="X442" s="164" t="s">
        <v>4949</v>
      </c>
      <c r="Y442" s="8"/>
      <c r="Z442" s="114" t="str">
        <f>INDEX('Factur-X FULL'!B:B,MATCH(CONCATENATE("/rsm:CrossIndustryInvoice",O442),'Factur-X FULL'!M:M,0))</f>
        <v>EXT</v>
      </c>
      <c r="AA442" s="201" t="str">
        <f>INDEX('Factur-X FULL'!K:K,MATCH(CONCATENATE("/rsm:CrossIndustryInvoice",O442),'Factur-X FULL'!M:M,0))</f>
        <v>1..1</v>
      </c>
      <c r="AB442" s="109" t="str">
        <f>IF(OR(ISNA(Z442),Z442="EXT"),INDEX('Factur-X FULL'!T:T,MATCH(CONCATENATE("/rsm:CrossIndustryInvoice",O442),'Factur-X FULL'!M:M,0)),INDEX('Factur-X FULL'!T:T,MATCH(Z442,'Factur-X FULL'!B:B,0)))</f>
        <v>EXTENDED</v>
      </c>
      <c r="AC442" s="422" t="s">
        <v>5595</v>
      </c>
      <c r="AD442" s="8"/>
    </row>
    <row r="443" spans="1:30" s="148" customFormat="1" ht="45" customHeight="1" outlineLevel="3" x14ac:dyDescent="0.2">
      <c r="A443" s="8">
        <v>860</v>
      </c>
      <c r="B443" s="156" t="s">
        <v>4162</v>
      </c>
      <c r="C443" s="130"/>
      <c r="D443" s="446" t="str">
        <f t="shared" si="51"/>
        <v xml:space="preserve">* * * * </v>
      </c>
      <c r="E443" s="34" t="s">
        <v>4177</v>
      </c>
      <c r="F443" s="35">
        <f t="shared" si="49"/>
        <v>4</v>
      </c>
      <c r="G443" s="35" t="s">
        <v>5613</v>
      </c>
      <c r="H443" s="35" t="s">
        <v>5613</v>
      </c>
      <c r="I443" s="35" t="s">
        <v>5613</v>
      </c>
      <c r="J443" s="35" t="s">
        <v>3776</v>
      </c>
      <c r="K443" s="36" t="s">
        <v>20</v>
      </c>
      <c r="L443" s="35" t="str">
        <f t="shared" si="50"/>
        <v>0..1</v>
      </c>
      <c r="M443" s="35" t="str">
        <f t="shared" si="47"/>
        <v>0..1</v>
      </c>
      <c r="N443" s="482" t="s">
        <v>20</v>
      </c>
      <c r="O443" s="34" t="s">
        <v>4085</v>
      </c>
      <c r="P443" s="34"/>
      <c r="Q443" s="34"/>
      <c r="R443" s="34"/>
      <c r="S443" s="34"/>
      <c r="T443" s="36"/>
      <c r="U443" s="500"/>
      <c r="V443" s="91"/>
      <c r="W443" s="185"/>
      <c r="X443" s="166" t="s">
        <v>4949</v>
      </c>
      <c r="Y443" s="8"/>
      <c r="Z443" s="145" t="str">
        <f>INDEX('Factur-X FULL'!B:B,MATCH(CONCATENATE("/rsm:CrossIndustryInvoice",O443),'Factur-X FULL'!M:M,0))</f>
        <v>EXT</v>
      </c>
      <c r="AA443" s="202" t="str">
        <f>INDEX('Factur-X FULL'!K:K,MATCH(CONCATENATE("/rsm:CrossIndustryInvoice",O443),'Factur-X FULL'!M:M,0))</f>
        <v>0..1</v>
      </c>
      <c r="AB443" s="154" t="str">
        <f>IF(OR(ISNA(Z443),Z443="EXT"),INDEX('Factur-X FULL'!T:T,MATCH(CONCATENATE("/rsm:CrossIndustryInvoice",O443),'Factur-X FULL'!M:M,0)),INDEX('Factur-X FULL'!T:T,MATCH(Z443,'Factur-X FULL'!B:B,0)))</f>
        <v>EXTENDED</v>
      </c>
      <c r="AC443" s="422" t="s">
        <v>5595</v>
      </c>
      <c r="AD443" s="8"/>
    </row>
    <row r="444" spans="1:30" ht="45" customHeight="1" outlineLevel="4" x14ac:dyDescent="0.2">
      <c r="A444" s="8">
        <v>861</v>
      </c>
      <c r="B444" s="68" t="s">
        <v>4162</v>
      </c>
      <c r="C444" s="222"/>
      <c r="D444" s="442" t="str">
        <f t="shared" si="51"/>
        <v xml:space="preserve">* * * * * </v>
      </c>
      <c r="E444" s="20" t="s">
        <v>451</v>
      </c>
      <c r="F444" s="17">
        <f t="shared" si="49"/>
        <v>5</v>
      </c>
      <c r="G444" s="26" t="s">
        <v>5613</v>
      </c>
      <c r="H444" s="26" t="s">
        <v>5613</v>
      </c>
      <c r="I444" s="26" t="s">
        <v>5613</v>
      </c>
      <c r="J444" s="26" t="s">
        <v>3776</v>
      </c>
      <c r="K444" s="18" t="s">
        <v>20</v>
      </c>
      <c r="L444" s="230" t="str">
        <f t="shared" si="50"/>
        <v>0..1</v>
      </c>
      <c r="M444" s="230" t="str">
        <f t="shared" si="47"/>
        <v>0..1</v>
      </c>
      <c r="N444" s="475" t="s">
        <v>20</v>
      </c>
      <c r="O444" s="25" t="s">
        <v>3967</v>
      </c>
      <c r="P444" s="20" t="s">
        <v>1467</v>
      </c>
      <c r="Q444" s="24"/>
      <c r="R444" s="24"/>
      <c r="S444" s="25"/>
      <c r="T444" s="19" t="s">
        <v>125</v>
      </c>
      <c r="U444" s="494" t="s">
        <v>81</v>
      </c>
      <c r="V444" s="89">
        <v>75927</v>
      </c>
      <c r="W444" s="182"/>
      <c r="X444" s="164" t="s">
        <v>4949</v>
      </c>
      <c r="Y444" s="8"/>
      <c r="Z444" s="114" t="str">
        <f>INDEX('Factur-X FULL'!B:B,MATCH(CONCATENATE("/rsm:CrossIndustryInvoice",O444),'Factur-X FULL'!M:M,0))</f>
        <v>EXT</v>
      </c>
      <c r="AA444" s="201" t="str">
        <f>INDEX('Factur-X FULL'!K:K,MATCH(CONCATENATE("/rsm:CrossIndustryInvoice",O444),'Factur-X FULL'!M:M,0))</f>
        <v>0..1</v>
      </c>
      <c r="AB444" s="109" t="str">
        <f>IF(OR(ISNA(Z444),Z444="EXT"),INDEX('Factur-X FULL'!T:T,MATCH(CONCATENATE("/rsm:CrossIndustryInvoice",O444),'Factur-X FULL'!M:M,0)),INDEX('Factur-X FULL'!T:T,MATCH(Z444,'Factur-X FULL'!B:B,0)))</f>
        <v>EXTENDED</v>
      </c>
      <c r="AC444" s="422" t="s">
        <v>5595</v>
      </c>
      <c r="AD444" s="8"/>
    </row>
    <row r="445" spans="1:30" ht="45" customHeight="1" outlineLevel="4" x14ac:dyDescent="0.2">
      <c r="A445" s="8">
        <v>862</v>
      </c>
      <c r="B445" s="68" t="s">
        <v>4162</v>
      </c>
      <c r="C445" s="222"/>
      <c r="D445" s="442" t="str">
        <f t="shared" si="51"/>
        <v xml:space="preserve">* * * * * </v>
      </c>
      <c r="E445" s="20" t="s">
        <v>457</v>
      </c>
      <c r="F445" s="17">
        <f t="shared" si="49"/>
        <v>5</v>
      </c>
      <c r="G445" s="26" t="s">
        <v>5613</v>
      </c>
      <c r="H445" s="26" t="s">
        <v>5613</v>
      </c>
      <c r="I445" s="26" t="s">
        <v>5613</v>
      </c>
      <c r="J445" s="26" t="s">
        <v>3776</v>
      </c>
      <c r="K445" s="18" t="s">
        <v>20</v>
      </c>
      <c r="L445" s="230" t="str">
        <f t="shared" si="50"/>
        <v>0..1</v>
      </c>
      <c r="M445" s="230" t="str">
        <f t="shared" si="47"/>
        <v>0..1</v>
      </c>
      <c r="N445" s="475" t="s">
        <v>20</v>
      </c>
      <c r="O445" s="25" t="s">
        <v>3968</v>
      </c>
      <c r="P445" s="20" t="s">
        <v>1472</v>
      </c>
      <c r="Q445" s="24"/>
      <c r="R445" s="24"/>
      <c r="S445" s="25"/>
      <c r="T445" s="19" t="s">
        <v>125</v>
      </c>
      <c r="U445" s="494" t="s">
        <v>81</v>
      </c>
      <c r="V445" s="89" t="s">
        <v>458</v>
      </c>
      <c r="W445" s="182"/>
      <c r="X445" s="164" t="s">
        <v>4949</v>
      </c>
      <c r="Y445" s="8"/>
      <c r="Z445" s="114" t="str">
        <f>INDEX('Factur-X FULL'!B:B,MATCH(CONCATENATE("/rsm:CrossIndustryInvoice",O445),'Factur-X FULL'!M:M,0))</f>
        <v>EXT</v>
      </c>
      <c r="AA445" s="201" t="str">
        <f>INDEX('Factur-X FULL'!K:K,MATCH(CONCATENATE("/rsm:CrossIndustryInvoice",O445),'Factur-X FULL'!M:M,0))</f>
        <v>0..1</v>
      </c>
      <c r="AB445" s="109" t="str">
        <f>IF(OR(ISNA(Z445),Z445="EXT"),INDEX('Factur-X FULL'!T:T,MATCH(CONCATENATE("/rsm:CrossIndustryInvoice",O445),'Factur-X FULL'!M:M,0)),INDEX('Factur-X FULL'!T:T,MATCH(Z445,'Factur-X FULL'!B:B,0)))</f>
        <v>EXTENDED</v>
      </c>
      <c r="AC445" s="422" t="s">
        <v>5595</v>
      </c>
      <c r="AD445" s="8"/>
    </row>
    <row r="446" spans="1:30" ht="45" customHeight="1" outlineLevel="4" x14ac:dyDescent="0.2">
      <c r="A446" s="8">
        <v>863</v>
      </c>
      <c r="B446" s="68" t="s">
        <v>4162</v>
      </c>
      <c r="C446" s="222"/>
      <c r="D446" s="442" t="str">
        <f t="shared" si="51"/>
        <v xml:space="preserve">* * * * * </v>
      </c>
      <c r="E446" s="20" t="s">
        <v>460</v>
      </c>
      <c r="F446" s="17">
        <f t="shared" si="49"/>
        <v>5</v>
      </c>
      <c r="G446" s="26" t="s">
        <v>5613</v>
      </c>
      <c r="H446" s="26" t="s">
        <v>5613</v>
      </c>
      <c r="I446" s="26" t="s">
        <v>5613</v>
      </c>
      <c r="J446" s="26" t="s">
        <v>3776</v>
      </c>
      <c r="K446" s="18" t="s">
        <v>20</v>
      </c>
      <c r="L446" s="230" t="str">
        <f t="shared" si="50"/>
        <v>0..1</v>
      </c>
      <c r="M446" s="230" t="str">
        <f t="shared" si="47"/>
        <v>0..1</v>
      </c>
      <c r="N446" s="475" t="s">
        <v>20</v>
      </c>
      <c r="O446" s="25" t="s">
        <v>3969</v>
      </c>
      <c r="P446" s="24" t="s">
        <v>1477</v>
      </c>
      <c r="Q446" s="24"/>
      <c r="R446" s="24"/>
      <c r="S446" s="25"/>
      <c r="T446" s="19" t="s">
        <v>125</v>
      </c>
      <c r="U446" s="494" t="s">
        <v>81</v>
      </c>
      <c r="V446" s="89"/>
      <c r="W446" s="182"/>
      <c r="X446" s="164" t="s">
        <v>4949</v>
      </c>
      <c r="Y446" s="8"/>
      <c r="Z446" s="114" t="str">
        <f>INDEX('Factur-X FULL'!B:B,MATCH(CONCATENATE("/rsm:CrossIndustryInvoice",O446),'Factur-X FULL'!M:M,0))</f>
        <v>EXT</v>
      </c>
      <c r="AA446" s="201" t="str">
        <f>INDEX('Factur-X FULL'!K:K,MATCH(CONCATENATE("/rsm:CrossIndustryInvoice",O446),'Factur-X FULL'!M:M,0))</f>
        <v>0..1</v>
      </c>
      <c r="AB446" s="109" t="str">
        <f>IF(OR(ISNA(Z446),Z446="EXT"),INDEX('Factur-X FULL'!T:T,MATCH(CONCATENATE("/rsm:CrossIndustryInvoice",O446),'Factur-X FULL'!M:M,0)),INDEX('Factur-X FULL'!T:T,MATCH(Z446,'Factur-X FULL'!B:B,0)))</f>
        <v>EXTENDED</v>
      </c>
      <c r="AC446" s="422" t="s">
        <v>5595</v>
      </c>
      <c r="AD446" s="8"/>
    </row>
    <row r="447" spans="1:30" ht="45" customHeight="1" outlineLevel="4" x14ac:dyDescent="0.2">
      <c r="A447" s="8">
        <v>864</v>
      </c>
      <c r="B447" s="68" t="s">
        <v>4162</v>
      </c>
      <c r="C447" s="222"/>
      <c r="D447" s="442" t="str">
        <f t="shared" si="51"/>
        <v xml:space="preserve">* * * * * </v>
      </c>
      <c r="E447" s="20" t="s">
        <v>468</v>
      </c>
      <c r="F447" s="17">
        <f t="shared" si="49"/>
        <v>5</v>
      </c>
      <c r="G447" s="26" t="s">
        <v>5613</v>
      </c>
      <c r="H447" s="26" t="s">
        <v>5613</v>
      </c>
      <c r="I447" s="26" t="s">
        <v>5613</v>
      </c>
      <c r="J447" s="26" t="s">
        <v>3776</v>
      </c>
      <c r="K447" s="18" t="s">
        <v>20</v>
      </c>
      <c r="L447" s="230" t="str">
        <f t="shared" si="50"/>
        <v>0..1</v>
      </c>
      <c r="M447" s="230" t="str">
        <f t="shared" si="47"/>
        <v>0..1</v>
      </c>
      <c r="N447" s="475" t="s">
        <v>20</v>
      </c>
      <c r="O447" s="25" t="s">
        <v>3970</v>
      </c>
      <c r="P447" s="24" t="s">
        <v>1477</v>
      </c>
      <c r="Q447" s="24"/>
      <c r="R447" s="24"/>
      <c r="S447" s="25"/>
      <c r="T447" s="19" t="s">
        <v>125</v>
      </c>
      <c r="U447" s="494" t="s">
        <v>81</v>
      </c>
      <c r="V447" s="89"/>
      <c r="W447" s="182"/>
      <c r="X447" s="164" t="s">
        <v>4949</v>
      </c>
      <c r="Y447" s="8"/>
      <c r="Z447" s="114" t="str">
        <f>INDEX('Factur-X FULL'!B:B,MATCH(CONCATENATE("/rsm:CrossIndustryInvoice",O447),'Factur-X FULL'!M:M,0))</f>
        <v>EXT</v>
      </c>
      <c r="AA447" s="201" t="str">
        <f>INDEX('Factur-X FULL'!K:K,MATCH(CONCATENATE("/rsm:CrossIndustryInvoice",O447),'Factur-X FULL'!M:M,0))</f>
        <v>0..1</v>
      </c>
      <c r="AB447" s="109" t="str">
        <f>IF(OR(ISNA(Z447),Z447="EXT"),INDEX('Factur-X FULL'!T:T,MATCH(CONCATENATE("/rsm:CrossIndustryInvoice",O447),'Factur-X FULL'!M:M,0)),INDEX('Factur-X FULL'!T:T,MATCH(Z447,'Factur-X FULL'!B:B,0)))</f>
        <v>EXTENDED</v>
      </c>
      <c r="AC447" s="422" t="s">
        <v>5595</v>
      </c>
      <c r="AD447" s="8"/>
    </row>
    <row r="448" spans="1:30" ht="45" customHeight="1" outlineLevel="4" x14ac:dyDescent="0.2">
      <c r="A448" s="8">
        <v>865</v>
      </c>
      <c r="B448" s="68" t="s">
        <v>4162</v>
      </c>
      <c r="C448" s="222"/>
      <c r="D448" s="442" t="str">
        <f t="shared" si="51"/>
        <v xml:space="preserve">* * * * * </v>
      </c>
      <c r="E448" s="20" t="s">
        <v>473</v>
      </c>
      <c r="F448" s="17">
        <f t="shared" si="49"/>
        <v>5</v>
      </c>
      <c r="G448" s="26" t="s">
        <v>5613</v>
      </c>
      <c r="H448" s="26" t="s">
        <v>5613</v>
      </c>
      <c r="I448" s="26" t="s">
        <v>5613</v>
      </c>
      <c r="J448" s="26" t="s">
        <v>3776</v>
      </c>
      <c r="K448" s="18" t="s">
        <v>20</v>
      </c>
      <c r="L448" s="230" t="str">
        <f t="shared" si="50"/>
        <v>0..1</v>
      </c>
      <c r="M448" s="230" t="str">
        <f t="shared" si="47"/>
        <v>0..1</v>
      </c>
      <c r="N448" s="475" t="s">
        <v>20</v>
      </c>
      <c r="O448" s="25" t="s">
        <v>3971</v>
      </c>
      <c r="P448" s="20" t="s">
        <v>5720</v>
      </c>
      <c r="Q448" s="24"/>
      <c r="R448" s="24"/>
      <c r="S448" s="25"/>
      <c r="T448" s="19" t="s">
        <v>125</v>
      </c>
      <c r="U448" s="494" t="s">
        <v>81</v>
      </c>
      <c r="V448" s="89" t="s">
        <v>224</v>
      </c>
      <c r="W448" s="182"/>
      <c r="X448" s="164" t="s">
        <v>4949</v>
      </c>
      <c r="Y448" s="8"/>
      <c r="Z448" s="114" t="str">
        <f>INDEX('Factur-X FULL'!B:B,MATCH(CONCATENATE("/rsm:CrossIndustryInvoice",O448),'Factur-X FULL'!M:M,0))</f>
        <v>EXT</v>
      </c>
      <c r="AA448" s="201" t="str">
        <f>INDEX('Factur-X FULL'!K:K,MATCH(CONCATENATE("/rsm:CrossIndustryInvoice",O448),'Factur-X FULL'!M:M,0))</f>
        <v>0..1</v>
      </c>
      <c r="AB448" s="109" t="str">
        <f>IF(OR(ISNA(Z448),Z448="EXT"),INDEX('Factur-X FULL'!T:T,MATCH(CONCATENATE("/rsm:CrossIndustryInvoice",O448),'Factur-X FULL'!M:M,0)),INDEX('Factur-X FULL'!T:T,MATCH(Z448,'Factur-X FULL'!B:B,0)))</f>
        <v>EXTENDED</v>
      </c>
      <c r="AC448" s="422" t="s">
        <v>5595</v>
      </c>
      <c r="AD448" s="8"/>
    </row>
    <row r="449" spans="1:30" ht="45" customHeight="1" outlineLevel="4" x14ac:dyDescent="0.2">
      <c r="A449" s="8">
        <v>866</v>
      </c>
      <c r="B449" s="68" t="s">
        <v>4162</v>
      </c>
      <c r="C449" s="121"/>
      <c r="D449" s="445" t="str">
        <f t="shared" si="51"/>
        <v xml:space="preserve">* * * * * </v>
      </c>
      <c r="E449" s="24" t="s">
        <v>4819</v>
      </c>
      <c r="F449" s="26">
        <f t="shared" si="49"/>
        <v>5</v>
      </c>
      <c r="G449" s="26" t="s">
        <v>5613</v>
      </c>
      <c r="H449" s="26" t="s">
        <v>5613</v>
      </c>
      <c r="I449" s="26" t="s">
        <v>5613</v>
      </c>
      <c r="J449" s="26" t="s">
        <v>3776</v>
      </c>
      <c r="K449" s="18" t="s">
        <v>16</v>
      </c>
      <c r="L449" s="230" t="str">
        <f t="shared" si="50"/>
        <v>1..1</v>
      </c>
      <c r="M449" s="230" t="str">
        <f t="shared" si="47"/>
        <v>1..1</v>
      </c>
      <c r="N449" s="475" t="s">
        <v>20</v>
      </c>
      <c r="O449" s="25" t="s">
        <v>3972</v>
      </c>
      <c r="P449" s="24" t="s">
        <v>1488</v>
      </c>
      <c r="Q449" s="24"/>
      <c r="R449" s="24"/>
      <c r="S449" s="25"/>
      <c r="T449" s="19" t="s">
        <v>192</v>
      </c>
      <c r="U449" s="494" t="s">
        <v>81</v>
      </c>
      <c r="V449" s="89"/>
      <c r="W449" s="182"/>
      <c r="X449" s="164" t="s">
        <v>4949</v>
      </c>
      <c r="Y449" s="8"/>
      <c r="Z449" s="114" t="str">
        <f>INDEX('Factur-X FULL'!B:B,MATCH(CONCATENATE("/rsm:CrossIndustryInvoice",O449),'Factur-X FULL'!M:M,0))</f>
        <v>EXT</v>
      </c>
      <c r="AA449" s="201" t="str">
        <f>INDEX('Factur-X FULL'!K:K,MATCH(CONCATENATE("/rsm:CrossIndustryInvoice",O449),'Factur-X FULL'!M:M,0))</f>
        <v>1..1</v>
      </c>
      <c r="AB449" s="109" t="str">
        <f>IF(OR(ISNA(Z449),Z449="EXT"),INDEX('Factur-X FULL'!T:T,MATCH(CONCATENATE("/rsm:CrossIndustryInvoice",O449),'Factur-X FULL'!M:M,0)),INDEX('Factur-X FULL'!T:T,MATCH(Z449,'Factur-X FULL'!B:B,0)))</f>
        <v>EXTENDED</v>
      </c>
      <c r="AC449" s="422" t="s">
        <v>5595</v>
      </c>
      <c r="AD449" s="8"/>
    </row>
    <row r="450" spans="1:30" ht="45" customHeight="1" outlineLevel="4" x14ac:dyDescent="0.2">
      <c r="A450" s="8">
        <v>867</v>
      </c>
      <c r="B450" s="68" t="s">
        <v>4162</v>
      </c>
      <c r="C450" s="121"/>
      <c r="D450" s="445" t="str">
        <f t="shared" si="51"/>
        <v xml:space="preserve">* * * * * </v>
      </c>
      <c r="E450" s="24" t="s">
        <v>4820</v>
      </c>
      <c r="F450" s="26">
        <f t="shared" si="49"/>
        <v>5</v>
      </c>
      <c r="G450" s="26" t="s">
        <v>5613</v>
      </c>
      <c r="H450" s="26" t="s">
        <v>5613</v>
      </c>
      <c r="I450" s="26" t="s">
        <v>5613</v>
      </c>
      <c r="J450" s="26" t="s">
        <v>3776</v>
      </c>
      <c r="K450" s="18" t="s">
        <v>20</v>
      </c>
      <c r="L450" s="230" t="str">
        <f t="shared" si="50"/>
        <v>0..1</v>
      </c>
      <c r="M450" s="230" t="str">
        <f t="shared" si="47"/>
        <v>0..1</v>
      </c>
      <c r="N450" s="475" t="s">
        <v>20</v>
      </c>
      <c r="O450" s="25" t="s">
        <v>4818</v>
      </c>
      <c r="P450" s="24" t="s">
        <v>1493</v>
      </c>
      <c r="Q450" s="24" t="s">
        <v>1494</v>
      </c>
      <c r="R450" s="24"/>
      <c r="S450" s="25"/>
      <c r="T450" s="19" t="s">
        <v>125</v>
      </c>
      <c r="U450" s="494" t="s">
        <v>81</v>
      </c>
      <c r="V450" s="89"/>
      <c r="W450" s="182"/>
      <c r="X450" s="164" t="s">
        <v>4949</v>
      </c>
      <c r="Y450" s="8"/>
      <c r="Z450" s="114" t="str">
        <f>INDEX('Factur-X FULL'!B:B,MATCH(CONCATENATE("/rsm:CrossIndustryInvoice",O450),'Factur-X FULL'!M:M,0))</f>
        <v>EXT</v>
      </c>
      <c r="AA450" s="201" t="str">
        <f>INDEX('Factur-X FULL'!K:K,MATCH(CONCATENATE("/rsm:CrossIndustryInvoice",O450),'Factur-X FULL'!M:M,0))</f>
        <v>0..n</v>
      </c>
      <c r="AB450" s="109" t="str">
        <f>IF(OR(ISNA(Z450),Z450="EXT"),INDEX('Factur-X FULL'!T:T,MATCH(CONCATENATE("/rsm:CrossIndustryInvoice",O450),'Factur-X FULL'!M:M,0)),INDEX('Factur-X FULL'!T:T,MATCH(Z450,'Factur-X FULL'!B:B,0)))</f>
        <v>EXTENDED</v>
      </c>
      <c r="AC450" s="422" t="s">
        <v>5607</v>
      </c>
      <c r="AD450" s="8"/>
    </row>
    <row r="451" spans="1:30" s="148" customFormat="1" ht="45" customHeight="1" outlineLevel="3" x14ac:dyDescent="0.2">
      <c r="A451" s="8">
        <v>868</v>
      </c>
      <c r="B451" s="156" t="s">
        <v>4162</v>
      </c>
      <c r="C451" s="130"/>
      <c r="D451" s="446" t="str">
        <f t="shared" si="51"/>
        <v xml:space="preserve">* * * * </v>
      </c>
      <c r="E451" s="34" t="s">
        <v>4178</v>
      </c>
      <c r="F451" s="35">
        <f t="shared" si="49"/>
        <v>4</v>
      </c>
      <c r="G451" s="35" t="s">
        <v>5613</v>
      </c>
      <c r="H451" s="35" t="s">
        <v>5613</v>
      </c>
      <c r="I451" s="35" t="s">
        <v>5613</v>
      </c>
      <c r="J451" s="35" t="s">
        <v>3776</v>
      </c>
      <c r="K451" s="36" t="s">
        <v>20</v>
      </c>
      <c r="L451" s="35" t="str">
        <f t="shared" si="50"/>
        <v>0..1</v>
      </c>
      <c r="M451" s="35" t="str">
        <f t="shared" si="47"/>
        <v>0..1</v>
      </c>
      <c r="N451" s="482" t="s">
        <v>21</v>
      </c>
      <c r="O451" s="34" t="s">
        <v>4102</v>
      </c>
      <c r="P451" s="34"/>
      <c r="Q451" s="34"/>
      <c r="R451" s="34"/>
      <c r="S451" s="34"/>
      <c r="T451" s="36"/>
      <c r="U451" s="500"/>
      <c r="V451" s="91"/>
      <c r="W451" s="185"/>
      <c r="X451" s="166" t="s">
        <v>4949</v>
      </c>
      <c r="Y451" s="8"/>
      <c r="Z451" s="145" t="str">
        <f>INDEX('Factur-X FULL'!B:B,MATCH(CONCATENATE("/rsm:CrossIndustryInvoice",O451),'Factur-X FULL'!M:M,0))</f>
        <v>EXT</v>
      </c>
      <c r="AA451" s="202" t="str">
        <f>INDEX('Factur-X FULL'!K:K,MATCH(CONCATENATE("/rsm:CrossIndustryInvoice",O451),'Factur-X FULL'!M:M,0))</f>
        <v>0..1</v>
      </c>
      <c r="AB451" s="146" t="str">
        <f>IF(OR(ISNA(Z451),Z451="EXT"),INDEX('Factur-X FULL'!T:T,MATCH(CONCATENATE("/rsm:CrossIndustryInvoice",O451),'Factur-X FULL'!M:M,0)),INDEX('Factur-X FULL'!T:T,MATCH(Z451,'Factur-X FULL'!B:B,0)))</f>
        <v>EXTENDED</v>
      </c>
      <c r="AC451" s="422" t="s">
        <v>5595</v>
      </c>
      <c r="AD451" s="8"/>
    </row>
    <row r="452" spans="1:30" ht="45" customHeight="1" outlineLevel="4" x14ac:dyDescent="0.2">
      <c r="A452" s="8">
        <v>869</v>
      </c>
      <c r="B452" s="68" t="s">
        <v>4162</v>
      </c>
      <c r="C452" s="121"/>
      <c r="D452" s="445" t="str">
        <f t="shared" si="51"/>
        <v xml:space="preserve">* * * * * </v>
      </c>
      <c r="E452" s="24" t="s">
        <v>4108</v>
      </c>
      <c r="F452" s="26">
        <f t="shared" si="49"/>
        <v>5</v>
      </c>
      <c r="G452" s="26" t="s">
        <v>5613</v>
      </c>
      <c r="H452" s="26" t="s">
        <v>5613</v>
      </c>
      <c r="I452" s="26" t="s">
        <v>5613</v>
      </c>
      <c r="J452" s="26" t="s">
        <v>3776</v>
      </c>
      <c r="K452" s="18" t="s">
        <v>16</v>
      </c>
      <c r="L452" s="230" t="str">
        <f t="shared" si="50"/>
        <v>1..1</v>
      </c>
      <c r="M452" s="230" t="str">
        <f t="shared" si="47"/>
        <v>1..1</v>
      </c>
      <c r="N452" s="475" t="s">
        <v>20</v>
      </c>
      <c r="O452" s="20" t="s">
        <v>4103</v>
      </c>
      <c r="P452" s="20" t="s">
        <v>5729</v>
      </c>
      <c r="Q452" s="20"/>
      <c r="R452" s="20"/>
      <c r="S452" s="20"/>
      <c r="T452" s="18" t="s">
        <v>147</v>
      </c>
      <c r="U452" s="495" t="s">
        <v>81</v>
      </c>
      <c r="V452" s="88"/>
      <c r="W452" s="181"/>
      <c r="X452" s="163" t="s">
        <v>4949</v>
      </c>
      <c r="Y452" s="8"/>
      <c r="Z452" s="114" t="str">
        <f>INDEX('Factur-X FULL'!B:B,MATCH(CONCATENATE("/rsm:CrossIndustryInvoice",O452),'Factur-X FULL'!M:M,0))</f>
        <v>EXT</v>
      </c>
      <c r="AA452" s="201" t="str">
        <f>INDEX('Factur-X FULL'!K:K,MATCH(CONCATENATE("/rsm:CrossIndustryInvoice",O452),'Factur-X FULL'!M:M,0))</f>
        <v>1..1</v>
      </c>
      <c r="AB452" s="109" t="str">
        <f>IF(OR(ISNA(Z452),Z452="EXT"),INDEX('Factur-X FULL'!T:T,MATCH(CONCATENATE("/rsm:CrossIndustryInvoice",O452),'Factur-X FULL'!M:M,0)),INDEX('Factur-X FULL'!T:T,MATCH(Z452,'Factur-X FULL'!B:B,0)))</f>
        <v>EXTENDED</v>
      </c>
      <c r="AC452" s="422" t="s">
        <v>5595</v>
      </c>
      <c r="AD452" s="8"/>
    </row>
    <row r="453" spans="1:30" ht="45" customHeight="1" outlineLevel="4" x14ac:dyDescent="0.2">
      <c r="A453" s="8">
        <v>870</v>
      </c>
      <c r="B453" s="68" t="s">
        <v>4162</v>
      </c>
      <c r="C453" s="121"/>
      <c r="D453" s="445" t="str">
        <f t="shared" si="51"/>
        <v xml:space="preserve">* * * * * * </v>
      </c>
      <c r="E453" s="24" t="s">
        <v>4086</v>
      </c>
      <c r="F453" s="26">
        <f t="shared" si="49"/>
        <v>6</v>
      </c>
      <c r="G453" s="26" t="s">
        <v>5613</v>
      </c>
      <c r="H453" s="26" t="s">
        <v>5613</v>
      </c>
      <c r="I453" s="26" t="s">
        <v>5613</v>
      </c>
      <c r="J453" s="26" t="s">
        <v>3776</v>
      </c>
      <c r="K453" s="18" t="s">
        <v>16</v>
      </c>
      <c r="L453" s="230" t="str">
        <f t="shared" si="50"/>
        <v>1..1</v>
      </c>
      <c r="M453" s="230" t="str">
        <f t="shared" si="47"/>
        <v>1..1</v>
      </c>
      <c r="N453" s="475" t="s">
        <v>20</v>
      </c>
      <c r="O453" s="47" t="s">
        <v>4104</v>
      </c>
      <c r="P453" s="47" t="s">
        <v>5730</v>
      </c>
      <c r="Q453" s="47"/>
      <c r="R453" s="47"/>
      <c r="S453" s="47"/>
      <c r="T453" s="125" t="s">
        <v>409</v>
      </c>
      <c r="U453" s="497" t="s">
        <v>230</v>
      </c>
      <c r="V453" s="94"/>
      <c r="W453" s="187"/>
      <c r="X453" s="169" t="s">
        <v>4949</v>
      </c>
      <c r="Y453" s="8"/>
      <c r="Z453" s="114" t="str">
        <f>INDEX('Factur-X FULL'!B:B,MATCH(CONCATENATE("/rsm:CrossIndustryInvoice",O453),'Factur-X FULL'!M:M,0))</f>
        <v>EXT</v>
      </c>
      <c r="AA453" s="201" t="str">
        <f>INDEX('Factur-X FULL'!K:K,MATCH(CONCATENATE("/rsm:CrossIndustryInvoice",O453),'Factur-X FULL'!M:M,0))</f>
        <v>1..1</v>
      </c>
      <c r="AB453" s="109" t="str">
        <f>IF(OR(ISNA(Z453),Z453="EXT"),INDEX('Factur-X FULL'!T:T,MATCH(CONCATENATE("/rsm:CrossIndustryInvoice",O453),'Factur-X FULL'!M:M,0)),INDEX('Factur-X FULL'!T:T,MATCH(Z453,'Factur-X FULL'!B:B,0)))</f>
        <v>EXTENDED</v>
      </c>
      <c r="AC453" s="422" t="s">
        <v>5595</v>
      </c>
      <c r="AD453" s="8"/>
    </row>
    <row r="454" spans="1:30" s="148" customFormat="1" ht="45" customHeight="1" outlineLevel="3" x14ac:dyDescent="0.2">
      <c r="A454" s="8">
        <v>871</v>
      </c>
      <c r="B454" s="156" t="s">
        <v>4162</v>
      </c>
      <c r="C454" s="133"/>
      <c r="D454" s="446" t="str">
        <f t="shared" si="51"/>
        <v xml:space="preserve">* * * * </v>
      </c>
      <c r="E454" s="34" t="s">
        <v>4179</v>
      </c>
      <c r="F454" s="35">
        <f t="shared" si="49"/>
        <v>4</v>
      </c>
      <c r="G454" s="236" t="s">
        <v>5613</v>
      </c>
      <c r="H454" s="236" t="s">
        <v>5613</v>
      </c>
      <c r="I454" s="236" t="s">
        <v>5613</v>
      </c>
      <c r="J454" s="236" t="s">
        <v>3776</v>
      </c>
      <c r="K454" s="36" t="s">
        <v>20</v>
      </c>
      <c r="L454" s="35" t="s">
        <v>4576</v>
      </c>
      <c r="M454" s="35" t="s">
        <v>21</v>
      </c>
      <c r="N454" s="482" t="s">
        <v>21</v>
      </c>
      <c r="O454" s="37" t="s">
        <v>4105</v>
      </c>
      <c r="P454" s="34"/>
      <c r="Q454" s="34"/>
      <c r="R454" s="34"/>
      <c r="S454" s="37"/>
      <c r="T454" s="36"/>
      <c r="U454" s="500"/>
      <c r="V454" s="91"/>
      <c r="W454" s="185"/>
      <c r="X454" s="166" t="s">
        <v>4949</v>
      </c>
      <c r="Y454" s="8"/>
      <c r="Z454" s="145" t="str">
        <f>INDEX('Factur-X FULL'!B:B,MATCH(CONCATENATE("/rsm:CrossIndustryInvoice",O454),'Factur-X FULL'!M:M,0))</f>
        <v>EXT</v>
      </c>
      <c r="AA454" s="202" t="str">
        <f>INDEX('Factur-X FULL'!K:K,MATCH(CONCATENATE("/rsm:CrossIndustryInvoice",O454),'Factur-X FULL'!M:M,0))</f>
        <v>0..n</v>
      </c>
      <c r="AB454" s="146" t="str">
        <f>IF(OR(ISNA(Z454),Z454="EXT"),INDEX('Factur-X FULL'!T:T,MATCH(CONCATENATE("/rsm:CrossIndustryInvoice",O454),'Factur-X FULL'!M:M,0)),INDEX('Factur-X FULL'!T:T,MATCH(Z454,'Factur-X FULL'!B:B,0)))</f>
        <v>EXTENDED</v>
      </c>
      <c r="AC454" s="422" t="s">
        <v>5595</v>
      </c>
      <c r="AD454" s="8"/>
    </row>
    <row r="455" spans="1:30" ht="45" customHeight="1" outlineLevel="4" x14ac:dyDescent="0.2">
      <c r="A455" s="8">
        <v>872</v>
      </c>
      <c r="B455" s="68" t="s">
        <v>4162</v>
      </c>
      <c r="C455" s="121"/>
      <c r="D455" s="445" t="str">
        <f t="shared" si="51"/>
        <v xml:space="preserve">* * * * * </v>
      </c>
      <c r="E455" s="24" t="s">
        <v>4091</v>
      </c>
      <c r="F455" s="26">
        <f t="shared" si="49"/>
        <v>5</v>
      </c>
      <c r="G455" s="26" t="s">
        <v>5613</v>
      </c>
      <c r="H455" s="26" t="s">
        <v>5613</v>
      </c>
      <c r="I455" s="26" t="s">
        <v>5613</v>
      </c>
      <c r="J455" s="26" t="s">
        <v>3776</v>
      </c>
      <c r="K455" s="18" t="s">
        <v>16</v>
      </c>
      <c r="L455" s="230" t="str">
        <f t="shared" si="50"/>
        <v>1..1</v>
      </c>
      <c r="M455" s="230" t="str">
        <f t="shared" ref="M455:M458" si="52">IF($L455="","",$L455)</f>
        <v>1..1</v>
      </c>
      <c r="N455" s="475" t="s">
        <v>20</v>
      </c>
      <c r="O455" s="21" t="s">
        <v>4106</v>
      </c>
      <c r="P455" s="20" t="s">
        <v>5731</v>
      </c>
      <c r="Q455" s="20"/>
      <c r="R455" s="20"/>
      <c r="S455" s="21"/>
      <c r="T455" s="18" t="s">
        <v>147</v>
      </c>
      <c r="U455" s="495" t="s">
        <v>81</v>
      </c>
      <c r="V455" s="88"/>
      <c r="W455" s="181"/>
      <c r="X455" s="163" t="s">
        <v>4949</v>
      </c>
      <c r="Y455" s="8"/>
      <c r="Z455" s="114" t="str">
        <f>INDEX('Factur-X FULL'!B:B,MATCH(CONCATENATE("/rsm:CrossIndustryInvoice",O455),'Factur-X FULL'!M:M,0))</f>
        <v>EXT</v>
      </c>
      <c r="AA455" s="201" t="str">
        <f>INDEX('Factur-X FULL'!K:K,MATCH(CONCATENATE("/rsm:CrossIndustryInvoice",O455),'Factur-X FULL'!M:M,0))</f>
        <v>1..1</v>
      </c>
      <c r="AB455" s="109" t="str">
        <f>IF(OR(ISNA(Z455),Z455="EXT"),INDEX('Factur-X FULL'!T:T,MATCH(CONCATENATE("/rsm:CrossIndustryInvoice",O455),'Factur-X FULL'!M:M,0)),INDEX('Factur-X FULL'!T:T,MATCH(Z455,'Factur-X FULL'!B:B,0)))</f>
        <v>EXTENDED</v>
      </c>
      <c r="AC455" s="422" t="s">
        <v>5595</v>
      </c>
      <c r="AD455" s="8"/>
    </row>
    <row r="456" spans="1:30" ht="45" customHeight="1" outlineLevel="4" x14ac:dyDescent="0.2">
      <c r="A456" s="8">
        <v>873</v>
      </c>
      <c r="B456" s="68" t="s">
        <v>4162</v>
      </c>
      <c r="C456" s="121"/>
      <c r="D456" s="445" t="str">
        <f t="shared" si="51"/>
        <v xml:space="preserve">* * * * * * </v>
      </c>
      <c r="E456" s="24"/>
      <c r="F456" s="26">
        <f t="shared" si="49"/>
        <v>6</v>
      </c>
      <c r="G456" s="26" t="s">
        <v>5613</v>
      </c>
      <c r="H456" s="26" t="s">
        <v>5613</v>
      </c>
      <c r="I456" s="26" t="s">
        <v>5613</v>
      </c>
      <c r="J456" s="26" t="s">
        <v>3776</v>
      </c>
      <c r="K456" s="18" t="s">
        <v>16</v>
      </c>
      <c r="L456" s="230" t="str">
        <f t="shared" si="50"/>
        <v>1..1</v>
      </c>
      <c r="M456" s="230" t="str">
        <f t="shared" si="52"/>
        <v>1..1</v>
      </c>
      <c r="N456" s="475" t="s">
        <v>20</v>
      </c>
      <c r="O456" s="69" t="s">
        <v>4107</v>
      </c>
      <c r="P456" s="47" t="s">
        <v>5732</v>
      </c>
      <c r="Q456" s="47" t="s">
        <v>4976</v>
      </c>
      <c r="R456" s="47"/>
      <c r="S456" s="52"/>
      <c r="T456" s="134" t="s">
        <v>409</v>
      </c>
      <c r="U456" s="497" t="s">
        <v>230</v>
      </c>
      <c r="V456" s="96" t="s">
        <v>138</v>
      </c>
      <c r="W456" s="190"/>
      <c r="X456" s="171" t="s">
        <v>4949</v>
      </c>
      <c r="Y456" s="8"/>
      <c r="Z456" s="114" t="str">
        <f>INDEX('Factur-X FULL'!B:B,MATCH(CONCATENATE("/rsm:CrossIndustryInvoice",O456),'Factur-X FULL'!M:M,0))</f>
        <v>EXT</v>
      </c>
      <c r="AA456" s="201" t="str">
        <f>INDEX('Factur-X FULL'!K:K,MATCH(CONCATENATE("/rsm:CrossIndustryInvoice",O456),'Factur-X FULL'!M:M,0))</f>
        <v>1..1</v>
      </c>
      <c r="AB456" s="109" t="str">
        <f>IF(OR(ISNA(Z456),Z456="EXT"),INDEX('Factur-X FULL'!T:T,MATCH(CONCATENATE("/rsm:CrossIndustryInvoice",O456),'Factur-X FULL'!M:M,0)),INDEX('Factur-X FULL'!T:T,MATCH(Z456,'Factur-X FULL'!B:B,0)))</f>
        <v>EXTENDED</v>
      </c>
      <c r="AC456" s="422" t="s">
        <v>5595</v>
      </c>
      <c r="AD456" s="8"/>
    </row>
    <row r="457" spans="1:30" s="148" customFormat="1" ht="45" customHeight="1" outlineLevel="2" x14ac:dyDescent="0.2">
      <c r="A457" s="8">
        <v>874</v>
      </c>
      <c r="B457" s="156" t="s">
        <v>4162</v>
      </c>
      <c r="C457" s="127"/>
      <c r="D457" s="449" t="str">
        <f t="shared" si="51"/>
        <v xml:space="preserve">* * * </v>
      </c>
      <c r="E457" s="40" t="s">
        <v>4181</v>
      </c>
      <c r="F457" s="42">
        <f t="shared" si="49"/>
        <v>3</v>
      </c>
      <c r="G457" s="234" t="s">
        <v>5613</v>
      </c>
      <c r="H457" s="234" t="s">
        <v>5613</v>
      </c>
      <c r="I457" s="234" t="s">
        <v>5613</v>
      </c>
      <c r="J457" s="234" t="s">
        <v>3776</v>
      </c>
      <c r="K457" s="42" t="s">
        <v>20</v>
      </c>
      <c r="L457" s="41" t="str">
        <f t="shared" si="50"/>
        <v>0..1</v>
      </c>
      <c r="M457" s="41" t="str">
        <f t="shared" si="52"/>
        <v>0..1</v>
      </c>
      <c r="N457" s="481" t="s">
        <v>21</v>
      </c>
      <c r="O457" s="40" t="s">
        <v>4180</v>
      </c>
      <c r="P457" s="40" t="s">
        <v>3009</v>
      </c>
      <c r="Q457" s="40"/>
      <c r="R457" s="40"/>
      <c r="S457" s="42"/>
      <c r="T457" s="42" t="s">
        <v>77</v>
      </c>
      <c r="U457" s="499"/>
      <c r="V457" s="195"/>
      <c r="W457" s="193" t="s">
        <v>3774</v>
      </c>
      <c r="X457" s="194"/>
      <c r="Y457" s="8"/>
      <c r="Z457" s="141" t="str">
        <f>INDEX('Factur-X FULL'!B:B,MATCH(CONCATENATE("/rsm:CrossIndustryInvoice",O457),'Factur-X FULL'!M:M,0))</f>
        <v>BG-16</v>
      </c>
      <c r="AA457" s="203" t="str">
        <f>INDEX('Factur-X FULL'!K:K,MATCH(CONCATENATE("/rsm:CrossIndustryInvoice",O457),'Factur-X FULL'!M:M,0))</f>
        <v>0..1</v>
      </c>
      <c r="AB457" s="143" t="str">
        <f>IF(OR(ISNA(Z457),Z457="EXT"),INDEX('Factur-X FULL'!T:T,MATCH(CONCATENATE("/rsm:CrossIndustryInvoice",O457),'Factur-X FULL'!M:M,0)),INDEX('Factur-X FULL'!T:T,MATCH(Z457,'Factur-X FULL'!B:B,0)))</f>
        <v>BASIC WL</v>
      </c>
      <c r="AC457" s="70"/>
      <c r="AD457" s="8"/>
    </row>
    <row r="458" spans="1:30" ht="45" customHeight="1" outlineLevel="2" x14ac:dyDescent="0.2">
      <c r="A458" s="8">
        <v>875</v>
      </c>
      <c r="B458" s="68" t="s">
        <v>4162</v>
      </c>
      <c r="C458" s="121"/>
      <c r="D458" s="445" t="str">
        <f t="shared" si="51"/>
        <v xml:space="preserve">* * * * </v>
      </c>
      <c r="E458" s="24" t="s">
        <v>4110</v>
      </c>
      <c r="F458" s="26">
        <f t="shared" si="49"/>
        <v>4</v>
      </c>
      <c r="G458" s="26" t="s">
        <v>5613</v>
      </c>
      <c r="H458" s="26" t="s">
        <v>5613</v>
      </c>
      <c r="I458" s="26" t="s">
        <v>5613</v>
      </c>
      <c r="J458" s="26" t="s">
        <v>3776</v>
      </c>
      <c r="K458" s="18" t="s">
        <v>20</v>
      </c>
      <c r="L458" s="230" t="str">
        <f t="shared" si="50"/>
        <v>0..1</v>
      </c>
      <c r="M458" s="230" t="str">
        <f t="shared" si="52"/>
        <v>0..1</v>
      </c>
      <c r="N458" s="475" t="s">
        <v>20</v>
      </c>
      <c r="O458" s="20" t="s">
        <v>4109</v>
      </c>
      <c r="P458" s="20" t="s">
        <v>3016</v>
      </c>
      <c r="Q458" s="20" t="s">
        <v>4251</v>
      </c>
      <c r="R458" s="20"/>
      <c r="S458" s="20"/>
      <c r="T458" s="18" t="s">
        <v>192</v>
      </c>
      <c r="U458" s="495" t="s">
        <v>81</v>
      </c>
      <c r="V458" s="88"/>
      <c r="W458" s="181" t="s">
        <v>3774</v>
      </c>
      <c r="X458" s="163"/>
      <c r="Y458" s="8"/>
      <c r="Z458" s="114" t="str">
        <f>INDEX('Factur-X FULL'!B:B,MATCH(CONCATENATE("/rsm:CrossIndustryInvoice",O458),'Factur-X FULL'!M:M,0))</f>
        <v>BT-81</v>
      </c>
      <c r="AA458" s="201" t="str">
        <f>INDEX('Factur-X FULL'!K:K,MATCH(CONCATENATE("/rsm:CrossIndustryInvoice",O458),'Factur-X FULL'!M:M,0))</f>
        <v>1..1</v>
      </c>
      <c r="AB458" s="109" t="str">
        <f>IF(OR(ISNA(Z458),Z458="EXT"),INDEX('Factur-X FULL'!T:T,MATCH(CONCATENATE("/rsm:CrossIndustryInvoice",O458),'Factur-X FULL'!M:M,0)),INDEX('Factur-X FULL'!T:T,MATCH(Z458,'Factur-X FULL'!B:B,0)))</f>
        <v>BASIC WL</v>
      </c>
      <c r="AC458" s="70" t="s">
        <v>4706</v>
      </c>
      <c r="AD458" s="8"/>
    </row>
    <row r="459" spans="1:30" ht="45" customHeight="1" outlineLevel="2" x14ac:dyDescent="0.2">
      <c r="A459" s="8">
        <v>876</v>
      </c>
      <c r="B459" s="68" t="s">
        <v>4162</v>
      </c>
      <c r="C459" s="121"/>
      <c r="D459" s="445" t="str">
        <f t="shared" si="51"/>
        <v xml:space="preserve">* * * * </v>
      </c>
      <c r="E459" s="24" t="s">
        <v>3748</v>
      </c>
      <c r="F459" s="26">
        <f t="shared" si="49"/>
        <v>4</v>
      </c>
      <c r="G459" s="26" t="s">
        <v>5613</v>
      </c>
      <c r="H459" s="26" t="s">
        <v>5613</v>
      </c>
      <c r="I459" s="26" t="s">
        <v>5613</v>
      </c>
      <c r="J459" s="26" t="s">
        <v>3776</v>
      </c>
      <c r="K459" s="18" t="s">
        <v>20</v>
      </c>
      <c r="L459" s="230" t="str">
        <f t="shared" si="50"/>
        <v>0..1</v>
      </c>
      <c r="M459" s="230" t="s">
        <v>21</v>
      </c>
      <c r="N459" s="475" t="s">
        <v>21</v>
      </c>
      <c r="O459" s="20" t="s">
        <v>4111</v>
      </c>
      <c r="P459" s="20" t="s">
        <v>3029</v>
      </c>
      <c r="Q459" s="20" t="s">
        <v>3030</v>
      </c>
      <c r="R459" s="20"/>
      <c r="S459" s="20"/>
      <c r="T459" s="18" t="s">
        <v>125</v>
      </c>
      <c r="U459" s="495" t="s">
        <v>81</v>
      </c>
      <c r="V459" s="88"/>
      <c r="W459" s="181" t="s">
        <v>3774</v>
      </c>
      <c r="X459" s="163"/>
      <c r="Y459" s="8"/>
      <c r="Z459" s="114" t="str">
        <f>INDEX('Factur-X FULL'!B:B,MATCH(CONCATENATE("/rsm:CrossIndustryInvoice",O459),'Factur-X FULL'!M:M,0))</f>
        <v>BT-82</v>
      </c>
      <c r="AA459" s="201" t="str">
        <f>INDEX('Factur-X FULL'!K:K,MATCH(CONCATENATE("/rsm:CrossIndustryInvoice",O459),'Factur-X FULL'!M:M,0))</f>
        <v>0..1</v>
      </c>
      <c r="AB459" s="109" t="str">
        <f>IF(OR(ISNA(Z459),Z459="EXT"),INDEX('Factur-X FULL'!T:T,MATCH(CONCATENATE("/rsm:CrossIndustryInvoice",O459),'Factur-X FULL'!M:M,0)),INDEX('Factur-X FULL'!T:T,MATCH(Z459,'Factur-X FULL'!B:B,0)))</f>
        <v>EN 16931</v>
      </c>
      <c r="AD459" s="8"/>
    </row>
    <row r="460" spans="1:30" s="148" customFormat="1" ht="45" customHeight="1" outlineLevel="2" x14ac:dyDescent="0.2">
      <c r="A460" s="8">
        <v>888</v>
      </c>
      <c r="B460" s="156" t="s">
        <v>4162</v>
      </c>
      <c r="C460" s="127"/>
      <c r="D460" s="449" t="str">
        <f t="shared" si="51"/>
        <v xml:space="preserve">* * * </v>
      </c>
      <c r="E460" s="40" t="s">
        <v>3287</v>
      </c>
      <c r="F460" s="42">
        <f t="shared" ref="F460:F495" si="53">LEN(O460)-LEN(SUBSTITUTE(O460,"/",""))</f>
        <v>3</v>
      </c>
      <c r="G460" s="234" t="s">
        <v>5613</v>
      </c>
      <c r="H460" s="234" t="s">
        <v>5613</v>
      </c>
      <c r="I460" s="234" t="s">
        <v>5613</v>
      </c>
      <c r="J460" s="234" t="s">
        <v>3776</v>
      </c>
      <c r="K460" s="42" t="s">
        <v>21</v>
      </c>
      <c r="L460" s="41" t="str">
        <f t="shared" si="50"/>
        <v>0..n</v>
      </c>
      <c r="M460" s="41" t="str">
        <f t="shared" ref="M460:M484" si="54">IF($L460="","",$L460)</f>
        <v>0..n</v>
      </c>
      <c r="N460" s="481" t="s">
        <v>21</v>
      </c>
      <c r="O460" s="40" t="s">
        <v>3973</v>
      </c>
      <c r="P460" s="40" t="s">
        <v>4209</v>
      </c>
      <c r="Q460" s="40" t="s">
        <v>3289</v>
      </c>
      <c r="R460" s="40"/>
      <c r="S460" s="42"/>
      <c r="T460" s="42" t="s">
        <v>77</v>
      </c>
      <c r="U460" s="499"/>
      <c r="V460" s="195"/>
      <c r="W460" s="193" t="s">
        <v>3774</v>
      </c>
      <c r="X460" s="194" t="s">
        <v>4949</v>
      </c>
      <c r="Y460" s="8"/>
      <c r="Z460" s="141" t="str">
        <f>INDEX('Factur-X FULL'!B:B,MATCH(CONCATENATE("/rsm:CrossIndustryInvoice",O460),'Factur-X FULL'!M:M,0))</f>
        <v>BG-20</v>
      </c>
      <c r="AA460" s="203" t="str">
        <f>INDEX('Factur-X FULL'!K:K,MATCH(CONCATENATE("/rsm:CrossIndustryInvoice",O460),'Factur-X FULL'!M:M,0))</f>
        <v>0..n</v>
      </c>
      <c r="AB460" s="143" t="str">
        <f>IF(OR(ISNA(Z460),Z460="EXT"),INDEX('Factur-X FULL'!T:T,MATCH(CONCATENATE("/rsm:CrossIndustryInvoice",O460),'Factur-X FULL'!M:M,0)),INDEX('Factur-X FULL'!T:T,MATCH(Z460,'Factur-X FULL'!B:B,0)))</f>
        <v>BASIC WL</v>
      </c>
      <c r="AC460" s="70"/>
      <c r="AD460" s="8"/>
    </row>
    <row r="461" spans="1:30" ht="45" customHeight="1" outlineLevel="3" x14ac:dyDescent="0.2">
      <c r="A461" s="8">
        <v>889</v>
      </c>
      <c r="B461" s="68" t="s">
        <v>4162</v>
      </c>
      <c r="C461" s="121"/>
      <c r="D461" s="445" t="str">
        <f t="shared" si="51"/>
        <v xml:space="preserve">* * * * </v>
      </c>
      <c r="E461" s="24" t="s">
        <v>3296</v>
      </c>
      <c r="F461" s="26">
        <f t="shared" si="53"/>
        <v>4</v>
      </c>
      <c r="G461" s="26" t="s">
        <v>5613</v>
      </c>
      <c r="H461" s="26" t="s">
        <v>5613</v>
      </c>
      <c r="I461" s="26" t="s">
        <v>5613</v>
      </c>
      <c r="J461" s="26" t="s">
        <v>3776</v>
      </c>
      <c r="K461" s="18" t="s">
        <v>16</v>
      </c>
      <c r="L461" s="230" t="str">
        <f t="shared" si="50"/>
        <v>1..1</v>
      </c>
      <c r="M461" s="230" t="str">
        <f t="shared" si="54"/>
        <v>1..1</v>
      </c>
      <c r="N461" s="475" t="s">
        <v>20</v>
      </c>
      <c r="O461" s="20" t="s">
        <v>3974</v>
      </c>
      <c r="P461" s="20" t="s">
        <v>77</v>
      </c>
      <c r="Q461" s="20" t="s">
        <v>77</v>
      </c>
      <c r="R461" s="20"/>
      <c r="S461" s="20"/>
      <c r="T461" s="18" t="s">
        <v>77</v>
      </c>
      <c r="U461" s="495"/>
      <c r="V461" s="88"/>
      <c r="W461" s="181" t="s">
        <v>3774</v>
      </c>
      <c r="X461" s="163" t="s">
        <v>4949</v>
      </c>
      <c r="Y461" s="8"/>
      <c r="Z461" s="114" t="str">
        <f>INDEX('Factur-X FULL'!B:B,MATCH(CONCATENATE("/rsm:CrossIndustryInvoice",O461),'Factur-X FULL'!M:M,0))</f>
        <v>BG-20-0</v>
      </c>
      <c r="AA461" s="201" t="str">
        <f>INDEX('Factur-X FULL'!K:K,MATCH(CONCATENATE("/rsm:CrossIndustryInvoice",O461),'Factur-X FULL'!M:M,0))</f>
        <v>1..1</v>
      </c>
      <c r="AB461" s="109" t="str">
        <f>IF(OR(ISNA(Z461),Z461="EXT"),INDEX('Factur-X FULL'!T:T,MATCH(CONCATENATE("/rsm:CrossIndustryInvoice",O461),'Factur-X FULL'!M:M,0)),INDEX('Factur-X FULL'!T:T,MATCH(Z461,'Factur-X FULL'!B:B,0)))</f>
        <v>BASIC WL</v>
      </c>
      <c r="AD461" s="8"/>
    </row>
    <row r="462" spans="1:30" ht="45" customHeight="1" outlineLevel="3" x14ac:dyDescent="0.2">
      <c r="A462" s="8">
        <v>890</v>
      </c>
      <c r="B462" s="68" t="s">
        <v>4162</v>
      </c>
      <c r="C462" s="121"/>
      <c r="D462" s="445" t="str">
        <f t="shared" si="51"/>
        <v xml:space="preserve">* * * * * </v>
      </c>
      <c r="E462" s="24" t="s">
        <v>3300</v>
      </c>
      <c r="F462" s="26">
        <f t="shared" si="53"/>
        <v>5</v>
      </c>
      <c r="G462" s="26" t="s">
        <v>5613</v>
      </c>
      <c r="H462" s="26" t="s">
        <v>5613</v>
      </c>
      <c r="I462" s="26" t="s">
        <v>5613</v>
      </c>
      <c r="J462" s="26" t="s">
        <v>3776</v>
      </c>
      <c r="K462" s="18" t="s">
        <v>16</v>
      </c>
      <c r="L462" s="230" t="str">
        <f t="shared" si="50"/>
        <v>1..1</v>
      </c>
      <c r="M462" s="230" t="str">
        <f t="shared" si="54"/>
        <v>1..1</v>
      </c>
      <c r="N462" s="475" t="s">
        <v>16</v>
      </c>
      <c r="O462" s="47" t="s">
        <v>3975</v>
      </c>
      <c r="P462" s="47"/>
      <c r="Q462" s="47" t="s">
        <v>718</v>
      </c>
      <c r="R462" s="47"/>
      <c r="S462" s="47"/>
      <c r="T462" s="125" t="s">
        <v>125</v>
      </c>
      <c r="U462" s="501" t="s">
        <v>81</v>
      </c>
      <c r="V462" s="94"/>
      <c r="W462" s="187" t="s">
        <v>3774</v>
      </c>
      <c r="X462" s="169" t="s">
        <v>4949</v>
      </c>
      <c r="Y462" s="8"/>
      <c r="Z462" s="114" t="str">
        <f>INDEX('Factur-X FULL'!B:B,MATCH(CONCATENATE("/rsm:CrossIndustryInvoice",O462),'Factur-X FULL'!M:M,0))</f>
        <v>BG-20-1</v>
      </c>
      <c r="AA462" s="201" t="str">
        <f>INDEX('Factur-X FULL'!K:K,MATCH(CONCATENATE("/rsm:CrossIndustryInvoice",O462),'Factur-X FULL'!M:M,0))</f>
        <v>1..1</v>
      </c>
      <c r="AB462" s="109" t="str">
        <f>IF(OR(ISNA(Z462),Z462="EXT"),INDEX('Factur-X FULL'!T:T,MATCH(CONCATENATE("/rsm:CrossIndustryInvoice",O462),'Factur-X FULL'!M:M,0)),INDEX('Factur-X FULL'!T:T,MATCH(Z462,'Factur-X FULL'!B:B,0)))</f>
        <v>BASIC WL</v>
      </c>
      <c r="AD462" s="8"/>
    </row>
    <row r="463" spans="1:30" ht="45" customHeight="1" outlineLevel="3" x14ac:dyDescent="0.2">
      <c r="A463" s="8">
        <v>892</v>
      </c>
      <c r="B463" s="68" t="s">
        <v>4162</v>
      </c>
      <c r="C463" s="121"/>
      <c r="D463" s="445" t="str">
        <f t="shared" si="51"/>
        <v xml:space="preserve">* * * * </v>
      </c>
      <c r="E463" s="24" t="s">
        <v>3308</v>
      </c>
      <c r="F463" s="26">
        <f t="shared" si="53"/>
        <v>4</v>
      </c>
      <c r="G463" s="26" t="s">
        <v>5613</v>
      </c>
      <c r="H463" s="26" t="s">
        <v>5613</v>
      </c>
      <c r="I463" s="26" t="s">
        <v>5613</v>
      </c>
      <c r="J463" s="26" t="s">
        <v>3776</v>
      </c>
      <c r="K463" s="18" t="s">
        <v>20</v>
      </c>
      <c r="L463" s="230" t="str">
        <f t="shared" si="50"/>
        <v>0..1</v>
      </c>
      <c r="M463" s="230" t="str">
        <f t="shared" si="54"/>
        <v>0..1</v>
      </c>
      <c r="N463" s="475" t="s">
        <v>20</v>
      </c>
      <c r="O463" s="20" t="s">
        <v>3976</v>
      </c>
      <c r="P463" s="20" t="s">
        <v>3309</v>
      </c>
      <c r="Q463" s="20"/>
      <c r="R463" s="20"/>
      <c r="S463" s="20"/>
      <c r="T463" s="18" t="s">
        <v>1130</v>
      </c>
      <c r="U463" s="495" t="s">
        <v>81</v>
      </c>
      <c r="V463" s="88"/>
      <c r="W463" s="181" t="s">
        <v>3774</v>
      </c>
      <c r="X463" s="163" t="s">
        <v>4949</v>
      </c>
      <c r="Y463" s="8"/>
      <c r="Z463" s="114" t="str">
        <f>INDEX('Factur-X FULL'!B:B,MATCH(CONCATENATE("/rsm:CrossIndustryInvoice",O463),'Factur-X FULL'!M:M,0))</f>
        <v>BT-94</v>
      </c>
      <c r="AA463" s="201" t="str">
        <f>INDEX('Factur-X FULL'!K:K,MATCH(CONCATENATE("/rsm:CrossIndustryInvoice",O463),'Factur-X FULL'!M:M,0))</f>
        <v>0..1</v>
      </c>
      <c r="AB463" s="109" t="str">
        <f>IF(OR(ISNA(Z463),Z463="EXT"),INDEX('Factur-X FULL'!T:T,MATCH(CONCATENATE("/rsm:CrossIndustryInvoice",O463),'Factur-X FULL'!M:M,0)),INDEX('Factur-X FULL'!T:T,MATCH(Z463,'Factur-X FULL'!B:B,0)))</f>
        <v>BASIC WL</v>
      </c>
      <c r="AD463" s="8"/>
    </row>
    <row r="464" spans="1:30" ht="45" customHeight="1" outlineLevel="3" x14ac:dyDescent="0.2">
      <c r="A464" s="8">
        <v>893</v>
      </c>
      <c r="B464" s="68" t="s">
        <v>4162</v>
      </c>
      <c r="C464" s="121"/>
      <c r="D464" s="445" t="str">
        <f t="shared" si="51"/>
        <v xml:space="preserve">* * * * </v>
      </c>
      <c r="E464" s="24" t="s">
        <v>3315</v>
      </c>
      <c r="F464" s="26">
        <f t="shared" si="53"/>
        <v>4</v>
      </c>
      <c r="G464" s="26" t="s">
        <v>5613</v>
      </c>
      <c r="H464" s="26" t="s">
        <v>5613</v>
      </c>
      <c r="I464" s="26" t="s">
        <v>5613</v>
      </c>
      <c r="J464" s="26" t="s">
        <v>3776</v>
      </c>
      <c r="K464" s="18" t="s">
        <v>20</v>
      </c>
      <c r="L464" s="230" t="str">
        <f t="shared" si="50"/>
        <v>0..1</v>
      </c>
      <c r="M464" s="230" t="str">
        <f t="shared" si="54"/>
        <v>0..1</v>
      </c>
      <c r="N464" s="475" t="s">
        <v>20</v>
      </c>
      <c r="O464" s="20" t="s">
        <v>3977</v>
      </c>
      <c r="P464" s="20" t="s">
        <v>3316</v>
      </c>
      <c r="Q464" s="20"/>
      <c r="R464" s="20"/>
      <c r="S464" s="20"/>
      <c r="T464" s="18" t="s">
        <v>230</v>
      </c>
      <c r="U464" s="495" t="s">
        <v>81</v>
      </c>
      <c r="V464" s="88"/>
      <c r="W464" s="181" t="s">
        <v>3774</v>
      </c>
      <c r="X464" s="163" t="s">
        <v>4949</v>
      </c>
      <c r="Y464" s="8"/>
      <c r="Z464" s="114" t="str">
        <f>INDEX('Factur-X FULL'!B:B,MATCH(CONCATENATE("/rsm:CrossIndustryInvoice",O464),'Factur-X FULL'!M:M,0))</f>
        <v>BT-93</v>
      </c>
      <c r="AA464" s="201" t="str">
        <f>INDEX('Factur-X FULL'!K:K,MATCH(CONCATENATE("/rsm:CrossIndustryInvoice",O464),'Factur-X FULL'!M:M,0))</f>
        <v>0..1</v>
      </c>
      <c r="AB464" s="109" t="str">
        <f>IF(OR(ISNA(Z464),Z464="EXT"),INDEX('Factur-X FULL'!T:T,MATCH(CONCATENATE("/rsm:CrossIndustryInvoice",O464),'Factur-X FULL'!M:M,0)),INDEX('Factur-X FULL'!T:T,MATCH(Z464,'Factur-X FULL'!B:B,0)))</f>
        <v>BASIC WL</v>
      </c>
      <c r="AD464" s="8"/>
    </row>
    <row r="465" spans="1:30" ht="45" customHeight="1" outlineLevel="3" x14ac:dyDescent="0.2">
      <c r="A465" s="8">
        <v>896</v>
      </c>
      <c r="B465" s="68" t="s">
        <v>4162</v>
      </c>
      <c r="C465" s="121"/>
      <c r="D465" s="445" t="str">
        <f t="shared" si="51"/>
        <v xml:space="preserve">* * * * </v>
      </c>
      <c r="E465" s="24" t="s">
        <v>3329</v>
      </c>
      <c r="F465" s="26">
        <f t="shared" si="53"/>
        <v>4</v>
      </c>
      <c r="G465" s="26" t="s">
        <v>5613</v>
      </c>
      <c r="H465" s="26" t="s">
        <v>5613</v>
      </c>
      <c r="I465" s="26" t="s">
        <v>5613</v>
      </c>
      <c r="J465" s="26" t="s">
        <v>3776</v>
      </c>
      <c r="K465" s="18" t="s">
        <v>16</v>
      </c>
      <c r="L465" s="230" t="str">
        <f t="shared" ref="L465:L495" si="55">IF($K465="","",$K465)</f>
        <v>1..1</v>
      </c>
      <c r="M465" s="230" t="str">
        <f t="shared" si="54"/>
        <v>1..1</v>
      </c>
      <c r="N465" s="475" t="s">
        <v>21</v>
      </c>
      <c r="O465" s="20" t="s">
        <v>3978</v>
      </c>
      <c r="P465" s="20" t="s">
        <v>1230</v>
      </c>
      <c r="Q465" s="20"/>
      <c r="R465" s="20"/>
      <c r="S465" s="20"/>
      <c r="T465" s="18" t="s">
        <v>230</v>
      </c>
      <c r="U465" s="495" t="s">
        <v>81</v>
      </c>
      <c r="V465" s="88"/>
      <c r="W465" s="181" t="s">
        <v>3774</v>
      </c>
      <c r="X465" s="163" t="s">
        <v>4949</v>
      </c>
      <c r="Y465" s="8"/>
      <c r="Z465" s="114" t="str">
        <f>INDEX('Factur-X FULL'!B:B,MATCH(CONCATENATE("/rsm:CrossIndustryInvoice",O465),'Factur-X FULL'!M:M,0))</f>
        <v>BT-92</v>
      </c>
      <c r="AA465" s="201" t="str">
        <f>INDEX('Factur-X FULL'!K:K,MATCH(CONCATENATE("/rsm:CrossIndustryInvoice",O465),'Factur-X FULL'!M:M,0))</f>
        <v>1..1</v>
      </c>
      <c r="AB465" s="109" t="str">
        <f>IF(OR(ISNA(Z465),Z465="EXT"),INDEX('Factur-X FULL'!T:T,MATCH(CONCATENATE("/rsm:CrossIndustryInvoice",O465),'Factur-X FULL'!M:M,0)),INDEX('Factur-X FULL'!T:T,MATCH(Z465,'Factur-X FULL'!B:B,0)))</f>
        <v>BASIC WL</v>
      </c>
      <c r="AD465" s="8"/>
    </row>
    <row r="466" spans="1:30" ht="45" customHeight="1" outlineLevel="3" x14ac:dyDescent="0.2">
      <c r="A466" s="8">
        <v>897</v>
      </c>
      <c r="B466" s="68" t="s">
        <v>4162</v>
      </c>
      <c r="C466" s="121"/>
      <c r="D466" s="445" t="str">
        <f t="shared" si="51"/>
        <v xml:space="preserve">* * * * </v>
      </c>
      <c r="E466" s="24" t="s">
        <v>3337</v>
      </c>
      <c r="F466" s="26">
        <f t="shared" si="53"/>
        <v>4</v>
      </c>
      <c r="G466" s="26" t="s">
        <v>5613</v>
      </c>
      <c r="H466" s="26" t="s">
        <v>5613</v>
      </c>
      <c r="I466" s="26" t="s">
        <v>5613</v>
      </c>
      <c r="J466" s="26" t="s">
        <v>3776</v>
      </c>
      <c r="K466" s="18" t="s">
        <v>20</v>
      </c>
      <c r="L466" s="230" t="str">
        <f t="shared" si="55"/>
        <v>0..1</v>
      </c>
      <c r="M466" s="230" t="str">
        <f t="shared" si="54"/>
        <v>0..1</v>
      </c>
      <c r="N466" s="475" t="s">
        <v>20</v>
      </c>
      <c r="O466" s="20" t="s">
        <v>3979</v>
      </c>
      <c r="P466" s="20" t="s">
        <v>3338</v>
      </c>
      <c r="Q466" s="20" t="s">
        <v>4252</v>
      </c>
      <c r="R466" s="20"/>
      <c r="S466" s="20"/>
      <c r="T466" s="18" t="s">
        <v>192</v>
      </c>
      <c r="U466" s="495" t="s">
        <v>81</v>
      </c>
      <c r="V466" s="88"/>
      <c r="W466" s="181" t="s">
        <v>3774</v>
      </c>
      <c r="X466" s="163" t="s">
        <v>4949</v>
      </c>
      <c r="Y466" s="8"/>
      <c r="Z466" s="114" t="str">
        <f>INDEX('Factur-X FULL'!B:B,MATCH(CONCATENATE("/rsm:CrossIndustryInvoice",O466),'Factur-X FULL'!M:M,0))</f>
        <v>BT-98</v>
      </c>
      <c r="AA466" s="201" t="str">
        <f>INDEX('Factur-X FULL'!K:K,MATCH(CONCATENATE("/rsm:CrossIndustryInvoice",O466),'Factur-X FULL'!M:M,0))</f>
        <v>0..1</v>
      </c>
      <c r="AB466" s="109" t="str">
        <f>IF(OR(ISNA(Z466),Z466="EXT"),INDEX('Factur-X FULL'!T:T,MATCH(CONCATENATE("/rsm:CrossIndustryInvoice",O466),'Factur-X FULL'!M:M,0)),INDEX('Factur-X FULL'!T:T,MATCH(Z466,'Factur-X FULL'!B:B,0)))</f>
        <v>BASIC WL</v>
      </c>
      <c r="AD466" s="8"/>
    </row>
    <row r="467" spans="1:30" ht="45" customHeight="1" outlineLevel="3" x14ac:dyDescent="0.2">
      <c r="A467" s="8">
        <v>898</v>
      </c>
      <c r="B467" s="68" t="s">
        <v>4162</v>
      </c>
      <c r="C467" s="121"/>
      <c r="D467" s="445" t="str">
        <f t="shared" si="51"/>
        <v xml:space="preserve">* * * * </v>
      </c>
      <c r="E467" s="24" t="s">
        <v>3348</v>
      </c>
      <c r="F467" s="26">
        <f t="shared" si="53"/>
        <v>4</v>
      </c>
      <c r="G467" s="26" t="s">
        <v>5613</v>
      </c>
      <c r="H467" s="26" t="s">
        <v>5613</v>
      </c>
      <c r="I467" s="26" t="s">
        <v>5613</v>
      </c>
      <c r="J467" s="26" t="s">
        <v>3776</v>
      </c>
      <c r="K467" s="18" t="s">
        <v>20</v>
      </c>
      <c r="L467" s="230" t="str">
        <f t="shared" si="55"/>
        <v>0..1</v>
      </c>
      <c r="M467" s="230" t="str">
        <f t="shared" si="54"/>
        <v>0..1</v>
      </c>
      <c r="N467" s="475" t="s">
        <v>20</v>
      </c>
      <c r="O467" s="20" t="s">
        <v>3980</v>
      </c>
      <c r="P467" s="20" t="s">
        <v>3349</v>
      </c>
      <c r="Q467" s="20"/>
      <c r="R467" s="20"/>
      <c r="S467" s="20"/>
      <c r="T467" s="18" t="s">
        <v>125</v>
      </c>
      <c r="U467" s="495" t="s">
        <v>81</v>
      </c>
      <c r="V467" s="88"/>
      <c r="W467" s="181" t="s">
        <v>3774</v>
      </c>
      <c r="X467" s="163" t="s">
        <v>4949</v>
      </c>
      <c r="Y467" s="8"/>
      <c r="Z467" s="114" t="str">
        <f>INDEX('Factur-X FULL'!B:B,MATCH(CONCATENATE("/rsm:CrossIndustryInvoice",O467),'Factur-X FULL'!M:M,0))</f>
        <v>BT-97</v>
      </c>
      <c r="AA467" s="201" t="str">
        <f>INDEX('Factur-X FULL'!K:K,MATCH(CONCATENATE("/rsm:CrossIndustryInvoice",O467),'Factur-X FULL'!M:M,0))</f>
        <v>0..1</v>
      </c>
      <c r="AB467" s="109" t="str">
        <f>IF(OR(ISNA(Z467),Z467="EXT"),INDEX('Factur-X FULL'!T:T,MATCH(CONCATENATE("/rsm:CrossIndustryInvoice",O467),'Factur-X FULL'!M:M,0)),INDEX('Factur-X FULL'!T:T,MATCH(Z467,'Factur-X FULL'!B:B,0)))</f>
        <v>BASIC WL</v>
      </c>
      <c r="AD467" s="8"/>
    </row>
    <row r="468" spans="1:30" ht="45" customHeight="1" outlineLevel="3" x14ac:dyDescent="0.2">
      <c r="A468" s="8">
        <v>899</v>
      </c>
      <c r="B468" s="68" t="s">
        <v>4162</v>
      </c>
      <c r="C468" s="221"/>
      <c r="D468" s="462" t="str">
        <f t="shared" si="51"/>
        <v xml:space="preserve">* * * * </v>
      </c>
      <c r="E468" s="46" t="str">
        <f>CONCATENATE("(",E469,")")</f>
        <v>(VAT type code for document level allowances)</v>
      </c>
      <c r="F468" s="233">
        <f t="shared" si="53"/>
        <v>4</v>
      </c>
      <c r="G468" s="233" t="s">
        <v>5613</v>
      </c>
      <c r="H468" s="233" t="s">
        <v>5613</v>
      </c>
      <c r="I468" s="233" t="s">
        <v>5613</v>
      </c>
      <c r="J468" s="233" t="s">
        <v>3776</v>
      </c>
      <c r="K468" s="463" t="s">
        <v>20</v>
      </c>
      <c r="L468" s="233" t="str">
        <f t="shared" si="55"/>
        <v>0..1</v>
      </c>
      <c r="M468" s="233" t="str">
        <f t="shared" si="54"/>
        <v>0..1</v>
      </c>
      <c r="N468" s="483" t="s">
        <v>21</v>
      </c>
      <c r="O468" s="464" t="s">
        <v>3981</v>
      </c>
      <c r="P468" s="464"/>
      <c r="Q468" s="464"/>
      <c r="R468" s="464"/>
      <c r="S468" s="464"/>
      <c r="T468" s="463"/>
      <c r="U468" s="507"/>
      <c r="V468" s="465"/>
      <c r="W468" s="466" t="s">
        <v>3774</v>
      </c>
      <c r="X468" s="467" t="s">
        <v>4949</v>
      </c>
      <c r="Y468" s="8"/>
      <c r="Z468" s="468" t="str">
        <f>INDEX('Factur-X FULL'!B:B,MATCH(CONCATENATE("/rsm:CrossIndustryInvoice",O468),'Factur-X FULL'!M:M,0))</f>
        <v>BT-95-00</v>
      </c>
      <c r="AA468" s="469" t="str">
        <f>INDEX('Factur-X FULL'!K:K,MATCH(CONCATENATE("/rsm:CrossIndustryInvoice",O468),'Factur-X FULL'!M:M,0))</f>
        <v>1..1</v>
      </c>
      <c r="AB468" s="113" t="str">
        <f>IF(OR(ISNA(Z468),Z468="EXT"),INDEX('Factur-X FULL'!T:T,MATCH(CONCATENATE("/rsm:CrossIndustryInvoice",O468),'Factur-X FULL'!M:M,0)),INDEX('Factur-X FULL'!T:T,MATCH(Z468,'Factur-X FULL'!B:B,0)))</f>
        <v>BASIC WL</v>
      </c>
      <c r="AC468" s="70" t="s">
        <v>4706</v>
      </c>
      <c r="AD468" s="8"/>
    </row>
    <row r="469" spans="1:30" ht="45" customHeight="1" outlineLevel="3" x14ac:dyDescent="0.2">
      <c r="A469" s="8">
        <v>900</v>
      </c>
      <c r="B469" s="68" t="s">
        <v>4162</v>
      </c>
      <c r="C469" s="121"/>
      <c r="D469" s="445" t="str">
        <f t="shared" si="51"/>
        <v xml:space="preserve">* * * * * </v>
      </c>
      <c r="E469" s="24" t="s">
        <v>3359</v>
      </c>
      <c r="F469" s="26">
        <f t="shared" si="53"/>
        <v>5</v>
      </c>
      <c r="G469" s="26" t="s">
        <v>5613</v>
      </c>
      <c r="H469" s="26" t="s">
        <v>5613</v>
      </c>
      <c r="I469" s="26" t="s">
        <v>5613</v>
      </c>
      <c r="J469" s="26" t="s">
        <v>3776</v>
      </c>
      <c r="K469" s="18" t="s">
        <v>16</v>
      </c>
      <c r="L469" s="230" t="str">
        <f t="shared" si="55"/>
        <v>1..1</v>
      </c>
      <c r="M469" s="230" t="str">
        <f t="shared" si="54"/>
        <v>1..1</v>
      </c>
      <c r="N469" s="475" t="s">
        <v>20</v>
      </c>
      <c r="O469" s="47" t="s">
        <v>3982</v>
      </c>
      <c r="P469" s="47" t="s">
        <v>5087</v>
      </c>
      <c r="Q469" s="47" t="s">
        <v>1101</v>
      </c>
      <c r="R469" s="47"/>
      <c r="S469" s="47"/>
      <c r="T469" s="125" t="s">
        <v>192</v>
      </c>
      <c r="U469" s="501" t="s">
        <v>81</v>
      </c>
      <c r="V469" s="94"/>
      <c r="W469" s="187" t="s">
        <v>3774</v>
      </c>
      <c r="X469" s="169" t="s">
        <v>4949</v>
      </c>
      <c r="Y469" s="8"/>
      <c r="Z469" s="114" t="str">
        <f>INDEX('Factur-X FULL'!B:B,MATCH(CONCATENATE("/rsm:CrossIndustryInvoice",O469),'Factur-X FULL'!M:M,0))</f>
        <v>BT-95-0</v>
      </c>
      <c r="AA469" s="201" t="str">
        <f>INDEX('Factur-X FULL'!K:K,MATCH(CONCATENATE("/rsm:CrossIndustryInvoice",O469),'Factur-X FULL'!M:M,0))</f>
        <v>1..1</v>
      </c>
      <c r="AB469" s="109" t="str">
        <f>IF(OR(ISNA(Z469),Z469="EXT"),INDEX('Factur-X FULL'!T:T,MATCH(CONCATENATE("/rsm:CrossIndustryInvoice",O469),'Factur-X FULL'!M:M,0)),INDEX('Factur-X FULL'!T:T,MATCH(Z469,'Factur-X FULL'!B:B,0)))</f>
        <v>BASIC WL</v>
      </c>
      <c r="AD469" s="8"/>
    </row>
    <row r="470" spans="1:30" ht="45" customHeight="1" outlineLevel="3" x14ac:dyDescent="0.2">
      <c r="A470" s="8">
        <v>901</v>
      </c>
      <c r="B470" s="68" t="s">
        <v>4162</v>
      </c>
      <c r="C470" s="121"/>
      <c r="D470" s="445" t="str">
        <f t="shared" si="51"/>
        <v xml:space="preserve">* * * * * </v>
      </c>
      <c r="E470" s="24" t="s">
        <v>3364</v>
      </c>
      <c r="F470" s="26">
        <f t="shared" si="53"/>
        <v>5</v>
      </c>
      <c r="G470" s="26" t="s">
        <v>5613</v>
      </c>
      <c r="H470" s="26" t="s">
        <v>5613</v>
      </c>
      <c r="I470" s="26" t="s">
        <v>5613</v>
      </c>
      <c r="J470" s="26" t="s">
        <v>3776</v>
      </c>
      <c r="K470" s="18" t="s">
        <v>16</v>
      </c>
      <c r="L470" s="230" t="str">
        <f t="shared" si="55"/>
        <v>1..1</v>
      </c>
      <c r="M470" s="230" t="str">
        <f t="shared" si="54"/>
        <v>1..1</v>
      </c>
      <c r="N470" s="475" t="s">
        <v>20</v>
      </c>
      <c r="O470" s="20" t="s">
        <v>3983</v>
      </c>
      <c r="P470" s="20" t="s">
        <v>3365</v>
      </c>
      <c r="Q470" s="20" t="s">
        <v>4248</v>
      </c>
      <c r="R470" s="20"/>
      <c r="S470" s="20"/>
      <c r="T470" s="18" t="s">
        <v>192</v>
      </c>
      <c r="U470" s="495" t="s">
        <v>81</v>
      </c>
      <c r="V470" s="88"/>
      <c r="W470" s="181" t="s">
        <v>3774</v>
      </c>
      <c r="X470" s="163" t="s">
        <v>4949</v>
      </c>
      <c r="Y470" s="8"/>
      <c r="Z470" s="114" t="str">
        <f>INDEX('Factur-X FULL'!B:B,MATCH(CONCATENATE("/rsm:CrossIndustryInvoice",O470),'Factur-X FULL'!M:M,0))</f>
        <v>BT-95</v>
      </c>
      <c r="AA470" s="201" t="str">
        <f>INDEX('Factur-X FULL'!K:K,MATCH(CONCATENATE("/rsm:CrossIndustryInvoice",O470),'Factur-X FULL'!M:M,0))</f>
        <v>1..1</v>
      </c>
      <c r="AB470" s="109" t="str">
        <f>IF(OR(ISNA(Z470),Z470="EXT"),INDEX('Factur-X FULL'!T:T,MATCH(CONCATENATE("/rsm:CrossIndustryInvoice",O470),'Factur-X FULL'!M:M,0)),INDEX('Factur-X FULL'!T:T,MATCH(Z470,'Factur-X FULL'!B:B,0)))</f>
        <v>BASIC WL</v>
      </c>
      <c r="AD470" s="8"/>
    </row>
    <row r="471" spans="1:30" ht="45" customHeight="1" outlineLevel="3" x14ac:dyDescent="0.2">
      <c r="A471" s="8">
        <v>902</v>
      </c>
      <c r="B471" s="68" t="s">
        <v>4162</v>
      </c>
      <c r="C471" s="121"/>
      <c r="D471" s="445" t="str">
        <f t="shared" si="51"/>
        <v xml:space="preserve">* * * * * </v>
      </c>
      <c r="E471" s="24" t="s">
        <v>3372</v>
      </c>
      <c r="F471" s="26">
        <f t="shared" si="53"/>
        <v>5</v>
      </c>
      <c r="G471" s="26" t="s">
        <v>5613</v>
      </c>
      <c r="H471" s="26" t="s">
        <v>5613</v>
      </c>
      <c r="I471" s="26" t="s">
        <v>5613</v>
      </c>
      <c r="J471" s="26" t="s">
        <v>3776</v>
      </c>
      <c r="K471" s="18" t="s">
        <v>20</v>
      </c>
      <c r="L471" s="230" t="str">
        <f t="shared" si="55"/>
        <v>0..1</v>
      </c>
      <c r="M471" s="230" t="str">
        <f t="shared" si="54"/>
        <v>0..1</v>
      </c>
      <c r="N471" s="475" t="s">
        <v>20</v>
      </c>
      <c r="O471" s="20" t="s">
        <v>3984</v>
      </c>
      <c r="P471" s="20" t="s">
        <v>3373</v>
      </c>
      <c r="Q471" s="20"/>
      <c r="R471" s="20"/>
      <c r="S471" s="20"/>
      <c r="T471" s="18" t="s">
        <v>1130</v>
      </c>
      <c r="U471" s="495" t="s">
        <v>81</v>
      </c>
      <c r="V471" s="88"/>
      <c r="W471" s="181" t="s">
        <v>3774</v>
      </c>
      <c r="X471" s="163" t="s">
        <v>4949</v>
      </c>
      <c r="Y471" s="8"/>
      <c r="Z471" s="114" t="str">
        <f>INDEX('Factur-X FULL'!B:B,MATCH(CONCATENATE("/rsm:CrossIndustryInvoice",O471),'Factur-X FULL'!M:M,0))</f>
        <v>BT-96</v>
      </c>
      <c r="AA471" s="201" t="str">
        <f>INDEX('Factur-X FULL'!K:K,MATCH(CONCATENATE("/rsm:CrossIndustryInvoice",O471),'Factur-X FULL'!M:M,0))</f>
        <v>0..1</v>
      </c>
      <c r="AB471" s="109" t="str">
        <f>IF(OR(ISNA(Z471),Z471="EXT"),INDEX('Factur-X FULL'!T:T,MATCH(CONCATENATE("/rsm:CrossIndustryInvoice",O471),'Factur-X FULL'!M:M,0)),INDEX('Factur-X FULL'!T:T,MATCH(Z471,'Factur-X FULL'!B:B,0)))</f>
        <v>BASIC WL</v>
      </c>
      <c r="AD471" s="8"/>
    </row>
    <row r="472" spans="1:30" s="148" customFormat="1" ht="45" customHeight="1" outlineLevel="2" x14ac:dyDescent="0.2">
      <c r="A472" s="8">
        <v>903</v>
      </c>
      <c r="B472" s="156" t="s">
        <v>4162</v>
      </c>
      <c r="C472" s="127"/>
      <c r="D472" s="449" t="str">
        <f t="shared" si="51"/>
        <v xml:space="preserve">* * * </v>
      </c>
      <c r="E472" s="40" t="s">
        <v>3379</v>
      </c>
      <c r="F472" s="42">
        <f t="shared" si="53"/>
        <v>3</v>
      </c>
      <c r="G472" s="234" t="s">
        <v>5613</v>
      </c>
      <c r="H472" s="234" t="s">
        <v>5613</v>
      </c>
      <c r="I472" s="234" t="s">
        <v>5613</v>
      </c>
      <c r="J472" s="234" t="s">
        <v>3776</v>
      </c>
      <c r="K472" s="42" t="s">
        <v>21</v>
      </c>
      <c r="L472" s="41" t="str">
        <f t="shared" si="55"/>
        <v>0..n</v>
      </c>
      <c r="M472" s="41" t="str">
        <f t="shared" si="54"/>
        <v>0..n</v>
      </c>
      <c r="N472" s="481" t="s">
        <v>21</v>
      </c>
      <c r="O472" s="40" t="s">
        <v>3973</v>
      </c>
      <c r="P472" s="40" t="s">
        <v>4210</v>
      </c>
      <c r="Q472" s="40"/>
      <c r="R472" s="40"/>
      <c r="S472" s="42"/>
      <c r="T472" s="42" t="s">
        <v>77</v>
      </c>
      <c r="U472" s="499"/>
      <c r="V472" s="195"/>
      <c r="W472" s="193" t="s">
        <v>3774</v>
      </c>
      <c r="X472" s="194" t="s">
        <v>4949</v>
      </c>
      <c r="Y472" s="8"/>
      <c r="Z472" s="141" t="s">
        <v>3378</v>
      </c>
      <c r="AA472" s="203" t="str">
        <f>INDEX('Factur-X FULL'!K:K,MATCH(CONCATENATE("/rsm:CrossIndustryInvoice",O472),'Factur-X FULL'!M:M,0))</f>
        <v>0..n</v>
      </c>
      <c r="AB472" s="143" t="str">
        <f>IF(OR(ISNA(Z472),Z472="EXT"),INDEX('Factur-X FULL'!T:T,MATCH(CONCATENATE("/rsm:CrossIndustryInvoice",O472),'Factur-X FULL'!M:M,0)),INDEX('Factur-X FULL'!T:T,MATCH(Z472,'Factur-X FULL'!B:B,0)))</f>
        <v>BASIC WL</v>
      </c>
      <c r="AC472" s="70"/>
      <c r="AD472" s="8"/>
    </row>
    <row r="473" spans="1:30" ht="45" customHeight="1" outlineLevel="3" x14ac:dyDescent="0.2">
      <c r="A473" s="8">
        <v>904</v>
      </c>
      <c r="B473" s="68" t="s">
        <v>4162</v>
      </c>
      <c r="C473" s="121"/>
      <c r="D473" s="445" t="str">
        <f t="shared" si="51"/>
        <v xml:space="preserve">* * * * </v>
      </c>
      <c r="E473" s="24" t="s">
        <v>3296</v>
      </c>
      <c r="F473" s="26">
        <f t="shared" si="53"/>
        <v>4</v>
      </c>
      <c r="G473" s="26" t="s">
        <v>5613</v>
      </c>
      <c r="H473" s="26" t="s">
        <v>5613</v>
      </c>
      <c r="I473" s="26" t="s">
        <v>5613</v>
      </c>
      <c r="J473" s="26" t="s">
        <v>3776</v>
      </c>
      <c r="K473" s="18" t="s">
        <v>16</v>
      </c>
      <c r="L473" s="230" t="str">
        <f t="shared" si="55"/>
        <v>1..1</v>
      </c>
      <c r="M473" s="230" t="str">
        <f t="shared" si="54"/>
        <v>1..1</v>
      </c>
      <c r="N473" s="475" t="s">
        <v>20</v>
      </c>
      <c r="O473" s="20" t="s">
        <v>3974</v>
      </c>
      <c r="P473" s="20" t="s">
        <v>77</v>
      </c>
      <c r="Q473" s="20"/>
      <c r="R473" s="20"/>
      <c r="S473" s="20"/>
      <c r="T473" s="18" t="s">
        <v>77</v>
      </c>
      <c r="U473" s="495"/>
      <c r="V473" s="88"/>
      <c r="W473" s="181" t="s">
        <v>3774</v>
      </c>
      <c r="X473" s="163" t="s">
        <v>4949</v>
      </c>
      <c r="Y473" s="8"/>
      <c r="Z473" s="111" t="s">
        <v>3383</v>
      </c>
      <c r="AA473" s="199" t="str">
        <f>INDEX('Factur-X FULL'!K:K,MATCH(CONCATENATE("/rsm:CrossIndustryInvoice",O473),'Factur-X FULL'!M:M,0))</f>
        <v>1..1</v>
      </c>
      <c r="AB473" s="109" t="str">
        <f>IF(OR(ISNA(Z473),Z473="EXT"),INDEX('Factur-X FULL'!T:T,MATCH(CONCATENATE("/rsm:CrossIndustryInvoice",O473),'Factur-X FULL'!M:M,0)),INDEX('Factur-X FULL'!T:T,MATCH(Z473,'Factur-X FULL'!B:B,0)))</f>
        <v>BASIC WL</v>
      </c>
      <c r="AD473" s="8"/>
    </row>
    <row r="474" spans="1:30" ht="45" customHeight="1" outlineLevel="3" x14ac:dyDescent="0.2">
      <c r="A474" s="8">
        <v>905</v>
      </c>
      <c r="B474" s="68" t="s">
        <v>4162</v>
      </c>
      <c r="C474" s="121"/>
      <c r="D474" s="445" t="str">
        <f t="shared" si="51"/>
        <v xml:space="preserve">* * * * * </v>
      </c>
      <c r="E474" s="24" t="s">
        <v>3300</v>
      </c>
      <c r="F474" s="26">
        <f t="shared" si="53"/>
        <v>5</v>
      </c>
      <c r="G474" s="26" t="s">
        <v>5613</v>
      </c>
      <c r="H474" s="26" t="s">
        <v>5613</v>
      </c>
      <c r="I474" s="26" t="s">
        <v>5613</v>
      </c>
      <c r="J474" s="26" t="s">
        <v>3776</v>
      </c>
      <c r="K474" s="18" t="s">
        <v>16</v>
      </c>
      <c r="L474" s="230" t="str">
        <f t="shared" si="55"/>
        <v>1..1</v>
      </c>
      <c r="M474" s="230" t="str">
        <f t="shared" si="54"/>
        <v>1..1</v>
      </c>
      <c r="N474" s="475" t="s">
        <v>16</v>
      </c>
      <c r="O474" s="47" t="s">
        <v>3975</v>
      </c>
      <c r="P474" s="47" t="s">
        <v>77</v>
      </c>
      <c r="Q474" s="47" t="s">
        <v>1268</v>
      </c>
      <c r="R474" s="47"/>
      <c r="S474" s="47"/>
      <c r="T474" s="125" t="s">
        <v>125</v>
      </c>
      <c r="U474" s="501" t="s">
        <v>81</v>
      </c>
      <c r="V474" s="94"/>
      <c r="W474" s="187" t="s">
        <v>3774</v>
      </c>
      <c r="X474" s="169" t="s">
        <v>4949</v>
      </c>
      <c r="Y474" s="8"/>
      <c r="Z474" s="111" t="s">
        <v>3384</v>
      </c>
      <c r="AA474" s="199" t="str">
        <f>INDEX('Factur-X FULL'!K:K,MATCH(CONCATENATE("/rsm:CrossIndustryInvoice",O474),'Factur-X FULL'!M:M,0))</f>
        <v>1..1</v>
      </c>
      <c r="AB474" s="109" t="str">
        <f>IF(OR(ISNA(Z474),Z474="EXT"),INDEX('Factur-X FULL'!T:T,MATCH(CONCATENATE("/rsm:CrossIndustryInvoice",O474),'Factur-X FULL'!M:M,0)),INDEX('Factur-X FULL'!T:T,MATCH(Z474,'Factur-X FULL'!B:B,0)))</f>
        <v>BASIC WL</v>
      </c>
      <c r="AD474" s="8"/>
    </row>
    <row r="475" spans="1:30" ht="45" customHeight="1" outlineLevel="3" x14ac:dyDescent="0.2">
      <c r="A475" s="8">
        <v>907</v>
      </c>
      <c r="B475" s="68" t="s">
        <v>4162</v>
      </c>
      <c r="C475" s="121"/>
      <c r="D475" s="445" t="str">
        <f t="shared" si="51"/>
        <v xml:space="preserve">* * * * </v>
      </c>
      <c r="E475" s="24" t="s">
        <v>3387</v>
      </c>
      <c r="F475" s="26">
        <f t="shared" si="53"/>
        <v>4</v>
      </c>
      <c r="G475" s="26" t="s">
        <v>5613</v>
      </c>
      <c r="H475" s="26" t="s">
        <v>5613</v>
      </c>
      <c r="I475" s="26" t="s">
        <v>5613</v>
      </c>
      <c r="J475" s="26" t="s">
        <v>3776</v>
      </c>
      <c r="K475" s="18" t="s">
        <v>20</v>
      </c>
      <c r="L475" s="230" t="str">
        <f t="shared" si="55"/>
        <v>0..1</v>
      </c>
      <c r="M475" s="230" t="str">
        <f t="shared" si="54"/>
        <v>0..1</v>
      </c>
      <c r="N475" s="475" t="s">
        <v>20</v>
      </c>
      <c r="O475" s="20" t="s">
        <v>3976</v>
      </c>
      <c r="P475" s="20" t="s">
        <v>3388</v>
      </c>
      <c r="Q475" s="20"/>
      <c r="R475" s="20"/>
      <c r="S475" s="20"/>
      <c r="T475" s="18" t="s">
        <v>1130</v>
      </c>
      <c r="U475" s="495" t="s">
        <v>81</v>
      </c>
      <c r="V475" s="88"/>
      <c r="W475" s="181" t="s">
        <v>3774</v>
      </c>
      <c r="X475" s="163" t="s">
        <v>4949</v>
      </c>
      <c r="Y475" s="8"/>
      <c r="Z475" s="111" t="s">
        <v>3386</v>
      </c>
      <c r="AA475" s="199" t="str">
        <f>INDEX('Factur-X FULL'!K:K,MATCH(CONCATENATE("/rsm:CrossIndustryInvoice",O475),'Factur-X FULL'!M:M,0))</f>
        <v>0..1</v>
      </c>
      <c r="AB475" s="109" t="str">
        <f>IF(OR(ISNA(Z475),Z475="EXT"),INDEX('Factur-X FULL'!T:T,MATCH(CONCATENATE("/rsm:CrossIndustryInvoice",O475),'Factur-X FULL'!M:M,0)),INDEX('Factur-X FULL'!T:T,MATCH(Z475,'Factur-X FULL'!B:B,0)))</f>
        <v>BASIC WL</v>
      </c>
      <c r="AD475" s="8"/>
    </row>
    <row r="476" spans="1:30" ht="45" customHeight="1" outlineLevel="3" x14ac:dyDescent="0.2">
      <c r="A476" s="8">
        <v>908</v>
      </c>
      <c r="B476" s="68" t="s">
        <v>4162</v>
      </c>
      <c r="C476" s="121"/>
      <c r="D476" s="445" t="str">
        <f t="shared" si="51"/>
        <v xml:space="preserve">* * * * </v>
      </c>
      <c r="E476" s="24" t="s">
        <v>3392</v>
      </c>
      <c r="F476" s="26">
        <f t="shared" si="53"/>
        <v>4</v>
      </c>
      <c r="G476" s="26" t="s">
        <v>5613</v>
      </c>
      <c r="H476" s="26" t="s">
        <v>5613</v>
      </c>
      <c r="I476" s="26" t="s">
        <v>5613</v>
      </c>
      <c r="J476" s="26" t="s">
        <v>3776</v>
      </c>
      <c r="K476" s="18" t="s">
        <v>20</v>
      </c>
      <c r="L476" s="230" t="str">
        <f t="shared" si="55"/>
        <v>0..1</v>
      </c>
      <c r="M476" s="230" t="str">
        <f t="shared" si="54"/>
        <v>0..1</v>
      </c>
      <c r="N476" s="475" t="s">
        <v>20</v>
      </c>
      <c r="O476" s="20" t="s">
        <v>3977</v>
      </c>
      <c r="P476" s="20" t="s">
        <v>3393</v>
      </c>
      <c r="Q476" s="20"/>
      <c r="R476" s="20"/>
      <c r="S476" s="20"/>
      <c r="T476" s="18" t="s">
        <v>230</v>
      </c>
      <c r="U476" s="495" t="s">
        <v>81</v>
      </c>
      <c r="V476" s="88"/>
      <c r="W476" s="181" t="s">
        <v>3774</v>
      </c>
      <c r="X476" s="163" t="s">
        <v>4949</v>
      </c>
      <c r="Y476" s="8"/>
      <c r="Z476" s="111" t="s">
        <v>3391</v>
      </c>
      <c r="AA476" s="199" t="str">
        <f>INDEX('Factur-X FULL'!K:K,MATCH(CONCATENATE("/rsm:CrossIndustryInvoice",O476),'Factur-X FULL'!M:M,0))</f>
        <v>0..1</v>
      </c>
      <c r="AB476" s="109" t="str">
        <f>IF(OR(ISNA(Z476),Z476="EXT"),INDEX('Factur-X FULL'!T:T,MATCH(CONCATENATE("/rsm:CrossIndustryInvoice",O476),'Factur-X FULL'!M:M,0)),INDEX('Factur-X FULL'!T:T,MATCH(Z476,'Factur-X FULL'!B:B,0)))</f>
        <v>BASIC WL</v>
      </c>
      <c r="AD476" s="8"/>
    </row>
    <row r="477" spans="1:30" ht="45" customHeight="1" outlineLevel="3" x14ac:dyDescent="0.2">
      <c r="A477" s="8">
        <v>911</v>
      </c>
      <c r="B477" s="68" t="s">
        <v>4162</v>
      </c>
      <c r="C477" s="121"/>
      <c r="D477" s="445" t="str">
        <f t="shared" si="51"/>
        <v xml:space="preserve">* * * * </v>
      </c>
      <c r="E477" s="24" t="s">
        <v>3397</v>
      </c>
      <c r="F477" s="26">
        <f t="shared" si="53"/>
        <v>4</v>
      </c>
      <c r="G477" s="26" t="s">
        <v>5613</v>
      </c>
      <c r="H477" s="26" t="s">
        <v>5613</v>
      </c>
      <c r="I477" s="26" t="s">
        <v>5613</v>
      </c>
      <c r="J477" s="26" t="s">
        <v>3776</v>
      </c>
      <c r="K477" s="18" t="s">
        <v>16</v>
      </c>
      <c r="L477" s="230" t="str">
        <f t="shared" si="55"/>
        <v>1..1</v>
      </c>
      <c r="M477" s="230" t="str">
        <f t="shared" si="54"/>
        <v>1..1</v>
      </c>
      <c r="N477" s="475" t="s">
        <v>21</v>
      </c>
      <c r="O477" s="20" t="s">
        <v>3978</v>
      </c>
      <c r="P477" s="20" t="s">
        <v>1282</v>
      </c>
      <c r="Q477" s="20"/>
      <c r="R477" s="20"/>
      <c r="S477" s="20"/>
      <c r="T477" s="18" t="s">
        <v>230</v>
      </c>
      <c r="U477" s="495" t="s">
        <v>81</v>
      </c>
      <c r="V477" s="88"/>
      <c r="W477" s="181" t="s">
        <v>3774</v>
      </c>
      <c r="X477" s="163" t="s">
        <v>4949</v>
      </c>
      <c r="Y477" s="8"/>
      <c r="Z477" s="111" t="s">
        <v>3396</v>
      </c>
      <c r="AA477" s="199" t="str">
        <f>INDEX('Factur-X FULL'!K:K,MATCH(CONCATENATE("/rsm:CrossIndustryInvoice",O477),'Factur-X FULL'!M:M,0))</f>
        <v>1..1</v>
      </c>
      <c r="AB477" s="109" t="str">
        <f>IF(OR(ISNA(Z477),Z477="EXT"),INDEX('Factur-X FULL'!T:T,MATCH(CONCATENATE("/rsm:CrossIndustryInvoice",O477),'Factur-X FULL'!M:M,0)),INDEX('Factur-X FULL'!T:T,MATCH(Z477,'Factur-X FULL'!B:B,0)))</f>
        <v>BASIC WL</v>
      </c>
      <c r="AD477" s="8"/>
    </row>
    <row r="478" spans="1:30" ht="45" customHeight="1" outlineLevel="3" x14ac:dyDescent="0.2">
      <c r="A478" s="8">
        <v>912</v>
      </c>
      <c r="B478" s="68" t="s">
        <v>4162</v>
      </c>
      <c r="C478" s="121"/>
      <c r="D478" s="445" t="str">
        <f t="shared" si="51"/>
        <v xml:space="preserve">* * * * </v>
      </c>
      <c r="E478" s="24" t="s">
        <v>3403</v>
      </c>
      <c r="F478" s="26">
        <f t="shared" si="53"/>
        <v>4</v>
      </c>
      <c r="G478" s="26" t="s">
        <v>5613</v>
      </c>
      <c r="H478" s="26" t="s">
        <v>5613</v>
      </c>
      <c r="I478" s="26" t="s">
        <v>5613</v>
      </c>
      <c r="J478" s="26" t="s">
        <v>3776</v>
      </c>
      <c r="K478" s="18" t="s">
        <v>20</v>
      </c>
      <c r="L478" s="230" t="str">
        <f t="shared" si="55"/>
        <v>0..1</v>
      </c>
      <c r="M478" s="230" t="str">
        <f t="shared" si="54"/>
        <v>0..1</v>
      </c>
      <c r="N478" s="475" t="s">
        <v>20</v>
      </c>
      <c r="O478" s="20" t="s">
        <v>3979</v>
      </c>
      <c r="P478" s="20" t="s">
        <v>3404</v>
      </c>
      <c r="Q478" s="20" t="s">
        <v>4253</v>
      </c>
      <c r="R478" s="20"/>
      <c r="S478" s="20"/>
      <c r="T478" s="18" t="s">
        <v>192</v>
      </c>
      <c r="U478" s="495" t="s">
        <v>81</v>
      </c>
      <c r="V478" s="88"/>
      <c r="W478" s="181" t="s">
        <v>3774</v>
      </c>
      <c r="X478" s="163" t="s">
        <v>4949</v>
      </c>
      <c r="Y478" s="8"/>
      <c r="Z478" s="111" t="s">
        <v>3402</v>
      </c>
      <c r="AA478" s="199" t="str">
        <f>INDEX('Factur-X FULL'!K:K,MATCH(CONCATENATE("/rsm:CrossIndustryInvoice",O478),'Factur-X FULL'!M:M,0))</f>
        <v>0..1</v>
      </c>
      <c r="AB478" s="109" t="str">
        <f>IF(OR(ISNA(Z478),Z478="EXT"),INDEX('Factur-X FULL'!T:T,MATCH(CONCATENATE("/rsm:CrossIndustryInvoice",O478),'Factur-X FULL'!M:M,0)),INDEX('Factur-X FULL'!T:T,MATCH(Z478,'Factur-X FULL'!B:B,0)))</f>
        <v>BASIC WL</v>
      </c>
      <c r="AD478" s="8"/>
    </row>
    <row r="479" spans="1:30" ht="45" customHeight="1" outlineLevel="3" x14ac:dyDescent="0.2">
      <c r="A479" s="8">
        <v>913</v>
      </c>
      <c r="B479" s="68" t="s">
        <v>4162</v>
      </c>
      <c r="C479" s="121"/>
      <c r="D479" s="445" t="str">
        <f t="shared" si="51"/>
        <v xml:space="preserve">* * * * </v>
      </c>
      <c r="E479" s="24" t="s">
        <v>3412</v>
      </c>
      <c r="F479" s="26">
        <f t="shared" si="53"/>
        <v>4</v>
      </c>
      <c r="G479" s="26" t="s">
        <v>5613</v>
      </c>
      <c r="H479" s="26" t="s">
        <v>5613</v>
      </c>
      <c r="I479" s="26" t="s">
        <v>5613</v>
      </c>
      <c r="J479" s="26" t="s">
        <v>3776</v>
      </c>
      <c r="K479" s="18" t="s">
        <v>20</v>
      </c>
      <c r="L479" s="230" t="str">
        <f t="shared" si="55"/>
        <v>0..1</v>
      </c>
      <c r="M479" s="230" t="str">
        <f t="shared" si="54"/>
        <v>0..1</v>
      </c>
      <c r="N479" s="475" t="s">
        <v>20</v>
      </c>
      <c r="O479" s="20" t="s">
        <v>3980</v>
      </c>
      <c r="P479" s="20" t="s">
        <v>3413</v>
      </c>
      <c r="Q479" s="20"/>
      <c r="R479" s="20"/>
      <c r="S479" s="20"/>
      <c r="T479" s="18" t="s">
        <v>125</v>
      </c>
      <c r="U479" s="495" t="s">
        <v>81</v>
      </c>
      <c r="V479" s="88"/>
      <c r="W479" s="181" t="s">
        <v>3774</v>
      </c>
      <c r="X479" s="163" t="s">
        <v>4949</v>
      </c>
      <c r="Y479" s="8"/>
      <c r="Z479" s="111" t="s">
        <v>3411</v>
      </c>
      <c r="AA479" s="199" t="str">
        <f>INDEX('Factur-X FULL'!K:K,MATCH(CONCATENATE("/rsm:CrossIndustryInvoice",O479),'Factur-X FULL'!M:M,0))</f>
        <v>0..1</v>
      </c>
      <c r="AB479" s="109" t="str">
        <f>IF(OR(ISNA(Z479),Z479="EXT"),INDEX('Factur-X FULL'!T:T,MATCH(CONCATENATE("/rsm:CrossIndustryInvoice",O479),'Factur-X FULL'!M:M,0)),INDEX('Factur-X FULL'!T:T,MATCH(Z479,'Factur-X FULL'!B:B,0)))</f>
        <v>BASIC WL</v>
      </c>
      <c r="AD479" s="8"/>
    </row>
    <row r="480" spans="1:30" ht="45" customHeight="1" outlineLevel="3" x14ac:dyDescent="0.2">
      <c r="A480" s="8">
        <v>914</v>
      </c>
      <c r="B480" s="68" t="s">
        <v>4162</v>
      </c>
      <c r="C480" s="221"/>
      <c r="D480" s="462" t="str">
        <f t="shared" si="51"/>
        <v xml:space="preserve">* * * * </v>
      </c>
      <c r="E480" s="46" t="str">
        <f>CONCATENATE("(",E481,")")</f>
        <v>(VAT type code for document level charges)</v>
      </c>
      <c r="F480" s="233">
        <f t="shared" si="53"/>
        <v>4</v>
      </c>
      <c r="G480" s="233" t="s">
        <v>5613</v>
      </c>
      <c r="H480" s="233" t="s">
        <v>5613</v>
      </c>
      <c r="I480" s="233" t="s">
        <v>5613</v>
      </c>
      <c r="J480" s="233" t="s">
        <v>3776</v>
      </c>
      <c r="K480" s="463" t="s">
        <v>20</v>
      </c>
      <c r="L480" s="233" t="str">
        <f t="shared" si="55"/>
        <v>0..1</v>
      </c>
      <c r="M480" s="233" t="str">
        <f t="shared" si="54"/>
        <v>0..1</v>
      </c>
      <c r="N480" s="483" t="s">
        <v>21</v>
      </c>
      <c r="O480" s="464" t="s">
        <v>3981</v>
      </c>
      <c r="P480" s="464"/>
      <c r="Q480" s="464"/>
      <c r="R480" s="464"/>
      <c r="S480" s="464"/>
      <c r="T480" s="463"/>
      <c r="U480" s="507"/>
      <c r="V480" s="465"/>
      <c r="W480" s="466" t="s">
        <v>3774</v>
      </c>
      <c r="X480" s="467" t="s">
        <v>4949</v>
      </c>
      <c r="Y480" s="8"/>
      <c r="Z480" s="468" t="s">
        <v>3417</v>
      </c>
      <c r="AA480" s="469" t="str">
        <f>INDEX('Factur-X FULL'!K:K,MATCH(CONCATENATE("/rsm:CrossIndustryInvoice",O480),'Factur-X FULL'!M:M,0))</f>
        <v>1..1</v>
      </c>
      <c r="AB480" s="113" t="str">
        <f>IF(OR(ISNA(Z480),Z480="EXT"),INDEX('Factur-X FULL'!T:T,MATCH(CONCATENATE("/rsm:CrossIndustryInvoice",O480),'Factur-X FULL'!M:M,0)),INDEX('Factur-X FULL'!T:T,MATCH(Z480,'Factur-X FULL'!B:B,0)))</f>
        <v>BASIC WL</v>
      </c>
      <c r="AC480" s="70" t="s">
        <v>4706</v>
      </c>
      <c r="AD480" s="8"/>
    </row>
    <row r="481" spans="1:30" ht="45" customHeight="1" outlineLevel="3" x14ac:dyDescent="0.2">
      <c r="A481" s="8">
        <v>915</v>
      </c>
      <c r="B481" s="68" t="s">
        <v>4162</v>
      </c>
      <c r="C481" s="121"/>
      <c r="D481" s="445" t="str">
        <f t="shared" ref="D481:D495" si="56">REPT($D$1,F481)</f>
        <v xml:space="preserve">* * * * * </v>
      </c>
      <c r="E481" s="24" t="s">
        <v>3420</v>
      </c>
      <c r="F481" s="26">
        <f t="shared" si="53"/>
        <v>5</v>
      </c>
      <c r="G481" s="26" t="s">
        <v>5613</v>
      </c>
      <c r="H481" s="26" t="s">
        <v>5613</v>
      </c>
      <c r="I481" s="26" t="s">
        <v>5613</v>
      </c>
      <c r="J481" s="26" t="s">
        <v>3776</v>
      </c>
      <c r="K481" s="18" t="s">
        <v>16</v>
      </c>
      <c r="L481" s="230" t="str">
        <f t="shared" si="55"/>
        <v>1..1</v>
      </c>
      <c r="M481" s="230" t="str">
        <f t="shared" si="54"/>
        <v>1..1</v>
      </c>
      <c r="N481" s="475" t="s">
        <v>20</v>
      </c>
      <c r="O481" s="47" t="s">
        <v>3982</v>
      </c>
      <c r="P481" s="47" t="s">
        <v>5087</v>
      </c>
      <c r="Q481" s="47" t="s">
        <v>1101</v>
      </c>
      <c r="R481" s="47"/>
      <c r="S481" s="47"/>
      <c r="T481" s="125" t="s">
        <v>192</v>
      </c>
      <c r="U481" s="501" t="s">
        <v>81</v>
      </c>
      <c r="V481" s="94"/>
      <c r="W481" s="187" t="s">
        <v>3774</v>
      </c>
      <c r="X481" s="169" t="s">
        <v>4949</v>
      </c>
      <c r="Y481" s="8"/>
      <c r="Z481" s="111" t="s">
        <v>3419</v>
      </c>
      <c r="AA481" s="199" t="str">
        <f>INDEX('Factur-X FULL'!K:K,MATCH(CONCATENATE("/rsm:CrossIndustryInvoice",O481),'Factur-X FULL'!M:M,0))</f>
        <v>1..1</v>
      </c>
      <c r="AB481" s="109" t="str">
        <f>IF(OR(ISNA(Z481),Z481="EXT"),INDEX('Factur-X FULL'!T:T,MATCH(CONCATENATE("/rsm:CrossIndustryInvoice",O481),'Factur-X FULL'!M:M,0)),INDEX('Factur-X FULL'!T:T,MATCH(Z481,'Factur-X FULL'!B:B,0)))</f>
        <v>BASIC WL</v>
      </c>
      <c r="AD481" s="8"/>
    </row>
    <row r="482" spans="1:30" ht="45" customHeight="1" outlineLevel="3" x14ac:dyDescent="0.2">
      <c r="A482" s="8">
        <v>916</v>
      </c>
      <c r="B482" s="68" t="s">
        <v>4162</v>
      </c>
      <c r="C482" s="121"/>
      <c r="D482" s="445" t="str">
        <f t="shared" si="56"/>
        <v xml:space="preserve">* * * * * </v>
      </c>
      <c r="E482" s="24" t="s">
        <v>3423</v>
      </c>
      <c r="F482" s="26">
        <f t="shared" si="53"/>
        <v>5</v>
      </c>
      <c r="G482" s="26" t="s">
        <v>5613</v>
      </c>
      <c r="H482" s="26" t="s">
        <v>5613</v>
      </c>
      <c r="I482" s="26" t="s">
        <v>5613</v>
      </c>
      <c r="J482" s="26" t="s">
        <v>3776</v>
      </c>
      <c r="K482" s="18" t="s">
        <v>16</v>
      </c>
      <c r="L482" s="230" t="str">
        <f t="shared" si="55"/>
        <v>1..1</v>
      </c>
      <c r="M482" s="230" t="str">
        <f t="shared" si="54"/>
        <v>1..1</v>
      </c>
      <c r="N482" s="475" t="s">
        <v>20</v>
      </c>
      <c r="O482" s="20" t="s">
        <v>3983</v>
      </c>
      <c r="P482" s="20" t="s">
        <v>3424</v>
      </c>
      <c r="Q482" s="20" t="s">
        <v>4248</v>
      </c>
      <c r="R482" s="20"/>
      <c r="S482" s="20"/>
      <c r="T482" s="18" t="s">
        <v>192</v>
      </c>
      <c r="U482" s="495" t="s">
        <v>81</v>
      </c>
      <c r="V482" s="88"/>
      <c r="W482" s="181"/>
      <c r="X482" s="163" t="s">
        <v>4949</v>
      </c>
      <c r="Y482" s="8"/>
      <c r="Z482" s="111" t="s">
        <v>3422</v>
      </c>
      <c r="AA482" s="199" t="str">
        <f>INDEX('Factur-X FULL'!K:K,MATCH(CONCATENATE("/rsm:CrossIndustryInvoice",O482),'Factur-X FULL'!M:M,0))</f>
        <v>1..1</v>
      </c>
      <c r="AB482" s="109" t="str">
        <f>IF(OR(ISNA(Z482),Z482="EXT"),INDEX('Factur-X FULL'!T:T,MATCH(CONCATENATE("/rsm:CrossIndustryInvoice",O482),'Factur-X FULL'!M:M,0)),INDEX('Factur-X FULL'!T:T,MATCH(Z482,'Factur-X FULL'!B:B,0)))</f>
        <v>BASIC WL</v>
      </c>
      <c r="AD482" s="8"/>
    </row>
    <row r="483" spans="1:30" ht="45" customHeight="1" outlineLevel="3" x14ac:dyDescent="0.2">
      <c r="A483" s="8">
        <v>917</v>
      </c>
      <c r="B483" s="68" t="s">
        <v>4162</v>
      </c>
      <c r="C483" s="121"/>
      <c r="D483" s="445" t="str">
        <f t="shared" si="56"/>
        <v xml:space="preserve">* * * * * </v>
      </c>
      <c r="E483" s="24" t="s">
        <v>3429</v>
      </c>
      <c r="F483" s="26">
        <f t="shared" si="53"/>
        <v>5</v>
      </c>
      <c r="G483" s="26" t="s">
        <v>5613</v>
      </c>
      <c r="H483" s="26" t="s">
        <v>5613</v>
      </c>
      <c r="I483" s="26" t="s">
        <v>5613</v>
      </c>
      <c r="J483" s="26" t="s">
        <v>3776</v>
      </c>
      <c r="K483" s="18" t="s">
        <v>20</v>
      </c>
      <c r="L483" s="230" t="str">
        <f t="shared" si="55"/>
        <v>0..1</v>
      </c>
      <c r="M483" s="230" t="str">
        <f t="shared" si="54"/>
        <v>0..1</v>
      </c>
      <c r="N483" s="475" t="s">
        <v>20</v>
      </c>
      <c r="O483" s="20" t="s">
        <v>3984</v>
      </c>
      <c r="P483" s="20" t="s">
        <v>3430</v>
      </c>
      <c r="Q483" s="20"/>
      <c r="R483" s="20"/>
      <c r="S483" s="20"/>
      <c r="T483" s="18" t="s">
        <v>1130</v>
      </c>
      <c r="U483" s="495" t="s">
        <v>81</v>
      </c>
      <c r="V483" s="88"/>
      <c r="W483" s="181"/>
      <c r="X483" s="163" t="s">
        <v>4949</v>
      </c>
      <c r="Y483" s="8"/>
      <c r="Z483" s="111" t="s">
        <v>3428</v>
      </c>
      <c r="AA483" s="199" t="str">
        <f>INDEX('Factur-X FULL'!K:K,MATCH(CONCATENATE("/rsm:CrossIndustryInvoice",O483),'Factur-X FULL'!M:M,0))</f>
        <v>0..1</v>
      </c>
      <c r="AB483" s="109" t="str">
        <f>IF(OR(ISNA(Z483),Z483="EXT"),INDEX('Factur-X FULL'!T:T,MATCH(CONCATENATE("/rsm:CrossIndustryInvoice",O483),'Factur-X FULL'!M:M,0)),INDEX('Factur-X FULL'!T:T,MATCH(Z483,'Factur-X FULL'!B:B,0)))</f>
        <v>BASIC WL</v>
      </c>
      <c r="AD483" s="8"/>
    </row>
    <row r="484" spans="1:30" s="148" customFormat="1" ht="45" customHeight="1" outlineLevel="2" x14ac:dyDescent="0.2">
      <c r="A484" s="8">
        <v>925</v>
      </c>
      <c r="B484" s="156" t="s">
        <v>4162</v>
      </c>
      <c r="C484" s="220"/>
      <c r="D484" s="449" t="str">
        <f t="shared" si="56"/>
        <v xml:space="preserve">* * * </v>
      </c>
      <c r="E484" s="40" t="s">
        <v>4182</v>
      </c>
      <c r="F484" s="42">
        <f t="shared" si="53"/>
        <v>3</v>
      </c>
      <c r="G484" s="234" t="s">
        <v>5613</v>
      </c>
      <c r="H484" s="234" t="s">
        <v>5613</v>
      </c>
      <c r="I484" s="234" t="s">
        <v>5613</v>
      </c>
      <c r="J484" s="234" t="s">
        <v>3776</v>
      </c>
      <c r="K484" s="42" t="s">
        <v>20</v>
      </c>
      <c r="L484" s="41" t="str">
        <f t="shared" si="55"/>
        <v>0..1</v>
      </c>
      <c r="M484" s="41" t="str">
        <f t="shared" si="54"/>
        <v>0..1</v>
      </c>
      <c r="N484" s="481" t="s">
        <v>21</v>
      </c>
      <c r="O484" s="40" t="s">
        <v>3985</v>
      </c>
      <c r="P484" s="40"/>
      <c r="Q484" s="40"/>
      <c r="R484" s="40"/>
      <c r="S484" s="42"/>
      <c r="T484" s="42"/>
      <c r="U484" s="499"/>
      <c r="V484" s="195"/>
      <c r="W484" s="193"/>
      <c r="X484" s="194" t="s">
        <v>4949</v>
      </c>
      <c r="Y484" s="8"/>
      <c r="Z484" s="141" t="str">
        <f>INDEX('Factur-X FULL'!B:B,MATCH(CONCATENATE("/rsm:CrossIndustryInvoice",O484),'Factur-X FULL'!M:M,0))</f>
        <v>BT-20-00</v>
      </c>
      <c r="AA484" s="203" t="str">
        <f>INDEX('Factur-X FULL'!K:K,MATCH(CONCATENATE("/rsm:CrossIndustryInvoice",O484),'Factur-X FULL'!M:M,0))</f>
        <v>0..1</v>
      </c>
      <c r="AB484" s="143" t="str">
        <f>IF(OR(ISNA(Z484),Z484="EXT"),INDEX('Factur-X FULL'!T:T,MATCH(CONCATENATE("/rsm:CrossIndustryInvoice",O484),'Factur-X FULL'!M:M,0)),INDEX('Factur-X FULL'!T:T,MATCH(Z484,'Factur-X FULL'!B:B,0)))</f>
        <v>BASIC WL</v>
      </c>
      <c r="AC484" s="70" t="s">
        <v>4901</v>
      </c>
      <c r="AD484" s="8"/>
    </row>
    <row r="485" spans="1:30" ht="45" customHeight="1" outlineLevel="2" x14ac:dyDescent="0.2">
      <c r="A485" s="8">
        <v>926</v>
      </c>
      <c r="B485" s="68" t="s">
        <v>4162</v>
      </c>
      <c r="C485" s="121"/>
      <c r="D485" s="445" t="str">
        <f t="shared" si="56"/>
        <v xml:space="preserve">* * * * </v>
      </c>
      <c r="E485" s="24" t="s">
        <v>4183</v>
      </c>
      <c r="F485" s="26">
        <f t="shared" si="53"/>
        <v>4</v>
      </c>
      <c r="G485" s="26" t="s">
        <v>5613</v>
      </c>
      <c r="H485" s="26" t="s">
        <v>5613</v>
      </c>
      <c r="I485" s="26" t="s">
        <v>5613</v>
      </c>
      <c r="J485" s="26" t="s">
        <v>3776</v>
      </c>
      <c r="K485" s="18" t="s">
        <v>16</v>
      </c>
      <c r="L485" s="230" t="str">
        <f t="shared" si="55"/>
        <v>1..1</v>
      </c>
      <c r="M485" s="230" t="s">
        <v>40</v>
      </c>
      <c r="N485" s="475" t="s">
        <v>21</v>
      </c>
      <c r="O485" s="20" t="s">
        <v>3986</v>
      </c>
      <c r="P485" s="20" t="s">
        <v>3453</v>
      </c>
      <c r="Q485" s="20" t="s">
        <v>3454</v>
      </c>
      <c r="R485" s="20"/>
      <c r="S485" s="20"/>
      <c r="T485" s="18" t="s">
        <v>125</v>
      </c>
      <c r="U485" s="495" t="s">
        <v>81</v>
      </c>
      <c r="V485" s="88"/>
      <c r="W485" s="181" t="s">
        <v>3774</v>
      </c>
      <c r="X485" s="163" t="s">
        <v>4949</v>
      </c>
      <c r="Y485" s="8"/>
      <c r="Z485" s="114" t="str">
        <f>INDEX('Factur-X FULL'!B:B,MATCH(CONCATENATE("/rsm:CrossIndustryInvoice",O485),'Factur-X FULL'!M:M,0))</f>
        <v>BT-20</v>
      </c>
      <c r="AA485" s="201" t="str">
        <f>INDEX('Factur-X FULL'!K:K,MATCH(CONCATENATE("/rsm:CrossIndustryInvoice",O485),'Factur-X FULL'!M:M,0))</f>
        <v>0..1</v>
      </c>
      <c r="AB485" s="109" t="str">
        <f>IF(OR(ISNA(Z485),Z485="EXT"),INDEX('Factur-X FULL'!T:T,MATCH(CONCATENATE("/rsm:CrossIndustryInvoice",O485),'Factur-X FULL'!M:M,0)),INDEX('Factur-X FULL'!T:T,MATCH(Z485,'Factur-X FULL'!B:B,0)))</f>
        <v>EN 16931</v>
      </c>
      <c r="AC485" s="425" t="s">
        <v>5606</v>
      </c>
      <c r="AD485" s="8"/>
    </row>
    <row r="486" spans="1:30" s="148" customFormat="1" ht="45" customHeight="1" outlineLevel="2" x14ac:dyDescent="0.2">
      <c r="A486" s="8">
        <v>927</v>
      </c>
      <c r="B486" s="156" t="s">
        <v>4162</v>
      </c>
      <c r="C486" s="127"/>
      <c r="D486" s="449" t="str">
        <f t="shared" si="56"/>
        <v xml:space="preserve">* * * </v>
      </c>
      <c r="E486" s="40" t="s">
        <v>4184</v>
      </c>
      <c r="F486" s="42">
        <f t="shared" si="53"/>
        <v>3</v>
      </c>
      <c r="G486" s="234" t="s">
        <v>5613</v>
      </c>
      <c r="H486" s="234" t="s">
        <v>5613</v>
      </c>
      <c r="I486" s="234" t="s">
        <v>5613</v>
      </c>
      <c r="J486" s="234" t="s">
        <v>323</v>
      </c>
      <c r="K486" s="42" t="s">
        <v>16</v>
      </c>
      <c r="L486" s="41" t="str">
        <f t="shared" si="55"/>
        <v>1..1</v>
      </c>
      <c r="M486" s="41" t="str">
        <f t="shared" ref="M486:M495" si="57">IF($L486="","",$L486)</f>
        <v>1..1</v>
      </c>
      <c r="N486" s="481" t="s">
        <v>21</v>
      </c>
      <c r="O486" s="40" t="s">
        <v>3987</v>
      </c>
      <c r="P486" s="40" t="s">
        <v>4211</v>
      </c>
      <c r="Q486" s="40"/>
      <c r="R486" s="40"/>
      <c r="S486" s="42"/>
      <c r="T486" s="42" t="s">
        <v>77</v>
      </c>
      <c r="U486" s="499"/>
      <c r="V486" s="192" t="s">
        <v>4185</v>
      </c>
      <c r="W486" s="193"/>
      <c r="X486" s="194" t="s">
        <v>4949</v>
      </c>
      <c r="Y486" s="8"/>
      <c r="Z486" s="141" t="str">
        <f>INDEX('Factur-X FULL'!B:B,MATCH(CONCATENATE("/rsm:CrossIndustryInvoice",O486),'Factur-X FULL'!M:M,0))</f>
        <v>BG-22</v>
      </c>
      <c r="AA486" s="203" t="str">
        <f>INDEX('Factur-X FULL'!K:K,MATCH(CONCATENATE("/rsm:CrossIndustryInvoice",O486),'Factur-X FULL'!M:M,0))</f>
        <v>1..1</v>
      </c>
      <c r="AB486" s="143" t="str">
        <f>IF(OR(ISNA(Z486),Z486="EXT"),INDEX('Factur-X FULL'!T:T,MATCH(CONCATENATE("/rsm:CrossIndustryInvoice",O486),'Factur-X FULL'!M:M,0)),INDEX('Factur-X FULL'!T:T,MATCH(Z486,'Factur-X FULL'!B:B,0)))</f>
        <v>MINIMUM</v>
      </c>
      <c r="AC486" s="70"/>
      <c r="AD486" s="8"/>
    </row>
    <row r="487" spans="1:30" ht="45" customHeight="1" outlineLevel="3" x14ac:dyDescent="0.2">
      <c r="A487" s="8">
        <v>928</v>
      </c>
      <c r="B487" s="68" t="s">
        <v>4162</v>
      </c>
      <c r="C487" s="518" t="s">
        <v>5938</v>
      </c>
      <c r="D487" s="445" t="str">
        <f t="shared" si="56"/>
        <v xml:space="preserve">* * * * </v>
      </c>
      <c r="E487" s="24" t="s">
        <v>5921</v>
      </c>
      <c r="F487" s="26">
        <f t="shared" si="53"/>
        <v>4</v>
      </c>
      <c r="G487" s="26" t="s">
        <v>5613</v>
      </c>
      <c r="H487" s="26" t="s">
        <v>5613</v>
      </c>
      <c r="I487" s="26" t="s">
        <v>5613</v>
      </c>
      <c r="J487" s="26" t="s">
        <v>323</v>
      </c>
      <c r="K487" s="18" t="s">
        <v>16</v>
      </c>
      <c r="L487" s="230" t="str">
        <f t="shared" si="55"/>
        <v>1..1</v>
      </c>
      <c r="M487" s="230" t="str">
        <f t="shared" si="57"/>
        <v>1..1</v>
      </c>
      <c r="N487" s="475" t="s">
        <v>21</v>
      </c>
      <c r="O487" s="25" t="s">
        <v>3988</v>
      </c>
      <c r="P487" s="24" t="s">
        <v>4212</v>
      </c>
      <c r="Q487" s="24"/>
      <c r="R487" s="24"/>
      <c r="S487" s="25"/>
      <c r="T487" s="19" t="s">
        <v>230</v>
      </c>
      <c r="U487" s="495" t="s">
        <v>81</v>
      </c>
      <c r="V487" s="89" t="s">
        <v>483</v>
      </c>
      <c r="W487" s="182" t="s">
        <v>3771</v>
      </c>
      <c r="X487" s="164" t="s">
        <v>4949</v>
      </c>
      <c r="Y487" s="8"/>
      <c r="Z487" s="114" t="str">
        <f>INDEX('Factur-X FULL'!B:B,MATCH(CONCATENATE("/rsm:CrossIndustryInvoice",O487),'Factur-X FULL'!M:M,0))</f>
        <v>BT-106</v>
      </c>
      <c r="AA487" s="201" t="str">
        <f>INDEX('Factur-X FULL'!K:K,MATCH(CONCATENATE("/rsm:CrossIndustryInvoice",O487),'Factur-X FULL'!M:M,0))</f>
        <v>1..1</v>
      </c>
      <c r="AB487" s="109" t="str">
        <f>IF(OR(ISNA(Z487),Z487="EXT"),INDEX('Factur-X FULL'!T:T,MATCH(CONCATENATE("/rsm:CrossIndustryInvoice",O487),'Factur-X FULL'!M:M,0)),INDEX('Factur-X FULL'!T:T,MATCH(Z487,'Factur-X FULL'!B:B,0)))</f>
        <v>BASIC WL</v>
      </c>
      <c r="AD487" s="8"/>
    </row>
    <row r="488" spans="1:30" ht="45" customHeight="1" outlineLevel="3" x14ac:dyDescent="0.2">
      <c r="A488" s="8">
        <v>929</v>
      </c>
      <c r="B488" s="68" t="s">
        <v>4162</v>
      </c>
      <c r="C488" s="518" t="s">
        <v>5938</v>
      </c>
      <c r="D488" s="445" t="str">
        <f t="shared" si="56"/>
        <v xml:space="preserve">* * * * </v>
      </c>
      <c r="E488" s="24" t="s">
        <v>5922</v>
      </c>
      <c r="F488" s="26">
        <f t="shared" si="53"/>
        <v>4</v>
      </c>
      <c r="G488" s="26" t="s">
        <v>5613</v>
      </c>
      <c r="H488" s="26" t="s">
        <v>5613</v>
      </c>
      <c r="I488" s="26" t="s">
        <v>5613</v>
      </c>
      <c r="J488" s="26" t="s">
        <v>323</v>
      </c>
      <c r="K488" s="18" t="s">
        <v>20</v>
      </c>
      <c r="L488" s="230" t="str">
        <f t="shared" si="55"/>
        <v>0..1</v>
      </c>
      <c r="M488" s="230" t="str">
        <f t="shared" si="57"/>
        <v>0..1</v>
      </c>
      <c r="N488" s="475" t="s">
        <v>21</v>
      </c>
      <c r="O488" s="25" t="s">
        <v>3989</v>
      </c>
      <c r="P488" s="24" t="s">
        <v>4213</v>
      </c>
      <c r="Q488" s="24" t="s">
        <v>4239</v>
      </c>
      <c r="R488" s="24"/>
      <c r="S488" s="25"/>
      <c r="T488" s="19" t="s">
        <v>230</v>
      </c>
      <c r="U488" s="495" t="s">
        <v>81</v>
      </c>
      <c r="V488" s="89"/>
      <c r="W488" s="182"/>
      <c r="X488" s="164" t="s">
        <v>4949</v>
      </c>
      <c r="Y488" s="8"/>
      <c r="Z488" s="114" t="str">
        <f>INDEX('Factur-X FULL'!B:B,MATCH(CONCATENATE("/rsm:CrossIndustryInvoice",O488),'Factur-X FULL'!M:M,0))</f>
        <v>BT-108</v>
      </c>
      <c r="AA488" s="201" t="str">
        <f>INDEX('Factur-X FULL'!K:K,MATCH(CONCATENATE("/rsm:CrossIndustryInvoice",O488),'Factur-X FULL'!M:M,0))</f>
        <v>0..1</v>
      </c>
      <c r="AB488" s="109" t="str">
        <f>IF(OR(ISNA(Z488),Z488="EXT"),INDEX('Factur-X FULL'!T:T,MATCH(CONCATENATE("/rsm:CrossIndustryInvoice",O488),'Factur-X FULL'!M:M,0)),INDEX('Factur-X FULL'!T:T,MATCH(Z488,'Factur-X FULL'!B:B,0)))</f>
        <v>BASIC WL</v>
      </c>
      <c r="AD488" s="8"/>
    </row>
    <row r="489" spans="1:30" ht="45" customHeight="1" outlineLevel="3" x14ac:dyDescent="0.2">
      <c r="A489" s="8">
        <v>930</v>
      </c>
      <c r="B489" s="68" t="s">
        <v>4162</v>
      </c>
      <c r="C489" s="518" t="s">
        <v>5938</v>
      </c>
      <c r="D489" s="445" t="str">
        <f t="shared" si="56"/>
        <v xml:space="preserve">* * * * </v>
      </c>
      <c r="E489" s="24" t="s">
        <v>5923</v>
      </c>
      <c r="F489" s="26">
        <f t="shared" si="53"/>
        <v>4</v>
      </c>
      <c r="G489" s="26" t="s">
        <v>5613</v>
      </c>
      <c r="H489" s="26" t="s">
        <v>5613</v>
      </c>
      <c r="I489" s="26" t="s">
        <v>5613</v>
      </c>
      <c r="J489" s="26" t="s">
        <v>323</v>
      </c>
      <c r="K489" s="18" t="s">
        <v>20</v>
      </c>
      <c r="L489" s="230" t="str">
        <f t="shared" si="55"/>
        <v>0..1</v>
      </c>
      <c r="M489" s="230" t="str">
        <f t="shared" si="57"/>
        <v>0..1</v>
      </c>
      <c r="N489" s="475" t="s">
        <v>21</v>
      </c>
      <c r="O489" s="25" t="s">
        <v>3990</v>
      </c>
      <c r="P489" s="24" t="s">
        <v>4214</v>
      </c>
      <c r="Q489" s="24" t="s">
        <v>4240</v>
      </c>
      <c r="R489" s="24"/>
      <c r="S489" s="25"/>
      <c r="T489" s="19" t="s">
        <v>230</v>
      </c>
      <c r="U489" s="495" t="s">
        <v>81</v>
      </c>
      <c r="V489" s="89"/>
      <c r="W489" s="182"/>
      <c r="X489" s="164" t="s">
        <v>4949</v>
      </c>
      <c r="Y489" s="8"/>
      <c r="Z489" s="114" t="str">
        <f>INDEX('Factur-X FULL'!B:B,MATCH(CONCATENATE("/rsm:CrossIndustryInvoice",O489),'Factur-X FULL'!M:M,0))</f>
        <v>BT-107</v>
      </c>
      <c r="AA489" s="201" t="str">
        <f>INDEX('Factur-X FULL'!K:K,MATCH(CONCATENATE("/rsm:CrossIndustryInvoice",O489),'Factur-X FULL'!M:M,0))</f>
        <v>0..1</v>
      </c>
      <c r="AB489" s="109" t="str">
        <f>IF(OR(ISNA(Z489),Z489="EXT"),INDEX('Factur-X FULL'!T:T,MATCH(CONCATENATE("/rsm:CrossIndustryInvoice",O489),'Factur-X FULL'!M:M,0)),INDEX('Factur-X FULL'!T:T,MATCH(Z489,'Factur-X FULL'!B:B,0)))</f>
        <v>BASIC WL</v>
      </c>
      <c r="AD489" s="8"/>
    </row>
    <row r="490" spans="1:30" ht="45" customHeight="1" outlineLevel="3" x14ac:dyDescent="0.2">
      <c r="A490" s="8">
        <v>931</v>
      </c>
      <c r="B490" s="68" t="s">
        <v>4162</v>
      </c>
      <c r="C490" s="518" t="s">
        <v>5938</v>
      </c>
      <c r="D490" s="445" t="str">
        <f t="shared" si="56"/>
        <v xml:space="preserve">* * * * </v>
      </c>
      <c r="E490" s="24" t="s">
        <v>5924</v>
      </c>
      <c r="F490" s="26">
        <f t="shared" si="53"/>
        <v>4</v>
      </c>
      <c r="G490" s="26" t="s">
        <v>5613</v>
      </c>
      <c r="H490" s="26" t="s">
        <v>5613</v>
      </c>
      <c r="I490" s="26" t="s">
        <v>5613</v>
      </c>
      <c r="J490" s="26" t="s">
        <v>323</v>
      </c>
      <c r="K490" s="19" t="s">
        <v>16</v>
      </c>
      <c r="L490" s="230" t="str">
        <f t="shared" si="55"/>
        <v>1..1</v>
      </c>
      <c r="M490" s="230" t="str">
        <f t="shared" si="57"/>
        <v>1..1</v>
      </c>
      <c r="N490" s="475" t="s">
        <v>21</v>
      </c>
      <c r="O490" s="25" t="s">
        <v>3991</v>
      </c>
      <c r="P490" s="24" t="s">
        <v>4215</v>
      </c>
      <c r="Q490" s="24" t="s">
        <v>4241</v>
      </c>
      <c r="R490" s="24"/>
      <c r="S490" s="25"/>
      <c r="T490" s="19" t="s">
        <v>230</v>
      </c>
      <c r="U490" s="495" t="s">
        <v>81</v>
      </c>
      <c r="V490" s="89"/>
      <c r="W490" s="182"/>
      <c r="X490" s="164" t="s">
        <v>4949</v>
      </c>
      <c r="Y490" s="8"/>
      <c r="Z490" s="114" t="str">
        <f>INDEX('Factur-X FULL'!B:B,MATCH(CONCATENATE("/rsm:CrossIndustryInvoice",O490),'Factur-X FULL'!M:M,0))</f>
        <v>BT-109</v>
      </c>
      <c r="AA490" s="201" t="str">
        <f>INDEX('Factur-X FULL'!K:K,MATCH(CONCATENATE("/rsm:CrossIndustryInvoice",O490),'Factur-X FULL'!M:M,0))</f>
        <v>1..1</v>
      </c>
      <c r="AB490" s="109" t="str">
        <f>IF(OR(ISNA(Z490),Z490="EXT"),INDEX('Factur-X FULL'!T:T,MATCH(CONCATENATE("/rsm:CrossIndustryInvoice",O490),'Factur-X FULL'!M:M,0)),INDEX('Factur-X FULL'!T:T,MATCH(Z490,'Factur-X FULL'!B:B,0)))</f>
        <v>MINIMUM</v>
      </c>
      <c r="AD490" s="8"/>
    </row>
    <row r="491" spans="1:30" ht="45" customHeight="1" outlineLevel="3" x14ac:dyDescent="0.2">
      <c r="A491" s="8">
        <v>933</v>
      </c>
      <c r="B491" s="68" t="s">
        <v>4162</v>
      </c>
      <c r="C491" s="518" t="s">
        <v>5938</v>
      </c>
      <c r="D491" s="445" t="str">
        <f t="shared" si="56"/>
        <v xml:space="preserve">* * * * </v>
      </c>
      <c r="E491" s="24" t="s">
        <v>5926</v>
      </c>
      <c r="F491" s="26">
        <f t="shared" si="53"/>
        <v>4</v>
      </c>
      <c r="G491" s="26" t="s">
        <v>5613</v>
      </c>
      <c r="H491" s="26" t="s">
        <v>5613</v>
      </c>
      <c r="I491" s="26" t="s">
        <v>5613</v>
      </c>
      <c r="J491" s="26" t="s">
        <v>323</v>
      </c>
      <c r="K491" s="18" t="s">
        <v>20</v>
      </c>
      <c r="L491" s="230" t="str">
        <f t="shared" si="55"/>
        <v>0..1</v>
      </c>
      <c r="M491" s="230" t="s">
        <v>21</v>
      </c>
      <c r="N491" s="475" t="s">
        <v>21</v>
      </c>
      <c r="O491" s="20" t="s">
        <v>3992</v>
      </c>
      <c r="P491" s="20" t="s">
        <v>4216</v>
      </c>
      <c r="Q491" s="20" t="s">
        <v>4242</v>
      </c>
      <c r="R491" s="20"/>
      <c r="S491" s="20"/>
      <c r="T491" s="18" t="s">
        <v>230</v>
      </c>
      <c r="U491" s="495" t="s">
        <v>81</v>
      </c>
      <c r="V491" s="88"/>
      <c r="W491" s="181" t="s">
        <v>3774</v>
      </c>
      <c r="X491" s="163" t="s">
        <v>4949</v>
      </c>
      <c r="Y491" s="8"/>
      <c r="Z491" s="114" t="str">
        <f>INDEX('Factur-X FULL'!B:B,MATCH(CONCATENATE("/rsm:CrossIndustryInvoice",O491),'Factur-X FULL'!M:M,0))</f>
        <v>BT-110</v>
      </c>
      <c r="AA491" s="201" t="str">
        <f>INDEX('Factur-X FULL'!K:K,MATCH(CONCATENATE("/rsm:CrossIndustryInvoice",O491),'Factur-X FULL'!M:M,0))</f>
        <v>0..2</v>
      </c>
      <c r="AB491" s="109" t="str">
        <f>IF(OR(ISNA(Z491),Z491="EXT"),INDEX('Factur-X FULL'!T:T,MATCH(CONCATENATE("/rsm:CrossIndustryInvoice",O491),'Factur-X FULL'!M:M,0)),INDEX('Factur-X FULL'!T:T,MATCH(Z491,'Factur-X FULL'!B:B,0)))</f>
        <v>MINIMUM</v>
      </c>
      <c r="AC491" s="70" t="s">
        <v>4706</v>
      </c>
      <c r="AD491" s="8"/>
    </row>
    <row r="492" spans="1:30" ht="45" customHeight="1" outlineLevel="3" x14ac:dyDescent="0.2">
      <c r="A492" s="8">
        <v>934</v>
      </c>
      <c r="B492" s="68" t="s">
        <v>4162</v>
      </c>
      <c r="C492" s="518" t="s">
        <v>5938</v>
      </c>
      <c r="D492" s="445" t="str">
        <f t="shared" si="56"/>
        <v xml:space="preserve">* * * * * </v>
      </c>
      <c r="E492" s="24" t="s">
        <v>5927</v>
      </c>
      <c r="F492" s="26">
        <f t="shared" si="53"/>
        <v>5</v>
      </c>
      <c r="G492" s="26" t="s">
        <v>5613</v>
      </c>
      <c r="H492" s="26" t="s">
        <v>5613</v>
      </c>
      <c r="I492" s="26" t="s">
        <v>5613</v>
      </c>
      <c r="J492" s="26" t="s">
        <v>323</v>
      </c>
      <c r="K492" s="18" t="s">
        <v>16</v>
      </c>
      <c r="L492" s="230" t="str">
        <f t="shared" si="55"/>
        <v>1..1</v>
      </c>
      <c r="M492" s="230" t="str">
        <f t="shared" si="57"/>
        <v>1..1</v>
      </c>
      <c r="N492" s="475" t="s">
        <v>20</v>
      </c>
      <c r="O492" s="47" t="s">
        <v>4898</v>
      </c>
      <c r="P492" s="47"/>
      <c r="Q492" s="47"/>
      <c r="R492" s="47"/>
      <c r="S492" s="47"/>
      <c r="T492" s="125" t="s">
        <v>192</v>
      </c>
      <c r="U492" s="497" t="s">
        <v>230</v>
      </c>
      <c r="V492" s="94"/>
      <c r="W492" s="187"/>
      <c r="X492" s="169" t="s">
        <v>4949</v>
      </c>
      <c r="Y492" s="8"/>
      <c r="Z492" s="114" t="str">
        <f>INDEX('Factur-X FULL'!B:B,MATCH(CONCATENATE("/rsm:CrossIndustryInvoice",O492),'Factur-X FULL'!M:M,0))</f>
        <v>BT-110-0</v>
      </c>
      <c r="AA492" s="201" t="str">
        <f>INDEX('Factur-X FULL'!K:K,MATCH(CONCATENATE("/rsm:CrossIndustryInvoice",O492),'Factur-X FULL'!M:M,0))</f>
        <v>1..1</v>
      </c>
      <c r="AB492" s="109" t="str">
        <f>IF(OR(ISNA(Z492),Z492="EXT"),INDEX('Factur-X FULL'!T:T,MATCH(CONCATENATE("/rsm:CrossIndustryInvoice",O492),'Factur-X FULL'!M:M,0)),INDEX('Factur-X FULL'!T:T,MATCH(Z492,'Factur-X FULL'!B:B,0)))</f>
        <v>MINIMUM</v>
      </c>
      <c r="AD492" s="8"/>
    </row>
    <row r="493" spans="1:30" ht="45" customHeight="1" outlineLevel="3" x14ac:dyDescent="0.2">
      <c r="A493" s="8">
        <v>938</v>
      </c>
      <c r="B493" s="68" t="s">
        <v>4162</v>
      </c>
      <c r="C493" s="518" t="s">
        <v>5938</v>
      </c>
      <c r="D493" s="445" t="str">
        <f t="shared" si="56"/>
        <v xml:space="preserve">* * * * </v>
      </c>
      <c r="E493" s="24" t="s">
        <v>5931</v>
      </c>
      <c r="F493" s="26">
        <f t="shared" si="53"/>
        <v>4</v>
      </c>
      <c r="G493" s="26" t="s">
        <v>5613</v>
      </c>
      <c r="H493" s="26" t="s">
        <v>5613</v>
      </c>
      <c r="I493" s="26" t="s">
        <v>5613</v>
      </c>
      <c r="J493" s="26" t="s">
        <v>323</v>
      </c>
      <c r="K493" s="18" t="s">
        <v>20</v>
      </c>
      <c r="L493" s="230" t="str">
        <f t="shared" si="55"/>
        <v>0..1</v>
      </c>
      <c r="M493" s="230" t="str">
        <f t="shared" si="57"/>
        <v>0..1</v>
      </c>
      <c r="N493" s="475" t="s">
        <v>21</v>
      </c>
      <c r="O493" s="20" t="s">
        <v>3994</v>
      </c>
      <c r="P493" s="20" t="s">
        <v>4218</v>
      </c>
      <c r="Q493" s="20" t="s">
        <v>4243</v>
      </c>
      <c r="R493" s="20"/>
      <c r="S493" s="20"/>
      <c r="T493" s="18" t="s">
        <v>230</v>
      </c>
      <c r="U493" s="495" t="s">
        <v>81</v>
      </c>
      <c r="V493" s="88"/>
      <c r="W493" s="181"/>
      <c r="X493" s="163" t="s">
        <v>4949</v>
      </c>
      <c r="Y493" s="8"/>
      <c r="Z493" s="114" t="str">
        <f>INDEX('Factur-X FULL'!B:B,MATCH(CONCATENATE("/rsm:CrossIndustryInvoice",O493),'Factur-X FULL'!M:M,0))</f>
        <v>BT-112</v>
      </c>
      <c r="AA493" s="201" t="str">
        <f>INDEX('Factur-X FULL'!K:K,MATCH(CONCATENATE("/rsm:CrossIndustryInvoice",O493),'Factur-X FULL'!M:M,0))</f>
        <v>1..1</v>
      </c>
      <c r="AB493" s="109" t="str">
        <f>IF(OR(ISNA(Z493),Z493="EXT"),INDEX('Factur-X FULL'!T:T,MATCH(CONCATENATE("/rsm:CrossIndustryInvoice",O493),'Factur-X FULL'!M:M,0)),INDEX('Factur-X FULL'!T:T,MATCH(Z493,'Factur-X FULL'!B:B,0)))</f>
        <v>MINIMUM</v>
      </c>
      <c r="AC493" s="70" t="s">
        <v>4706</v>
      </c>
      <c r="AD493" s="8"/>
    </row>
    <row r="494" spans="1:30" s="148" customFormat="1" ht="45" customHeight="1" outlineLevel="2" x14ac:dyDescent="0.2">
      <c r="A494" s="8">
        <v>942</v>
      </c>
      <c r="B494" s="156" t="s">
        <v>4162</v>
      </c>
      <c r="C494" s="127"/>
      <c r="D494" s="449" t="str">
        <f t="shared" si="56"/>
        <v xml:space="preserve">* * * </v>
      </c>
      <c r="E494" s="40" t="s">
        <v>4186</v>
      </c>
      <c r="F494" s="42">
        <f t="shared" si="53"/>
        <v>3</v>
      </c>
      <c r="G494" s="234" t="s">
        <v>5613</v>
      </c>
      <c r="H494" s="234" t="s">
        <v>5613</v>
      </c>
      <c r="I494" s="234" t="s">
        <v>5613</v>
      </c>
      <c r="J494" s="234" t="s">
        <v>323</v>
      </c>
      <c r="K494" s="42" t="s">
        <v>20</v>
      </c>
      <c r="L494" s="41" t="str">
        <f t="shared" si="55"/>
        <v>0..1</v>
      </c>
      <c r="M494" s="41" t="str">
        <f t="shared" si="57"/>
        <v>0..1</v>
      </c>
      <c r="N494" s="481" t="s">
        <v>21</v>
      </c>
      <c r="O494" s="40" t="s">
        <v>4188</v>
      </c>
      <c r="P494" s="40"/>
      <c r="Q494" s="40"/>
      <c r="R494" s="40"/>
      <c r="S494" s="42"/>
      <c r="T494" s="42"/>
      <c r="U494" s="499"/>
      <c r="V494" s="196"/>
      <c r="W494" s="193"/>
      <c r="X494" s="194" t="s">
        <v>4949</v>
      </c>
      <c r="Y494" s="8"/>
      <c r="Z494" s="141" t="str">
        <f>INDEX('Factur-X FULL'!B:B,MATCH(CONCATENATE("/rsm:CrossIndustryInvoice",O494),'Factur-X FULL'!M:M,0))</f>
        <v>BT-19-00</v>
      </c>
      <c r="AA494" s="203" t="str">
        <f>INDEX('Factur-X FULL'!K:K,MATCH(CONCATENATE("/rsm:CrossIndustryInvoice",O494),'Factur-X FULL'!M:M,0))</f>
        <v>0..1</v>
      </c>
      <c r="AB494" s="143" t="str">
        <f>IF(OR(ISNA(Z494),Z494="EXT"),INDEX('Factur-X FULL'!T:T,MATCH(CONCATENATE("/rsm:CrossIndustryInvoice",O494),'Factur-X FULL'!M:M,0)),INDEX('Factur-X FULL'!T:T,MATCH(Z494,'Factur-X FULL'!B:B,0)))</f>
        <v>BASIC WL</v>
      </c>
      <c r="AC494" s="70"/>
      <c r="AD494" s="8"/>
    </row>
    <row r="495" spans="1:30" ht="45" customHeight="1" outlineLevel="2" x14ac:dyDescent="0.2">
      <c r="A495" s="8">
        <v>943</v>
      </c>
      <c r="B495" s="68" t="s">
        <v>4162</v>
      </c>
      <c r="C495" s="121"/>
      <c r="D495" s="445" t="str">
        <f t="shared" si="56"/>
        <v xml:space="preserve">* * * * </v>
      </c>
      <c r="E495" s="24" t="s">
        <v>4187</v>
      </c>
      <c r="F495" s="26">
        <f t="shared" si="53"/>
        <v>4</v>
      </c>
      <c r="G495" s="26" t="s">
        <v>5613</v>
      </c>
      <c r="H495" s="26" t="s">
        <v>5613</v>
      </c>
      <c r="I495" s="26" t="s">
        <v>5613</v>
      </c>
      <c r="J495" s="239" t="s">
        <v>323</v>
      </c>
      <c r="K495" s="18" t="s">
        <v>16</v>
      </c>
      <c r="L495" s="240" t="str">
        <f t="shared" si="55"/>
        <v>1..1</v>
      </c>
      <c r="M495" s="240" t="str">
        <f t="shared" si="57"/>
        <v>1..1</v>
      </c>
      <c r="N495" s="475" t="s">
        <v>16</v>
      </c>
      <c r="O495" s="20" t="s">
        <v>4189</v>
      </c>
      <c r="P495" s="20" t="s">
        <v>1357</v>
      </c>
      <c r="Q495" s="20"/>
      <c r="R495" s="20"/>
      <c r="S495" s="20"/>
      <c r="T495" s="18" t="s">
        <v>125</v>
      </c>
      <c r="U495" s="495" t="s">
        <v>81</v>
      </c>
      <c r="V495" s="88"/>
      <c r="W495" s="181"/>
      <c r="X495" s="163" t="s">
        <v>4949</v>
      </c>
      <c r="Y495" s="8"/>
      <c r="Z495" s="111" t="str">
        <f>INDEX('Factur-X FULL'!B:B,MATCH(CONCATENATE("/rsm:CrossIndustryInvoice",O495),'Factur-X FULL'!M:M,0))</f>
        <v>BT-19</v>
      </c>
      <c r="AA495" s="199" t="str">
        <f>INDEX('Factur-X FULL'!K:K,MATCH(CONCATENATE("/rsm:CrossIndustryInvoice",O495),'Factur-X FULL'!M:M,0))</f>
        <v>1..1</v>
      </c>
      <c r="AB495" s="109" t="str">
        <f>IF(OR(ISNA(Z495),Z495="EXT"),INDEX('Factur-X FULL'!T:T,MATCH(CONCATENATE("/rsm:CrossIndustryInvoice",O495),'Factur-X FULL'!M:M,0)),INDEX('Factur-X FULL'!T:T,MATCH(Z495,'Factur-X FULL'!B:B,0)))</f>
        <v>BASIC WL</v>
      </c>
      <c r="AD495" s="8"/>
    </row>
    <row r="496" spans="1:30" ht="21" customHeight="1" outlineLevel="1" x14ac:dyDescent="0.2">
      <c r="A496" s="103" t="s">
        <v>509</v>
      </c>
      <c r="C496" s="102"/>
      <c r="D496" s="454"/>
      <c r="E496" s="104"/>
      <c r="F496" s="105"/>
      <c r="G496" s="473"/>
      <c r="H496" s="473"/>
      <c r="I496" s="473"/>
      <c r="J496" s="105"/>
      <c r="K496" s="101"/>
      <c r="L496" s="108"/>
      <c r="M496" s="108"/>
      <c r="N496" s="101"/>
      <c r="O496" s="102"/>
      <c r="P496" s="104"/>
      <c r="Q496" s="104"/>
      <c r="R496" s="97"/>
      <c r="S496" s="102"/>
      <c r="T496" s="101"/>
      <c r="U496" s="508"/>
      <c r="V496" s="104"/>
      <c r="W496" s="104"/>
      <c r="X496" s="102"/>
      <c r="Y496" s="8"/>
      <c r="Z496" s="106"/>
      <c r="AB496" s="107"/>
    </row>
    <row r="497" spans="1:25" ht="21" customHeight="1" x14ac:dyDescent="0.2">
      <c r="A497" s="2"/>
      <c r="C497" s="4"/>
      <c r="D497" s="455"/>
      <c r="E497" s="5"/>
      <c r="F497" s="8"/>
      <c r="K497" s="70"/>
      <c r="L497" s="6"/>
      <c r="M497" s="6"/>
      <c r="N497" s="70"/>
      <c r="O497" s="4"/>
      <c r="P497" s="5"/>
      <c r="Q497" s="5"/>
      <c r="R497" s="5"/>
      <c r="S497" s="4"/>
      <c r="T497" s="70"/>
      <c r="U497" s="70"/>
      <c r="V497" s="5"/>
      <c r="W497" s="5"/>
      <c r="X497" s="4"/>
      <c r="Y497" s="8"/>
    </row>
  </sheetData>
  <autoFilter ref="A3:AD496" xr:uid="{9052950D-27D1-E442-8C7C-2DD8CE67DAF0}"/>
  <conditionalFormatting sqref="G259:I495 G136:I255 G4:I134">
    <cfRule type="beginsWith" dxfId="49" priority="40" operator="beginsWith" text="N">
      <formula>LEFT(G4,LEN("N"))="N"</formula>
    </cfRule>
  </conditionalFormatting>
  <conditionalFormatting sqref="AA259:AA495 AA136:AA255 AA88:AA134 AA4:AA86">
    <cfRule type="expression" dxfId="48" priority="39">
      <formula>AA4&lt;&gt;K4</formula>
    </cfRule>
  </conditionalFormatting>
  <conditionalFormatting sqref="K259:K495 K136:K255 K88:K134 K4:K86">
    <cfRule type="expression" dxfId="47" priority="42">
      <formula>K4&lt;&gt;N4</formula>
    </cfRule>
  </conditionalFormatting>
  <conditionalFormatting sqref="Z259:Z495 Z136:Z255 Z88:Z134 Z4:Z86">
    <cfRule type="expression" dxfId="46" priority="36">
      <formula>_xlfn.ISFORMULA(Z4)=FALSE</formula>
    </cfRule>
  </conditionalFormatting>
  <conditionalFormatting sqref="L259:L495 L136:L255 L4:L134">
    <cfRule type="expression" dxfId="45" priority="33">
      <formula>AND(LEFT(J4,3)&lt;&gt;"BAS",LEFT(J4,3)&lt;&gt;"COM")</formula>
    </cfRule>
  </conditionalFormatting>
  <conditionalFormatting sqref="K259:K495 K136:K255 K4:K134">
    <cfRule type="expression" dxfId="44" priority="34">
      <formula>LEFT(J4,3)&lt;&gt;"BAS"</formula>
    </cfRule>
  </conditionalFormatting>
  <conditionalFormatting sqref="M259:M495 M136:M255 M4:M134">
    <cfRule type="expression" dxfId="43" priority="37">
      <formula>AND(LEFT(J4,3)&lt;&gt;"BAS",LEFT(J4,3)&lt;&gt;"COM",LEFT(J4,3)&lt;&gt;"EXT")</formula>
    </cfRule>
  </conditionalFormatting>
  <conditionalFormatting sqref="L259:M495 L136:M255 L88:M134 L4:M86">
    <cfRule type="expression" dxfId="42" priority="35">
      <formula>L4&lt;&gt;K4</formula>
    </cfRule>
  </conditionalFormatting>
  <conditionalFormatting sqref="G135:I135">
    <cfRule type="beginsWith" dxfId="41" priority="29" operator="beginsWith" text="N">
      <formula>LEFT(G135,LEN("N"))="N"</formula>
    </cfRule>
  </conditionalFormatting>
  <conditionalFormatting sqref="AA135">
    <cfRule type="expression" dxfId="40" priority="28">
      <formula>AA135&lt;&gt;K135</formula>
    </cfRule>
  </conditionalFormatting>
  <conditionalFormatting sqref="K135">
    <cfRule type="expression" dxfId="39" priority="27">
      <formula>K135&lt;&gt;N135</formula>
    </cfRule>
  </conditionalFormatting>
  <conditionalFormatting sqref="Z135">
    <cfRule type="expression" dxfId="38" priority="26">
      <formula>_xlfn.ISFORMULA(Z135)=FALSE</formula>
    </cfRule>
  </conditionalFormatting>
  <conditionalFormatting sqref="L135:M135">
    <cfRule type="expression" dxfId="37" priority="25">
      <formula>L135&lt;&gt;K135</formula>
    </cfRule>
  </conditionalFormatting>
  <conditionalFormatting sqref="L135">
    <cfRule type="expression" dxfId="36" priority="30">
      <formula>AND(LEFT(J135,3)&lt;&gt;"BAS",LEFT(J135,3)&lt;&gt;"COM")</formula>
    </cfRule>
  </conditionalFormatting>
  <conditionalFormatting sqref="K135">
    <cfRule type="expression" dxfId="35" priority="31">
      <formula>LEFT(J135,3)&lt;&gt;"BAS"</formula>
    </cfRule>
  </conditionalFormatting>
  <conditionalFormatting sqref="M135">
    <cfRule type="expression" dxfId="34" priority="32">
      <formula>AND(LEFT(J135,3)&lt;&gt;"BAS",LEFT(J135,3)&lt;&gt;"COM",LEFT(J135,3)&lt;&gt;"EXT")</formula>
    </cfRule>
  </conditionalFormatting>
  <conditionalFormatting sqref="G256:I258">
    <cfRule type="beginsWith" dxfId="33" priority="7" operator="beginsWith" text="N">
      <formula>LEFT(G256,LEN("N"))="N"</formula>
    </cfRule>
  </conditionalFormatting>
  <conditionalFormatting sqref="AA256:AA258">
    <cfRule type="expression" dxfId="32" priority="6">
      <formula>AA256&lt;&gt;K256</formula>
    </cfRule>
  </conditionalFormatting>
  <conditionalFormatting sqref="K256:K258">
    <cfRule type="expression" dxfId="31" priority="8">
      <formula>K256&lt;&gt;N256</formula>
    </cfRule>
  </conditionalFormatting>
  <conditionalFormatting sqref="Z256:Z258">
    <cfRule type="expression" dxfId="30" priority="4">
      <formula>_xlfn.ISFORMULA(Z256)=FALSE</formula>
    </cfRule>
  </conditionalFormatting>
  <conditionalFormatting sqref="L256:L258">
    <cfRule type="expression" dxfId="29" priority="1">
      <formula>AND(LEFT(J256,3)&lt;&gt;"BAS",LEFT(J256,3)&lt;&gt;"COM")</formula>
    </cfRule>
  </conditionalFormatting>
  <conditionalFormatting sqref="K256:K258">
    <cfRule type="expression" dxfId="28" priority="2">
      <formula>LEFT(J256,3)&lt;&gt;"BAS"</formula>
    </cfRule>
  </conditionalFormatting>
  <conditionalFormatting sqref="M256:M258">
    <cfRule type="expression" dxfId="27" priority="5">
      <formula>AND(LEFT(J256,3)&lt;&gt;"BAS",LEFT(J256,3)&lt;&gt;"COM",LEFT(J256,3)&lt;&gt;"EXT")</formula>
    </cfRule>
  </conditionalFormatting>
  <conditionalFormatting sqref="L256:M258">
    <cfRule type="expression" dxfId="26" priority="3">
      <formula>L256&lt;&gt;K256</formula>
    </cfRule>
  </conditionalFormatting>
  <pageMargins left="0.7" right="0.7" top="0.75" bottom="0.75" header="0" footer="0"/>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4576C-7123-3B48-84AC-13DECAA14DFC}">
  <dimension ref="A1:AD225"/>
  <sheetViews>
    <sheetView showGridLines="0" zoomScaleNormal="100" workbookViewId="0">
      <pane xSplit="14" ySplit="4" topLeftCell="V5" activePane="bottomRight" state="frozen"/>
      <selection pane="topRight" activeCell="G1" sqref="G1"/>
      <selection pane="bottomLeft" activeCell="A4" sqref="A4"/>
      <selection pane="bottomRight" activeCell="AC1" sqref="AC1:AC1048576"/>
    </sheetView>
  </sheetViews>
  <sheetFormatPr baseColWidth="10" defaultColWidth="12.6640625" defaultRowHeight="15" customHeight="1" outlineLevelRow="4" outlineLevelCol="1" x14ac:dyDescent="0.25"/>
  <cols>
    <col min="1" max="1" width="5" style="9" customWidth="1"/>
    <col min="2" max="2" width="11" style="2" customWidth="1"/>
    <col min="3" max="3" width="21.5" style="10" hidden="1" customWidth="1" outlineLevel="1"/>
    <col min="4" max="4" width="15.5" style="439" customWidth="1" collapsed="1"/>
    <col min="5" max="5" width="23.6640625" style="74" customWidth="1"/>
    <col min="6" max="6" width="4.83203125" style="75" customWidth="1"/>
    <col min="7" max="9" width="4.83203125" style="8" customWidth="1"/>
    <col min="10" max="10" width="9.6640625" style="8" customWidth="1"/>
    <col min="11" max="11" width="5.83203125" style="75" customWidth="1"/>
    <col min="12" max="13" width="5.83203125" style="9" hidden="1" customWidth="1" outlineLevel="1"/>
    <col min="14" max="14" width="5.83203125" style="75" customWidth="1" collapsed="1"/>
    <col min="15" max="15" width="65.6640625" style="9" customWidth="1"/>
    <col min="16" max="16" width="40.83203125" style="98" customWidth="1"/>
    <col min="17" max="17" width="72" style="98" customWidth="1"/>
    <col min="18" max="18" width="21.83203125" style="98" customWidth="1"/>
    <col min="19" max="19" width="49.5" style="9" customWidth="1"/>
    <col min="20" max="20" width="6.1640625" style="75" customWidth="1"/>
    <col min="21" max="21" width="7.1640625" style="75" customWidth="1"/>
    <col min="22" max="22" width="33" style="74" customWidth="1"/>
    <col min="23" max="23" width="31.1640625" style="98" customWidth="1"/>
    <col min="24" max="24" width="16.83203125" style="2" customWidth="1"/>
    <col min="25" max="25" width="3.33203125" style="2" customWidth="1"/>
    <col min="26" max="26" width="9.83203125" style="7" customWidth="1"/>
    <col min="27" max="27" width="10" style="8" customWidth="1"/>
    <col min="28" max="28" width="10.6640625" style="71" customWidth="1"/>
    <col min="29" max="29" width="20.33203125" style="70" hidden="1" customWidth="1" outlineLevel="1"/>
    <col min="30" max="30" width="12.6640625" style="9" collapsed="1"/>
    <col min="31" max="16384" width="12.6640625" style="9"/>
  </cols>
  <sheetData>
    <row r="1" spans="1:30" ht="15" customHeight="1" x14ac:dyDescent="0.25">
      <c r="D1" s="439" t="s">
        <v>5505</v>
      </c>
    </row>
    <row r="2" spans="1:30" s="87" customFormat="1" ht="45" customHeight="1" thickBot="1" x14ac:dyDescent="0.35">
      <c r="A2" s="8"/>
      <c r="B2" s="76"/>
      <c r="D2" s="81" t="s">
        <v>4268</v>
      </c>
      <c r="E2" s="77"/>
      <c r="F2" s="78"/>
      <c r="G2" s="86"/>
      <c r="H2" s="86"/>
      <c r="I2" s="86"/>
      <c r="J2" s="86"/>
      <c r="K2" s="79"/>
      <c r="L2" s="84"/>
      <c r="M2" s="84"/>
      <c r="N2" s="79"/>
      <c r="O2" s="80"/>
      <c r="P2" s="157" t="e">
        <f>INDEX('Factur-X FULL'!F:F,MATCH(Z2,'Factur-X FULL'!B:B,0))</f>
        <v>#N/A</v>
      </c>
      <c r="Q2" s="5" t="e">
        <f>INDEX('Factur-X FULL'!G:G,MATCH(Z2,'Factur-X FULL'!B:B,0))</f>
        <v>#N/A</v>
      </c>
      <c r="R2" s="5"/>
      <c r="S2" s="81"/>
      <c r="T2" s="79"/>
      <c r="U2" s="79"/>
      <c r="V2" s="5"/>
      <c r="W2" s="83"/>
      <c r="X2" s="82"/>
      <c r="Y2" s="86"/>
      <c r="Z2" s="456" t="s">
        <v>5592</v>
      </c>
      <c r="AA2" s="86"/>
      <c r="AB2" s="85"/>
      <c r="AC2" s="423"/>
    </row>
    <row r="3" spans="1:30" ht="105" customHeight="1" x14ac:dyDescent="0.2">
      <c r="A3" s="8">
        <v>0</v>
      </c>
      <c r="B3" s="3" t="s">
        <v>5616</v>
      </c>
      <c r="C3" s="217" t="s">
        <v>5</v>
      </c>
      <c r="D3" s="440" t="s">
        <v>7</v>
      </c>
      <c r="E3" s="116" t="s">
        <v>6</v>
      </c>
      <c r="F3" s="117" t="s">
        <v>7</v>
      </c>
      <c r="G3" s="474" t="s">
        <v>5610</v>
      </c>
      <c r="H3" s="474" t="s">
        <v>5611</v>
      </c>
      <c r="I3" s="474" t="s">
        <v>5612</v>
      </c>
      <c r="J3" s="228" t="s">
        <v>3745</v>
      </c>
      <c r="K3" s="470" t="s">
        <v>4001</v>
      </c>
      <c r="L3" s="470" t="s">
        <v>3746</v>
      </c>
      <c r="M3" s="470" t="s">
        <v>3747</v>
      </c>
      <c r="N3" s="471" t="s">
        <v>5754</v>
      </c>
      <c r="O3" s="116" t="s">
        <v>5872</v>
      </c>
      <c r="P3" s="116" t="s">
        <v>49</v>
      </c>
      <c r="Q3" s="116" t="s">
        <v>50</v>
      </c>
      <c r="R3" s="116" t="s">
        <v>4362</v>
      </c>
      <c r="S3" s="119" t="s">
        <v>4112</v>
      </c>
      <c r="T3" s="118" t="s">
        <v>5615</v>
      </c>
      <c r="U3" s="492" t="s">
        <v>5678</v>
      </c>
      <c r="V3" s="174" t="s">
        <v>5752</v>
      </c>
      <c r="W3" s="179" t="s">
        <v>12</v>
      </c>
      <c r="X3" s="172" t="s">
        <v>5628</v>
      </c>
      <c r="Y3" s="3"/>
      <c r="Z3" s="110" t="s">
        <v>4002</v>
      </c>
      <c r="AA3" s="197" t="s">
        <v>4269</v>
      </c>
      <c r="AB3" s="11" t="s">
        <v>11</v>
      </c>
      <c r="AC3" s="424" t="s">
        <v>4714</v>
      </c>
      <c r="AD3" s="8"/>
    </row>
    <row r="4" spans="1:30" ht="45" customHeight="1" x14ac:dyDescent="0.2">
      <c r="A4" s="8">
        <v>1</v>
      </c>
      <c r="B4" s="457" t="s">
        <v>13</v>
      </c>
      <c r="C4" s="120"/>
      <c r="D4" s="441" t="str">
        <f>REPT($D$1,F4)</f>
        <v xml:space="preserve">* </v>
      </c>
      <c r="E4" s="14" t="s">
        <v>4115</v>
      </c>
      <c r="F4" s="15">
        <f t="shared" ref="F4:F39" si="0">LEN(O4)-LEN(SUBSTITUTE(O4,"/",""))</f>
        <v>1</v>
      </c>
      <c r="G4" s="15" t="s">
        <v>5613</v>
      </c>
      <c r="H4" s="15" t="s">
        <v>5613</v>
      </c>
      <c r="I4" s="15" t="s">
        <v>5613</v>
      </c>
      <c r="J4" s="15" t="s">
        <v>323</v>
      </c>
      <c r="K4" s="16" t="s">
        <v>16</v>
      </c>
      <c r="L4" s="15" t="str">
        <f t="shared" ref="L4:L20" si="1">IF($K4="","",$K4)</f>
        <v>1..1</v>
      </c>
      <c r="M4" s="15" t="str">
        <f>IF($L4="","",$L4)</f>
        <v>1..1</v>
      </c>
      <c r="N4" s="477" t="s">
        <v>16</v>
      </c>
      <c r="O4" s="13" t="s">
        <v>3784</v>
      </c>
      <c r="P4" s="14" t="s">
        <v>4194</v>
      </c>
      <c r="Q4" s="14"/>
      <c r="R4" s="14"/>
      <c r="S4" s="13"/>
      <c r="T4" s="16"/>
      <c r="U4" s="493"/>
      <c r="V4" s="458"/>
      <c r="W4" s="459"/>
      <c r="X4" s="460" t="s">
        <v>4949</v>
      </c>
      <c r="Y4" s="86"/>
      <c r="Z4" s="135" t="str">
        <f>INDEX('Factur-X FULL'!B:B,MATCH(CONCATENATE("/rsm:CrossIndustryInvoice",O4),'Factur-X FULL'!M:M,0))</f>
        <v>BG-2</v>
      </c>
      <c r="AA4" s="198" t="str">
        <f>INDEX('Factur-X FULL'!K:K,MATCH(CONCATENATE("/rsm:CrossIndustryInvoice",O4),'Factur-X FULL'!M:M,0))</f>
        <v>1..1</v>
      </c>
      <c r="AB4" s="461" t="str">
        <f>IF(OR(ISNA(Z4),Z4="EXT"),INDEX('Factur-X FULL'!T:T,MATCH(CONCATENATE("/rsm:CrossIndustryInvoice",O4),'Factur-X FULL'!M:M,0)),INDEX('Factur-X FULL'!T:T,MATCH(Z4,'Factur-X FULL'!B:B,0)))</f>
        <v>MINIMUM</v>
      </c>
      <c r="AC4" s="79"/>
      <c r="AD4" s="8"/>
    </row>
    <row r="5" spans="1:30" ht="45" customHeight="1" outlineLevel="1" x14ac:dyDescent="0.2">
      <c r="A5" s="8">
        <v>2</v>
      </c>
      <c r="B5" s="23" t="s">
        <v>13</v>
      </c>
      <c r="C5" s="121"/>
      <c r="D5" s="445" t="str">
        <f t="shared" ref="D5:D39" si="2">REPT($D$1,F5)</f>
        <v xml:space="preserve">* * </v>
      </c>
      <c r="E5" s="46" t="str">
        <f>CONCATENATE("(",E6,")")</f>
        <v>(Test Indicator)</v>
      </c>
      <c r="F5" s="26">
        <f t="shared" si="0"/>
        <v>2</v>
      </c>
      <c r="G5" s="26" t="s">
        <v>5613</v>
      </c>
      <c r="H5" s="26" t="s">
        <v>5613</v>
      </c>
      <c r="I5" s="26" t="s">
        <v>5613</v>
      </c>
      <c r="J5" s="26" t="s">
        <v>323</v>
      </c>
      <c r="K5" s="19" t="s">
        <v>20</v>
      </c>
      <c r="L5" s="230" t="str">
        <f t="shared" si="1"/>
        <v>0..1</v>
      </c>
      <c r="M5" s="230" t="str">
        <f t="shared" ref="M5:M23" si="3">IF($L5="","",$L5)</f>
        <v>0..1</v>
      </c>
      <c r="N5" s="475" t="s">
        <v>20</v>
      </c>
      <c r="O5" s="25" t="s">
        <v>3785</v>
      </c>
      <c r="P5" s="24"/>
      <c r="Q5" s="24"/>
      <c r="R5" s="24"/>
      <c r="S5" s="25"/>
      <c r="T5" s="19"/>
      <c r="U5" s="494"/>
      <c r="V5" s="89"/>
      <c r="W5" s="182" t="s">
        <v>5750</v>
      </c>
      <c r="X5" s="164"/>
      <c r="Y5" s="8"/>
      <c r="Z5" s="111" t="str">
        <f>INDEX('Factur-X FULL'!B:B,MATCH(CONCATENATE("/rsm:CrossIndustryInvoice",O5),'Factur-X FULL'!M:M,0))</f>
        <v>EXT</v>
      </c>
      <c r="AA5" s="199" t="str">
        <f>INDEX('Factur-X FULL'!K:K,MATCH(CONCATENATE("/rsm:CrossIndustryInvoice",O5),'Factur-X FULL'!M:M,0))</f>
        <v>0..1</v>
      </c>
      <c r="AB5" s="109" t="str">
        <f>IF(OR(ISNA(Z5),Z5="EXT"),INDEX('Factur-X FULL'!T:T,MATCH(CONCATENATE("/rsm:CrossIndustryInvoice",O5),'Factur-X FULL'!M:M,0)),INDEX('Factur-X FULL'!T:T,MATCH(Z5,'Factur-X FULL'!B:B,0)))</f>
        <v>EXTENDED</v>
      </c>
      <c r="AC5" s="70" t="s">
        <v>4711</v>
      </c>
      <c r="AD5" s="8"/>
    </row>
    <row r="6" spans="1:30" ht="45" customHeight="1" outlineLevel="1" x14ac:dyDescent="0.2">
      <c r="A6" s="8">
        <v>3</v>
      </c>
      <c r="B6" s="12" t="s">
        <v>13</v>
      </c>
      <c r="C6" s="121"/>
      <c r="D6" s="442" t="str">
        <f t="shared" si="2"/>
        <v xml:space="preserve">* * * </v>
      </c>
      <c r="E6" s="20" t="s">
        <v>1</v>
      </c>
      <c r="F6" s="17">
        <f t="shared" si="0"/>
        <v>3</v>
      </c>
      <c r="G6" s="26" t="s">
        <v>5613</v>
      </c>
      <c r="H6" s="26" t="s">
        <v>5613</v>
      </c>
      <c r="I6" s="26" t="s">
        <v>5613</v>
      </c>
      <c r="J6" s="26" t="s">
        <v>323</v>
      </c>
      <c r="K6" s="18" t="s">
        <v>16</v>
      </c>
      <c r="L6" s="230" t="str">
        <f t="shared" si="1"/>
        <v>1..1</v>
      </c>
      <c r="M6" s="230" t="str">
        <f t="shared" si="3"/>
        <v>1..1</v>
      </c>
      <c r="N6" s="475" t="s">
        <v>20</v>
      </c>
      <c r="O6" s="20" t="s">
        <v>3786</v>
      </c>
      <c r="P6" s="20"/>
      <c r="Q6" s="24" t="s">
        <v>5740</v>
      </c>
      <c r="R6" s="20"/>
      <c r="S6" s="20"/>
      <c r="T6" s="18" t="s">
        <v>125</v>
      </c>
      <c r="U6" s="495" t="s">
        <v>81</v>
      </c>
      <c r="V6" s="88"/>
      <c r="W6" s="181" t="s">
        <v>5750</v>
      </c>
      <c r="X6" s="163"/>
      <c r="Y6" s="8"/>
      <c r="Z6" s="111" t="str">
        <f>INDEX('Factur-X FULL'!B:B,MATCH(CONCATENATE("/rsm:CrossIndustryInvoice",O6),'Factur-X FULL'!M:M,0))</f>
        <v>EXT</v>
      </c>
      <c r="AA6" s="199" t="str">
        <f>INDEX('Factur-X FULL'!K:K,MATCH(CONCATENATE("/rsm:CrossIndustryInvoice",O6),'Factur-X FULL'!M:M,0))</f>
        <v>1..1</v>
      </c>
      <c r="AB6" s="109" t="str">
        <f>IF(OR(ISNA(Z6),Z6="EXT"),INDEX('Factur-X FULL'!T:T,MATCH(CONCATENATE("/rsm:CrossIndustryInvoice",O6),'Factur-X FULL'!M:M,0)),INDEX('Factur-X FULL'!T:T,MATCH(Z6,'Factur-X FULL'!B:B,0)))</f>
        <v>EXTENDED</v>
      </c>
      <c r="AC6" s="425" t="s">
        <v>4711</v>
      </c>
      <c r="AD6" s="8"/>
    </row>
    <row r="7" spans="1:30" ht="45" customHeight="1" outlineLevel="1" x14ac:dyDescent="0.2">
      <c r="A7" s="8">
        <v>4</v>
      </c>
      <c r="B7" s="12" t="s">
        <v>13</v>
      </c>
      <c r="C7" s="121"/>
      <c r="D7" s="442" t="str">
        <f t="shared" si="2"/>
        <v xml:space="preserve">* * </v>
      </c>
      <c r="E7" s="46" t="str">
        <f>CONCATENATE("(",E8,")")</f>
        <v>(Business process type)</v>
      </c>
      <c r="F7" s="17">
        <f t="shared" si="0"/>
        <v>2</v>
      </c>
      <c r="G7" s="26" t="s">
        <v>5613</v>
      </c>
      <c r="H7" s="26" t="s">
        <v>5613</v>
      </c>
      <c r="I7" s="26" t="s">
        <v>5613</v>
      </c>
      <c r="J7" s="26" t="s">
        <v>323</v>
      </c>
      <c r="K7" s="18" t="s">
        <v>20</v>
      </c>
      <c r="L7" s="230" t="str">
        <f t="shared" si="1"/>
        <v>0..1</v>
      </c>
      <c r="M7" s="230" t="str">
        <f t="shared" si="3"/>
        <v>0..1</v>
      </c>
      <c r="N7" s="475" t="s">
        <v>21</v>
      </c>
      <c r="O7" s="21" t="s">
        <v>3787</v>
      </c>
      <c r="P7" s="20"/>
      <c r="Q7" s="20"/>
      <c r="R7" s="20"/>
      <c r="S7" s="21"/>
      <c r="T7" s="18"/>
      <c r="U7" s="495"/>
      <c r="V7" s="88"/>
      <c r="W7" s="181"/>
      <c r="X7" s="163" t="s">
        <v>4949</v>
      </c>
      <c r="Y7" s="8"/>
      <c r="Z7" s="111" t="str">
        <f>INDEX('Factur-X FULL'!B:B,MATCH(CONCATENATE("/rsm:CrossIndustryInvoice",O7),'Factur-X FULL'!M:M,0))</f>
        <v>BT-23-00</v>
      </c>
      <c r="AA7" s="199" t="str">
        <f>INDEX('Factur-X FULL'!K:K,MATCH(CONCATENATE("/rsm:CrossIndustryInvoice",O7),'Factur-X FULL'!M:M,0))</f>
        <v>0..1</v>
      </c>
      <c r="AB7" s="109" t="str">
        <f>IF(OR(ISNA(Z7),Z7="EXT"),INDEX('Factur-X FULL'!T:T,MATCH(CONCATENATE("/rsm:CrossIndustryInvoice",O7),'Factur-X FULL'!M:M,0)),INDEX('Factur-X FULL'!T:T,MATCH(Z7,'Factur-X FULL'!B:B,0)))</f>
        <v>MINIMUM</v>
      </c>
      <c r="AD7" s="8"/>
    </row>
    <row r="8" spans="1:30" ht="45" customHeight="1" outlineLevel="1" x14ac:dyDescent="0.2">
      <c r="A8" s="8">
        <v>5</v>
      </c>
      <c r="B8" s="12" t="s">
        <v>13</v>
      </c>
      <c r="C8" s="121"/>
      <c r="D8" s="442" t="str">
        <f t="shared" si="2"/>
        <v xml:space="preserve">* * * </v>
      </c>
      <c r="E8" s="20" t="s">
        <v>22</v>
      </c>
      <c r="F8" s="17">
        <f t="shared" si="0"/>
        <v>3</v>
      </c>
      <c r="G8" s="26" t="s">
        <v>5613</v>
      </c>
      <c r="H8" s="26" t="s">
        <v>5613</v>
      </c>
      <c r="I8" s="26" t="s">
        <v>5613</v>
      </c>
      <c r="J8" s="26" t="s">
        <v>323</v>
      </c>
      <c r="K8" s="18" t="s">
        <v>16</v>
      </c>
      <c r="L8" s="230" t="str">
        <f t="shared" si="1"/>
        <v>1..1</v>
      </c>
      <c r="M8" s="230" t="str">
        <f t="shared" si="3"/>
        <v>1..1</v>
      </c>
      <c r="N8" s="475" t="s">
        <v>20</v>
      </c>
      <c r="O8" s="21" t="s">
        <v>3788</v>
      </c>
      <c r="P8" s="20" t="s">
        <v>4191</v>
      </c>
      <c r="Q8" s="20" t="s">
        <v>120</v>
      </c>
      <c r="R8" s="20"/>
      <c r="S8" s="21"/>
      <c r="T8" s="18" t="s">
        <v>125</v>
      </c>
      <c r="U8" s="495" t="s">
        <v>81</v>
      </c>
      <c r="V8" s="88"/>
      <c r="W8" s="181"/>
      <c r="X8" s="163" t="s">
        <v>4949</v>
      </c>
      <c r="Y8" s="8"/>
      <c r="Z8" s="111" t="str">
        <f>INDEX('Factur-X FULL'!B:B,MATCH(CONCATENATE("/rsm:CrossIndustryInvoice",O8),'Factur-X FULL'!M:M,0))</f>
        <v>BT-23</v>
      </c>
      <c r="AA8" s="199" t="str">
        <f>INDEX('Factur-X FULL'!K:K,MATCH(CONCATENATE("/rsm:CrossIndustryInvoice",O8),'Factur-X FULL'!M:M,0))</f>
        <v>0..1</v>
      </c>
      <c r="AB8" s="109" t="str">
        <f>IF(OR(ISNA(Z8),Z8="EXT"),INDEX('Factur-X FULL'!T:T,MATCH(CONCATENATE("/rsm:CrossIndustryInvoice",O8),'Factur-X FULL'!M:M,0)),INDEX('Factur-X FULL'!T:T,MATCH(Z8,'Factur-X FULL'!B:B,0)))</f>
        <v>MINIMUM</v>
      </c>
      <c r="AC8" s="70" t="s">
        <v>5626</v>
      </c>
      <c r="AD8" s="8"/>
    </row>
    <row r="9" spans="1:30" ht="45" customHeight="1" outlineLevel="1" x14ac:dyDescent="0.2">
      <c r="A9" s="8">
        <v>6</v>
      </c>
      <c r="B9" s="12" t="s">
        <v>13</v>
      </c>
      <c r="C9" s="121"/>
      <c r="D9" s="442" t="str">
        <f t="shared" si="2"/>
        <v xml:space="preserve">* * </v>
      </c>
      <c r="E9" s="46" t="str">
        <f>CONCATENATE("(",E10,")")</f>
        <v>(Specification identifier)</v>
      </c>
      <c r="F9" s="17">
        <f t="shared" si="0"/>
        <v>2</v>
      </c>
      <c r="G9" s="26" t="s">
        <v>5613</v>
      </c>
      <c r="H9" s="26" t="s">
        <v>5613</v>
      </c>
      <c r="I9" s="26" t="s">
        <v>5613</v>
      </c>
      <c r="J9" s="26" t="s">
        <v>323</v>
      </c>
      <c r="K9" s="18" t="s">
        <v>16</v>
      </c>
      <c r="L9" s="230" t="str">
        <f t="shared" si="1"/>
        <v>1..1</v>
      </c>
      <c r="M9" s="230" t="str">
        <f t="shared" si="3"/>
        <v>1..1</v>
      </c>
      <c r="N9" s="475" t="s">
        <v>21</v>
      </c>
      <c r="O9" s="21" t="s">
        <v>3789</v>
      </c>
      <c r="P9" s="20"/>
      <c r="Q9" s="20"/>
      <c r="R9" s="20"/>
      <c r="S9" s="21"/>
      <c r="T9" s="18"/>
      <c r="U9" s="495"/>
      <c r="V9" s="88"/>
      <c r="W9" s="181"/>
      <c r="X9" s="163" t="s">
        <v>4949</v>
      </c>
      <c r="Y9" s="8"/>
      <c r="Z9" s="111" t="str">
        <f>INDEX('Factur-X FULL'!B:B,MATCH(CONCATENATE("/rsm:CrossIndustryInvoice",O9),'Factur-X FULL'!M:M,0))</f>
        <v>BT-24-00</v>
      </c>
      <c r="AA9" s="199" t="str">
        <f>INDEX('Factur-X FULL'!K:K,MATCH(CONCATENATE("/rsm:CrossIndustryInvoice",O9),'Factur-X FULL'!M:M,0))</f>
        <v>1..1</v>
      </c>
      <c r="AB9" s="109" t="str">
        <f>IF(OR(ISNA(Z9),Z9="EXT"),INDEX('Factur-X FULL'!T:T,MATCH(CONCATENATE("/rsm:CrossIndustryInvoice",O9),'Factur-X FULL'!M:M,0)),INDEX('Factur-X FULL'!T:T,MATCH(Z9,'Factur-X FULL'!B:B,0)))</f>
        <v>MINIMUM</v>
      </c>
      <c r="AD9" s="8"/>
    </row>
    <row r="10" spans="1:30" ht="45" customHeight="1" outlineLevel="1" x14ac:dyDescent="0.2">
      <c r="A10" s="8">
        <v>7</v>
      </c>
      <c r="B10" s="12" t="s">
        <v>13</v>
      </c>
      <c r="C10" s="121"/>
      <c r="D10" s="442" t="str">
        <f t="shared" si="2"/>
        <v xml:space="preserve">* * * </v>
      </c>
      <c r="E10" s="20" t="s">
        <v>24</v>
      </c>
      <c r="F10" s="17">
        <f t="shared" si="0"/>
        <v>3</v>
      </c>
      <c r="G10" s="26" t="s">
        <v>5613</v>
      </c>
      <c r="H10" s="26" t="s">
        <v>5613</v>
      </c>
      <c r="I10" s="26" t="s">
        <v>5613</v>
      </c>
      <c r="J10" s="26" t="s">
        <v>323</v>
      </c>
      <c r="K10" s="18" t="s">
        <v>16</v>
      </c>
      <c r="L10" s="230" t="str">
        <f t="shared" si="1"/>
        <v>1..1</v>
      </c>
      <c r="M10" s="230" t="str">
        <f t="shared" si="3"/>
        <v>1..1</v>
      </c>
      <c r="N10" s="475" t="s">
        <v>20</v>
      </c>
      <c r="O10" s="21" t="s">
        <v>3790</v>
      </c>
      <c r="P10" s="20" t="s">
        <v>140</v>
      </c>
      <c r="Q10" s="20" t="s">
        <v>4244</v>
      </c>
      <c r="R10" s="20"/>
      <c r="S10" s="278" t="s">
        <v>5601</v>
      </c>
      <c r="T10" s="18" t="s">
        <v>147</v>
      </c>
      <c r="U10" s="495" t="s">
        <v>81</v>
      </c>
      <c r="V10" s="88"/>
      <c r="W10" s="181"/>
      <c r="X10" s="163" t="s">
        <v>4949</v>
      </c>
      <c r="Y10" s="8"/>
      <c r="Z10" s="111" t="str">
        <f>INDEX('Factur-X FULL'!B:B,MATCH(CONCATENATE("/rsm:CrossIndustryInvoice",O10),'Factur-X FULL'!M:M,0))</f>
        <v>BT-24</v>
      </c>
      <c r="AA10" s="199" t="str">
        <f>INDEX('Factur-X FULL'!K:K,MATCH(CONCATENATE("/rsm:CrossIndustryInvoice",O10),'Factur-X FULL'!M:M,0))</f>
        <v>1..1</v>
      </c>
      <c r="AB10" s="109" t="str">
        <f>IF(OR(ISNA(Z10),Z10="EXT"),INDEX('Factur-X FULL'!T:T,MATCH(CONCATENATE("/rsm:CrossIndustryInvoice",O10),'Factur-X FULL'!M:M,0)),INDEX('Factur-X FULL'!T:T,MATCH(Z10,'Factur-X FULL'!B:B,0)))</f>
        <v>MINIMUM</v>
      </c>
      <c r="AD10" s="8"/>
    </row>
    <row r="11" spans="1:30" ht="45" customHeight="1" x14ac:dyDescent="0.2">
      <c r="A11" s="8">
        <v>8</v>
      </c>
      <c r="B11" s="22" t="s">
        <v>25</v>
      </c>
      <c r="C11" s="120"/>
      <c r="D11" s="441" t="str">
        <f t="shared" si="2"/>
        <v xml:space="preserve">* </v>
      </c>
      <c r="E11" s="14" t="s">
        <v>5883</v>
      </c>
      <c r="F11" s="15">
        <f t="shared" si="0"/>
        <v>1</v>
      </c>
      <c r="G11" s="229" t="s">
        <v>5613</v>
      </c>
      <c r="H11" s="229" t="s">
        <v>5613</v>
      </c>
      <c r="I11" s="229" t="s">
        <v>5613</v>
      </c>
      <c r="J11" s="229" t="s">
        <v>323</v>
      </c>
      <c r="K11" s="16" t="s">
        <v>16</v>
      </c>
      <c r="L11" s="15" t="str">
        <f t="shared" si="1"/>
        <v>1..1</v>
      </c>
      <c r="M11" s="15" t="str">
        <f t="shared" si="3"/>
        <v>1..1</v>
      </c>
      <c r="N11" s="477" t="s">
        <v>16</v>
      </c>
      <c r="O11" s="13" t="s">
        <v>4113</v>
      </c>
      <c r="P11" s="14"/>
      <c r="Q11" s="14"/>
      <c r="R11" s="14"/>
      <c r="S11" s="13"/>
      <c r="T11" s="16"/>
      <c r="U11" s="493"/>
      <c r="V11" s="175" t="s">
        <v>4114</v>
      </c>
      <c r="W11" s="180"/>
      <c r="X11" s="162" t="s">
        <v>4949</v>
      </c>
      <c r="Y11" s="8"/>
      <c r="Z11" s="135" t="str">
        <f>INDEX('Factur-X FULL'!B:B,MATCH(CONCATENATE("/rsm:CrossIndustryInvoice",O11),'Factur-X FULL'!M:M,0))</f>
        <v>BT-1-00</v>
      </c>
      <c r="AA11" s="198" t="str">
        <f>INDEX('Factur-X FULL'!K:K,MATCH(CONCATENATE("/rsm:CrossIndustryInvoice",O11),'Factur-X FULL'!M:M,0))</f>
        <v>1..1</v>
      </c>
      <c r="AB11" s="137" t="str">
        <f>IF(OR(ISNA(Z11),Z11="EXT"),INDEX('Factur-X FULL'!T:T,MATCH(CONCATENATE("/rsm:CrossIndustryInvoice",O11),'Factur-X FULL'!M:M,0)),INDEX('Factur-X FULL'!T:T,MATCH(Z11,'Factur-X FULL'!B:B,0)))</f>
        <v>MINIMUM</v>
      </c>
      <c r="AD11" s="8"/>
    </row>
    <row r="12" spans="1:30" ht="45" customHeight="1" outlineLevel="1" x14ac:dyDescent="0.2">
      <c r="A12" s="8">
        <v>9</v>
      </c>
      <c r="B12" s="22" t="s">
        <v>25</v>
      </c>
      <c r="C12" s="123" t="s">
        <v>5936</v>
      </c>
      <c r="D12" s="442" t="str">
        <f t="shared" si="2"/>
        <v xml:space="preserve">* * </v>
      </c>
      <c r="E12" s="20" t="s">
        <v>5884</v>
      </c>
      <c r="F12" s="17">
        <f t="shared" si="0"/>
        <v>2</v>
      </c>
      <c r="G12" s="26" t="s">
        <v>5613</v>
      </c>
      <c r="H12" s="26" t="s">
        <v>5613</v>
      </c>
      <c r="I12" s="26" t="s">
        <v>5613</v>
      </c>
      <c r="J12" s="26" t="s">
        <v>323</v>
      </c>
      <c r="K12" s="18" t="s">
        <v>16</v>
      </c>
      <c r="L12" s="230" t="str">
        <f t="shared" si="1"/>
        <v>1..1</v>
      </c>
      <c r="M12" s="230" t="str">
        <f t="shared" si="3"/>
        <v>1..1</v>
      </c>
      <c r="N12" s="475" t="s">
        <v>16</v>
      </c>
      <c r="O12" s="21" t="s">
        <v>3791</v>
      </c>
      <c r="P12" s="20" t="s">
        <v>2131</v>
      </c>
      <c r="Q12" s="59"/>
      <c r="R12" s="20"/>
      <c r="S12" s="21"/>
      <c r="T12" s="18" t="s">
        <v>147</v>
      </c>
      <c r="U12" s="495" t="s">
        <v>81</v>
      </c>
      <c r="V12" s="88">
        <v>1861727</v>
      </c>
      <c r="W12" s="181" t="s">
        <v>4426</v>
      </c>
      <c r="X12" s="163" t="s">
        <v>4949</v>
      </c>
      <c r="Y12" s="8"/>
      <c r="Z12" s="111" t="str">
        <f>INDEX('Factur-X FULL'!B:B,MATCH(CONCATENATE("/rsm:CrossIndustryInvoice",O12),'Factur-X FULL'!M:M,0))</f>
        <v>BT-1</v>
      </c>
      <c r="AA12" s="199" t="str">
        <f>INDEX('Factur-X FULL'!K:K,MATCH(CONCATENATE("/rsm:CrossIndustryInvoice",O12),'Factur-X FULL'!M:M,0))</f>
        <v>1..1</v>
      </c>
      <c r="AB12" s="109" t="str">
        <f>IF(OR(ISNA(Z12),Z12="EXT"),INDEX('Factur-X FULL'!T:T,MATCH(CONCATENATE("/rsm:CrossIndustryInvoice",O12),'Factur-X FULL'!M:M,0)),INDEX('Factur-X FULL'!T:T,MATCH(Z12,'Factur-X FULL'!B:B,0)))</f>
        <v>MINIMUM</v>
      </c>
      <c r="AD12" s="8"/>
    </row>
    <row r="13" spans="1:30" ht="45" customHeight="1" outlineLevel="1" x14ac:dyDescent="0.2">
      <c r="A13" s="8">
        <v>10</v>
      </c>
      <c r="B13" s="22" t="s">
        <v>25</v>
      </c>
      <c r="C13" s="123"/>
      <c r="D13" s="442" t="str">
        <f t="shared" si="2"/>
        <v xml:space="preserve">* * </v>
      </c>
      <c r="E13" s="20" t="s">
        <v>26</v>
      </c>
      <c r="F13" s="17">
        <f t="shared" si="0"/>
        <v>2</v>
      </c>
      <c r="G13" s="26" t="s">
        <v>5613</v>
      </c>
      <c r="H13" s="26" t="s">
        <v>5613</v>
      </c>
      <c r="I13" s="26" t="s">
        <v>5613</v>
      </c>
      <c r="J13" s="26" t="s">
        <v>323</v>
      </c>
      <c r="K13" s="18" t="s">
        <v>20</v>
      </c>
      <c r="L13" s="230" t="str">
        <f t="shared" si="1"/>
        <v>0..1</v>
      </c>
      <c r="M13" s="230" t="str">
        <f t="shared" si="3"/>
        <v>0..1</v>
      </c>
      <c r="N13" s="475" t="s">
        <v>21</v>
      </c>
      <c r="O13" s="21" t="s">
        <v>3792</v>
      </c>
      <c r="P13" s="20"/>
      <c r="Q13" s="20"/>
      <c r="R13" s="20"/>
      <c r="S13" s="21"/>
      <c r="T13" s="18" t="s">
        <v>125</v>
      </c>
      <c r="U13" s="495" t="s">
        <v>81</v>
      </c>
      <c r="V13" s="88"/>
      <c r="W13" s="181"/>
      <c r="X13" s="163"/>
      <c r="Y13" s="8"/>
      <c r="Z13" s="111" t="str">
        <f>INDEX('Factur-X FULL'!B:B,MATCH(CONCATENATE("/rsm:CrossIndustryInvoice",O13),'Factur-X FULL'!M:M,0))</f>
        <v>EXT</v>
      </c>
      <c r="AA13" s="199" t="str">
        <f>INDEX('Factur-X FULL'!K:K,MATCH(CONCATENATE("/rsm:CrossIndustryInvoice",O13),'Factur-X FULL'!M:M,0))</f>
        <v>0..1</v>
      </c>
      <c r="AB13" s="109" t="str">
        <f>IF(OR(ISNA(Z13),Z13="EXT"),INDEX('Factur-X FULL'!T:T,MATCH(CONCATENATE("/rsm:CrossIndustryInvoice",O13),'Factur-X FULL'!M:M,0)),INDEX('Factur-X FULL'!T:T,MATCH(Z13,'Factur-X FULL'!B:B,0)))</f>
        <v>EXTENDED</v>
      </c>
      <c r="AC13" s="425" t="s">
        <v>4711</v>
      </c>
      <c r="AD13" s="8"/>
    </row>
    <row r="14" spans="1:30" ht="45" customHeight="1" outlineLevel="1" x14ac:dyDescent="0.2">
      <c r="A14" s="8">
        <v>11</v>
      </c>
      <c r="B14" s="22" t="s">
        <v>25</v>
      </c>
      <c r="C14" s="123"/>
      <c r="D14" s="442" t="str">
        <f t="shared" si="2"/>
        <v xml:space="preserve">* * </v>
      </c>
      <c r="E14" s="20" t="s">
        <v>5873</v>
      </c>
      <c r="F14" s="17">
        <f t="shared" si="0"/>
        <v>2</v>
      </c>
      <c r="G14" s="26" t="s">
        <v>5613</v>
      </c>
      <c r="H14" s="26" t="s">
        <v>5613</v>
      </c>
      <c r="I14" s="26" t="s">
        <v>5613</v>
      </c>
      <c r="J14" s="26" t="s">
        <v>323</v>
      </c>
      <c r="K14" s="18" t="s">
        <v>16</v>
      </c>
      <c r="L14" s="230" t="str">
        <f t="shared" si="1"/>
        <v>1..1</v>
      </c>
      <c r="M14" s="230" t="str">
        <f t="shared" si="3"/>
        <v>1..1</v>
      </c>
      <c r="N14" s="475" t="s">
        <v>20</v>
      </c>
      <c r="O14" s="21" t="s">
        <v>3793</v>
      </c>
      <c r="P14" s="20" t="s">
        <v>4192</v>
      </c>
      <c r="Q14" s="20" t="s">
        <v>4427</v>
      </c>
      <c r="R14" s="20"/>
      <c r="S14" s="21" t="s">
        <v>5739</v>
      </c>
      <c r="T14" s="18" t="s">
        <v>192</v>
      </c>
      <c r="U14" s="495" t="s">
        <v>81</v>
      </c>
      <c r="V14" s="88">
        <v>220</v>
      </c>
      <c r="W14" s="181" t="s">
        <v>4416</v>
      </c>
      <c r="X14" s="163" t="s">
        <v>4949</v>
      </c>
      <c r="Y14" s="8"/>
      <c r="Z14" s="111" t="str">
        <f>INDEX('Factur-X FULL'!B:B,MATCH(CONCATENATE("/rsm:CrossIndustryInvoice",O14),'Factur-X FULL'!M:M,0))</f>
        <v>BT-3</v>
      </c>
      <c r="AA14" s="199" t="str">
        <f>INDEX('Factur-X FULL'!K:K,MATCH(CONCATENATE("/rsm:CrossIndustryInvoice",O14),'Factur-X FULL'!M:M,0))</f>
        <v>1..1</v>
      </c>
      <c r="AB14" s="109" t="str">
        <f>IF(OR(ISNA(Z14),Z14="EXT"),INDEX('Factur-X FULL'!T:T,MATCH(CONCATENATE("/rsm:CrossIndustryInvoice",O14),'Factur-X FULL'!M:M,0)),INDEX('Factur-X FULL'!T:T,MATCH(Z14,'Factur-X FULL'!B:B,0)))</f>
        <v>MINIMUM</v>
      </c>
      <c r="AD14" s="8"/>
    </row>
    <row r="15" spans="1:30" ht="45" customHeight="1" outlineLevel="1" x14ac:dyDescent="0.2">
      <c r="A15" s="8">
        <v>12</v>
      </c>
      <c r="B15" s="23" t="s">
        <v>25</v>
      </c>
      <c r="C15" s="123"/>
      <c r="D15" s="443" t="str">
        <f t="shared" si="2"/>
        <v xml:space="preserve">* * </v>
      </c>
      <c r="E15" s="24" t="s">
        <v>18</v>
      </c>
      <c r="F15" s="19">
        <f t="shared" si="0"/>
        <v>2</v>
      </c>
      <c r="G15" s="19" t="s">
        <v>5613</v>
      </c>
      <c r="H15" s="19" t="s">
        <v>5613</v>
      </c>
      <c r="I15" s="19" t="s">
        <v>5613</v>
      </c>
      <c r="J15" s="26" t="s">
        <v>323</v>
      </c>
      <c r="K15" s="19" t="s">
        <v>20</v>
      </c>
      <c r="L15" s="230" t="str">
        <f t="shared" si="1"/>
        <v>0..1</v>
      </c>
      <c r="M15" s="230" t="str">
        <f t="shared" si="3"/>
        <v>0..1</v>
      </c>
      <c r="N15" s="475" t="s">
        <v>20</v>
      </c>
      <c r="O15" s="25" t="s">
        <v>3794</v>
      </c>
      <c r="P15" s="24" t="s">
        <v>4384</v>
      </c>
      <c r="Q15" s="24" t="s">
        <v>5860</v>
      </c>
      <c r="R15" s="24"/>
      <c r="S15" s="25"/>
      <c r="T15" s="19" t="s">
        <v>192</v>
      </c>
      <c r="U15" s="495" t="s">
        <v>81</v>
      </c>
      <c r="V15" s="89" t="s">
        <v>27</v>
      </c>
      <c r="W15" s="182"/>
      <c r="X15" s="164"/>
      <c r="Y15" s="8"/>
      <c r="Z15" s="111" t="e">
        <f>INDEX('Factur-X FULL'!B:B,MATCH(CONCATENATE("/rsm:CrossIndustryInvoice",O15),'Factur-X FULL'!M:M,0))</f>
        <v>#N/A</v>
      </c>
      <c r="AA15" s="199" t="e">
        <f>INDEX('Factur-X FULL'!K:K,MATCH(CONCATENATE("/rsm:CrossIndustryInvoice",O15),'Factur-X FULL'!M:M,0))</f>
        <v>#N/A</v>
      </c>
      <c r="AB15" s="112" t="e">
        <f>IF(OR(ISNA(Z15),Z15="EXT"),INDEX('Factur-X FULL'!T:T,MATCH(CONCATENATE("/rsm:CrossIndustryInvoice",O15),'Factur-X FULL'!M:M,0)),INDEX('Factur-X FULL'!T:T,MATCH(Z15,'Factur-X FULL'!B:B,0)))</f>
        <v>#N/A</v>
      </c>
      <c r="AC15" s="70" t="s">
        <v>4706</v>
      </c>
      <c r="AD15" s="8"/>
    </row>
    <row r="16" spans="1:30" ht="45" customHeight="1" outlineLevel="1" x14ac:dyDescent="0.2">
      <c r="A16" s="8">
        <v>13</v>
      </c>
      <c r="B16" s="22" t="s">
        <v>25</v>
      </c>
      <c r="C16" s="218" t="s">
        <v>5936</v>
      </c>
      <c r="D16" s="444" t="str">
        <f t="shared" si="2"/>
        <v xml:space="preserve">* * </v>
      </c>
      <c r="E16" s="27" t="str">
        <f>UPPER(CONCATENATE("(",E17,")"))</f>
        <v>(DOCUMENT ISSUE DATE (HERE ORDER))</v>
      </c>
      <c r="F16" s="28">
        <f t="shared" si="0"/>
        <v>2</v>
      </c>
      <c r="G16" s="231" t="s">
        <v>5613</v>
      </c>
      <c r="H16" s="231" t="s">
        <v>5613</v>
      </c>
      <c r="I16" s="231" t="s">
        <v>5613</v>
      </c>
      <c r="J16" s="231" t="s">
        <v>323</v>
      </c>
      <c r="K16" s="29" t="s">
        <v>16</v>
      </c>
      <c r="L16" s="28" t="str">
        <f t="shared" si="1"/>
        <v>1..1</v>
      </c>
      <c r="M16" s="28" t="str">
        <f t="shared" si="3"/>
        <v>1..1</v>
      </c>
      <c r="N16" s="478" t="s">
        <v>16</v>
      </c>
      <c r="O16" s="30" t="s">
        <v>3796</v>
      </c>
      <c r="P16" s="33"/>
      <c r="Q16" s="33"/>
      <c r="R16" s="33"/>
      <c r="S16" s="30"/>
      <c r="T16" s="29"/>
      <c r="U16" s="496"/>
      <c r="V16" s="175" t="s">
        <v>4258</v>
      </c>
      <c r="W16" s="183" t="s">
        <v>4270</v>
      </c>
      <c r="X16" s="173" t="s">
        <v>4949</v>
      </c>
      <c r="Y16" s="8"/>
      <c r="Z16" s="138" t="str">
        <f>INDEX('Factur-X FULL'!B:B,MATCH(CONCATENATE("/rsm:CrossIndustryInvoice",O16),'Factur-X FULL'!M:M,0))</f>
        <v>BT-2-00</v>
      </c>
      <c r="AA16" s="200" t="str">
        <f>INDEX('Factur-X FULL'!K:K,MATCH(CONCATENATE("/rsm:CrossIndustryInvoice",O16),'Factur-X FULL'!M:M,0))</f>
        <v>1..1</v>
      </c>
      <c r="AB16" s="139" t="str">
        <f>IF(OR(ISNA(Z16),Z16="EXT"),INDEX('Factur-X FULL'!T:T,MATCH(CONCATENATE("/rsm:CrossIndustryInvoice",O16),'Factur-X FULL'!M:M,0)),INDEX('Factur-X FULL'!T:T,MATCH(Z16,'Factur-X FULL'!B:B,0)))</f>
        <v>MINIMUM</v>
      </c>
      <c r="AD16" s="8"/>
    </row>
    <row r="17" spans="1:30" ht="45" customHeight="1" outlineLevel="1" x14ac:dyDescent="0.2">
      <c r="A17" s="8">
        <v>14</v>
      </c>
      <c r="B17" s="22" t="s">
        <v>25</v>
      </c>
      <c r="C17" s="123" t="s">
        <v>5936</v>
      </c>
      <c r="D17" s="442" t="str">
        <f t="shared" si="2"/>
        <v xml:space="preserve">* * * </v>
      </c>
      <c r="E17" s="20" t="s">
        <v>5885</v>
      </c>
      <c r="F17" s="17">
        <f t="shared" si="0"/>
        <v>3</v>
      </c>
      <c r="G17" s="26" t="s">
        <v>5613</v>
      </c>
      <c r="H17" s="26" t="s">
        <v>5613</v>
      </c>
      <c r="I17" s="26" t="s">
        <v>5613</v>
      </c>
      <c r="J17" s="26" t="s">
        <v>323</v>
      </c>
      <c r="K17" s="18" t="s">
        <v>16</v>
      </c>
      <c r="L17" s="230" t="str">
        <f t="shared" si="1"/>
        <v>1..1</v>
      </c>
      <c r="M17" s="230" t="str">
        <f t="shared" si="3"/>
        <v>1..1</v>
      </c>
      <c r="N17" s="475" t="s">
        <v>16</v>
      </c>
      <c r="O17" s="25" t="s">
        <v>3797</v>
      </c>
      <c r="P17" s="24"/>
      <c r="Q17" s="59"/>
      <c r="R17" s="59"/>
      <c r="S17" s="25"/>
      <c r="T17" s="19" t="s">
        <v>215</v>
      </c>
      <c r="U17" s="495" t="s">
        <v>81</v>
      </c>
      <c r="V17" s="89">
        <v>20200109</v>
      </c>
      <c r="W17" s="182" t="s">
        <v>4950</v>
      </c>
      <c r="X17" s="163" t="s">
        <v>4949</v>
      </c>
      <c r="Y17" s="8"/>
      <c r="Z17" s="111" t="str">
        <f>INDEX('Factur-X FULL'!B:B,MATCH(CONCATENATE("/rsm:CrossIndustryInvoice",O17),'Factur-X FULL'!M:M,0))</f>
        <v>BT-2</v>
      </c>
      <c r="AA17" s="199" t="str">
        <f>INDEX('Factur-X FULL'!K:K,MATCH(CONCATENATE("/rsm:CrossIndustryInvoice",O17),'Factur-X FULL'!M:M,0))</f>
        <v>1..1</v>
      </c>
      <c r="AB17" s="109" t="str">
        <f>IF(OR(ISNA(Z17),Z17="EXT"),INDEX('Factur-X FULL'!T:T,MATCH(CONCATENATE("/rsm:CrossIndustryInvoice",O17),'Factur-X FULL'!M:M,0)),INDEX('Factur-X FULL'!T:T,MATCH(Z17,'Factur-X FULL'!B:B,0)))</f>
        <v>MINIMUM</v>
      </c>
      <c r="AD17" s="8"/>
    </row>
    <row r="18" spans="1:30" ht="45" customHeight="1" outlineLevel="1" x14ac:dyDescent="0.2">
      <c r="A18" s="8">
        <v>15</v>
      </c>
      <c r="B18" s="22" t="s">
        <v>25</v>
      </c>
      <c r="C18" s="121"/>
      <c r="D18" s="442" t="str">
        <f t="shared" si="2"/>
        <v xml:space="preserve">* * * * </v>
      </c>
      <c r="E18" s="24" t="s">
        <v>1164</v>
      </c>
      <c r="F18" s="17">
        <f t="shared" si="0"/>
        <v>4</v>
      </c>
      <c r="G18" s="26" t="s">
        <v>5613</v>
      </c>
      <c r="H18" s="26" t="s">
        <v>5613</v>
      </c>
      <c r="I18" s="26" t="s">
        <v>5613</v>
      </c>
      <c r="J18" s="26" t="s">
        <v>323</v>
      </c>
      <c r="K18" s="18" t="s">
        <v>16</v>
      </c>
      <c r="L18" s="230" t="str">
        <f t="shared" si="1"/>
        <v>1..1</v>
      </c>
      <c r="M18" s="230" t="str">
        <f t="shared" si="3"/>
        <v>1..1</v>
      </c>
      <c r="N18" s="475" t="s">
        <v>20</v>
      </c>
      <c r="O18" s="31" t="s">
        <v>3798</v>
      </c>
      <c r="P18" s="32" t="s">
        <v>4973</v>
      </c>
      <c r="Q18" s="32" t="s">
        <v>5755</v>
      </c>
      <c r="R18" s="32"/>
      <c r="S18" s="31"/>
      <c r="T18" s="122" t="s">
        <v>192</v>
      </c>
      <c r="U18" s="497" t="s">
        <v>230</v>
      </c>
      <c r="V18" s="90"/>
      <c r="W18" s="184"/>
      <c r="X18" s="165" t="s">
        <v>4949</v>
      </c>
      <c r="Y18" s="8"/>
      <c r="Z18" s="111" t="str">
        <f>INDEX('Factur-X FULL'!B:B,MATCH(CONCATENATE("/rsm:CrossIndustryInvoice",O18),'Factur-X FULL'!M:M,0))</f>
        <v>BT-2-0</v>
      </c>
      <c r="AA18" s="199" t="str">
        <f>INDEX('Factur-X FULL'!K:K,MATCH(CONCATENATE("/rsm:CrossIndustryInvoice",O18),'Factur-X FULL'!M:M,0))</f>
        <v>1..1</v>
      </c>
      <c r="AB18" s="109" t="str">
        <f>IF(OR(ISNA(Z18),Z18="EXT"),INDEX('Factur-X FULL'!T:T,MATCH(CONCATENATE("/rsm:CrossIndustryInvoice",O18),'Factur-X FULL'!M:M,0)),INDEX('Factur-X FULL'!T:T,MATCH(Z18,'Factur-X FULL'!B:B,0)))</f>
        <v>MINIMUM</v>
      </c>
      <c r="AD18" s="8"/>
    </row>
    <row r="19" spans="1:30" ht="45" customHeight="1" outlineLevel="1" x14ac:dyDescent="0.2">
      <c r="A19" s="8">
        <v>16</v>
      </c>
      <c r="B19" s="22" t="s">
        <v>25</v>
      </c>
      <c r="C19" s="218"/>
      <c r="D19" s="444" t="str">
        <f t="shared" si="2"/>
        <v xml:space="preserve">* * </v>
      </c>
      <c r="E19" s="27" t="str">
        <f>UPPER(CONCATENATE("(",E20,")"))</f>
        <v>(COPY INDICATOR)</v>
      </c>
      <c r="F19" s="28">
        <f t="shared" si="0"/>
        <v>2</v>
      </c>
      <c r="G19" s="231" t="s">
        <v>5613</v>
      </c>
      <c r="H19" s="231" t="s">
        <v>5613</v>
      </c>
      <c r="I19" s="231" t="s">
        <v>5613</v>
      </c>
      <c r="J19" s="231" t="s">
        <v>323</v>
      </c>
      <c r="K19" s="29" t="s">
        <v>20</v>
      </c>
      <c r="L19" s="28" t="str">
        <f t="shared" si="1"/>
        <v>0..1</v>
      </c>
      <c r="M19" s="28" t="str">
        <f t="shared" si="3"/>
        <v>0..1</v>
      </c>
      <c r="N19" s="478" t="s">
        <v>20</v>
      </c>
      <c r="O19" s="30" t="s">
        <v>3799</v>
      </c>
      <c r="P19" s="33"/>
      <c r="Q19" s="33"/>
      <c r="R19" s="33"/>
      <c r="S19" s="30"/>
      <c r="T19" s="29"/>
      <c r="U19" s="496"/>
      <c r="V19" s="175" t="s">
        <v>4257</v>
      </c>
      <c r="W19" s="183" t="s">
        <v>3774</v>
      </c>
      <c r="X19" s="173"/>
      <c r="Y19" s="8"/>
      <c r="Z19" s="138" t="str">
        <f>INDEX('Factur-X FULL'!B:B,MATCH(CONCATENATE("/rsm:CrossIndustryInvoice",O19),'Factur-X FULL'!M:M,0))</f>
        <v>EXT</v>
      </c>
      <c r="AA19" s="200" t="str">
        <f>INDEX('Factur-X FULL'!K:K,MATCH(CONCATENATE("/rsm:CrossIndustryInvoice",O19),'Factur-X FULL'!M:M,0))</f>
        <v>0..1</v>
      </c>
      <c r="AB19" s="139" t="str">
        <f>IF(OR(ISNA(Z19),Z19="EXT"),INDEX('Factur-X FULL'!T:T,MATCH(CONCATENATE("/rsm:CrossIndustryInvoice",O19),'Factur-X FULL'!M:M,0)),INDEX('Factur-X FULL'!T:T,MATCH(Z19,'Factur-X FULL'!B:B,0)))</f>
        <v>EXTENDED</v>
      </c>
      <c r="AC19" s="425" t="s">
        <v>4711</v>
      </c>
      <c r="AD19" s="8"/>
    </row>
    <row r="20" spans="1:30" ht="45" customHeight="1" outlineLevel="1" x14ac:dyDescent="0.2">
      <c r="A20" s="8">
        <v>17</v>
      </c>
      <c r="B20" s="22" t="s">
        <v>25</v>
      </c>
      <c r="C20" s="121"/>
      <c r="D20" s="442" t="str">
        <f t="shared" si="2"/>
        <v xml:space="preserve">* * * </v>
      </c>
      <c r="E20" s="24" t="s">
        <v>14</v>
      </c>
      <c r="F20" s="17">
        <f t="shared" si="0"/>
        <v>3</v>
      </c>
      <c r="G20" s="26" t="s">
        <v>5613</v>
      </c>
      <c r="H20" s="26" t="s">
        <v>5613</v>
      </c>
      <c r="I20" s="26" t="s">
        <v>5613</v>
      </c>
      <c r="J20" s="26" t="s">
        <v>323</v>
      </c>
      <c r="K20" s="18" t="s">
        <v>16</v>
      </c>
      <c r="L20" s="230" t="str">
        <f t="shared" si="1"/>
        <v>1..1</v>
      </c>
      <c r="M20" s="230" t="str">
        <f t="shared" si="3"/>
        <v>1..1</v>
      </c>
      <c r="N20" s="475" t="s">
        <v>20</v>
      </c>
      <c r="O20" s="25" t="s">
        <v>3800</v>
      </c>
      <c r="P20" s="24"/>
      <c r="Q20" s="24" t="s">
        <v>5737</v>
      </c>
      <c r="R20" s="24"/>
      <c r="S20" s="25"/>
      <c r="T20" s="19" t="s">
        <v>125</v>
      </c>
      <c r="U20" s="495" t="s">
        <v>81</v>
      </c>
      <c r="V20" s="89"/>
      <c r="W20" s="182"/>
      <c r="X20" s="164"/>
      <c r="Y20" s="8"/>
      <c r="Z20" s="111" t="str">
        <f>INDEX('Factur-X FULL'!B:B,MATCH(CONCATENATE("/rsm:CrossIndustryInvoice",O20),'Factur-X FULL'!M:M,0))</f>
        <v>EXT</v>
      </c>
      <c r="AA20" s="199" t="str">
        <f>INDEX('Factur-X FULL'!K:K,MATCH(CONCATENATE("/rsm:CrossIndustryInvoice",O20),'Factur-X FULL'!M:M,0))</f>
        <v>1..1</v>
      </c>
      <c r="AB20" s="109" t="str">
        <f>IF(OR(ISNA(Z20),Z20="EXT"),INDEX('Factur-X FULL'!T:T,MATCH(CONCATENATE("/rsm:CrossIndustryInvoice",O20),'Factur-X FULL'!M:M,0)),INDEX('Factur-X FULL'!T:T,MATCH(Z20,'Factur-X FULL'!B:B,0)))</f>
        <v>EXTENDED</v>
      </c>
      <c r="AC20" s="425" t="s">
        <v>4711</v>
      </c>
      <c r="AD20" s="8"/>
    </row>
    <row r="21" spans="1:30" ht="45" customHeight="1" outlineLevel="1" x14ac:dyDescent="0.2">
      <c r="A21" s="8">
        <v>19</v>
      </c>
      <c r="B21" s="23" t="s">
        <v>25</v>
      </c>
      <c r="C21" s="514"/>
      <c r="D21" s="445" t="str">
        <f t="shared" si="2"/>
        <v xml:space="preserve">* * </v>
      </c>
      <c r="E21" s="24" t="s">
        <v>4721</v>
      </c>
      <c r="F21" s="26">
        <f t="shared" si="0"/>
        <v>2</v>
      </c>
      <c r="G21" s="26" t="s">
        <v>5613</v>
      </c>
      <c r="H21" s="26" t="s">
        <v>5613</v>
      </c>
      <c r="I21" s="26" t="s">
        <v>5613</v>
      </c>
      <c r="J21" s="26" t="s">
        <v>323</v>
      </c>
      <c r="K21" s="19" t="s">
        <v>20</v>
      </c>
      <c r="L21" s="230" t="str">
        <f>IF($K21="","",$K21)</f>
        <v>0..1</v>
      </c>
      <c r="M21" s="230" t="str">
        <f t="shared" si="3"/>
        <v>0..1</v>
      </c>
      <c r="N21" s="475" t="s">
        <v>20</v>
      </c>
      <c r="O21" s="25" t="s">
        <v>4722</v>
      </c>
      <c r="P21" s="24" t="s">
        <v>4723</v>
      </c>
      <c r="Q21" s="24" t="s">
        <v>5861</v>
      </c>
      <c r="R21" s="24"/>
      <c r="S21" s="25"/>
      <c r="T21" s="19" t="s">
        <v>192</v>
      </c>
      <c r="U21" s="495" t="s">
        <v>81</v>
      </c>
      <c r="V21" s="89"/>
      <c r="W21" s="182"/>
      <c r="X21" s="164"/>
      <c r="Y21" s="8"/>
      <c r="Z21" s="111" t="e">
        <f>INDEX('Factur-X FULL'!B:B,MATCH(CONCATENATE("/rsm:CrossIndustryInvoice",O21),'Factur-X FULL'!M:M,0))</f>
        <v>#N/A</v>
      </c>
      <c r="AA21" s="199" t="e">
        <f>INDEX('Factur-X FULL'!K:K,MATCH(CONCATENATE("/rsm:CrossIndustryInvoice",O21),'Factur-X FULL'!M:M,0))</f>
        <v>#N/A</v>
      </c>
      <c r="AB21" s="109" t="e">
        <f>IF(OR(ISNA(Z21),Z21="EXT"),INDEX('Factur-X FULL'!T:T,MATCH(CONCATENATE("/rsm:CrossIndustryInvoice",O21),'Factur-X FULL'!M:M,0)),INDEX('Factur-X FULL'!T:T,MATCH(Z21,'Factur-X FULL'!B:B,0)))</f>
        <v>#N/A</v>
      </c>
      <c r="AC21" s="70" t="s">
        <v>4706</v>
      </c>
      <c r="AD21" s="8"/>
    </row>
    <row r="22" spans="1:30" ht="45" customHeight="1" outlineLevel="1" x14ac:dyDescent="0.2">
      <c r="A22" s="8">
        <v>20</v>
      </c>
      <c r="B22" s="23" t="s">
        <v>25</v>
      </c>
      <c r="C22" s="121"/>
      <c r="D22" s="445" t="str">
        <f t="shared" si="2"/>
        <v xml:space="preserve">* * </v>
      </c>
      <c r="E22" s="24" t="s">
        <v>4343</v>
      </c>
      <c r="F22" s="26">
        <f t="shared" si="0"/>
        <v>2</v>
      </c>
      <c r="G22" s="26" t="s">
        <v>5613</v>
      </c>
      <c r="H22" s="26" t="s">
        <v>5613</v>
      </c>
      <c r="I22" s="26" t="s">
        <v>5613</v>
      </c>
      <c r="J22" s="26" t="s">
        <v>323</v>
      </c>
      <c r="K22" s="19" t="s">
        <v>20</v>
      </c>
      <c r="L22" s="230" t="str">
        <f>IF($K22="","",$K22)</f>
        <v>0..1</v>
      </c>
      <c r="M22" s="230" t="str">
        <f t="shared" si="3"/>
        <v>0..1</v>
      </c>
      <c r="N22" s="475" t="s">
        <v>20</v>
      </c>
      <c r="O22" s="25" t="s">
        <v>3795</v>
      </c>
      <c r="P22" s="24" t="s">
        <v>4342</v>
      </c>
      <c r="Q22" s="24" t="s">
        <v>5738</v>
      </c>
      <c r="R22" s="24"/>
      <c r="S22" s="25"/>
      <c r="T22" s="19" t="s">
        <v>192</v>
      </c>
      <c r="U22" s="495" t="s">
        <v>81</v>
      </c>
      <c r="V22" s="89" t="s">
        <v>28</v>
      </c>
      <c r="W22" s="182" t="s">
        <v>5750</v>
      </c>
      <c r="X22" s="164"/>
      <c r="Y22" s="8"/>
      <c r="Z22" s="111" t="e">
        <f>INDEX('Factur-X FULL'!B:B,MATCH(CONCATENATE("/rsm:CrossIndustryInvoice",O22),'Factur-X FULL'!M:M,0))</f>
        <v>#N/A</v>
      </c>
      <c r="AA22" s="199" t="e">
        <f>INDEX('Factur-X FULL'!K:K,MATCH(CONCATENATE("/rsm:CrossIndustryInvoice",O22),'Factur-X FULL'!M:M,0))</f>
        <v>#N/A</v>
      </c>
      <c r="AB22" s="109" t="e">
        <f>IF(OR(ISNA(Z22),Z22="EXT"),INDEX('Factur-X FULL'!T:T,MATCH(CONCATENATE("/rsm:CrossIndustryInvoice",O22),'Factur-X FULL'!M:M,0)),INDEX('Factur-X FULL'!T:T,MATCH(Z22,'Factur-X FULL'!B:B,0)))</f>
        <v>#N/A</v>
      </c>
      <c r="AC22" s="70" t="s">
        <v>4706</v>
      </c>
      <c r="AD22" s="8"/>
    </row>
    <row r="23" spans="1:30" ht="45" customHeight="1" outlineLevel="1" x14ac:dyDescent="0.2">
      <c r="A23" s="8">
        <v>21</v>
      </c>
      <c r="B23" s="22" t="s">
        <v>25</v>
      </c>
      <c r="C23" s="218" t="s">
        <v>5936</v>
      </c>
      <c r="D23" s="444" t="str">
        <f t="shared" si="2"/>
        <v xml:space="preserve">* * </v>
      </c>
      <c r="E23" s="33" t="s">
        <v>5886</v>
      </c>
      <c r="F23" s="28">
        <f t="shared" si="0"/>
        <v>2</v>
      </c>
      <c r="G23" s="231" t="s">
        <v>5613</v>
      </c>
      <c r="H23" s="231" t="s">
        <v>5613</v>
      </c>
      <c r="I23" s="231" t="s">
        <v>5613</v>
      </c>
      <c r="J23" s="231" t="s">
        <v>323</v>
      </c>
      <c r="K23" s="29" t="s">
        <v>21</v>
      </c>
      <c r="L23" s="28" t="str">
        <f t="shared" ref="L23:L45" si="4">IF($K23="","",$K23)</f>
        <v>0..n</v>
      </c>
      <c r="M23" s="28" t="str">
        <f t="shared" si="3"/>
        <v>0..n</v>
      </c>
      <c r="N23" s="478" t="s">
        <v>21</v>
      </c>
      <c r="O23" s="30" t="s">
        <v>3801</v>
      </c>
      <c r="P23" s="33" t="s">
        <v>4193</v>
      </c>
      <c r="Q23" s="33"/>
      <c r="R23" s="33"/>
      <c r="S23" s="30"/>
      <c r="T23" s="29" t="s">
        <v>77</v>
      </c>
      <c r="U23" s="496"/>
      <c r="V23" s="175" t="s">
        <v>4259</v>
      </c>
      <c r="W23" s="183" t="s">
        <v>4116</v>
      </c>
      <c r="X23" s="173" t="s">
        <v>4949</v>
      </c>
      <c r="Y23" s="8"/>
      <c r="Z23" s="138" t="str">
        <f>INDEX('Factur-X FULL'!B:B,MATCH(CONCATENATE("/rsm:CrossIndustryInvoice",O23),'Factur-X FULL'!M:M,0))</f>
        <v>BG-1</v>
      </c>
      <c r="AA23" s="200" t="str">
        <f>INDEX('Factur-X FULL'!K:K,MATCH(CONCATENATE("/rsm:CrossIndustryInvoice",O23),'Factur-X FULL'!M:M,0))</f>
        <v>0..n</v>
      </c>
      <c r="AB23" s="139" t="str">
        <f>IF(OR(ISNA(Z23),Z23="EXT"),INDEX('Factur-X FULL'!T:T,MATCH(CONCATENATE("/rsm:CrossIndustryInvoice",O23),'Factur-X FULL'!M:M,0)),INDEX('Factur-X FULL'!T:T,MATCH(Z23,'Factur-X FULL'!B:B,0)))</f>
        <v>BASIC WL</v>
      </c>
      <c r="AD23" s="8"/>
    </row>
    <row r="24" spans="1:30" ht="45" customHeight="1" outlineLevel="1" x14ac:dyDescent="0.2">
      <c r="A24" s="8">
        <v>23</v>
      </c>
      <c r="B24" s="22" t="s">
        <v>25</v>
      </c>
      <c r="C24" s="121"/>
      <c r="D24" s="442" t="str">
        <f t="shared" si="2"/>
        <v xml:space="preserve">* * * </v>
      </c>
      <c r="E24" s="24" t="s">
        <v>33</v>
      </c>
      <c r="F24" s="17">
        <f t="shared" si="0"/>
        <v>3</v>
      </c>
      <c r="G24" s="26" t="s">
        <v>5613</v>
      </c>
      <c r="H24" s="26" t="s">
        <v>5613</v>
      </c>
      <c r="I24" s="26" t="s">
        <v>5613</v>
      </c>
      <c r="J24" s="26" t="s">
        <v>323</v>
      </c>
      <c r="K24" s="18" t="s">
        <v>16</v>
      </c>
      <c r="L24" s="230" t="str">
        <f t="shared" si="4"/>
        <v>1..1</v>
      </c>
      <c r="M24" s="230" t="s">
        <v>40</v>
      </c>
      <c r="N24" s="475" t="s">
        <v>21</v>
      </c>
      <c r="O24" s="25" t="s">
        <v>3803</v>
      </c>
      <c r="P24" s="24" t="s">
        <v>4195</v>
      </c>
      <c r="Q24" s="24"/>
      <c r="R24" s="24"/>
      <c r="S24" s="25"/>
      <c r="T24" s="19" t="s">
        <v>125</v>
      </c>
      <c r="U24" s="495" t="s">
        <v>81</v>
      </c>
      <c r="V24" s="89" t="s">
        <v>34</v>
      </c>
      <c r="W24" s="182" t="s">
        <v>35</v>
      </c>
      <c r="X24" s="163" t="s">
        <v>4949</v>
      </c>
      <c r="Y24" s="8"/>
      <c r="Z24" s="111" t="str">
        <f>INDEX('Factur-X FULL'!B:B,MATCH(CONCATENATE("/rsm:CrossIndustryInvoice",O24),'Factur-X FULL'!M:M,0))</f>
        <v>BT-22</v>
      </c>
      <c r="AA24" s="199" t="str">
        <f>INDEX('Factur-X FULL'!K:K,MATCH(CONCATENATE("/rsm:CrossIndustryInvoice",O24),'Factur-X FULL'!M:M,0))</f>
        <v>1..1</v>
      </c>
      <c r="AB24" s="109" t="str">
        <f>IF(OR(ISNA(Z24),Z24="EXT"),INDEX('Factur-X FULL'!T:T,MATCH(CONCATENATE("/rsm:CrossIndustryInvoice",O24),'Factur-X FULL'!M:M,0)),INDEX('Factur-X FULL'!T:T,MATCH(Z24,'Factur-X FULL'!B:B,0)))</f>
        <v>BASIC WL</v>
      </c>
      <c r="AD24" s="8"/>
    </row>
    <row r="25" spans="1:30" ht="45" customHeight="1" outlineLevel="1" x14ac:dyDescent="0.2">
      <c r="A25" s="8">
        <v>24</v>
      </c>
      <c r="B25" s="22" t="s">
        <v>25</v>
      </c>
      <c r="C25" s="121"/>
      <c r="D25" s="442" t="str">
        <f t="shared" si="2"/>
        <v xml:space="preserve">* * * </v>
      </c>
      <c r="E25" s="24" t="s">
        <v>37</v>
      </c>
      <c r="F25" s="17">
        <f t="shared" si="0"/>
        <v>3</v>
      </c>
      <c r="G25" s="26" t="s">
        <v>5613</v>
      </c>
      <c r="H25" s="26" t="s">
        <v>5613</v>
      </c>
      <c r="I25" s="26" t="s">
        <v>5613</v>
      </c>
      <c r="J25" s="26" t="s">
        <v>323</v>
      </c>
      <c r="K25" s="18" t="s">
        <v>20</v>
      </c>
      <c r="L25" s="230" t="str">
        <f t="shared" si="4"/>
        <v>0..1</v>
      </c>
      <c r="M25" s="230" t="str">
        <f t="shared" ref="M25:M31" si="5">IF($L25="","",$L25)</f>
        <v>0..1</v>
      </c>
      <c r="N25" s="475" t="s">
        <v>21</v>
      </c>
      <c r="O25" s="25" t="s">
        <v>3804</v>
      </c>
      <c r="P25" s="24" t="s">
        <v>278</v>
      </c>
      <c r="Q25" s="24" t="s">
        <v>4245</v>
      </c>
      <c r="R25" s="24"/>
      <c r="S25" s="25"/>
      <c r="T25" s="19" t="s">
        <v>192</v>
      </c>
      <c r="U25" s="495" t="s">
        <v>81</v>
      </c>
      <c r="V25" s="89" t="s">
        <v>39</v>
      </c>
      <c r="W25" s="182"/>
      <c r="X25" s="164"/>
      <c r="Y25" s="8"/>
      <c r="Z25" s="111" t="str">
        <f>INDEX('Factur-X FULL'!B:B,MATCH(CONCATENATE("/rsm:CrossIndustryInvoice",O25),'Factur-X FULL'!M:M,0))</f>
        <v>BT-21</v>
      </c>
      <c r="AA25" s="199" t="str">
        <f>INDEX('Factur-X FULL'!K:K,MATCH(CONCATENATE("/rsm:CrossIndustryInvoice",O25),'Factur-X FULL'!M:M,0))</f>
        <v>0..1</v>
      </c>
      <c r="AB25" s="109" t="str">
        <f>IF(OR(ISNA(Z25),Z25="EXT"),INDEX('Factur-X FULL'!T:T,MATCH(CONCATENATE("/rsm:CrossIndustryInvoice",O25),'Factur-X FULL'!M:M,0)),INDEX('Factur-X FULL'!T:T,MATCH(Z25,'Factur-X FULL'!B:B,0)))</f>
        <v>BASIC WL</v>
      </c>
      <c r="AD25" s="8"/>
    </row>
    <row r="26" spans="1:30" ht="45" customHeight="1" x14ac:dyDescent="0.2">
      <c r="A26" s="8">
        <v>32</v>
      </c>
      <c r="B26" s="39" t="s">
        <v>4155</v>
      </c>
      <c r="C26" s="120"/>
      <c r="D26" s="441" t="str">
        <f t="shared" si="2"/>
        <v xml:space="preserve">* </v>
      </c>
      <c r="E26" s="241" t="s">
        <v>4154</v>
      </c>
      <c r="F26" s="15">
        <f t="shared" si="0"/>
        <v>1</v>
      </c>
      <c r="G26" s="229" t="s">
        <v>5613</v>
      </c>
      <c r="H26" s="229" t="s">
        <v>5613</v>
      </c>
      <c r="I26" s="229" t="s">
        <v>5613</v>
      </c>
      <c r="J26" s="229" t="s">
        <v>323</v>
      </c>
      <c r="K26" s="16" t="s">
        <v>16</v>
      </c>
      <c r="L26" s="15" t="str">
        <f t="shared" si="4"/>
        <v>1..1</v>
      </c>
      <c r="M26" s="15" t="str">
        <f t="shared" si="5"/>
        <v>1..1</v>
      </c>
      <c r="N26" s="477" t="s">
        <v>40</v>
      </c>
      <c r="O26" s="13" t="s">
        <v>4153</v>
      </c>
      <c r="P26" s="14"/>
      <c r="Q26" s="14"/>
      <c r="R26" s="14"/>
      <c r="S26" s="13"/>
      <c r="T26" s="16"/>
      <c r="U26" s="493"/>
      <c r="V26" s="99"/>
      <c r="W26" s="180"/>
      <c r="X26" s="162" t="s">
        <v>4949</v>
      </c>
      <c r="Y26" s="8"/>
      <c r="Z26" s="135" t="str">
        <f>INDEX('Factur-X FULL'!B:B,MATCH(CONCATENATE("/rsm:CrossIndustryInvoice",O26),'Factur-X FULL'!M:M,0))</f>
        <v>BG-25-00</v>
      </c>
      <c r="AA26" s="198" t="str">
        <f>INDEX('Factur-X FULL'!K:K,MATCH(CONCATENATE("/rsm:CrossIndustryInvoice",O26),'Factur-X FULL'!M:M,0))</f>
        <v>1..1</v>
      </c>
      <c r="AB26" s="136" t="str">
        <f>IF(OR(ISNA(Z26),Z26="EXT"),INDEX('Factur-X FULL'!T:T,MATCH(CONCATENATE("/rsm:CrossIndustryInvoice",O26),'Factur-X FULL'!M:M,0)),INDEX('Factur-X FULL'!T:T,MATCH(Z26,'Factur-X FULL'!B:B,0)))</f>
        <v>MINIMUM</v>
      </c>
      <c r="AD26" s="8"/>
    </row>
    <row r="27" spans="1:30" ht="45" customHeight="1" outlineLevel="1" x14ac:dyDescent="0.2">
      <c r="A27" s="8">
        <v>33</v>
      </c>
      <c r="B27" s="39" t="s">
        <v>4156</v>
      </c>
      <c r="C27" s="218" t="s">
        <v>5936</v>
      </c>
      <c r="D27" s="444" t="str">
        <f t="shared" si="2"/>
        <v xml:space="preserve">* * </v>
      </c>
      <c r="E27" s="33" t="s">
        <v>5890</v>
      </c>
      <c r="F27" s="28">
        <f t="shared" si="0"/>
        <v>2</v>
      </c>
      <c r="G27" s="231" t="s">
        <v>5613</v>
      </c>
      <c r="H27" s="231" t="s">
        <v>5613</v>
      </c>
      <c r="I27" s="231" t="s">
        <v>5613</v>
      </c>
      <c r="J27" s="231" t="s">
        <v>323</v>
      </c>
      <c r="K27" s="29" t="s">
        <v>21</v>
      </c>
      <c r="L27" s="28" t="str">
        <f t="shared" si="4"/>
        <v>0..n</v>
      </c>
      <c r="M27" s="28" t="str">
        <f t="shared" si="5"/>
        <v>0..n</v>
      </c>
      <c r="N27" s="478" t="s">
        <v>40</v>
      </c>
      <c r="O27" s="30" t="s">
        <v>3805</v>
      </c>
      <c r="P27" s="33" t="s">
        <v>4196</v>
      </c>
      <c r="Q27" s="33"/>
      <c r="R27" s="33"/>
      <c r="S27" s="30" t="s">
        <v>5957</v>
      </c>
      <c r="T27" s="29" t="s">
        <v>77</v>
      </c>
      <c r="U27" s="496"/>
      <c r="V27" s="175" t="s">
        <v>4260</v>
      </c>
      <c r="W27" s="183" t="s">
        <v>5746</v>
      </c>
      <c r="X27" s="173" t="s">
        <v>4949</v>
      </c>
      <c r="Y27" s="8"/>
      <c r="Z27" s="138" t="str">
        <f>INDEX('Factur-X FULL'!B:B,MATCH(CONCATENATE("/rsm:CrossIndustryInvoice",O27),'Factur-X FULL'!M:M,0))</f>
        <v>BG-25</v>
      </c>
      <c r="AA27" s="200" t="str">
        <f>INDEX('Factur-X FULL'!K:K,MATCH(CONCATENATE("/rsm:CrossIndustryInvoice",O27),'Factur-X FULL'!M:M,0))</f>
        <v>1..n</v>
      </c>
      <c r="AB27" s="139" t="str">
        <f>IF(OR(ISNA(Z27),Z27="EXT"),INDEX('Factur-X FULL'!T:T,MATCH(CONCATENATE("/rsm:CrossIndustryInvoice",O27),'Factur-X FULL'!M:M,0)),INDEX('Factur-X FULL'!T:T,MATCH(Z27,'Factur-X FULL'!B:B,0)))</f>
        <v>BASIC</v>
      </c>
      <c r="AD27" s="8"/>
    </row>
    <row r="28" spans="1:30" s="148" customFormat="1" ht="45" customHeight="1" outlineLevel="2" x14ac:dyDescent="0.2">
      <c r="A28" s="8">
        <v>34</v>
      </c>
      <c r="B28" s="147" t="s">
        <v>4156</v>
      </c>
      <c r="C28" s="127"/>
      <c r="D28" s="447" t="str">
        <f t="shared" si="2"/>
        <v xml:space="preserve">* * * </v>
      </c>
      <c r="E28" s="40" t="s">
        <v>4958</v>
      </c>
      <c r="F28" s="41">
        <f t="shared" si="0"/>
        <v>3</v>
      </c>
      <c r="G28" s="232" t="s">
        <v>5613</v>
      </c>
      <c r="H28" s="232" t="s">
        <v>5613</v>
      </c>
      <c r="I28" s="232" t="s">
        <v>5613</v>
      </c>
      <c r="J28" s="232" t="s">
        <v>323</v>
      </c>
      <c r="K28" s="42" t="s">
        <v>16</v>
      </c>
      <c r="L28" s="41" t="str">
        <f t="shared" si="4"/>
        <v>1..1</v>
      </c>
      <c r="M28" s="41" t="str">
        <f t="shared" si="5"/>
        <v>1..1</v>
      </c>
      <c r="N28" s="481" t="s">
        <v>16</v>
      </c>
      <c r="O28" s="43" t="s">
        <v>4364</v>
      </c>
      <c r="P28" s="40"/>
      <c r="Q28" s="40"/>
      <c r="R28" s="40"/>
      <c r="S28" s="43"/>
      <c r="T28" s="42"/>
      <c r="U28" s="499"/>
      <c r="V28" s="177">
        <v>1</v>
      </c>
      <c r="W28" s="193"/>
      <c r="X28" s="194"/>
      <c r="Y28" s="8"/>
      <c r="Z28" s="141" t="str">
        <f>INDEX('Factur-X FULL'!B:B,MATCH(CONCATENATE("/rsm:CrossIndustryInvoice",O28),'Factur-X FULL'!M:M,0))</f>
        <v>BT-126-00</v>
      </c>
      <c r="AA28" s="203" t="str">
        <f>INDEX('Factur-X FULL'!K:K,MATCH(CONCATENATE("/rsm:CrossIndustryInvoice",O28),'Factur-X FULL'!M:M,0))</f>
        <v>1..1</v>
      </c>
      <c r="AB28" s="142" t="str">
        <f>IF(OR(ISNA(Z28),Z28="EXT"),INDEX('Factur-X FULL'!T:T,MATCH(CONCATENATE("/rsm:CrossIndustryInvoice",O28),'Factur-X FULL'!M:M,0)),INDEX('Factur-X FULL'!T:T,MATCH(Z28,'Factur-X FULL'!B:B,0)))</f>
        <v>BASIC</v>
      </c>
      <c r="AC28" s="70"/>
      <c r="AD28" s="8"/>
    </row>
    <row r="29" spans="1:30" ht="45" customHeight="1" outlineLevel="3" x14ac:dyDescent="0.2">
      <c r="A29" s="8">
        <v>35</v>
      </c>
      <c r="B29" s="39" t="s">
        <v>4156</v>
      </c>
      <c r="C29" s="123" t="s">
        <v>5936</v>
      </c>
      <c r="D29" s="442" t="str">
        <f t="shared" si="2"/>
        <v xml:space="preserve">* * * * </v>
      </c>
      <c r="E29" s="20" t="s">
        <v>5891</v>
      </c>
      <c r="F29" s="17">
        <f t="shared" si="0"/>
        <v>4</v>
      </c>
      <c r="G29" s="26" t="s">
        <v>5613</v>
      </c>
      <c r="H29" s="26" t="s">
        <v>5613</v>
      </c>
      <c r="I29" s="26" t="s">
        <v>5613</v>
      </c>
      <c r="J29" s="26" t="s">
        <v>323</v>
      </c>
      <c r="K29" s="18" t="s">
        <v>16</v>
      </c>
      <c r="L29" s="230" t="str">
        <f t="shared" si="4"/>
        <v>1..1</v>
      </c>
      <c r="M29" s="230" t="str">
        <f t="shared" si="5"/>
        <v>1..1</v>
      </c>
      <c r="N29" s="475" t="s">
        <v>16</v>
      </c>
      <c r="O29" s="21" t="s">
        <v>3806</v>
      </c>
      <c r="P29" s="20" t="s">
        <v>4197</v>
      </c>
      <c r="Q29" s="20"/>
      <c r="R29" s="20"/>
      <c r="S29" s="21"/>
      <c r="T29" s="18" t="s">
        <v>147</v>
      </c>
      <c r="U29" s="495" t="s">
        <v>81</v>
      </c>
      <c r="V29" s="88">
        <v>1</v>
      </c>
      <c r="W29" s="181"/>
      <c r="X29" s="163" t="s">
        <v>4949</v>
      </c>
      <c r="Y29" s="8"/>
      <c r="Z29" s="114" t="str">
        <f>INDEX('Factur-X FULL'!B:B,MATCH(CONCATENATE("/rsm:CrossIndustryInvoice",O29),'Factur-X FULL'!M:M,0))</f>
        <v>BT-126</v>
      </c>
      <c r="AA29" s="201" t="str">
        <f>INDEX('Factur-X FULL'!K:K,MATCH(CONCATENATE("/rsm:CrossIndustryInvoice",O29),'Factur-X FULL'!M:M,0))</f>
        <v>1..1</v>
      </c>
      <c r="AB29" s="109" t="str">
        <f>IF(OR(ISNA(Z29),Z29="EXT"),INDEX('Factur-X FULL'!T:T,MATCH(CONCATENATE("/rsm:CrossIndustryInvoice",O29),'Factur-X FULL'!M:M,0)),INDEX('Factur-X FULL'!T:T,MATCH(Z29,'Factur-X FULL'!B:B,0)))</f>
        <v>BASIC</v>
      </c>
      <c r="AD29" s="8"/>
    </row>
    <row r="30" spans="1:30" ht="45" customHeight="1" outlineLevel="3" x14ac:dyDescent="0.2">
      <c r="A30" s="8">
        <v>36</v>
      </c>
      <c r="B30" s="39" t="s">
        <v>4156</v>
      </c>
      <c r="C30" s="123"/>
      <c r="D30" s="442" t="str">
        <f t="shared" si="2"/>
        <v xml:space="preserve">* * * * </v>
      </c>
      <c r="E30" s="24" t="s">
        <v>3749</v>
      </c>
      <c r="F30" s="17">
        <f t="shared" si="0"/>
        <v>4</v>
      </c>
      <c r="G30" s="26" t="s">
        <v>5614</v>
      </c>
      <c r="H30" s="26" t="s">
        <v>5613</v>
      </c>
      <c r="I30" s="26" t="s">
        <v>5613</v>
      </c>
      <c r="J30" s="26" t="s">
        <v>323</v>
      </c>
      <c r="K30" s="18" t="s">
        <v>20</v>
      </c>
      <c r="L30" s="230" t="str">
        <f t="shared" si="4"/>
        <v>0..1</v>
      </c>
      <c r="M30" s="230" t="str">
        <f t="shared" si="5"/>
        <v>0..1</v>
      </c>
      <c r="N30" s="475" t="s">
        <v>20</v>
      </c>
      <c r="O30" s="20" t="s">
        <v>3807</v>
      </c>
      <c r="P30" s="20" t="s">
        <v>4448</v>
      </c>
      <c r="Q30" s="24" t="s">
        <v>5869</v>
      </c>
      <c r="R30" s="20"/>
      <c r="S30" s="20" t="s">
        <v>5958</v>
      </c>
      <c r="T30" s="18" t="s">
        <v>192</v>
      </c>
      <c r="U30" s="495" t="s">
        <v>81</v>
      </c>
      <c r="V30" s="88"/>
      <c r="W30" s="181" t="s">
        <v>5747</v>
      </c>
      <c r="X30" s="163" t="s">
        <v>4949</v>
      </c>
      <c r="Y30" s="8"/>
      <c r="Z30" s="114" t="str">
        <f>INDEX('Factur-X FULL'!B:B,MATCH(CONCATENATE("/rsm:CrossIndustryInvoice",O30),'Factur-X FULL'!M:M,0))</f>
        <v>EXT</v>
      </c>
      <c r="AA30" s="201" t="str">
        <f>INDEX('Factur-X FULL'!K:K,MATCH(CONCATENATE("/rsm:CrossIndustryInvoice",O30),'Factur-X FULL'!M:M,0))</f>
        <v>0..1</v>
      </c>
      <c r="AB30" s="109" t="str">
        <f>IF(OR(ISNA(Z30),Z30="EXT"),INDEX('Factur-X FULL'!T:T,MATCH(CONCATENATE("/rsm:CrossIndustryInvoice",O30),'Factur-X FULL'!M:M,0)),INDEX('Factur-X FULL'!T:T,MATCH(Z30,'Factur-X FULL'!B:B,0)))</f>
        <v>EXTENDED</v>
      </c>
      <c r="AC30" s="70" t="s">
        <v>4706</v>
      </c>
      <c r="AD30" s="8"/>
    </row>
    <row r="31" spans="1:30" s="148" customFormat="1" ht="45" customHeight="1" outlineLevel="3" x14ac:dyDescent="0.2">
      <c r="A31" s="8">
        <v>37</v>
      </c>
      <c r="B31" s="147" t="s">
        <v>4156</v>
      </c>
      <c r="C31" s="126"/>
      <c r="D31" s="446" t="str">
        <f t="shared" si="2"/>
        <v xml:space="preserve">* * * * </v>
      </c>
      <c r="E31" s="34" t="s">
        <v>4118</v>
      </c>
      <c r="F31" s="35">
        <f t="shared" si="0"/>
        <v>4</v>
      </c>
      <c r="G31" s="35" t="s">
        <v>5613</v>
      </c>
      <c r="H31" s="35" t="s">
        <v>5613</v>
      </c>
      <c r="I31" s="35" t="s">
        <v>5613</v>
      </c>
      <c r="J31" s="35" t="s">
        <v>323</v>
      </c>
      <c r="K31" s="36" t="s">
        <v>21</v>
      </c>
      <c r="L31" s="35" t="str">
        <f t="shared" si="4"/>
        <v>0..n</v>
      </c>
      <c r="M31" s="35" t="str">
        <f t="shared" si="5"/>
        <v>0..n</v>
      </c>
      <c r="N31" s="482" t="s">
        <v>21</v>
      </c>
      <c r="O31" s="37" t="s">
        <v>3808</v>
      </c>
      <c r="P31" s="34"/>
      <c r="Q31" s="34"/>
      <c r="R31" s="34"/>
      <c r="S31" s="37"/>
      <c r="T31" s="36"/>
      <c r="U31" s="500"/>
      <c r="V31" s="91"/>
      <c r="W31" s="185" t="s">
        <v>3774</v>
      </c>
      <c r="X31" s="166"/>
      <c r="Y31" s="8"/>
      <c r="Z31" s="145" t="str">
        <f>INDEX('Factur-X FULL'!B:B,MATCH(CONCATENATE("/rsm:CrossIndustryInvoice",O31),'Factur-X FULL'!M:M,0))</f>
        <v>BT-127-00</v>
      </c>
      <c r="AA31" s="202" t="str">
        <f>INDEX('Factur-X FULL'!K:K,MATCH(CONCATENATE("/rsm:CrossIndustryInvoice",O31),'Factur-X FULL'!M:M,0))</f>
        <v>0..1</v>
      </c>
      <c r="AB31" s="146" t="str">
        <f>IF(OR(ISNA(Z31),Z31="EXT"),INDEX('Factur-X FULL'!T:T,MATCH(CONCATENATE("/rsm:CrossIndustryInvoice",O31),'Factur-X FULL'!M:M,0)),INDEX('Factur-X FULL'!T:T,MATCH(Z31,'Factur-X FULL'!B:B,0)))</f>
        <v>EN 16931</v>
      </c>
      <c r="AC31" s="426" t="s">
        <v>4838</v>
      </c>
      <c r="AD31" s="8"/>
    </row>
    <row r="32" spans="1:30" ht="45" customHeight="1" outlineLevel="3" x14ac:dyDescent="0.2">
      <c r="A32" s="8">
        <v>39</v>
      </c>
      <c r="B32" s="39" t="s">
        <v>4156</v>
      </c>
      <c r="C32" s="121"/>
      <c r="D32" s="442" t="str">
        <f t="shared" si="2"/>
        <v xml:space="preserve">* * * * * </v>
      </c>
      <c r="E32" s="24" t="s">
        <v>4026</v>
      </c>
      <c r="F32" s="17">
        <f t="shared" si="0"/>
        <v>5</v>
      </c>
      <c r="G32" s="26" t="s">
        <v>5613</v>
      </c>
      <c r="H32" s="26" t="s">
        <v>5613</v>
      </c>
      <c r="I32" s="26" t="s">
        <v>5613</v>
      </c>
      <c r="J32" s="26" t="s">
        <v>323</v>
      </c>
      <c r="K32" s="38" t="s">
        <v>16</v>
      </c>
      <c r="L32" s="230" t="str">
        <f t="shared" si="4"/>
        <v>1..1</v>
      </c>
      <c r="M32" s="230" t="s">
        <v>40</v>
      </c>
      <c r="N32" s="475" t="s">
        <v>21</v>
      </c>
      <c r="O32" s="20" t="s">
        <v>3810</v>
      </c>
      <c r="P32" s="20" t="s">
        <v>4198</v>
      </c>
      <c r="Q32" s="20"/>
      <c r="R32" s="20"/>
      <c r="S32" s="20"/>
      <c r="T32" s="18" t="s">
        <v>125</v>
      </c>
      <c r="U32" s="495" t="s">
        <v>81</v>
      </c>
      <c r="V32" s="88"/>
      <c r="W32" s="181" t="s">
        <v>3774</v>
      </c>
      <c r="X32" s="163" t="s">
        <v>4959</v>
      </c>
      <c r="Y32" s="8"/>
      <c r="Z32" s="114" t="str">
        <f>INDEX('Factur-X FULL'!B:B,MATCH(CONCATENATE("/rsm:CrossIndustryInvoice",O32),'Factur-X FULL'!M:M,0))</f>
        <v>BT-127</v>
      </c>
      <c r="AA32" s="201" t="str">
        <f>INDEX('Factur-X FULL'!K:K,MATCH(CONCATENATE("/rsm:CrossIndustryInvoice",O32),'Factur-X FULL'!M:M,0))</f>
        <v>1..1</v>
      </c>
      <c r="AB32" s="109" t="str">
        <f>IF(OR(ISNA(Z32),Z32="EXT"),INDEX('Factur-X FULL'!T:T,MATCH(CONCATENATE("/rsm:CrossIndustryInvoice",O32),'Factur-X FULL'!M:M,0)),INDEX('Factur-X FULL'!T:T,MATCH(Z32,'Factur-X FULL'!B:B,0)))</f>
        <v>EN 16931</v>
      </c>
      <c r="AC32" s="426" t="s">
        <v>4838</v>
      </c>
      <c r="AD32" s="8"/>
    </row>
    <row r="33" spans="1:30" ht="45" customHeight="1" outlineLevel="3" x14ac:dyDescent="0.2">
      <c r="A33" s="8">
        <v>40</v>
      </c>
      <c r="B33" s="39" t="s">
        <v>4156</v>
      </c>
      <c r="C33" s="121"/>
      <c r="D33" s="442" t="str">
        <f t="shared" si="2"/>
        <v xml:space="preserve">* * * * * </v>
      </c>
      <c r="E33" s="24" t="s">
        <v>4027</v>
      </c>
      <c r="F33" s="17">
        <f t="shared" si="0"/>
        <v>5</v>
      </c>
      <c r="G33" s="26" t="s">
        <v>5613</v>
      </c>
      <c r="H33" s="26" t="s">
        <v>5613</v>
      </c>
      <c r="I33" s="26" t="s">
        <v>5613</v>
      </c>
      <c r="J33" s="26" t="s">
        <v>323</v>
      </c>
      <c r="K33" s="18" t="s">
        <v>20</v>
      </c>
      <c r="L33" s="230" t="str">
        <f t="shared" si="4"/>
        <v>0..1</v>
      </c>
      <c r="M33" s="230" t="str">
        <f t="shared" ref="M33:M48" si="6">IF($L33="","",$L33)</f>
        <v>0..1</v>
      </c>
      <c r="N33" s="475" t="s">
        <v>21</v>
      </c>
      <c r="O33" s="20" t="s">
        <v>3811</v>
      </c>
      <c r="P33" s="20"/>
      <c r="Q33" s="24" t="s">
        <v>4245</v>
      </c>
      <c r="R33" s="20"/>
      <c r="S33" s="20"/>
      <c r="T33" s="18" t="s">
        <v>192</v>
      </c>
      <c r="U33" s="495" t="s">
        <v>81</v>
      </c>
      <c r="V33" s="88"/>
      <c r="W33" s="181"/>
      <c r="X33" s="163"/>
      <c r="Y33" s="8"/>
      <c r="Z33" s="114" t="str">
        <f>INDEX('Factur-X FULL'!B:B,MATCH(CONCATENATE("/rsm:CrossIndustryInvoice",O33),'Factur-X FULL'!M:M,0))</f>
        <v>EXT</v>
      </c>
      <c r="AA33" s="201" t="str">
        <f>INDEX('Factur-X FULL'!K:K,MATCH(CONCATENATE("/rsm:CrossIndustryInvoice",O33),'Factur-X FULL'!M:M,0))</f>
        <v>0..1</v>
      </c>
      <c r="AB33" s="109" t="str">
        <f>IF(OR(ISNA(Z33),Z33="EXT"),INDEX('Factur-X FULL'!T:T,MATCH(CONCATENATE("/rsm:CrossIndustryInvoice",O33),'Factur-X FULL'!M:M,0)),INDEX('Factur-X FULL'!T:T,MATCH(Z33,'Factur-X FULL'!B:B,0)))</f>
        <v>EXTENDED</v>
      </c>
      <c r="AC33" s="425" t="s">
        <v>4711</v>
      </c>
      <c r="AD33" s="8"/>
    </row>
    <row r="34" spans="1:30" s="148" customFormat="1" ht="45" customHeight="1" outlineLevel="2" x14ac:dyDescent="0.2">
      <c r="A34" s="8">
        <v>41</v>
      </c>
      <c r="B34" s="147" t="s">
        <v>4156</v>
      </c>
      <c r="C34" s="127" t="s">
        <v>5936</v>
      </c>
      <c r="D34" s="447" t="str">
        <f t="shared" si="2"/>
        <v xml:space="preserve">* * * </v>
      </c>
      <c r="E34" s="40" t="s">
        <v>5892</v>
      </c>
      <c r="F34" s="41">
        <f t="shared" si="0"/>
        <v>3</v>
      </c>
      <c r="G34" s="232" t="s">
        <v>5613</v>
      </c>
      <c r="H34" s="232" t="s">
        <v>5613</v>
      </c>
      <c r="I34" s="232" t="s">
        <v>5613</v>
      </c>
      <c r="J34" s="232" t="s">
        <v>323</v>
      </c>
      <c r="K34" s="42" t="s">
        <v>20</v>
      </c>
      <c r="L34" s="41" t="str">
        <f t="shared" si="4"/>
        <v>0..1</v>
      </c>
      <c r="M34" s="41" t="str">
        <f t="shared" si="6"/>
        <v>0..1</v>
      </c>
      <c r="N34" s="481" t="s">
        <v>20</v>
      </c>
      <c r="O34" s="43" t="s">
        <v>3812</v>
      </c>
      <c r="P34" s="40" t="s">
        <v>4224</v>
      </c>
      <c r="Q34" s="43" t="s">
        <v>5753</v>
      </c>
      <c r="R34" s="40"/>
      <c r="S34" s="43"/>
      <c r="T34" s="42" t="s">
        <v>77</v>
      </c>
      <c r="U34" s="499"/>
      <c r="V34" s="177" t="s">
        <v>4261</v>
      </c>
      <c r="W34" s="193"/>
      <c r="X34" s="194"/>
      <c r="Y34" s="8"/>
      <c r="Z34" s="141" t="str">
        <f>INDEX('Factur-X FULL'!B:B,MATCH(CONCATENATE("/rsm:CrossIndustryInvoice",O34),'Factur-X FULL'!M:M,0))</f>
        <v>BG-31</v>
      </c>
      <c r="AA34" s="203" t="str">
        <f>INDEX('Factur-X FULL'!K:K,MATCH(CONCATENATE("/rsm:CrossIndustryInvoice",O34),'Factur-X FULL'!M:M,0))</f>
        <v>1..1</v>
      </c>
      <c r="AB34" s="142" t="str">
        <f>IF(OR(ISNA(Z34),Z34="EXT"),INDEX('Factur-X FULL'!T:T,MATCH(CONCATENATE("/rsm:CrossIndustryInvoice",O34),'Factur-X FULL'!M:M,0)),INDEX('Factur-X FULL'!T:T,MATCH(Z34,'Factur-X FULL'!B:B,0)))</f>
        <v>BASIC</v>
      </c>
      <c r="AC34" s="70"/>
      <c r="AD34" s="8"/>
    </row>
    <row r="35" spans="1:30" ht="45" customHeight="1" outlineLevel="3" x14ac:dyDescent="0.2">
      <c r="A35" s="8">
        <v>43</v>
      </c>
      <c r="B35" s="39" t="s">
        <v>4156</v>
      </c>
      <c r="C35" s="518" t="s">
        <v>5948</v>
      </c>
      <c r="D35" s="442" t="str">
        <f t="shared" si="2"/>
        <v xml:space="preserve">* * * * </v>
      </c>
      <c r="E35" s="20" t="s">
        <v>5894</v>
      </c>
      <c r="F35" s="17">
        <f t="shared" si="0"/>
        <v>4</v>
      </c>
      <c r="G35" s="26" t="s">
        <v>5613</v>
      </c>
      <c r="H35" s="26" t="s">
        <v>5613</v>
      </c>
      <c r="I35" s="26" t="s">
        <v>5613</v>
      </c>
      <c r="J35" s="26" t="s">
        <v>323</v>
      </c>
      <c r="K35" s="18" t="s">
        <v>20</v>
      </c>
      <c r="L35" s="230" t="str">
        <f t="shared" si="4"/>
        <v>0..1</v>
      </c>
      <c r="M35" s="230" t="s">
        <v>21</v>
      </c>
      <c r="N35" s="475" t="s">
        <v>21</v>
      </c>
      <c r="O35" s="21" t="s">
        <v>3813</v>
      </c>
      <c r="P35" s="20" t="s">
        <v>391</v>
      </c>
      <c r="Q35" s="20" t="s">
        <v>392</v>
      </c>
      <c r="R35" s="20" t="s">
        <v>4363</v>
      </c>
      <c r="S35" s="21"/>
      <c r="T35" s="18" t="s">
        <v>147</v>
      </c>
      <c r="U35" s="495" t="s">
        <v>81</v>
      </c>
      <c r="V35" s="176" t="s">
        <v>41</v>
      </c>
      <c r="W35" s="181"/>
      <c r="X35" s="163" t="s">
        <v>4949</v>
      </c>
      <c r="Y35" s="8"/>
      <c r="Z35" s="114" t="str">
        <f>INDEX('Factur-X FULL'!B:B,MATCH(CONCATENATE("/rsm:CrossIndustryInvoice",O35),'Factur-X FULL'!M:M,0))</f>
        <v>BT-157</v>
      </c>
      <c r="AA35" s="201" t="str">
        <f>INDEX('Factur-X FULL'!K:K,MATCH(CONCATENATE("/rsm:CrossIndustryInvoice",O35),'Factur-X FULL'!M:M,0))</f>
        <v>0..1</v>
      </c>
      <c r="AB35" s="109" t="str">
        <f>IF(OR(ISNA(Z35),Z35="EXT"),INDEX('Factur-X FULL'!T:T,MATCH(CONCATENATE("/rsm:CrossIndustryInvoice",O35),'Factur-X FULL'!M:M,0)),INDEX('Factur-X FULL'!T:T,MATCH(Z35,'Factur-X FULL'!B:B,0)))</f>
        <v>BASIC</v>
      </c>
      <c r="AC35" s="70" t="s">
        <v>4706</v>
      </c>
      <c r="AD35" s="8"/>
    </row>
    <row r="36" spans="1:30" ht="45" customHeight="1" outlineLevel="3" x14ac:dyDescent="0.2">
      <c r="A36" s="8">
        <v>44</v>
      </c>
      <c r="B36" s="39" t="s">
        <v>4156</v>
      </c>
      <c r="C36" s="123" t="s">
        <v>5936</v>
      </c>
      <c r="D36" s="442" t="str">
        <f t="shared" si="2"/>
        <v xml:space="preserve">* * * * * </v>
      </c>
      <c r="E36" s="20" t="s">
        <v>5895</v>
      </c>
      <c r="F36" s="17">
        <f t="shared" si="0"/>
        <v>5</v>
      </c>
      <c r="G36" s="26" t="s">
        <v>5613</v>
      </c>
      <c r="H36" s="26" t="s">
        <v>5613</v>
      </c>
      <c r="I36" s="26" t="s">
        <v>5613</v>
      </c>
      <c r="J36" s="26" t="s">
        <v>323</v>
      </c>
      <c r="K36" s="18" t="s">
        <v>16</v>
      </c>
      <c r="L36" s="230" t="str">
        <f t="shared" si="4"/>
        <v>1..1</v>
      </c>
      <c r="M36" s="230" t="str">
        <f t="shared" si="6"/>
        <v>1..1</v>
      </c>
      <c r="N36" s="476" t="s">
        <v>20</v>
      </c>
      <c r="O36" s="31" t="s">
        <v>3814</v>
      </c>
      <c r="P36" s="32" t="s">
        <v>405</v>
      </c>
      <c r="Q36" s="32" t="s">
        <v>406</v>
      </c>
      <c r="R36" s="32"/>
      <c r="S36" s="31"/>
      <c r="T36" s="122" t="s">
        <v>409</v>
      </c>
      <c r="U36" s="497" t="s">
        <v>230</v>
      </c>
      <c r="V36" s="90"/>
      <c r="W36" s="184" t="s">
        <v>4271</v>
      </c>
      <c r="X36" s="165" t="s">
        <v>4949</v>
      </c>
      <c r="Y36" s="8"/>
      <c r="Z36" s="114" t="str">
        <f>INDEX('Factur-X FULL'!B:B,MATCH(CONCATENATE("/rsm:CrossIndustryInvoice",O36),'Factur-X FULL'!M:M,0))</f>
        <v>BT-157-1</v>
      </c>
      <c r="AA36" s="201" t="str">
        <f>INDEX('Factur-X FULL'!K:K,MATCH(CONCATENATE("/rsm:CrossIndustryInvoice",O36),'Factur-X FULL'!M:M,0))</f>
        <v>1..1</v>
      </c>
      <c r="AB36" s="109" t="str">
        <f>IF(OR(ISNA(Z36),Z36="EXT"),INDEX('Factur-X FULL'!T:T,MATCH(CONCATENATE("/rsm:CrossIndustryInvoice",O36),'Factur-X FULL'!M:M,0)),INDEX('Factur-X FULL'!T:T,MATCH(Z36,'Factur-X FULL'!B:B,0)))</f>
        <v>BASIC</v>
      </c>
      <c r="AD36" s="8"/>
    </row>
    <row r="37" spans="1:30" ht="45" customHeight="1" outlineLevel="3" x14ac:dyDescent="0.2">
      <c r="A37" s="8">
        <v>45</v>
      </c>
      <c r="B37" s="39" t="s">
        <v>4156</v>
      </c>
      <c r="C37" s="123" t="s">
        <v>5936</v>
      </c>
      <c r="D37" s="442" t="str">
        <f t="shared" si="2"/>
        <v xml:space="preserve">* * * * </v>
      </c>
      <c r="E37" s="20" t="s">
        <v>5896</v>
      </c>
      <c r="F37" s="17">
        <f t="shared" si="0"/>
        <v>4</v>
      </c>
      <c r="G37" s="26" t="s">
        <v>5613</v>
      </c>
      <c r="H37" s="26" t="s">
        <v>5613</v>
      </c>
      <c r="I37" s="26" t="s">
        <v>5613</v>
      </c>
      <c r="J37" s="26" t="s">
        <v>323</v>
      </c>
      <c r="K37" s="18" t="s">
        <v>20</v>
      </c>
      <c r="L37" s="230" t="str">
        <f t="shared" si="4"/>
        <v>0..1</v>
      </c>
      <c r="M37" s="230" t="str">
        <f t="shared" si="6"/>
        <v>0..1</v>
      </c>
      <c r="N37" s="475" t="s">
        <v>20</v>
      </c>
      <c r="O37" s="25" t="s">
        <v>3815</v>
      </c>
      <c r="P37" s="24" t="s">
        <v>414</v>
      </c>
      <c r="Q37" s="24"/>
      <c r="R37" s="24"/>
      <c r="S37" s="25"/>
      <c r="T37" s="19" t="s">
        <v>147</v>
      </c>
      <c r="U37" s="495" t="s">
        <v>81</v>
      </c>
      <c r="V37" s="89">
        <v>409232</v>
      </c>
      <c r="W37" s="182"/>
      <c r="X37" s="164"/>
      <c r="Y37" s="8"/>
      <c r="Z37" s="114" t="str">
        <f>INDEX('Factur-X FULL'!B:B,MATCH(CONCATENATE("/rsm:CrossIndustryInvoice",O37),'Factur-X FULL'!M:M,0))</f>
        <v>BT-155</v>
      </c>
      <c r="AA37" s="201" t="str">
        <f>INDEX('Factur-X FULL'!K:K,MATCH(CONCATENATE("/rsm:CrossIndustryInvoice",O37),'Factur-X FULL'!M:M,0))</f>
        <v>0..1</v>
      </c>
      <c r="AB37" s="109" t="str">
        <f>IF(OR(ISNA(Z37),Z37="EXT"),INDEX('Factur-X FULL'!T:T,MATCH(CONCATENATE("/rsm:CrossIndustryInvoice",O37),'Factur-X FULL'!M:M,0)),INDEX('Factur-X FULL'!T:T,MATCH(Z37,'Factur-X FULL'!B:B,0)))</f>
        <v>EN 16931</v>
      </c>
      <c r="AC37" s="425" t="s">
        <v>4712</v>
      </c>
      <c r="AD37" s="8"/>
    </row>
    <row r="38" spans="1:30" ht="45" customHeight="1" outlineLevel="3" x14ac:dyDescent="0.2">
      <c r="A38" s="8">
        <v>46</v>
      </c>
      <c r="B38" s="39" t="s">
        <v>4156</v>
      </c>
      <c r="C38" s="123" t="s">
        <v>5936</v>
      </c>
      <c r="D38" s="442" t="str">
        <f t="shared" si="2"/>
        <v xml:space="preserve">* * * * </v>
      </c>
      <c r="E38" s="24" t="s">
        <v>5897</v>
      </c>
      <c r="F38" s="17">
        <f t="shared" si="0"/>
        <v>4</v>
      </c>
      <c r="G38" s="26" t="s">
        <v>5613</v>
      </c>
      <c r="H38" s="26" t="s">
        <v>5613</v>
      </c>
      <c r="I38" s="26" t="s">
        <v>5613</v>
      </c>
      <c r="J38" s="26" t="s">
        <v>323</v>
      </c>
      <c r="K38" s="18" t="s">
        <v>20</v>
      </c>
      <c r="L38" s="230" t="str">
        <f t="shared" si="4"/>
        <v>0..1</v>
      </c>
      <c r="M38" s="230" t="str">
        <f t="shared" si="6"/>
        <v>0..1</v>
      </c>
      <c r="N38" s="475" t="s">
        <v>20</v>
      </c>
      <c r="O38" s="20" t="s">
        <v>3816</v>
      </c>
      <c r="P38" s="20" t="s">
        <v>421</v>
      </c>
      <c r="Q38" s="20"/>
      <c r="R38" s="20"/>
      <c r="S38" s="20"/>
      <c r="T38" s="18" t="s">
        <v>147</v>
      </c>
      <c r="U38" s="495" t="s">
        <v>81</v>
      </c>
      <c r="V38" s="88"/>
      <c r="W38" s="181"/>
      <c r="X38" s="163"/>
      <c r="Y38" s="8"/>
      <c r="Z38" s="114" t="str">
        <f>INDEX('Factur-X FULL'!B:B,MATCH(CONCATENATE("/rsm:CrossIndustryInvoice",O38),'Factur-X FULL'!M:M,0))</f>
        <v>BT-156</v>
      </c>
      <c r="AA38" s="201" t="str">
        <f>INDEX('Factur-X FULL'!K:K,MATCH(CONCATENATE("/rsm:CrossIndustryInvoice",O38),'Factur-X FULL'!M:M,0))</f>
        <v>0..1</v>
      </c>
      <c r="AB38" s="109" t="str">
        <f>IF(OR(ISNA(Z38),Z38="EXT"),INDEX('Factur-X FULL'!T:T,MATCH(CONCATENATE("/rsm:CrossIndustryInvoice",O38),'Factur-X FULL'!M:M,0)),INDEX('Factur-X FULL'!T:T,MATCH(Z38,'Factur-X FULL'!B:B,0)))</f>
        <v>EN 16931</v>
      </c>
      <c r="AC38" s="425" t="s">
        <v>4712</v>
      </c>
      <c r="AD38" s="8"/>
    </row>
    <row r="39" spans="1:30" ht="45" customHeight="1" outlineLevel="3" x14ac:dyDescent="0.2">
      <c r="A39" s="8">
        <v>49</v>
      </c>
      <c r="B39" s="39" t="s">
        <v>4156</v>
      </c>
      <c r="C39" s="123" t="s">
        <v>5936</v>
      </c>
      <c r="D39" s="442" t="str">
        <f t="shared" si="2"/>
        <v xml:space="preserve">* * * * </v>
      </c>
      <c r="E39" s="20" t="s">
        <v>5900</v>
      </c>
      <c r="F39" s="17">
        <f t="shared" si="0"/>
        <v>4</v>
      </c>
      <c r="G39" s="26" t="s">
        <v>5613</v>
      </c>
      <c r="H39" s="26" t="s">
        <v>5613</v>
      </c>
      <c r="I39" s="26" t="s">
        <v>5613</v>
      </c>
      <c r="J39" s="26" t="s">
        <v>323</v>
      </c>
      <c r="K39" s="18" t="s">
        <v>20</v>
      </c>
      <c r="L39" s="230" t="str">
        <f t="shared" si="4"/>
        <v>0..1</v>
      </c>
      <c r="M39" s="230" t="str">
        <f t="shared" si="6"/>
        <v>0..1</v>
      </c>
      <c r="N39" s="475" t="s">
        <v>21</v>
      </c>
      <c r="O39" s="21" t="s">
        <v>3819</v>
      </c>
      <c r="P39" s="20" t="s">
        <v>428</v>
      </c>
      <c r="Q39" s="20"/>
      <c r="R39" s="20"/>
      <c r="S39" s="21"/>
      <c r="T39" s="18" t="s">
        <v>125</v>
      </c>
      <c r="U39" s="495" t="s">
        <v>81</v>
      </c>
      <c r="V39" s="88" t="s">
        <v>42</v>
      </c>
      <c r="W39" s="181"/>
      <c r="X39" s="163" t="s">
        <v>4949</v>
      </c>
      <c r="Y39" s="8"/>
      <c r="Z39" s="114" t="str">
        <f>INDEX('Factur-X FULL'!B:B,MATCH(CONCATENATE("/rsm:CrossIndustryInvoice",O39),'Factur-X FULL'!M:M,0))</f>
        <v>BT-153</v>
      </c>
      <c r="AA39" s="201" t="str">
        <f>INDEX('Factur-X FULL'!K:K,MATCH(CONCATENATE("/rsm:CrossIndustryInvoice",O39),'Factur-X FULL'!M:M,0))</f>
        <v>1..1</v>
      </c>
      <c r="AB39" s="109" t="str">
        <f>IF(OR(ISNA(Z39),Z39="EXT"),INDEX('Factur-X FULL'!T:T,MATCH(CONCATENATE("/rsm:CrossIndustryInvoice",O39),'Factur-X FULL'!M:M,0)),INDEX('Factur-X FULL'!T:T,MATCH(Z39,'Factur-X FULL'!B:B,0)))</f>
        <v>BASIC</v>
      </c>
      <c r="AC39" s="70" t="s">
        <v>4706</v>
      </c>
      <c r="AD39" s="8"/>
    </row>
    <row r="40" spans="1:30" s="148" customFormat="1" ht="45" customHeight="1" outlineLevel="2" x14ac:dyDescent="0.2">
      <c r="A40" s="8">
        <v>98</v>
      </c>
      <c r="B40" s="147" t="s">
        <v>4156</v>
      </c>
      <c r="C40" s="127"/>
      <c r="D40" s="447" t="str">
        <f t="shared" ref="D40:D54" si="7">REPT($D$1,F40)</f>
        <v xml:space="preserve">* * * </v>
      </c>
      <c r="E40" s="40" t="s">
        <v>4354</v>
      </c>
      <c r="F40" s="41">
        <f t="shared" ref="F40:F53" si="8">LEN(O40)-LEN(SUBSTITUTE(O40,"/",""))</f>
        <v>3</v>
      </c>
      <c r="G40" s="232" t="s">
        <v>5614</v>
      </c>
      <c r="H40" s="232" t="s">
        <v>5613</v>
      </c>
      <c r="I40" s="232" t="s">
        <v>5614</v>
      </c>
      <c r="J40" s="232" t="s">
        <v>323</v>
      </c>
      <c r="K40" s="42" t="s">
        <v>20</v>
      </c>
      <c r="L40" s="41" t="str">
        <f t="shared" si="4"/>
        <v>0..1</v>
      </c>
      <c r="M40" s="41" t="str">
        <f t="shared" si="6"/>
        <v>0..1</v>
      </c>
      <c r="N40" s="481" t="s">
        <v>20</v>
      </c>
      <c r="O40" s="43" t="s">
        <v>4355</v>
      </c>
      <c r="P40" s="40" t="s">
        <v>4224</v>
      </c>
      <c r="Q40" s="40"/>
      <c r="R40" s="40"/>
      <c r="S40" s="43" t="s">
        <v>5959</v>
      </c>
      <c r="T40" s="42"/>
      <c r="U40" s="499"/>
      <c r="V40" s="92"/>
      <c r="W40" s="193"/>
      <c r="X40" s="194" t="s">
        <v>4949</v>
      </c>
      <c r="Y40" s="8"/>
      <c r="Z40" s="141" t="e">
        <f>INDEX('Factur-X FULL'!B:B,MATCH(CONCATENATE("/rsm:CrossIndustryInvoice",O40),'Factur-X FULL'!M:M,0))</f>
        <v>#N/A</v>
      </c>
      <c r="AA40" s="203" t="e">
        <f>INDEX('Factur-X FULL'!K:K,MATCH(CONCATENATE("/rsm:CrossIndustryInvoice",O40),'Factur-X FULL'!M:M,0))</f>
        <v>#N/A</v>
      </c>
      <c r="AB40" s="142" t="e">
        <f>IF(OR(ISNA(Z40),Z40="EXT"),INDEX('Factur-X FULL'!T:T,MATCH(CONCATENATE("/rsm:CrossIndustryInvoice",O40),'Factur-X FULL'!M:M,0)),INDEX('Factur-X FULL'!T:T,MATCH(Z40,'Factur-X FULL'!B:B,0)))</f>
        <v>#N/A</v>
      </c>
      <c r="AC40" s="70" t="s">
        <v>4706</v>
      </c>
      <c r="AD40" s="8"/>
    </row>
    <row r="41" spans="1:30" ht="45" customHeight="1" outlineLevel="3" x14ac:dyDescent="0.2">
      <c r="A41" s="8">
        <v>100</v>
      </c>
      <c r="B41" s="39" t="s">
        <v>4156</v>
      </c>
      <c r="C41" s="226"/>
      <c r="D41" s="442" t="str">
        <f t="shared" si="7"/>
        <v xml:space="preserve">* * * * </v>
      </c>
      <c r="E41" s="20" t="s">
        <v>4373</v>
      </c>
      <c r="F41" s="17">
        <f t="shared" si="8"/>
        <v>4</v>
      </c>
      <c r="G41" s="26" t="s">
        <v>5614</v>
      </c>
      <c r="H41" s="26" t="s">
        <v>5613</v>
      </c>
      <c r="I41" s="26" t="s">
        <v>5614</v>
      </c>
      <c r="J41" s="26" t="s">
        <v>323</v>
      </c>
      <c r="K41" s="18" t="s">
        <v>21</v>
      </c>
      <c r="L41" s="230" t="str">
        <f t="shared" si="4"/>
        <v>0..n</v>
      </c>
      <c r="M41" s="230" t="str">
        <f t="shared" si="6"/>
        <v>0..n</v>
      </c>
      <c r="N41" s="475" t="s">
        <v>21</v>
      </c>
      <c r="O41" s="21" t="s">
        <v>4356</v>
      </c>
      <c r="P41" s="20" t="s">
        <v>391</v>
      </c>
      <c r="Q41" s="20" t="s">
        <v>392</v>
      </c>
      <c r="R41" s="20"/>
      <c r="S41" s="21" t="s">
        <v>5959</v>
      </c>
      <c r="T41" s="18" t="s">
        <v>147</v>
      </c>
      <c r="U41" s="495" t="s">
        <v>81</v>
      </c>
      <c r="V41" s="176"/>
      <c r="W41" s="181"/>
      <c r="X41" s="163" t="s">
        <v>4949</v>
      </c>
      <c r="Y41" s="8"/>
      <c r="Z41" s="114" t="e">
        <f>INDEX('Factur-X FULL'!B:B,MATCH(CONCATENATE("/rsm:CrossIndustryInvoice",O41),'Factur-X FULL'!M:M,0))</f>
        <v>#N/A</v>
      </c>
      <c r="AA41" s="201" t="e">
        <f>INDEX('Factur-X FULL'!K:K,MATCH(CONCATENATE("/rsm:CrossIndustryInvoice",O41),'Factur-X FULL'!M:M,0))</f>
        <v>#N/A</v>
      </c>
      <c r="AB41" s="109" t="e">
        <f>IF(OR(ISNA(Z41),Z41="EXT"),INDEX('Factur-X FULL'!T:T,MATCH(CONCATENATE("/rsm:CrossIndustryInvoice",O41),'Factur-X FULL'!M:M,0)),INDEX('Factur-X FULL'!T:T,MATCH(Z41,'Factur-X FULL'!B:B,0)))</f>
        <v>#N/A</v>
      </c>
      <c r="AC41" s="70" t="s">
        <v>4706</v>
      </c>
      <c r="AD41" s="8"/>
    </row>
    <row r="42" spans="1:30" ht="45" customHeight="1" outlineLevel="3" x14ac:dyDescent="0.2">
      <c r="A42" s="8">
        <v>101</v>
      </c>
      <c r="B42" s="39" t="s">
        <v>4156</v>
      </c>
      <c r="C42" s="226"/>
      <c r="D42" s="442" t="str">
        <f t="shared" si="7"/>
        <v xml:space="preserve">* * * * * </v>
      </c>
      <c r="E42" s="20" t="s">
        <v>4374</v>
      </c>
      <c r="F42" s="17">
        <f t="shared" si="8"/>
        <v>5</v>
      </c>
      <c r="G42" s="26" t="s">
        <v>5614</v>
      </c>
      <c r="H42" s="26" t="s">
        <v>5613</v>
      </c>
      <c r="I42" s="26" t="s">
        <v>5614</v>
      </c>
      <c r="J42" s="26" t="s">
        <v>323</v>
      </c>
      <c r="K42" s="18" t="s">
        <v>16</v>
      </c>
      <c r="L42" s="230" t="str">
        <f t="shared" si="4"/>
        <v>1..1</v>
      </c>
      <c r="M42" s="230" t="str">
        <f t="shared" si="6"/>
        <v>1..1</v>
      </c>
      <c r="N42" s="476" t="s">
        <v>20</v>
      </c>
      <c r="O42" s="31" t="s">
        <v>4357</v>
      </c>
      <c r="P42" s="32" t="s">
        <v>405</v>
      </c>
      <c r="Q42" s="32" t="s">
        <v>406</v>
      </c>
      <c r="R42" s="32"/>
      <c r="S42" s="31" t="s">
        <v>5959</v>
      </c>
      <c r="T42" s="122" t="s">
        <v>409</v>
      </c>
      <c r="U42" s="497" t="s">
        <v>230</v>
      </c>
      <c r="V42" s="90"/>
      <c r="W42" s="184"/>
      <c r="X42" s="165" t="s">
        <v>4949</v>
      </c>
      <c r="Y42" s="8"/>
      <c r="Z42" s="114" t="e">
        <f>INDEX('Factur-X FULL'!B:B,MATCH(CONCATENATE("/rsm:CrossIndustryInvoice",O42),'Factur-X FULL'!M:M,0))</f>
        <v>#N/A</v>
      </c>
      <c r="AA42" s="201" t="e">
        <f>INDEX('Factur-X FULL'!K:K,MATCH(CONCATENATE("/rsm:CrossIndustryInvoice",O42),'Factur-X FULL'!M:M,0))</f>
        <v>#N/A</v>
      </c>
      <c r="AB42" s="109" t="e">
        <f>IF(OR(ISNA(Z42),Z42="EXT"),INDEX('Factur-X FULL'!T:T,MATCH(CONCATENATE("/rsm:CrossIndustryInvoice",O42),'Factur-X FULL'!M:M,0)),INDEX('Factur-X FULL'!T:T,MATCH(Z42,'Factur-X FULL'!B:B,0)))</f>
        <v>#N/A</v>
      </c>
      <c r="AC42" s="70" t="s">
        <v>4706</v>
      </c>
      <c r="AD42" s="8"/>
    </row>
    <row r="43" spans="1:30" ht="45" customHeight="1" outlineLevel="3" x14ac:dyDescent="0.2">
      <c r="A43" s="8">
        <v>102</v>
      </c>
      <c r="B43" s="39" t="s">
        <v>4156</v>
      </c>
      <c r="C43" s="226"/>
      <c r="D43" s="442" t="str">
        <f t="shared" si="7"/>
        <v xml:space="preserve">* * * * </v>
      </c>
      <c r="E43" s="20" t="s">
        <v>4375</v>
      </c>
      <c r="F43" s="17">
        <f t="shared" si="8"/>
        <v>4</v>
      </c>
      <c r="G43" s="26" t="s">
        <v>5614</v>
      </c>
      <c r="H43" s="26" t="s">
        <v>5613</v>
      </c>
      <c r="I43" s="26" t="s">
        <v>5614</v>
      </c>
      <c r="J43" s="26" t="s">
        <v>323</v>
      </c>
      <c r="K43" s="18" t="s">
        <v>20</v>
      </c>
      <c r="L43" s="230" t="str">
        <f t="shared" si="4"/>
        <v>0..1</v>
      </c>
      <c r="M43" s="230" t="str">
        <f t="shared" si="6"/>
        <v>0..1</v>
      </c>
      <c r="N43" s="475" t="s">
        <v>20</v>
      </c>
      <c r="O43" s="44" t="s">
        <v>4358</v>
      </c>
      <c r="P43" s="45" t="s">
        <v>414</v>
      </c>
      <c r="Q43" s="45"/>
      <c r="R43" s="45"/>
      <c r="S43" s="44" t="s">
        <v>5959</v>
      </c>
      <c r="T43" s="124"/>
      <c r="U43" s="503"/>
      <c r="V43" s="93"/>
      <c r="W43" s="186"/>
      <c r="X43" s="167" t="s">
        <v>4949</v>
      </c>
      <c r="Y43" s="8"/>
      <c r="Z43" s="114" t="e">
        <f>INDEX('Factur-X FULL'!B:B,MATCH(CONCATENATE("/rsm:CrossIndustryInvoice",O43),'Factur-X FULL'!M:M,0))</f>
        <v>#N/A</v>
      </c>
      <c r="AA43" s="201" t="e">
        <f>INDEX('Factur-X FULL'!K:K,MATCH(CONCATENATE("/rsm:CrossIndustryInvoice",O43),'Factur-X FULL'!M:M,0))</f>
        <v>#N/A</v>
      </c>
      <c r="AB43" s="109" t="e">
        <f>IF(OR(ISNA(Z43),Z43="EXT"),INDEX('Factur-X FULL'!T:T,MATCH(CONCATENATE("/rsm:CrossIndustryInvoice",O43),'Factur-X FULL'!M:M,0)),INDEX('Factur-X FULL'!T:T,MATCH(Z43,'Factur-X FULL'!B:B,0)))</f>
        <v>#N/A</v>
      </c>
      <c r="AC43" s="70" t="s">
        <v>4706</v>
      </c>
      <c r="AD43" s="8"/>
    </row>
    <row r="44" spans="1:30" ht="45" customHeight="1" outlineLevel="3" x14ac:dyDescent="0.2">
      <c r="A44" s="8">
        <v>103</v>
      </c>
      <c r="B44" s="39" t="s">
        <v>4156</v>
      </c>
      <c r="C44" s="226"/>
      <c r="D44" s="442" t="str">
        <f t="shared" si="7"/>
        <v xml:space="preserve">* * * * </v>
      </c>
      <c r="E44" s="24" t="s">
        <v>4376</v>
      </c>
      <c r="F44" s="17">
        <f t="shared" si="8"/>
        <v>4</v>
      </c>
      <c r="G44" s="26" t="s">
        <v>5614</v>
      </c>
      <c r="H44" s="26" t="s">
        <v>5613</v>
      </c>
      <c r="I44" s="26" t="s">
        <v>5614</v>
      </c>
      <c r="J44" s="26" t="s">
        <v>323</v>
      </c>
      <c r="K44" s="18" t="s">
        <v>20</v>
      </c>
      <c r="L44" s="230" t="str">
        <f t="shared" si="4"/>
        <v>0..1</v>
      </c>
      <c r="M44" s="230" t="str">
        <f t="shared" si="6"/>
        <v>0..1</v>
      </c>
      <c r="N44" s="475" t="s">
        <v>20</v>
      </c>
      <c r="O44" s="20" t="s">
        <v>4359</v>
      </c>
      <c r="P44" s="20" t="s">
        <v>421</v>
      </c>
      <c r="Q44" s="20"/>
      <c r="R44" s="20"/>
      <c r="S44" s="20" t="s">
        <v>5959</v>
      </c>
      <c r="T44" s="18" t="s">
        <v>147</v>
      </c>
      <c r="U44" s="495" t="s">
        <v>81</v>
      </c>
      <c r="V44" s="88"/>
      <c r="W44" s="181"/>
      <c r="X44" s="163"/>
      <c r="Y44" s="8"/>
      <c r="Z44" s="114" t="e">
        <f>INDEX('Factur-X FULL'!B:B,MATCH(CONCATENATE("/rsm:CrossIndustryInvoice",O44),'Factur-X FULL'!M:M,0))</f>
        <v>#N/A</v>
      </c>
      <c r="AA44" s="201" t="e">
        <f>INDEX('Factur-X FULL'!K:K,MATCH(CONCATENATE("/rsm:CrossIndustryInvoice",O44),'Factur-X FULL'!M:M,0))</f>
        <v>#N/A</v>
      </c>
      <c r="AB44" s="109" t="e">
        <f>IF(OR(ISNA(Z44),Z44="EXT"),INDEX('Factur-X FULL'!T:T,MATCH(CONCATENATE("/rsm:CrossIndustryInvoice",O44),'Factur-X FULL'!M:M,0)),INDEX('Factur-X FULL'!T:T,MATCH(Z44,'Factur-X FULL'!B:B,0)))</f>
        <v>#N/A</v>
      </c>
      <c r="AC44" s="70" t="s">
        <v>4706</v>
      </c>
      <c r="AD44" s="8"/>
    </row>
    <row r="45" spans="1:30" ht="45" customHeight="1" outlineLevel="3" x14ac:dyDescent="0.2">
      <c r="A45" s="8">
        <v>105</v>
      </c>
      <c r="B45" s="39" t="s">
        <v>4156</v>
      </c>
      <c r="C45" s="121"/>
      <c r="D45" s="442" t="str">
        <f t="shared" si="7"/>
        <v xml:space="preserve">* * * * </v>
      </c>
      <c r="E45" s="20" t="s">
        <v>4378</v>
      </c>
      <c r="F45" s="17">
        <f t="shared" si="8"/>
        <v>4</v>
      </c>
      <c r="G45" s="26" t="s">
        <v>5614</v>
      </c>
      <c r="H45" s="26" t="s">
        <v>5613</v>
      </c>
      <c r="I45" s="26" t="s">
        <v>5614</v>
      </c>
      <c r="J45" s="26" t="s">
        <v>323</v>
      </c>
      <c r="K45" s="18" t="s">
        <v>20</v>
      </c>
      <c r="L45" s="230" t="str">
        <f t="shared" si="4"/>
        <v>0..1</v>
      </c>
      <c r="M45" s="230" t="str">
        <f t="shared" si="6"/>
        <v>0..1</v>
      </c>
      <c r="N45" s="475" t="s">
        <v>21</v>
      </c>
      <c r="O45" s="21" t="s">
        <v>4361</v>
      </c>
      <c r="P45" s="20" t="s">
        <v>428</v>
      </c>
      <c r="Q45" s="20"/>
      <c r="R45" s="20"/>
      <c r="S45" s="21" t="s">
        <v>5959</v>
      </c>
      <c r="T45" s="18" t="s">
        <v>125</v>
      </c>
      <c r="U45" s="495" t="s">
        <v>81</v>
      </c>
      <c r="V45" s="88"/>
      <c r="W45" s="181"/>
      <c r="X45" s="163" t="s">
        <v>4949</v>
      </c>
      <c r="Y45" s="8"/>
      <c r="Z45" s="114" t="e">
        <f>INDEX('Factur-X FULL'!B:B,MATCH(CONCATENATE("/rsm:CrossIndustryInvoice",O45),'Factur-X FULL'!M:M,0))</f>
        <v>#N/A</v>
      </c>
      <c r="AA45" s="201" t="e">
        <f>INDEX('Factur-X FULL'!K:K,MATCH(CONCATENATE("/rsm:CrossIndustryInvoice",O45),'Factur-X FULL'!M:M,0))</f>
        <v>#N/A</v>
      </c>
      <c r="AB45" s="109" t="e">
        <f>IF(OR(ISNA(Z45),Z45="EXT"),INDEX('Factur-X FULL'!T:T,MATCH(CONCATENATE("/rsm:CrossIndustryInvoice",O45),'Factur-X FULL'!M:M,0)),INDEX('Factur-X FULL'!T:T,MATCH(Z45,'Factur-X FULL'!B:B,0)))</f>
        <v>#N/A</v>
      </c>
      <c r="AC45" s="70" t="s">
        <v>4706</v>
      </c>
      <c r="AD45" s="8"/>
    </row>
    <row r="46" spans="1:30" s="148" customFormat="1" ht="45" customHeight="1" outlineLevel="2" x14ac:dyDescent="0.2">
      <c r="A46" s="8">
        <v>107</v>
      </c>
      <c r="B46" s="149" t="s">
        <v>4157</v>
      </c>
      <c r="C46" s="127"/>
      <c r="D46" s="449" t="str">
        <f t="shared" si="7"/>
        <v xml:space="preserve">* * * </v>
      </c>
      <c r="E46" s="40" t="s">
        <v>9</v>
      </c>
      <c r="F46" s="42">
        <f t="shared" si="8"/>
        <v>3</v>
      </c>
      <c r="G46" s="234" t="s">
        <v>5613</v>
      </c>
      <c r="H46" s="234" t="s">
        <v>5613</v>
      </c>
      <c r="I46" s="234" t="s">
        <v>5613</v>
      </c>
      <c r="J46" s="234" t="s">
        <v>323</v>
      </c>
      <c r="K46" s="42" t="s">
        <v>16</v>
      </c>
      <c r="L46" s="41" t="str">
        <f t="shared" ref="L46:L61" si="9">IF($K46="","",$K46)</f>
        <v>1..1</v>
      </c>
      <c r="M46" s="41" t="str">
        <f t="shared" si="6"/>
        <v>1..1</v>
      </c>
      <c r="N46" s="481" t="s">
        <v>20</v>
      </c>
      <c r="O46" s="40" t="s">
        <v>3838</v>
      </c>
      <c r="P46" s="40" t="s">
        <v>4225</v>
      </c>
      <c r="Q46" s="40"/>
      <c r="R46" s="40"/>
      <c r="S46" s="42"/>
      <c r="T46" s="42" t="s">
        <v>77</v>
      </c>
      <c r="U46" s="499"/>
      <c r="V46" s="92"/>
      <c r="W46" s="193"/>
      <c r="X46" s="194"/>
      <c r="Y46" s="70"/>
      <c r="Z46" s="141" t="str">
        <f>INDEX('Factur-X FULL'!B:B,MATCH(CONCATENATE("/rsm:CrossIndustryInvoice",O46),'Factur-X FULL'!M:M,0))</f>
        <v>BG-29</v>
      </c>
      <c r="AA46" s="203" t="str">
        <f>INDEX('Factur-X FULL'!K:K,MATCH(CONCATENATE("/rsm:CrossIndustryInvoice",O46),'Factur-X FULL'!M:M,0))</f>
        <v>1..1</v>
      </c>
      <c r="AB46" s="143" t="str">
        <f>IF(OR(ISNA(Z46),Z46="EXT"),INDEX('Factur-X FULL'!T:T,MATCH(CONCATENATE("/rsm:CrossIndustryInvoice",O46),'Factur-X FULL'!M:M,0)),INDEX('Factur-X FULL'!T:T,MATCH(Z46,'Factur-X FULL'!B:B,0)))</f>
        <v>BASIC</v>
      </c>
      <c r="AC46" s="70"/>
      <c r="AD46" s="8"/>
    </row>
    <row r="47" spans="1:30" s="148" customFormat="1" ht="54.5" customHeight="1" outlineLevel="3" x14ac:dyDescent="0.2">
      <c r="A47" s="8">
        <v>127</v>
      </c>
      <c r="B47" s="149" t="s">
        <v>4157</v>
      </c>
      <c r="C47" s="221"/>
      <c r="D47" s="446" t="str">
        <f t="shared" si="7"/>
        <v xml:space="preserve">* * * * </v>
      </c>
      <c r="E47" s="50" t="s">
        <v>4462</v>
      </c>
      <c r="F47" s="35">
        <f t="shared" si="8"/>
        <v>4</v>
      </c>
      <c r="G47" s="35" t="s">
        <v>5613</v>
      </c>
      <c r="H47" s="35" t="s">
        <v>5613</v>
      </c>
      <c r="I47" s="35" t="s">
        <v>5613</v>
      </c>
      <c r="J47" s="35" t="s">
        <v>323</v>
      </c>
      <c r="K47" s="36" t="s">
        <v>20</v>
      </c>
      <c r="L47" s="35" t="str">
        <f t="shared" si="9"/>
        <v>0..1</v>
      </c>
      <c r="M47" s="35" t="str">
        <f t="shared" si="6"/>
        <v>0..1</v>
      </c>
      <c r="N47" s="482" t="s">
        <v>20</v>
      </c>
      <c r="O47" s="34" t="s">
        <v>4460</v>
      </c>
      <c r="P47" s="34"/>
      <c r="Q47" s="34"/>
      <c r="R47" s="34"/>
      <c r="S47" s="34" t="s">
        <v>5960</v>
      </c>
      <c r="T47" s="36"/>
      <c r="U47" s="500"/>
      <c r="V47" s="91"/>
      <c r="W47" s="185" t="s">
        <v>3774</v>
      </c>
      <c r="X47" s="166"/>
      <c r="Y47" s="8"/>
      <c r="Z47" s="145" t="str">
        <f>INDEX('Factur-X FULL'!B:B,MATCH(CONCATENATE("/rsm:CrossIndustryInvoice",O47),'Factur-X FULL'!M:M,0))</f>
        <v>BT-132-00</v>
      </c>
      <c r="AA47" s="202" t="str">
        <f>INDEX('Factur-X FULL'!K:K,MATCH(CONCATENATE("/rsm:CrossIndustryInvoice",O47),'Factur-X FULL'!M:M,0))</f>
        <v>0..1</v>
      </c>
      <c r="AB47" s="146" t="str">
        <f>IF(OR(ISNA(Z47),Z47="EXT"),INDEX('Factur-X FULL'!T:T,MATCH(CONCATENATE("/rsm:CrossIndustryInvoice",O47),'Factur-X FULL'!M:M,0)),INDEX('Factur-X FULL'!T:T,MATCH(Z47,'Factur-X FULL'!B:B,0)))</f>
        <v>EN 16931</v>
      </c>
      <c r="AC47" s="425" t="s">
        <v>4712</v>
      </c>
      <c r="AD47" s="8"/>
    </row>
    <row r="48" spans="1:30" ht="45" customHeight="1" outlineLevel="3" x14ac:dyDescent="0.2">
      <c r="A48" s="8">
        <v>128</v>
      </c>
      <c r="B48" s="48" t="s">
        <v>4157</v>
      </c>
      <c r="C48" s="121"/>
      <c r="D48" s="445" t="str">
        <f t="shared" si="7"/>
        <v xml:space="preserve">* * * * * </v>
      </c>
      <c r="E48" s="24" t="s">
        <v>4461</v>
      </c>
      <c r="F48" s="26">
        <f t="shared" si="8"/>
        <v>5</v>
      </c>
      <c r="G48" s="26" t="s">
        <v>5613</v>
      </c>
      <c r="H48" s="26" t="s">
        <v>5613</v>
      </c>
      <c r="I48" s="26" t="s">
        <v>5613</v>
      </c>
      <c r="J48" s="26" t="s">
        <v>323</v>
      </c>
      <c r="K48" s="18" t="s">
        <v>16</v>
      </c>
      <c r="L48" s="230" t="str">
        <f t="shared" si="9"/>
        <v>1..1</v>
      </c>
      <c r="M48" s="230" t="str">
        <f t="shared" si="6"/>
        <v>1..1</v>
      </c>
      <c r="N48" s="475" t="s">
        <v>20</v>
      </c>
      <c r="O48" s="20" t="s">
        <v>4437</v>
      </c>
      <c r="P48" s="20" t="s">
        <v>4438</v>
      </c>
      <c r="Q48" s="20"/>
      <c r="R48" s="20"/>
      <c r="S48" s="20" t="s">
        <v>5960</v>
      </c>
      <c r="T48" s="18" t="s">
        <v>147</v>
      </c>
      <c r="U48" s="495" t="s">
        <v>81</v>
      </c>
      <c r="V48" s="88"/>
      <c r="W48" s="181" t="s">
        <v>3774</v>
      </c>
      <c r="X48" s="163"/>
      <c r="Y48" s="8"/>
      <c r="Z48" s="114" t="str">
        <f>INDEX('Factur-X FULL'!B:B,MATCH(CONCATENATE("/rsm:CrossIndustryInvoice",O48),'Factur-X FULL'!M:M,0))</f>
        <v>BT-132</v>
      </c>
      <c r="AA48" s="201" t="str">
        <f>INDEX('Factur-X FULL'!K:K,MATCH(CONCATENATE("/rsm:CrossIndustryInvoice",O48),'Factur-X FULL'!M:M,0))</f>
        <v>0..1</v>
      </c>
      <c r="AB48" s="109" t="str">
        <f>IF(OR(ISNA(Z48),Z48="EXT"),INDEX('Factur-X FULL'!T:T,MATCH(CONCATENATE("/rsm:CrossIndustryInvoice",O48),'Factur-X FULL'!M:M,0)),INDEX('Factur-X FULL'!T:T,MATCH(Z48,'Factur-X FULL'!B:B,0)))</f>
        <v>EN 16931</v>
      </c>
      <c r="AC48" s="425" t="s">
        <v>4712</v>
      </c>
      <c r="AD48" s="8"/>
    </row>
    <row r="49" spans="1:30" s="148" customFormat="1" ht="54.5" customHeight="1" outlineLevel="3" x14ac:dyDescent="0.2">
      <c r="A49" s="8">
        <v>178</v>
      </c>
      <c r="B49" s="149" t="s">
        <v>4157</v>
      </c>
      <c r="C49" s="133"/>
      <c r="D49" s="446" t="str">
        <f t="shared" si="7"/>
        <v xml:space="preserve">* * * * </v>
      </c>
      <c r="E49" s="50" t="str">
        <f>CONCATENATE("(",E50,")")</f>
        <v>(Net Price)</v>
      </c>
      <c r="F49" s="35">
        <f t="shared" si="8"/>
        <v>4</v>
      </c>
      <c r="G49" s="35" t="s">
        <v>5613</v>
      </c>
      <c r="H49" s="35" t="s">
        <v>5613</v>
      </c>
      <c r="I49" s="35" t="s">
        <v>5613</v>
      </c>
      <c r="J49" s="35" t="s">
        <v>323</v>
      </c>
      <c r="K49" s="36" t="s">
        <v>16</v>
      </c>
      <c r="L49" s="35" t="str">
        <f t="shared" si="9"/>
        <v>1..1</v>
      </c>
      <c r="M49" s="35" t="str">
        <f t="shared" ref="M49:M61" si="10">IF($L49="","",$L49)</f>
        <v>1..1</v>
      </c>
      <c r="N49" s="482" t="s">
        <v>21</v>
      </c>
      <c r="O49" s="34" t="s">
        <v>3853</v>
      </c>
      <c r="P49" s="34"/>
      <c r="Q49" s="34"/>
      <c r="R49" s="34"/>
      <c r="S49" s="34"/>
      <c r="T49" s="36"/>
      <c r="U49" s="500"/>
      <c r="V49" s="177" t="s">
        <v>4121</v>
      </c>
      <c r="W49" s="185"/>
      <c r="X49" s="166" t="s">
        <v>4949</v>
      </c>
      <c r="Y49" s="8"/>
      <c r="Z49" s="145" t="str">
        <f>INDEX('Factur-X FULL'!B:B,MATCH(CONCATENATE("/rsm:CrossIndustryInvoice",O49),'Factur-X FULL'!M:M,0))</f>
        <v>BT-146-00</v>
      </c>
      <c r="AA49" s="202" t="str">
        <f>INDEX('Factur-X FULL'!K:K,MATCH(CONCATENATE("/rsm:CrossIndustryInvoice",O49),'Factur-X FULL'!M:M,0))</f>
        <v>1..1</v>
      </c>
      <c r="AB49" s="146" t="str">
        <f>IF(OR(ISNA(Z49),Z49="EXT"),INDEX('Factur-X FULL'!T:T,MATCH(CONCATENATE("/rsm:CrossIndustryInvoice",O49),'Factur-X FULL'!M:M,0)),INDEX('Factur-X FULL'!T:T,MATCH(Z49,'Factur-X FULL'!B:B,0)))</f>
        <v>BASIC</v>
      </c>
      <c r="AC49" s="70"/>
      <c r="AD49" s="8"/>
    </row>
    <row r="50" spans="1:30" ht="45" customHeight="1" outlineLevel="4" x14ac:dyDescent="0.2">
      <c r="A50" s="8">
        <v>179</v>
      </c>
      <c r="B50" s="48" t="s">
        <v>4157</v>
      </c>
      <c r="C50" s="123"/>
      <c r="D50" s="445" t="str">
        <f t="shared" si="7"/>
        <v xml:space="preserve">* * * * * </v>
      </c>
      <c r="E50" s="20" t="s">
        <v>43</v>
      </c>
      <c r="F50" s="26">
        <f t="shared" si="8"/>
        <v>5</v>
      </c>
      <c r="G50" s="26" t="s">
        <v>5613</v>
      </c>
      <c r="H50" s="26" t="s">
        <v>5613</v>
      </c>
      <c r="I50" s="26" t="s">
        <v>5613</v>
      </c>
      <c r="J50" s="26" t="s">
        <v>323</v>
      </c>
      <c r="K50" s="18" t="s">
        <v>16</v>
      </c>
      <c r="L50" s="230" t="str">
        <f t="shared" si="9"/>
        <v>1..1</v>
      </c>
      <c r="M50" s="230" t="str">
        <f t="shared" si="10"/>
        <v>1..1</v>
      </c>
      <c r="N50" s="475" t="s">
        <v>40</v>
      </c>
      <c r="O50" s="21" t="s">
        <v>3854</v>
      </c>
      <c r="P50" s="20" t="s">
        <v>747</v>
      </c>
      <c r="Q50" s="20" t="s">
        <v>748</v>
      </c>
      <c r="R50" s="20"/>
      <c r="S50" s="21"/>
      <c r="T50" s="18" t="s">
        <v>674</v>
      </c>
      <c r="U50" s="495" t="s">
        <v>81</v>
      </c>
      <c r="V50" s="88" t="s">
        <v>44</v>
      </c>
      <c r="W50" s="181"/>
      <c r="X50" s="163" t="s">
        <v>4949</v>
      </c>
      <c r="Y50" s="8"/>
      <c r="Z50" s="114" t="str">
        <f>INDEX('Factur-X FULL'!B:B,MATCH(CONCATENATE("/rsm:CrossIndustryInvoice",O50),'Factur-X FULL'!M:M,0))</f>
        <v>BT-146</v>
      </c>
      <c r="AA50" s="201" t="str">
        <f>INDEX('Factur-X FULL'!K:K,MATCH(CONCATENATE("/rsm:CrossIndustryInvoice",O50),'Factur-X FULL'!M:M,0))</f>
        <v>1..1</v>
      </c>
      <c r="AB50" s="109" t="str">
        <f>IF(OR(ISNA(Z50),Z50="EXT"),INDEX('Factur-X FULL'!T:T,MATCH(CONCATENATE("/rsm:CrossIndustryInvoice",O50),'Factur-X FULL'!M:M,0)),INDEX('Factur-X FULL'!T:T,MATCH(Z50,'Factur-X FULL'!B:B,0)))</f>
        <v>BASIC</v>
      </c>
      <c r="AD50" s="8"/>
    </row>
    <row r="51" spans="1:30" ht="45" customHeight="1" outlineLevel="4" x14ac:dyDescent="0.2">
      <c r="A51" s="8">
        <v>180</v>
      </c>
      <c r="B51" s="48" t="s">
        <v>4157</v>
      </c>
      <c r="C51" s="123"/>
      <c r="D51" s="445" t="str">
        <f t="shared" si="7"/>
        <v xml:space="preserve">* * * * * </v>
      </c>
      <c r="E51" s="20" t="s">
        <v>4122</v>
      </c>
      <c r="F51" s="26">
        <f t="shared" si="8"/>
        <v>5</v>
      </c>
      <c r="G51" s="26" t="s">
        <v>5613</v>
      </c>
      <c r="H51" s="26" t="s">
        <v>5613</v>
      </c>
      <c r="I51" s="26" t="s">
        <v>5613</v>
      </c>
      <c r="J51" s="26" t="s">
        <v>323</v>
      </c>
      <c r="K51" s="18" t="s">
        <v>20</v>
      </c>
      <c r="L51" s="230" t="str">
        <f t="shared" si="9"/>
        <v>0..1</v>
      </c>
      <c r="M51" s="230" t="str">
        <f t="shared" si="10"/>
        <v>0..1</v>
      </c>
      <c r="N51" s="475" t="s">
        <v>20</v>
      </c>
      <c r="O51" s="21" t="s">
        <v>3855</v>
      </c>
      <c r="P51" s="20" t="s">
        <v>682</v>
      </c>
      <c r="Q51" s="20"/>
      <c r="R51" s="20"/>
      <c r="S51" s="21"/>
      <c r="T51" s="18" t="s">
        <v>687</v>
      </c>
      <c r="U51" s="495" t="s">
        <v>81</v>
      </c>
      <c r="V51" s="88">
        <v>1</v>
      </c>
      <c r="W51" s="181"/>
      <c r="X51" s="163" t="s">
        <v>4949</v>
      </c>
      <c r="Y51" s="8"/>
      <c r="Z51" s="114" t="str">
        <f>INDEX('Factur-X FULL'!B:B,MATCH(CONCATENATE("/rsm:CrossIndustryInvoice",O51),'Factur-X FULL'!M:M,0))</f>
        <v>BT-149</v>
      </c>
      <c r="AA51" s="201" t="str">
        <f>INDEX('Factur-X FULL'!K:K,MATCH(CONCATENATE("/rsm:CrossIndustryInvoice",O51),'Factur-X FULL'!M:M,0))</f>
        <v>0..1</v>
      </c>
      <c r="AB51" s="109" t="str">
        <f>IF(OR(ISNA(Z51),Z51="EXT"),INDEX('Factur-X FULL'!T:T,MATCH(CONCATENATE("/rsm:CrossIndustryInvoice",O51),'Factur-X FULL'!M:M,0)),INDEX('Factur-X FULL'!T:T,MATCH(Z51,'Factur-X FULL'!B:B,0)))</f>
        <v>BASIC</v>
      </c>
      <c r="AD51" s="8"/>
    </row>
    <row r="52" spans="1:30" ht="45" customHeight="1" outlineLevel="4" x14ac:dyDescent="0.2">
      <c r="A52" s="8">
        <v>181</v>
      </c>
      <c r="B52" s="48" t="s">
        <v>4157</v>
      </c>
      <c r="C52" s="123"/>
      <c r="D52" s="445" t="str">
        <f t="shared" si="7"/>
        <v xml:space="preserve">* * * * * * </v>
      </c>
      <c r="E52" s="20" t="s">
        <v>46</v>
      </c>
      <c r="F52" s="26">
        <f t="shared" si="8"/>
        <v>6</v>
      </c>
      <c r="G52" s="26" t="s">
        <v>5613</v>
      </c>
      <c r="H52" s="26" t="s">
        <v>5613</v>
      </c>
      <c r="I52" s="26" t="s">
        <v>5613</v>
      </c>
      <c r="J52" s="26" t="s">
        <v>323</v>
      </c>
      <c r="K52" s="18" t="s">
        <v>20</v>
      </c>
      <c r="L52" s="230" t="str">
        <f t="shared" si="9"/>
        <v>0..1</v>
      </c>
      <c r="M52" s="230" t="str">
        <f t="shared" si="10"/>
        <v>0..1</v>
      </c>
      <c r="N52" s="475" t="s">
        <v>20</v>
      </c>
      <c r="O52" s="52" t="s">
        <v>3856</v>
      </c>
      <c r="P52" s="47" t="s">
        <v>694</v>
      </c>
      <c r="Q52" s="61" t="s">
        <v>4255</v>
      </c>
      <c r="R52" s="61"/>
      <c r="S52" s="52"/>
      <c r="T52" s="125" t="s">
        <v>192</v>
      </c>
      <c r="U52" s="497" t="s">
        <v>230</v>
      </c>
      <c r="V52" s="94" t="s">
        <v>47</v>
      </c>
      <c r="W52" s="187"/>
      <c r="X52" s="169" t="s">
        <v>4949</v>
      </c>
      <c r="Y52" s="8"/>
      <c r="Z52" s="114" t="str">
        <f>INDEX('Factur-X FULL'!B:B,MATCH(CONCATENATE("/rsm:CrossIndustryInvoice",O52),'Factur-X FULL'!M:M,0))</f>
        <v>BT-150</v>
      </c>
      <c r="AA52" s="201" t="str">
        <f>INDEX('Factur-X FULL'!K:K,MATCH(CONCATENATE("/rsm:CrossIndustryInvoice",O52),'Factur-X FULL'!M:M,0))</f>
        <v>0..1</v>
      </c>
      <c r="AB52" s="109" t="str">
        <f>IF(OR(ISNA(Z52),Z52="EXT"),INDEX('Factur-X FULL'!T:T,MATCH(CONCATENATE("/rsm:CrossIndustryInvoice",O52),'Factur-X FULL'!M:M,0)),INDEX('Factur-X FULL'!T:T,MATCH(Z52,'Factur-X FULL'!B:B,0)))</f>
        <v>BASIC</v>
      </c>
      <c r="AD52" s="8"/>
    </row>
    <row r="53" spans="1:30" s="148" customFormat="1" ht="54.5" customHeight="1" outlineLevel="3" x14ac:dyDescent="0.2">
      <c r="A53" s="8">
        <v>199</v>
      </c>
      <c r="B53" s="149" t="s">
        <v>4157</v>
      </c>
      <c r="C53" s="133"/>
      <c r="D53" s="446" t="str">
        <f t="shared" si="7"/>
        <v xml:space="preserve">* * * * </v>
      </c>
      <c r="E53" s="50" t="s">
        <v>4412</v>
      </c>
      <c r="F53" s="35">
        <f t="shared" si="8"/>
        <v>4</v>
      </c>
      <c r="G53" s="35" t="s">
        <v>5613</v>
      </c>
      <c r="H53" s="35" t="s">
        <v>5613</v>
      </c>
      <c r="I53" s="35" t="s">
        <v>5613</v>
      </c>
      <c r="J53" s="35" t="s">
        <v>323</v>
      </c>
      <c r="K53" s="36" t="s">
        <v>20</v>
      </c>
      <c r="L53" s="35" t="str">
        <f t="shared" si="9"/>
        <v>0..1</v>
      </c>
      <c r="M53" s="35" t="str">
        <f t="shared" si="10"/>
        <v>0..1</v>
      </c>
      <c r="N53" s="482" t="s">
        <v>20</v>
      </c>
      <c r="O53" s="34" t="s">
        <v>4413</v>
      </c>
      <c r="P53" s="34"/>
      <c r="Q53" s="34"/>
      <c r="R53" s="34"/>
      <c r="S53" s="34"/>
      <c r="T53" s="36"/>
      <c r="U53" s="500"/>
      <c r="V53" s="91"/>
      <c r="W53" s="185" t="s">
        <v>3774</v>
      </c>
      <c r="X53" s="166"/>
      <c r="Y53" s="8"/>
      <c r="Z53" s="145" t="e">
        <f>INDEX('Factur-X FULL'!B:B,MATCH(CONCATENATE("/rsm:CrossIndustryInvoice",O53),'Factur-X FULL'!M:M,0))</f>
        <v>#N/A</v>
      </c>
      <c r="AA53" s="202" t="e">
        <f>INDEX('Factur-X FULL'!K:K,MATCH(CONCATENATE("/rsm:CrossIndustryInvoice",O53),'Factur-X FULL'!M:M,0))</f>
        <v>#N/A</v>
      </c>
      <c r="AB53" s="146" t="e">
        <f>IF(OR(ISNA(Z53),Z53="EXT"),INDEX('Factur-X FULL'!T:T,MATCH(CONCATENATE("/rsm:CrossIndustryInvoice",O53),'Factur-X FULL'!M:M,0)),INDEX('Factur-X FULL'!T:T,MATCH(Z53,'Factur-X FULL'!B:B,0)))</f>
        <v>#N/A</v>
      </c>
      <c r="AC53" s="426" t="s">
        <v>4707</v>
      </c>
      <c r="AD53" s="8"/>
    </row>
    <row r="54" spans="1:30" ht="45" customHeight="1" outlineLevel="3" x14ac:dyDescent="0.2">
      <c r="A54" s="8">
        <v>200</v>
      </c>
      <c r="B54" s="48" t="s">
        <v>4157</v>
      </c>
      <c r="C54" s="123"/>
      <c r="D54" s="445" t="str">
        <f t="shared" si="7"/>
        <v xml:space="preserve">* * * * * </v>
      </c>
      <c r="E54" s="24" t="s">
        <v>4411</v>
      </c>
      <c r="F54" s="26">
        <f t="shared" ref="F54:F69" si="11">LEN(O54)-LEN(SUBSTITUTE(O54,"/",""))</f>
        <v>5</v>
      </c>
      <c r="G54" s="26" t="s">
        <v>5613</v>
      </c>
      <c r="H54" s="26" t="s">
        <v>5613</v>
      </c>
      <c r="I54" s="26" t="s">
        <v>5613</v>
      </c>
      <c r="J54" s="26" t="s">
        <v>323</v>
      </c>
      <c r="K54" s="18" t="s">
        <v>16</v>
      </c>
      <c r="L54" s="230" t="str">
        <f t="shared" si="9"/>
        <v>1..1</v>
      </c>
      <c r="M54" s="230" t="str">
        <f t="shared" si="10"/>
        <v>1..1</v>
      </c>
      <c r="N54" s="475" t="s">
        <v>20</v>
      </c>
      <c r="O54" s="20" t="s">
        <v>4414</v>
      </c>
      <c r="P54" s="20" t="s">
        <v>4415</v>
      </c>
      <c r="Q54" s="20"/>
      <c r="R54" s="20"/>
      <c r="S54" s="20"/>
      <c r="T54" s="18" t="s">
        <v>147</v>
      </c>
      <c r="U54" s="495" t="s">
        <v>81</v>
      </c>
      <c r="V54" s="88"/>
      <c r="W54" s="181" t="s">
        <v>3774</v>
      </c>
      <c r="X54" s="163"/>
      <c r="Y54" s="8"/>
      <c r="Z54" s="114" t="e">
        <f>INDEX('Factur-X FULL'!B:B,MATCH(CONCATENATE("/rsm:CrossIndustryInvoice",O54),'Factur-X FULL'!M:M,0))</f>
        <v>#N/A</v>
      </c>
      <c r="AA54" s="201" t="e">
        <f>INDEX('Factur-X FULL'!K:K,MATCH(CONCATENATE("/rsm:CrossIndustryInvoice",O54),'Factur-X FULL'!M:M,0))</f>
        <v>#N/A</v>
      </c>
      <c r="AB54" s="109" t="e">
        <f>IF(OR(ISNA(Z54),Z54="EXT"),INDEX('Factur-X FULL'!T:T,MATCH(CONCATENATE("/rsm:CrossIndustryInvoice",O54),'Factur-X FULL'!M:M,0)),INDEX('Factur-X FULL'!T:T,MATCH(Z54,'Factur-X FULL'!B:B,0)))</f>
        <v>#N/A</v>
      </c>
      <c r="AC54" s="426" t="s">
        <v>4707</v>
      </c>
      <c r="AD54" s="8"/>
    </row>
    <row r="55" spans="1:30" s="148" customFormat="1" ht="45" customHeight="1" outlineLevel="2" x14ac:dyDescent="0.2">
      <c r="A55" s="8">
        <v>207</v>
      </c>
      <c r="B55" s="150" t="s">
        <v>4158</v>
      </c>
      <c r="C55" s="127"/>
      <c r="D55" s="449" t="str">
        <f t="shared" ref="D55:D70" si="12">REPT($D$1,F55)</f>
        <v xml:space="preserve">* * * </v>
      </c>
      <c r="E55" s="40" t="s">
        <v>10</v>
      </c>
      <c r="F55" s="42">
        <f t="shared" si="11"/>
        <v>3</v>
      </c>
      <c r="G55" s="234" t="s">
        <v>5613</v>
      </c>
      <c r="H55" s="234" t="s">
        <v>5613</v>
      </c>
      <c r="I55" s="234" t="s">
        <v>5613</v>
      </c>
      <c r="J55" s="234" t="s">
        <v>323</v>
      </c>
      <c r="K55" s="42" t="s">
        <v>16</v>
      </c>
      <c r="L55" s="41" t="str">
        <f t="shared" si="9"/>
        <v>1..1</v>
      </c>
      <c r="M55" s="41" t="str">
        <f t="shared" si="10"/>
        <v>1..1</v>
      </c>
      <c r="N55" s="481" t="s">
        <v>20</v>
      </c>
      <c r="O55" s="40" t="s">
        <v>3859</v>
      </c>
      <c r="P55" s="40"/>
      <c r="Q55" s="40"/>
      <c r="R55" s="40"/>
      <c r="S55" s="42"/>
      <c r="T55" s="42"/>
      <c r="U55" s="499"/>
      <c r="V55" s="92"/>
      <c r="W55" s="193"/>
      <c r="X55" s="194"/>
      <c r="Y55" s="8"/>
      <c r="Z55" s="141" t="str">
        <f>INDEX('Factur-X FULL'!B:B,MATCH(CONCATENATE("/rsm:CrossIndustryInvoice",O55),'Factur-X FULL'!M:M,0))</f>
        <v>BT-129-00</v>
      </c>
      <c r="AA55" s="203" t="str">
        <f>INDEX('Factur-X FULL'!K:K,MATCH(CONCATENATE("/rsm:CrossIndustryInvoice",O55),'Factur-X FULL'!M:M,0))</f>
        <v>1..1</v>
      </c>
      <c r="AB55" s="143" t="str">
        <f>IF(OR(ISNA(Z55),Z55="EXT"),INDEX('Factur-X FULL'!T:T,MATCH(CONCATENATE("/rsm:CrossIndustryInvoice",O55),'Factur-X FULL'!M:M,0)),INDEX('Factur-X FULL'!T:T,MATCH(Z55,'Factur-X FULL'!B:B,0)))</f>
        <v>BASIC</v>
      </c>
      <c r="AC55" s="70"/>
      <c r="AD55" s="8"/>
    </row>
    <row r="56" spans="1:30" ht="45" customHeight="1" outlineLevel="3" x14ac:dyDescent="0.2">
      <c r="A56" s="8">
        <v>208</v>
      </c>
      <c r="B56" s="51" t="s">
        <v>4158</v>
      </c>
      <c r="C56" s="121"/>
      <c r="D56" s="445" t="str">
        <f t="shared" si="12"/>
        <v xml:space="preserve">* * * * </v>
      </c>
      <c r="E56" s="20" t="s">
        <v>30</v>
      </c>
      <c r="F56" s="26">
        <f t="shared" si="11"/>
        <v>4</v>
      </c>
      <c r="G56" s="26" t="s">
        <v>5613</v>
      </c>
      <c r="H56" s="26" t="s">
        <v>5613</v>
      </c>
      <c r="I56" s="26" t="s">
        <v>5613</v>
      </c>
      <c r="J56" s="26" t="s">
        <v>323</v>
      </c>
      <c r="K56" s="18" t="s">
        <v>20</v>
      </c>
      <c r="L56" s="230" t="str">
        <f t="shared" si="9"/>
        <v>0..1</v>
      </c>
      <c r="M56" s="230" t="str">
        <f t="shared" si="10"/>
        <v>0..1</v>
      </c>
      <c r="N56" s="475" t="s">
        <v>20</v>
      </c>
      <c r="O56" s="20" t="s">
        <v>3860</v>
      </c>
      <c r="P56" s="20" t="s">
        <v>5652</v>
      </c>
      <c r="Q56" s="20"/>
      <c r="R56" s="20"/>
      <c r="S56" s="20"/>
      <c r="T56" s="18" t="s">
        <v>147</v>
      </c>
      <c r="U56" s="495" t="s">
        <v>81</v>
      </c>
      <c r="V56" s="88"/>
      <c r="W56" s="181"/>
      <c r="X56" s="163"/>
      <c r="Y56" s="8"/>
      <c r="Z56" s="114" t="e">
        <f>INDEX('Factur-X FULL'!B:B,MATCH(CONCATENATE("/rsm:CrossIndustryInvoice",O56),'Factur-X FULL'!M:M,0))</f>
        <v>#N/A</v>
      </c>
      <c r="AA56" s="201" t="e">
        <f>INDEX('Factur-X FULL'!K:K,MATCH(CONCATENATE("/rsm:CrossIndustryInvoice",O56),'Factur-X FULL'!M:M,0))</f>
        <v>#N/A</v>
      </c>
      <c r="AB56" s="109" t="e">
        <f>IF(OR(ISNA(Z56),Z56="EXT"),INDEX('Factur-X FULL'!T:T,MATCH(CONCATENATE("/rsm:CrossIndustryInvoice",O56),'Factur-X FULL'!M:M,0)),INDEX('Factur-X FULL'!T:T,MATCH(Z56,'Factur-X FULL'!B:B,0)))</f>
        <v>#N/A</v>
      </c>
      <c r="AC56" s="70" t="s">
        <v>4706</v>
      </c>
      <c r="AD56" s="8"/>
    </row>
    <row r="57" spans="1:30" ht="45" customHeight="1" outlineLevel="3" x14ac:dyDescent="0.2">
      <c r="A57" s="8">
        <v>209</v>
      </c>
      <c r="B57" s="51" t="s">
        <v>4158</v>
      </c>
      <c r="C57" s="121"/>
      <c r="D57" s="445" t="str">
        <f t="shared" si="12"/>
        <v xml:space="preserve">* * * * * </v>
      </c>
      <c r="E57" s="20" t="s">
        <v>5743</v>
      </c>
      <c r="F57" s="26">
        <f t="shared" si="11"/>
        <v>5</v>
      </c>
      <c r="G57" s="26" t="s">
        <v>5613</v>
      </c>
      <c r="H57" s="26" t="s">
        <v>5613</v>
      </c>
      <c r="I57" s="26" t="s">
        <v>5613</v>
      </c>
      <c r="J57" s="26" t="s">
        <v>323</v>
      </c>
      <c r="K57" s="18" t="s">
        <v>16</v>
      </c>
      <c r="L57" s="230" t="str">
        <f t="shared" si="9"/>
        <v>1..1</v>
      </c>
      <c r="M57" s="230" t="str">
        <f t="shared" si="10"/>
        <v>1..1</v>
      </c>
      <c r="N57" s="475" t="s">
        <v>20</v>
      </c>
      <c r="O57" s="20" t="s">
        <v>5742</v>
      </c>
      <c r="P57" s="20" t="s">
        <v>5652</v>
      </c>
      <c r="Q57" s="20" t="s">
        <v>5741</v>
      </c>
      <c r="R57" s="20"/>
      <c r="S57" s="20"/>
      <c r="T57" s="18" t="s">
        <v>147</v>
      </c>
      <c r="U57" s="495" t="s">
        <v>81</v>
      </c>
      <c r="V57" s="88"/>
      <c r="W57" s="181"/>
      <c r="X57" s="163"/>
      <c r="Y57" s="8"/>
      <c r="Z57" s="114" t="e">
        <f>INDEX('Factur-X FULL'!B:B,MATCH(CONCATENATE("/rsm:CrossIndustryInvoice",O57),'Factur-X FULL'!M:M,0))</f>
        <v>#N/A</v>
      </c>
      <c r="AA57" s="201" t="e">
        <f>INDEX('Factur-X FULL'!K:K,MATCH(CONCATENATE("/rsm:CrossIndustryInvoice",O57),'Factur-X FULL'!M:M,0))</f>
        <v>#N/A</v>
      </c>
      <c r="AB57" s="109" t="e">
        <f>IF(OR(ISNA(Z57),Z57="EXT"),INDEX('Factur-X FULL'!T:T,MATCH(CONCATENATE("/rsm:CrossIndustryInvoice",O57),'Factur-X FULL'!M:M,0)),INDEX('Factur-X FULL'!T:T,MATCH(Z57,'Factur-X FULL'!B:B,0)))</f>
        <v>#N/A</v>
      </c>
      <c r="AC57" s="70" t="s">
        <v>4706</v>
      </c>
      <c r="AD57" s="8"/>
    </row>
    <row r="58" spans="1:30" ht="45" customHeight="1" outlineLevel="3" x14ac:dyDescent="0.2">
      <c r="A58" s="8">
        <v>210</v>
      </c>
      <c r="B58" s="51" t="s">
        <v>4158</v>
      </c>
      <c r="C58" s="121"/>
      <c r="D58" s="445" t="str">
        <f t="shared" si="12"/>
        <v xml:space="preserve">* * * * </v>
      </c>
      <c r="E58" s="20" t="s">
        <v>32</v>
      </c>
      <c r="F58" s="26">
        <f t="shared" si="11"/>
        <v>4</v>
      </c>
      <c r="G58" s="26" t="s">
        <v>5613</v>
      </c>
      <c r="H58" s="26" t="s">
        <v>5613</v>
      </c>
      <c r="I58" s="26" t="s">
        <v>5613</v>
      </c>
      <c r="J58" s="26" t="s">
        <v>323</v>
      </c>
      <c r="K58" s="18" t="s">
        <v>16</v>
      </c>
      <c r="L58" s="230" t="str">
        <f t="shared" si="9"/>
        <v>1..1</v>
      </c>
      <c r="M58" s="230" t="str">
        <f t="shared" si="10"/>
        <v>1..1</v>
      </c>
      <c r="N58" s="475" t="s">
        <v>20</v>
      </c>
      <c r="O58" s="21" t="s">
        <v>3861</v>
      </c>
      <c r="P58" s="20" t="s">
        <v>5653</v>
      </c>
      <c r="Q58" s="20"/>
      <c r="R58" s="20"/>
      <c r="S58" s="21"/>
      <c r="T58" s="18" t="s">
        <v>687</v>
      </c>
      <c r="U58" s="495" t="s">
        <v>81</v>
      </c>
      <c r="V58" s="88"/>
      <c r="W58" s="181"/>
      <c r="X58" s="163"/>
      <c r="Y58" s="8"/>
      <c r="Z58" s="114" t="e">
        <f>INDEX('Factur-X FULL'!B:B,MATCH(CONCATENATE("/rsm:CrossIndustryInvoice",O58),'Factur-X FULL'!M:M,0))</f>
        <v>#N/A</v>
      </c>
      <c r="AA58" s="201" t="e">
        <f>INDEX('Factur-X FULL'!K:K,MATCH(CONCATENATE("/rsm:CrossIndustryInvoice",O58),'Factur-X FULL'!M:M,0))</f>
        <v>#N/A</v>
      </c>
      <c r="AB58" s="109" t="e">
        <f>IF(OR(ISNA(Z58),Z58="EXT"),INDEX('Factur-X FULL'!T:T,MATCH(CONCATENATE("/rsm:CrossIndustryInvoice",O58),'Factur-X FULL'!M:M,0)),INDEX('Factur-X FULL'!T:T,MATCH(Z58,'Factur-X FULL'!B:B,0)))</f>
        <v>#N/A</v>
      </c>
      <c r="AC58" s="70" t="s">
        <v>4706</v>
      </c>
      <c r="AD58" s="8"/>
    </row>
    <row r="59" spans="1:30" ht="45" customHeight="1" outlineLevel="3" x14ac:dyDescent="0.2">
      <c r="A59" s="8">
        <v>211</v>
      </c>
      <c r="B59" s="51" t="s">
        <v>4158</v>
      </c>
      <c r="C59" s="121"/>
      <c r="D59" s="445" t="str">
        <f t="shared" si="12"/>
        <v xml:space="preserve">* * * * * </v>
      </c>
      <c r="E59" s="20" t="s">
        <v>4272</v>
      </c>
      <c r="F59" s="26">
        <f t="shared" si="11"/>
        <v>5</v>
      </c>
      <c r="G59" s="26" t="s">
        <v>5613</v>
      </c>
      <c r="H59" s="26" t="s">
        <v>5613</v>
      </c>
      <c r="I59" s="26" t="s">
        <v>5613</v>
      </c>
      <c r="J59" s="26" t="s">
        <v>323</v>
      </c>
      <c r="K59" s="18" t="s">
        <v>16</v>
      </c>
      <c r="L59" s="230" t="str">
        <f t="shared" si="9"/>
        <v>1..1</v>
      </c>
      <c r="M59" s="230" t="str">
        <f t="shared" si="10"/>
        <v>1..1</v>
      </c>
      <c r="N59" s="475" t="s">
        <v>20</v>
      </c>
      <c r="O59" s="52" t="s">
        <v>3862</v>
      </c>
      <c r="P59" s="47"/>
      <c r="Q59" s="61"/>
      <c r="R59" s="61"/>
      <c r="S59" s="52"/>
      <c r="T59" s="125" t="s">
        <v>192</v>
      </c>
      <c r="U59" s="497" t="s">
        <v>230</v>
      </c>
      <c r="V59" s="94"/>
      <c r="W59" s="187"/>
      <c r="X59" s="169"/>
      <c r="Y59" s="8"/>
      <c r="Z59" s="114" t="e">
        <f>INDEX('Factur-X FULL'!B:B,MATCH(CONCATENATE("/rsm:CrossIndustryInvoice",O59),'Factur-X FULL'!M:M,0))</f>
        <v>#N/A</v>
      </c>
      <c r="AA59" s="201" t="e">
        <f>INDEX('Factur-X FULL'!K:K,MATCH(CONCATENATE("/rsm:CrossIndustryInvoice",O59),'Factur-X FULL'!M:M,0))</f>
        <v>#N/A</v>
      </c>
      <c r="AB59" s="109" t="e">
        <f>IF(OR(ISNA(Z59),Z59="EXT"),INDEX('Factur-X FULL'!T:T,MATCH(CONCATENATE("/rsm:CrossIndustryInvoice",O59),'Factur-X FULL'!M:M,0)),INDEX('Factur-X FULL'!T:T,MATCH(Z59,'Factur-X FULL'!B:B,0)))</f>
        <v>#N/A</v>
      </c>
      <c r="AC59" s="70" t="s">
        <v>4706</v>
      </c>
      <c r="AD59" s="8"/>
    </row>
    <row r="60" spans="1:30" ht="45" customHeight="1" outlineLevel="3" x14ac:dyDescent="0.2">
      <c r="A60" s="8">
        <v>212</v>
      </c>
      <c r="B60" s="51" t="s">
        <v>4158</v>
      </c>
      <c r="C60" s="121"/>
      <c r="D60" s="445" t="str">
        <f t="shared" si="12"/>
        <v xml:space="preserve">* * * * </v>
      </c>
      <c r="E60" s="20" t="s">
        <v>31</v>
      </c>
      <c r="F60" s="26">
        <f t="shared" si="11"/>
        <v>4</v>
      </c>
      <c r="G60" s="26" t="s">
        <v>5614</v>
      </c>
      <c r="H60" s="26" t="s">
        <v>5613</v>
      </c>
      <c r="I60" s="26" t="s">
        <v>5614</v>
      </c>
      <c r="J60" s="26" t="s">
        <v>323</v>
      </c>
      <c r="K60" s="18" t="s">
        <v>20</v>
      </c>
      <c r="L60" s="230" t="str">
        <f t="shared" si="9"/>
        <v>0..1</v>
      </c>
      <c r="M60" s="230" t="str">
        <f t="shared" si="10"/>
        <v>0..1</v>
      </c>
      <c r="N60" s="475" t="s">
        <v>20</v>
      </c>
      <c r="O60" s="21" t="s">
        <v>4004</v>
      </c>
      <c r="P60" s="20" t="s">
        <v>5654</v>
      </c>
      <c r="Q60" s="20"/>
      <c r="R60" s="20"/>
      <c r="S60" s="21" t="s">
        <v>5961</v>
      </c>
      <c r="T60" s="18" t="s">
        <v>687</v>
      </c>
      <c r="U60" s="495" t="s">
        <v>81</v>
      </c>
      <c r="V60" s="88"/>
      <c r="W60" s="181"/>
      <c r="X60" s="163"/>
      <c r="Y60" s="8"/>
      <c r="Z60" s="114" t="e">
        <f>INDEX('Factur-X FULL'!B:B,MATCH(CONCATENATE("/rsm:CrossIndustryInvoice",O60),'Factur-X FULL'!M:M,0))</f>
        <v>#N/A</v>
      </c>
      <c r="AA60" s="201" t="e">
        <f>INDEX('Factur-X FULL'!K:K,MATCH(CONCATENATE("/rsm:CrossIndustryInvoice",O60),'Factur-X FULL'!M:M,0))</f>
        <v>#N/A</v>
      </c>
      <c r="AB60" s="109" t="e">
        <f>IF(OR(ISNA(Z60),Z60="EXT"),INDEX('Factur-X FULL'!T:T,MATCH(CONCATENATE("/rsm:CrossIndustryInvoice",O60),'Factur-X FULL'!M:M,0)),INDEX('Factur-X FULL'!T:T,MATCH(Z60,'Factur-X FULL'!B:B,0)))</f>
        <v>#N/A</v>
      </c>
      <c r="AC60" s="70" t="s">
        <v>4706</v>
      </c>
      <c r="AD60" s="8"/>
    </row>
    <row r="61" spans="1:30" ht="45" customHeight="1" outlineLevel="3" x14ac:dyDescent="0.2">
      <c r="A61" s="8">
        <v>213</v>
      </c>
      <c r="B61" s="51" t="s">
        <v>4158</v>
      </c>
      <c r="C61" s="121" t="s">
        <v>5935</v>
      </c>
      <c r="D61" s="445" t="str">
        <f t="shared" si="12"/>
        <v xml:space="preserve">* * * * * </v>
      </c>
      <c r="E61" s="20" t="s">
        <v>5877</v>
      </c>
      <c r="F61" s="26">
        <f t="shared" si="11"/>
        <v>5</v>
      </c>
      <c r="G61" s="26" t="s">
        <v>5614</v>
      </c>
      <c r="H61" s="26" t="s">
        <v>5613</v>
      </c>
      <c r="I61" s="26" t="s">
        <v>5614</v>
      </c>
      <c r="J61" s="26" t="s">
        <v>323</v>
      </c>
      <c r="K61" s="18" t="s">
        <v>16</v>
      </c>
      <c r="L61" s="230" t="str">
        <f t="shared" si="9"/>
        <v>1..1</v>
      </c>
      <c r="M61" s="230" t="str">
        <f t="shared" si="10"/>
        <v>1..1</v>
      </c>
      <c r="N61" s="475" t="s">
        <v>20</v>
      </c>
      <c r="O61" s="52" t="s">
        <v>4123</v>
      </c>
      <c r="P61" s="47"/>
      <c r="Q61" s="61"/>
      <c r="R61" s="61"/>
      <c r="S61" s="52" t="s">
        <v>5961</v>
      </c>
      <c r="T61" s="125" t="s">
        <v>192</v>
      </c>
      <c r="U61" s="497" t="s">
        <v>230</v>
      </c>
      <c r="V61" s="94"/>
      <c r="W61" s="187"/>
      <c r="X61" s="169"/>
      <c r="Y61" s="8"/>
      <c r="Z61" s="114" t="e">
        <f>INDEX('Factur-X FULL'!B:B,MATCH(CONCATENATE("/rsm:CrossIndustryInvoice",O61),'Factur-X FULL'!M:M,0))</f>
        <v>#N/A</v>
      </c>
      <c r="AA61" s="201" t="e">
        <f>INDEX('Factur-X FULL'!K:K,MATCH(CONCATENATE("/rsm:CrossIndustryInvoice",O61),'Factur-X FULL'!M:M,0))</f>
        <v>#N/A</v>
      </c>
      <c r="AB61" s="109" t="e">
        <f>IF(OR(ISNA(Z61),Z61="EXT"),INDEX('Factur-X FULL'!T:T,MATCH(CONCATENATE("/rsm:CrossIndustryInvoice",O61),'Factur-X FULL'!M:M,0)),INDEX('Factur-X FULL'!T:T,MATCH(Z61,'Factur-X FULL'!B:B,0)))</f>
        <v>#N/A</v>
      </c>
      <c r="AC61" s="70" t="s">
        <v>4706</v>
      </c>
      <c r="AD61" s="8"/>
    </row>
    <row r="62" spans="1:30" s="148" customFormat="1" ht="45" customHeight="1" outlineLevel="2" x14ac:dyDescent="0.2">
      <c r="A62" s="8">
        <v>310</v>
      </c>
      <c r="B62" s="152" t="s">
        <v>4159</v>
      </c>
      <c r="C62" s="127"/>
      <c r="D62" s="449" t="str">
        <f t="shared" si="12"/>
        <v xml:space="preserve">* * * </v>
      </c>
      <c r="E62" s="40" t="s">
        <v>17</v>
      </c>
      <c r="F62" s="42">
        <f t="shared" si="11"/>
        <v>3</v>
      </c>
      <c r="G62" s="234" t="s">
        <v>5613</v>
      </c>
      <c r="H62" s="234" t="s">
        <v>5613</v>
      </c>
      <c r="I62" s="234" t="s">
        <v>5613</v>
      </c>
      <c r="J62" s="234" t="s">
        <v>323</v>
      </c>
      <c r="K62" s="42" t="s">
        <v>16</v>
      </c>
      <c r="L62" s="41" t="str">
        <f t="shared" ref="L62:L86" si="13">IF($K62="","",$K62)</f>
        <v>1..1</v>
      </c>
      <c r="M62" s="41" t="str">
        <f t="shared" ref="M62:M91" si="14">IF($L62="","",$L62)</f>
        <v>1..1</v>
      </c>
      <c r="N62" s="481" t="s">
        <v>20</v>
      </c>
      <c r="O62" s="40" t="s">
        <v>3873</v>
      </c>
      <c r="P62" s="40"/>
      <c r="Q62" s="40"/>
      <c r="R62" s="40"/>
      <c r="S62" s="42"/>
      <c r="T62" s="42"/>
      <c r="U62" s="499"/>
      <c r="V62" s="92"/>
      <c r="W62" s="193"/>
      <c r="X62" s="194"/>
      <c r="Y62" s="8"/>
      <c r="Z62" s="141" t="str">
        <f>INDEX('Factur-X FULL'!B:B,MATCH(CONCATENATE("/rsm:CrossIndustryInvoice",O62),'Factur-X FULL'!M:M,0))</f>
        <v>BG-30-00</v>
      </c>
      <c r="AA62" s="203" t="str">
        <f>INDEX('Factur-X FULL'!K:K,MATCH(CONCATENATE("/rsm:CrossIndustryInvoice",O62),'Factur-X FULL'!M:M,0))</f>
        <v>1..1</v>
      </c>
      <c r="AB62" s="143" t="str">
        <f>IF(OR(ISNA(Z62),Z62="EXT"),INDEX('Factur-X FULL'!T:T,MATCH(CONCATENATE("/rsm:CrossIndustryInvoice",O62),'Factur-X FULL'!M:M,0)),INDEX('Factur-X FULL'!T:T,MATCH(Z62,'Factur-X FULL'!B:B,0)))</f>
        <v>BASIC</v>
      </c>
      <c r="AC62" s="70"/>
      <c r="AD62" s="8"/>
    </row>
    <row r="63" spans="1:30" s="148" customFormat="1" ht="45" customHeight="1" outlineLevel="3" x14ac:dyDescent="0.2">
      <c r="A63" s="8">
        <v>334</v>
      </c>
      <c r="B63" s="152" t="s">
        <v>4159</v>
      </c>
      <c r="C63" s="221"/>
      <c r="D63" s="446" t="str">
        <f t="shared" si="12"/>
        <v xml:space="preserve">* * * * </v>
      </c>
      <c r="E63" s="49" t="s">
        <v>4127</v>
      </c>
      <c r="F63" s="35">
        <f t="shared" si="11"/>
        <v>4</v>
      </c>
      <c r="G63" s="35" t="s">
        <v>5613</v>
      </c>
      <c r="H63" s="35" t="s">
        <v>5613</v>
      </c>
      <c r="I63" s="35" t="s">
        <v>5613</v>
      </c>
      <c r="J63" s="35" t="s">
        <v>323</v>
      </c>
      <c r="K63" s="36" t="s">
        <v>16</v>
      </c>
      <c r="L63" s="35" t="str">
        <f t="shared" si="13"/>
        <v>1..1</v>
      </c>
      <c r="M63" s="35" t="str">
        <f t="shared" si="14"/>
        <v>1..1</v>
      </c>
      <c r="N63" s="482" t="s">
        <v>21</v>
      </c>
      <c r="O63" s="34" t="s">
        <v>4126</v>
      </c>
      <c r="P63" s="34"/>
      <c r="Q63" s="34"/>
      <c r="R63" s="34"/>
      <c r="S63" s="34"/>
      <c r="T63" s="36"/>
      <c r="U63" s="500"/>
      <c r="V63" s="177" t="s">
        <v>4262</v>
      </c>
      <c r="W63" s="185"/>
      <c r="X63" s="166" t="s">
        <v>4949</v>
      </c>
      <c r="Y63" s="8"/>
      <c r="Z63" s="145" t="str">
        <f>INDEX('Factur-X FULL'!B:B,MATCH(CONCATENATE("/rsm:CrossIndustryInvoice",O63),'Factur-X FULL'!M:M,0))</f>
        <v>BT-131-00</v>
      </c>
      <c r="AA63" s="202" t="str">
        <f>INDEX('Factur-X FULL'!K:K,MATCH(CONCATENATE("/rsm:CrossIndustryInvoice",O63),'Factur-X FULL'!M:M,0))</f>
        <v>1..1</v>
      </c>
      <c r="AB63" s="146" t="str">
        <f>IF(OR(ISNA(Z63),Z63="EXT"),INDEX('Factur-X FULL'!T:T,MATCH(CONCATENATE("/rsm:CrossIndustryInvoice",O63),'Factur-X FULL'!M:M,0)),INDEX('Factur-X FULL'!T:T,MATCH(Z63,'Factur-X FULL'!B:B,0)))</f>
        <v>BASIC</v>
      </c>
      <c r="AC63" s="70"/>
      <c r="AD63" s="8"/>
    </row>
    <row r="64" spans="1:30" ht="45" customHeight="1" outlineLevel="4" x14ac:dyDescent="0.2">
      <c r="A64" s="8">
        <v>335</v>
      </c>
      <c r="B64" s="53" t="s">
        <v>4159</v>
      </c>
      <c r="C64" s="121"/>
      <c r="D64" s="445" t="str">
        <f t="shared" si="12"/>
        <v xml:space="preserve">* * * * * </v>
      </c>
      <c r="E64" s="24" t="s">
        <v>4128</v>
      </c>
      <c r="F64" s="26">
        <f t="shared" si="11"/>
        <v>5</v>
      </c>
      <c r="G64" s="26" t="s">
        <v>5613</v>
      </c>
      <c r="H64" s="26" t="s">
        <v>5613</v>
      </c>
      <c r="I64" s="26" t="s">
        <v>5613</v>
      </c>
      <c r="J64" s="26" t="s">
        <v>323</v>
      </c>
      <c r="K64" s="18" t="s">
        <v>16</v>
      </c>
      <c r="L64" s="230" t="str">
        <f t="shared" si="13"/>
        <v>1..1</v>
      </c>
      <c r="M64" s="230" t="str">
        <f t="shared" si="14"/>
        <v>1..1</v>
      </c>
      <c r="N64" s="475" t="s">
        <v>21</v>
      </c>
      <c r="O64" s="20" t="s">
        <v>3885</v>
      </c>
      <c r="P64" s="20" t="s">
        <v>4204</v>
      </c>
      <c r="Q64" s="20" t="s">
        <v>1310</v>
      </c>
      <c r="R64" s="20"/>
      <c r="S64" s="20"/>
      <c r="T64" s="18" t="s">
        <v>230</v>
      </c>
      <c r="U64" s="495" t="s">
        <v>81</v>
      </c>
      <c r="V64" s="88" t="s">
        <v>73</v>
      </c>
      <c r="W64" s="181"/>
      <c r="X64" s="163" t="s">
        <v>4949</v>
      </c>
      <c r="Y64" s="8"/>
      <c r="Z64" s="114" t="str">
        <f>INDEX('Factur-X FULL'!B:B,MATCH(CONCATENATE("/rsm:CrossIndustryInvoice",O64),'Factur-X FULL'!M:M,0))</f>
        <v>BT-131</v>
      </c>
      <c r="AA64" s="201" t="str">
        <f>INDEX('Factur-X FULL'!K:K,MATCH(CONCATENATE("/rsm:CrossIndustryInvoice",O64),'Factur-X FULL'!M:M,0))</f>
        <v>1..1</v>
      </c>
      <c r="AB64" s="109" t="str">
        <f>IF(OR(ISNA(Z64),Z64="EXT"),INDEX('Factur-X FULL'!T:T,MATCH(CONCATENATE("/rsm:CrossIndustryInvoice",O64),'Factur-X FULL'!M:M,0)),INDEX('Factur-X FULL'!T:T,MATCH(Z64,'Factur-X FULL'!B:B,0)))</f>
        <v>BASIC</v>
      </c>
      <c r="AD64" s="8"/>
    </row>
    <row r="65" spans="1:30" ht="45" customHeight="1" outlineLevel="1" x14ac:dyDescent="0.2">
      <c r="A65" s="8">
        <v>343</v>
      </c>
      <c r="B65" s="54" t="s">
        <v>4160</v>
      </c>
      <c r="C65" s="129"/>
      <c r="D65" s="452" t="str">
        <f t="shared" si="12"/>
        <v xml:space="preserve">* * </v>
      </c>
      <c r="E65" s="56" t="s">
        <v>0</v>
      </c>
      <c r="F65" s="57">
        <f t="shared" si="11"/>
        <v>2</v>
      </c>
      <c r="G65" s="231" t="s">
        <v>5613</v>
      </c>
      <c r="H65" s="231" t="s">
        <v>5613</v>
      </c>
      <c r="I65" s="231" t="s">
        <v>5613</v>
      </c>
      <c r="J65" s="231" t="s">
        <v>323</v>
      </c>
      <c r="K65" s="58" t="s">
        <v>16</v>
      </c>
      <c r="L65" s="235" t="str">
        <f t="shared" si="13"/>
        <v>1..1</v>
      </c>
      <c r="M65" s="235" t="str">
        <f t="shared" si="14"/>
        <v>1..1</v>
      </c>
      <c r="N65" s="479" t="s">
        <v>16</v>
      </c>
      <c r="O65" s="55" t="s">
        <v>3887</v>
      </c>
      <c r="P65" s="56"/>
      <c r="Q65" s="56"/>
      <c r="R65" s="56"/>
      <c r="S65" s="55"/>
      <c r="T65" s="58"/>
      <c r="U65" s="505"/>
      <c r="V65" s="100"/>
      <c r="W65" s="188"/>
      <c r="X65" s="168"/>
      <c r="Y65" s="8"/>
      <c r="Z65" s="138" t="str">
        <f>INDEX('Factur-X FULL'!B:B,MATCH(CONCATENATE("/rsm:CrossIndustryInvoice",O65),'Factur-X FULL'!M:M,0))</f>
        <v>BT-10-00</v>
      </c>
      <c r="AA65" s="200" t="str">
        <f>INDEX('Factur-X FULL'!K:K,MATCH(CONCATENATE("/rsm:CrossIndustryInvoice",O65),'Factur-X FULL'!M:M,0))</f>
        <v>1..1</v>
      </c>
      <c r="AB65" s="139" t="str">
        <f>IF(OR(ISNA(Z65),Z65="EXT"),INDEX('Factur-X FULL'!T:T,MATCH(CONCATENATE("/rsm:CrossIndustryInvoice",O65),'Factur-X FULL'!M:M,0)),INDEX('Factur-X FULL'!T:T,MATCH(Z65,'Factur-X FULL'!B:B,0)))</f>
        <v>MINIMUM</v>
      </c>
      <c r="AD65" s="8"/>
    </row>
    <row r="66" spans="1:30" ht="45" customHeight="1" outlineLevel="2" x14ac:dyDescent="0.2">
      <c r="A66" s="8">
        <v>344</v>
      </c>
      <c r="B66" s="54" t="s">
        <v>4160</v>
      </c>
      <c r="C66" s="121"/>
      <c r="D66" s="445" t="str">
        <f t="shared" si="12"/>
        <v xml:space="preserve">* * * </v>
      </c>
      <c r="E66" s="24" t="s">
        <v>82</v>
      </c>
      <c r="F66" s="26">
        <f t="shared" si="11"/>
        <v>3</v>
      </c>
      <c r="G66" s="26" t="s">
        <v>5613</v>
      </c>
      <c r="H66" s="26" t="s">
        <v>5613</v>
      </c>
      <c r="I66" s="26" t="s">
        <v>5613</v>
      </c>
      <c r="J66" s="26" t="s">
        <v>323</v>
      </c>
      <c r="K66" s="18" t="s">
        <v>20</v>
      </c>
      <c r="L66" s="230" t="str">
        <f t="shared" si="13"/>
        <v>0..1</v>
      </c>
      <c r="M66" s="230" t="str">
        <f t="shared" si="14"/>
        <v>0..1</v>
      </c>
      <c r="N66" s="475" t="s">
        <v>21</v>
      </c>
      <c r="O66" s="20" t="s">
        <v>3888</v>
      </c>
      <c r="P66" s="20" t="s">
        <v>1370</v>
      </c>
      <c r="Q66" s="20" t="s">
        <v>5874</v>
      </c>
      <c r="R66" s="20"/>
      <c r="S66" s="20"/>
      <c r="T66" s="18" t="s">
        <v>125</v>
      </c>
      <c r="U66" s="495" t="s">
        <v>81</v>
      </c>
      <c r="V66" s="88"/>
      <c r="W66" s="181"/>
      <c r="X66" s="163" t="s">
        <v>4949</v>
      </c>
      <c r="Y66" s="8"/>
      <c r="Z66" s="111" t="str">
        <f>INDEX('Factur-X FULL'!B:B,MATCH(CONCATENATE("/rsm:CrossIndustryInvoice",O66),'Factur-X FULL'!M:M,0))</f>
        <v>BT-10</v>
      </c>
      <c r="AA66" s="199" t="str">
        <f>INDEX('Factur-X FULL'!K:K,MATCH(CONCATENATE("/rsm:CrossIndustryInvoice",O66),'Factur-X FULL'!M:M,0))</f>
        <v>0..1</v>
      </c>
      <c r="AB66" s="109" t="str">
        <f>IF(OR(ISNA(Z66),Z66="EXT"),INDEX('Factur-X FULL'!T:T,MATCH(CONCATENATE("/rsm:CrossIndustryInvoice",O66),'Factur-X FULL'!M:M,0)),INDEX('Factur-X FULL'!T:T,MATCH(Z66,'Factur-X FULL'!B:B,0)))</f>
        <v>MINIMUM</v>
      </c>
      <c r="AD66" s="8"/>
    </row>
    <row r="67" spans="1:30" s="148" customFormat="1" ht="45" customHeight="1" outlineLevel="2" x14ac:dyDescent="0.2">
      <c r="A67" s="8">
        <v>345</v>
      </c>
      <c r="B67" s="153" t="s">
        <v>4160</v>
      </c>
      <c r="C67" s="127"/>
      <c r="D67" s="449" t="str">
        <f t="shared" si="12"/>
        <v xml:space="preserve">* * * </v>
      </c>
      <c r="E67" s="40" t="s">
        <v>4130</v>
      </c>
      <c r="F67" s="42">
        <f t="shared" si="11"/>
        <v>3</v>
      </c>
      <c r="G67" s="234" t="s">
        <v>5613</v>
      </c>
      <c r="H67" s="234" t="s">
        <v>5613</v>
      </c>
      <c r="I67" s="234" t="s">
        <v>5613</v>
      </c>
      <c r="J67" s="234" t="s">
        <v>323</v>
      </c>
      <c r="K67" s="42" t="s">
        <v>16</v>
      </c>
      <c r="L67" s="41" t="str">
        <f t="shared" si="13"/>
        <v>1..1</v>
      </c>
      <c r="M67" s="41" t="str">
        <f t="shared" si="14"/>
        <v>1..1</v>
      </c>
      <c r="N67" s="481" t="s">
        <v>21</v>
      </c>
      <c r="O67" s="40" t="s">
        <v>4129</v>
      </c>
      <c r="P67" s="40" t="s">
        <v>1381</v>
      </c>
      <c r="Q67" s="40"/>
      <c r="R67" s="40"/>
      <c r="S67" s="42"/>
      <c r="T67" s="42" t="s">
        <v>77</v>
      </c>
      <c r="U67" s="499"/>
      <c r="V67" s="177" t="s">
        <v>4263</v>
      </c>
      <c r="W67" s="193"/>
      <c r="X67" s="194" t="s">
        <v>4949</v>
      </c>
      <c r="Y67" s="8"/>
      <c r="Z67" s="141" t="str">
        <f>INDEX('Factur-X FULL'!B:B,MATCH(CONCATENATE("/rsm:CrossIndustryInvoice",O67),'Factur-X FULL'!M:M,0))</f>
        <v>BG-4</v>
      </c>
      <c r="AA67" s="203" t="str">
        <f>INDEX('Factur-X FULL'!K:K,MATCH(CONCATENATE("/rsm:CrossIndustryInvoice",O67),'Factur-X FULL'!M:M,0))</f>
        <v>1..1</v>
      </c>
      <c r="AB67" s="143" t="str">
        <f>IF(OR(ISNA(Z67),Z67="EXT"),INDEX('Factur-X FULL'!T:T,MATCH(CONCATENATE("/rsm:CrossIndustryInvoice",O67),'Factur-X FULL'!M:M,0)),INDEX('Factur-X FULL'!T:T,MATCH(Z67,'Factur-X FULL'!B:B,0)))</f>
        <v>MINIMUM</v>
      </c>
      <c r="AC67" s="70"/>
      <c r="AD67" s="8"/>
    </row>
    <row r="68" spans="1:30" ht="45" customHeight="1" outlineLevel="3" x14ac:dyDescent="0.2">
      <c r="A68" s="8">
        <v>346</v>
      </c>
      <c r="B68" s="54" t="s">
        <v>4160</v>
      </c>
      <c r="C68" s="121"/>
      <c r="D68" s="442" t="str">
        <f t="shared" si="12"/>
        <v xml:space="preserve">* * * * </v>
      </c>
      <c r="E68" s="20" t="s">
        <v>86</v>
      </c>
      <c r="F68" s="17">
        <f t="shared" si="11"/>
        <v>4</v>
      </c>
      <c r="G68" s="26" t="s">
        <v>5613</v>
      </c>
      <c r="H68" s="26" t="s">
        <v>5613</v>
      </c>
      <c r="I68" s="26" t="s">
        <v>5613</v>
      </c>
      <c r="J68" s="26" t="s">
        <v>323</v>
      </c>
      <c r="K68" s="18" t="s">
        <v>20</v>
      </c>
      <c r="L68" s="230" t="str">
        <f t="shared" si="13"/>
        <v>0..1</v>
      </c>
      <c r="M68" s="230" t="str">
        <f t="shared" si="14"/>
        <v>0..1</v>
      </c>
      <c r="N68" s="475" t="s">
        <v>21</v>
      </c>
      <c r="O68" s="21" t="s">
        <v>4031</v>
      </c>
      <c r="P68" s="20" t="s">
        <v>1388</v>
      </c>
      <c r="Q68" s="20" t="s">
        <v>1389</v>
      </c>
      <c r="R68" s="20"/>
      <c r="S68" s="21" t="s">
        <v>5950</v>
      </c>
      <c r="T68" s="18" t="s">
        <v>147</v>
      </c>
      <c r="U68" s="495" t="s">
        <v>81</v>
      </c>
      <c r="V68" s="176"/>
      <c r="W68" s="181"/>
      <c r="X68" s="163" t="s">
        <v>4949</v>
      </c>
      <c r="Y68" s="8"/>
      <c r="Z68" s="114" t="str">
        <f>INDEX('Factur-X FULL'!B:B,MATCH(CONCATENATE("/rsm:CrossIndustryInvoice",O68),'Factur-X FULL'!M:M,0))</f>
        <v>BT-29</v>
      </c>
      <c r="AA68" s="201" t="str">
        <f>INDEX('Factur-X FULL'!K:K,MATCH(CONCATENATE("/rsm:CrossIndustryInvoice",O68),'Factur-X FULL'!M:M,0))</f>
        <v>0..n</v>
      </c>
      <c r="AB68" s="109" t="str">
        <f>IF(OR(ISNA(Z68),Z68="EXT"),INDEX('Factur-X FULL'!T:T,MATCH(CONCATENATE("/rsm:CrossIndustryInvoice",O68),'Factur-X FULL'!M:M,0)),INDEX('Factur-X FULL'!T:T,MATCH(Z68,'Factur-X FULL'!B:B,0)))</f>
        <v>BASIC WL</v>
      </c>
      <c r="AC68" s="70" t="s">
        <v>5548</v>
      </c>
      <c r="AD68" s="8"/>
    </row>
    <row r="69" spans="1:30" ht="45" customHeight="1" outlineLevel="3" x14ac:dyDescent="0.2">
      <c r="A69" s="8">
        <v>347</v>
      </c>
      <c r="B69" s="54" t="s">
        <v>4160</v>
      </c>
      <c r="C69" s="121"/>
      <c r="D69" s="442" t="str">
        <f t="shared" si="12"/>
        <v xml:space="preserve">* * * * </v>
      </c>
      <c r="E69" s="20" t="s">
        <v>87</v>
      </c>
      <c r="F69" s="17">
        <f t="shared" si="11"/>
        <v>4</v>
      </c>
      <c r="G69" s="26" t="s">
        <v>5613</v>
      </c>
      <c r="H69" s="26" t="s">
        <v>5613</v>
      </c>
      <c r="I69" s="26" t="s">
        <v>5613</v>
      </c>
      <c r="J69" s="26" t="s">
        <v>323</v>
      </c>
      <c r="K69" s="18" t="s">
        <v>21</v>
      </c>
      <c r="L69" s="230" t="str">
        <f t="shared" si="13"/>
        <v>0..n</v>
      </c>
      <c r="M69" s="230" t="str">
        <f t="shared" si="14"/>
        <v>0..n</v>
      </c>
      <c r="N69" s="475" t="s">
        <v>21</v>
      </c>
      <c r="O69" s="21" t="s">
        <v>3889</v>
      </c>
      <c r="P69" s="20" t="s">
        <v>1402</v>
      </c>
      <c r="Q69" s="20" t="s">
        <v>1395</v>
      </c>
      <c r="R69" s="20"/>
      <c r="S69" s="21" t="s">
        <v>5950</v>
      </c>
      <c r="T69" s="18" t="s">
        <v>77</v>
      </c>
      <c r="U69" s="495"/>
      <c r="V69" s="176" t="s">
        <v>88</v>
      </c>
      <c r="W69" s="181"/>
      <c r="X69" s="163" t="s">
        <v>4949</v>
      </c>
      <c r="Y69" s="8"/>
      <c r="Z69" s="114" t="str">
        <f>INDEX('Factur-X FULL'!B:B,MATCH(CONCATENATE("/rsm:CrossIndustryInvoice",O69),'Factur-X FULL'!M:M,0))</f>
        <v>BT-29-0</v>
      </c>
      <c r="AA69" s="201" t="str">
        <f>INDEX('Factur-X FULL'!K:K,MATCH(CONCATENATE("/rsm:CrossIndustryInvoice",O69),'Factur-X FULL'!M:M,0))</f>
        <v>0..n</v>
      </c>
      <c r="AB69" s="109" t="str">
        <f>IF(OR(ISNA(Z69),Z69="EXT"),INDEX('Factur-X FULL'!T:T,MATCH(CONCATENATE("/rsm:CrossIndustryInvoice",O69),'Factur-X FULL'!M:M,0)),INDEX('Factur-X FULL'!T:T,MATCH(Z69,'Factur-X FULL'!B:B,0)))</f>
        <v>BASIC WL</v>
      </c>
      <c r="AD69" s="8"/>
    </row>
    <row r="70" spans="1:30" ht="45" customHeight="1" outlineLevel="3" x14ac:dyDescent="0.2">
      <c r="A70" s="8">
        <v>348</v>
      </c>
      <c r="B70" s="54" t="s">
        <v>4160</v>
      </c>
      <c r="C70" s="121"/>
      <c r="D70" s="445" t="str">
        <f t="shared" si="12"/>
        <v xml:space="preserve">* * * * * </v>
      </c>
      <c r="E70" s="24" t="s">
        <v>91</v>
      </c>
      <c r="F70" s="26">
        <f t="shared" ref="F70:F126" si="15">LEN(O70)-LEN(SUBSTITUTE(O70,"/",""))</f>
        <v>5</v>
      </c>
      <c r="G70" s="26" t="s">
        <v>5613</v>
      </c>
      <c r="H70" s="26" t="s">
        <v>5613</v>
      </c>
      <c r="I70" s="26" t="s">
        <v>5613</v>
      </c>
      <c r="J70" s="26" t="s">
        <v>323</v>
      </c>
      <c r="K70" s="18" t="s">
        <v>16</v>
      </c>
      <c r="L70" s="230" t="str">
        <f t="shared" si="13"/>
        <v>1..1</v>
      </c>
      <c r="M70" s="230" t="str">
        <f t="shared" si="14"/>
        <v>1..1</v>
      </c>
      <c r="N70" s="476" t="s">
        <v>20</v>
      </c>
      <c r="O70" s="31" t="s">
        <v>3890</v>
      </c>
      <c r="P70" s="32" t="s">
        <v>1408</v>
      </c>
      <c r="Q70" s="32" t="s">
        <v>406</v>
      </c>
      <c r="R70" s="32"/>
      <c r="S70" s="31"/>
      <c r="T70" s="122" t="s">
        <v>409</v>
      </c>
      <c r="U70" s="497" t="s">
        <v>230</v>
      </c>
      <c r="V70" s="90"/>
      <c r="W70" s="184"/>
      <c r="X70" s="165" t="s">
        <v>4949</v>
      </c>
      <c r="Y70" s="8"/>
      <c r="Z70" s="114" t="str">
        <f>INDEX('Factur-X FULL'!B:B,MATCH(CONCATENATE("/rsm:CrossIndustryInvoice",O70),'Factur-X FULL'!M:M,0))</f>
        <v>BT-29-1</v>
      </c>
      <c r="AA70" s="201" t="str">
        <f>INDEX('Factur-X FULL'!K:K,MATCH(CONCATENATE("/rsm:CrossIndustryInvoice",O70),'Factur-X FULL'!M:M,0))</f>
        <v>1..1</v>
      </c>
      <c r="AB70" s="109" t="str">
        <f>IF(OR(ISNA(Z70),Z70="EXT"),INDEX('Factur-X FULL'!T:T,MATCH(CONCATENATE("/rsm:CrossIndustryInvoice",O70),'Factur-X FULL'!M:M,0)),INDEX('Factur-X FULL'!T:T,MATCH(Z70,'Factur-X FULL'!B:B,0)))</f>
        <v>BASIC WL</v>
      </c>
      <c r="AD70" s="8"/>
    </row>
    <row r="71" spans="1:30" ht="45" customHeight="1" outlineLevel="3" x14ac:dyDescent="0.2">
      <c r="A71" s="8">
        <v>349</v>
      </c>
      <c r="B71" s="54" t="s">
        <v>4160</v>
      </c>
      <c r="C71" s="121"/>
      <c r="D71" s="442" t="str">
        <f t="shared" ref="D71:D126" si="16">REPT($D$1,F71)</f>
        <v xml:space="preserve">* * * * </v>
      </c>
      <c r="E71" s="20" t="s">
        <v>93</v>
      </c>
      <c r="F71" s="17">
        <f t="shared" si="15"/>
        <v>4</v>
      </c>
      <c r="G71" s="26" t="s">
        <v>5613</v>
      </c>
      <c r="H71" s="26" t="s">
        <v>5613</v>
      </c>
      <c r="I71" s="26" t="s">
        <v>5613</v>
      </c>
      <c r="J71" s="26" t="s">
        <v>323</v>
      </c>
      <c r="K71" s="18" t="s">
        <v>16</v>
      </c>
      <c r="L71" s="230" t="str">
        <f t="shared" si="13"/>
        <v>1..1</v>
      </c>
      <c r="M71" s="230" t="str">
        <f t="shared" si="14"/>
        <v>1..1</v>
      </c>
      <c r="N71" s="475" t="s">
        <v>20</v>
      </c>
      <c r="O71" s="21" t="s">
        <v>3891</v>
      </c>
      <c r="P71" s="20" t="s">
        <v>1416</v>
      </c>
      <c r="Q71" s="20"/>
      <c r="R71" s="20"/>
      <c r="S71" s="21"/>
      <c r="T71" s="18" t="s">
        <v>125</v>
      </c>
      <c r="U71" s="495" t="s">
        <v>81</v>
      </c>
      <c r="V71" s="88" t="s">
        <v>94</v>
      </c>
      <c r="W71" s="181"/>
      <c r="X71" s="163" t="s">
        <v>4949</v>
      </c>
      <c r="Y71" s="8"/>
      <c r="Z71" s="114" t="str">
        <f>INDEX('Factur-X FULL'!B:B,MATCH(CONCATENATE("/rsm:CrossIndustryInvoice",O71),'Factur-X FULL'!M:M,0))</f>
        <v>BT-27</v>
      </c>
      <c r="AA71" s="201" t="str">
        <f>INDEX('Factur-X FULL'!K:K,MATCH(CONCATENATE("/rsm:CrossIndustryInvoice",O71),'Factur-X FULL'!M:M,0))</f>
        <v>1..1</v>
      </c>
      <c r="AB71" s="109" t="str">
        <f>IF(OR(ISNA(Z71),Z71="EXT"),INDEX('Factur-X FULL'!T:T,MATCH(CONCATENATE("/rsm:CrossIndustryInvoice",O71),'Factur-X FULL'!M:M,0)),INDEX('Factur-X FULL'!T:T,MATCH(Z71,'Factur-X FULL'!B:B,0)))</f>
        <v>MINIMUM</v>
      </c>
      <c r="AD71" s="8"/>
    </row>
    <row r="72" spans="1:30" s="148" customFormat="1" ht="45" customHeight="1" outlineLevel="3" x14ac:dyDescent="0.2">
      <c r="A72" s="8">
        <v>351</v>
      </c>
      <c r="B72" s="153" t="s">
        <v>4160</v>
      </c>
      <c r="C72" s="133"/>
      <c r="D72" s="446" t="str">
        <f t="shared" si="16"/>
        <v xml:space="preserve">* * * * </v>
      </c>
      <c r="E72" s="50" t="s">
        <v>4561</v>
      </c>
      <c r="F72" s="35">
        <f t="shared" si="15"/>
        <v>4</v>
      </c>
      <c r="G72" s="35" t="s">
        <v>5613</v>
      </c>
      <c r="H72" s="35" t="s">
        <v>5613</v>
      </c>
      <c r="I72" s="35" t="s">
        <v>5613</v>
      </c>
      <c r="J72" s="35" t="s">
        <v>323</v>
      </c>
      <c r="K72" s="36" t="s">
        <v>20</v>
      </c>
      <c r="L72" s="35" t="str">
        <f t="shared" si="13"/>
        <v>0..1</v>
      </c>
      <c r="M72" s="35" t="str">
        <f t="shared" si="14"/>
        <v>0..1</v>
      </c>
      <c r="N72" s="482" t="s">
        <v>20</v>
      </c>
      <c r="O72" s="34" t="s">
        <v>4041</v>
      </c>
      <c r="P72" s="34"/>
      <c r="Q72" s="34"/>
      <c r="R72" s="34"/>
      <c r="S72" s="34"/>
      <c r="T72" s="36"/>
      <c r="U72" s="500"/>
      <c r="V72" s="177" t="s">
        <v>4264</v>
      </c>
      <c r="W72" s="185"/>
      <c r="X72" s="166" t="s">
        <v>4949</v>
      </c>
      <c r="Y72" s="8"/>
      <c r="Z72" s="145" t="str">
        <f>INDEX('Factur-X FULL'!B:B,MATCH(CONCATENATE("/rsm:CrossIndustryInvoice",O72),'Factur-X FULL'!M:M,0))</f>
        <v>BT-30-00</v>
      </c>
      <c r="AA72" s="202" t="str">
        <f>INDEX('Factur-X FULL'!K:K,MATCH(CONCATENATE("/rsm:CrossIndustryInvoice",O72),'Factur-X FULL'!M:M,0))</f>
        <v>0..1</v>
      </c>
      <c r="AB72" s="146" t="str">
        <f>IF(OR(ISNA(Z72),Z72="EXT"),INDEX('Factur-X FULL'!T:T,MATCH(CONCATENATE("/rsm:CrossIndustryInvoice",O72),'Factur-X FULL'!M:M,0)),INDEX('Factur-X FULL'!T:T,MATCH(Z72,'Factur-X FULL'!B:B,0)))</f>
        <v>MINIMUM</v>
      </c>
      <c r="AC72" s="70"/>
      <c r="AD72" s="8"/>
    </row>
    <row r="73" spans="1:30" ht="45" customHeight="1" outlineLevel="4" x14ac:dyDescent="0.2">
      <c r="A73" s="8">
        <v>352</v>
      </c>
      <c r="B73" s="54" t="s">
        <v>4160</v>
      </c>
      <c r="C73" s="121" t="s">
        <v>5940</v>
      </c>
      <c r="D73" s="445" t="str">
        <f t="shared" si="16"/>
        <v xml:space="preserve">* * * * * </v>
      </c>
      <c r="E73" s="24" t="s">
        <v>5875</v>
      </c>
      <c r="F73" s="26">
        <f t="shared" si="15"/>
        <v>5</v>
      </c>
      <c r="G73" s="26" t="s">
        <v>5613</v>
      </c>
      <c r="H73" s="26" t="s">
        <v>5613</v>
      </c>
      <c r="I73" s="26" t="s">
        <v>5613</v>
      </c>
      <c r="J73" s="26" t="s">
        <v>323</v>
      </c>
      <c r="K73" s="18" t="s">
        <v>20</v>
      </c>
      <c r="L73" s="230" t="str">
        <f t="shared" si="13"/>
        <v>0..1</v>
      </c>
      <c r="M73" s="230" t="str">
        <f t="shared" si="14"/>
        <v>0..1</v>
      </c>
      <c r="N73" s="475" t="s">
        <v>20</v>
      </c>
      <c r="O73" s="24" t="s">
        <v>3892</v>
      </c>
      <c r="P73" s="24" t="s">
        <v>1438</v>
      </c>
      <c r="Q73" s="24" t="s">
        <v>1439</v>
      </c>
      <c r="R73" s="24"/>
      <c r="S73" s="21" t="s">
        <v>5950</v>
      </c>
      <c r="T73" s="19" t="s">
        <v>147</v>
      </c>
      <c r="U73" s="495" t="s">
        <v>81</v>
      </c>
      <c r="V73" s="89"/>
      <c r="W73" s="182"/>
      <c r="X73" s="164" t="s">
        <v>4949</v>
      </c>
      <c r="Y73" s="8"/>
      <c r="Z73" s="114" t="str">
        <f>INDEX('Factur-X FULL'!B:B,MATCH(CONCATENATE("/rsm:CrossIndustryInvoice",O73),'Factur-X FULL'!M:M,0))</f>
        <v>BT-30</v>
      </c>
      <c r="AA73" s="201" t="str">
        <f>INDEX('Factur-X FULL'!K:K,MATCH(CONCATENATE("/rsm:CrossIndustryInvoice",O73),'Factur-X FULL'!M:M,0))</f>
        <v>0..1</v>
      </c>
      <c r="AB73" s="109" t="str">
        <f>IF(OR(ISNA(Z73),Z73="EXT"),INDEX('Factur-X FULL'!T:T,MATCH(CONCATENATE("/rsm:CrossIndustryInvoice",O73),'Factur-X FULL'!M:M,0)),INDEX('Factur-X FULL'!T:T,MATCH(Z73,'Factur-X FULL'!B:B,0)))</f>
        <v>MINIMUM</v>
      </c>
      <c r="AD73" s="8"/>
    </row>
    <row r="74" spans="1:30" ht="45" customHeight="1" outlineLevel="4" x14ac:dyDescent="0.2">
      <c r="A74" s="8">
        <v>353</v>
      </c>
      <c r="B74" s="54" t="s">
        <v>4160</v>
      </c>
      <c r="C74" s="121" t="s">
        <v>5935</v>
      </c>
      <c r="D74" s="445" t="str">
        <f t="shared" si="16"/>
        <v xml:space="preserve">* * * * * * </v>
      </c>
      <c r="E74" s="24" t="s">
        <v>5876</v>
      </c>
      <c r="F74" s="26">
        <f t="shared" si="15"/>
        <v>6</v>
      </c>
      <c r="G74" s="26" t="s">
        <v>5613</v>
      </c>
      <c r="H74" s="26" t="s">
        <v>5613</v>
      </c>
      <c r="I74" s="26" t="s">
        <v>5613</v>
      </c>
      <c r="J74" s="26" t="s">
        <v>323</v>
      </c>
      <c r="K74" s="18" t="s">
        <v>20</v>
      </c>
      <c r="L74" s="230" t="str">
        <f t="shared" si="13"/>
        <v>0..1</v>
      </c>
      <c r="M74" s="230" t="str">
        <f t="shared" si="14"/>
        <v>0..1</v>
      </c>
      <c r="N74" s="475" t="s">
        <v>20</v>
      </c>
      <c r="O74" s="32" t="s">
        <v>3893</v>
      </c>
      <c r="P74" s="32" t="s">
        <v>1447</v>
      </c>
      <c r="Q74" s="32" t="s">
        <v>406</v>
      </c>
      <c r="R74" s="32"/>
      <c r="S74" s="32"/>
      <c r="T74" s="122" t="s">
        <v>409</v>
      </c>
      <c r="U74" s="497" t="s">
        <v>230</v>
      </c>
      <c r="V74" s="90"/>
      <c r="W74" s="184"/>
      <c r="X74" s="165" t="s">
        <v>4949</v>
      </c>
      <c r="Y74" s="8"/>
      <c r="Z74" s="114" t="str">
        <f>INDEX('Factur-X FULL'!B:B,MATCH(CONCATENATE("/rsm:CrossIndustryInvoice",O74),'Factur-X FULL'!M:M,0))</f>
        <v>BT-30-1</v>
      </c>
      <c r="AA74" s="201" t="str">
        <f>INDEX('Factur-X FULL'!K:K,MATCH(CONCATENATE("/rsm:CrossIndustryInvoice",O74),'Factur-X FULL'!M:M,0))</f>
        <v>0..1</v>
      </c>
      <c r="AB74" s="109" t="str">
        <f>IF(OR(ISNA(Z74),Z74="EXT"),INDEX('Factur-X FULL'!T:T,MATCH(CONCATENATE("/rsm:CrossIndustryInvoice",O74),'Factur-X FULL'!M:M,0)),INDEX('Factur-X FULL'!T:T,MATCH(Z74,'Factur-X FULL'!B:B,0)))</f>
        <v>MINIMUM</v>
      </c>
      <c r="AD74" s="8"/>
    </row>
    <row r="75" spans="1:30" ht="45" customHeight="1" outlineLevel="4" x14ac:dyDescent="0.2">
      <c r="A75" s="8">
        <v>354</v>
      </c>
      <c r="B75" s="54" t="s">
        <v>4160</v>
      </c>
      <c r="C75" s="121"/>
      <c r="D75" s="445" t="str">
        <f t="shared" si="16"/>
        <v xml:space="preserve">* * * * * </v>
      </c>
      <c r="E75" s="24" t="s">
        <v>4791</v>
      </c>
      <c r="F75" s="26">
        <f t="shared" si="15"/>
        <v>5</v>
      </c>
      <c r="G75" s="26" t="s">
        <v>5613</v>
      </c>
      <c r="H75" s="26" t="s">
        <v>5613</v>
      </c>
      <c r="I75" s="26" t="s">
        <v>5613</v>
      </c>
      <c r="J75" s="26" t="s">
        <v>323</v>
      </c>
      <c r="K75" s="18" t="s">
        <v>20</v>
      </c>
      <c r="L75" s="230" t="str">
        <f t="shared" si="13"/>
        <v>0..1</v>
      </c>
      <c r="M75" s="230" t="str">
        <f t="shared" si="14"/>
        <v>0..1</v>
      </c>
      <c r="N75" s="475" t="s">
        <v>20</v>
      </c>
      <c r="O75" s="24" t="s">
        <v>4792</v>
      </c>
      <c r="P75" s="24" t="s">
        <v>1455</v>
      </c>
      <c r="Q75" s="24" t="s">
        <v>1456</v>
      </c>
      <c r="R75" s="24"/>
      <c r="S75" s="24"/>
      <c r="T75" s="19" t="s">
        <v>125</v>
      </c>
      <c r="U75" s="495" t="s">
        <v>81</v>
      </c>
      <c r="V75" s="89"/>
      <c r="W75" s="182"/>
      <c r="X75" s="164" t="s">
        <v>4949</v>
      </c>
      <c r="Y75" s="8"/>
      <c r="Z75" s="114" t="str">
        <f>INDEX('Factur-X FULL'!B:B,MATCH(CONCATENATE("/rsm:CrossIndustryInvoice",O75),'Factur-X FULL'!M:M,0))</f>
        <v>BT-28</v>
      </c>
      <c r="AA75" s="201" t="str">
        <f>INDEX('Factur-X FULL'!K:K,MATCH(CONCATENATE("/rsm:CrossIndustryInvoice",O75),'Factur-X FULL'!M:M,0))</f>
        <v>0..1</v>
      </c>
      <c r="AB75" s="109" t="str">
        <f>IF(OR(ISNA(Z75),Z75="EXT"),INDEX('Factur-X FULL'!T:T,MATCH(CONCATENATE("/rsm:CrossIndustryInvoice",O75),'Factur-X FULL'!M:M,0)),INDEX('Factur-X FULL'!T:T,MATCH(Z75,'Factur-X FULL'!B:B,0)))</f>
        <v>BASIC WL</v>
      </c>
      <c r="AD75" s="8"/>
    </row>
    <row r="76" spans="1:30" s="148" customFormat="1" ht="45" customHeight="1" outlineLevel="3" x14ac:dyDescent="0.2">
      <c r="A76" s="8">
        <v>363</v>
      </c>
      <c r="B76" s="153" t="s">
        <v>4160</v>
      </c>
      <c r="C76" s="128"/>
      <c r="D76" s="446" t="str">
        <f t="shared" si="16"/>
        <v xml:space="preserve">* * * * </v>
      </c>
      <c r="E76" s="49" t="s">
        <v>1500</v>
      </c>
      <c r="F76" s="35">
        <f t="shared" si="15"/>
        <v>4</v>
      </c>
      <c r="G76" s="35" t="s">
        <v>5613</v>
      </c>
      <c r="H76" s="35" t="s">
        <v>5613</v>
      </c>
      <c r="I76" s="35" t="s">
        <v>5613</v>
      </c>
      <c r="J76" s="35" t="s">
        <v>323</v>
      </c>
      <c r="K76" s="36" t="s">
        <v>20</v>
      </c>
      <c r="L76" s="35" t="s">
        <v>21</v>
      </c>
      <c r="M76" s="35" t="str">
        <f t="shared" si="14"/>
        <v>0..n</v>
      </c>
      <c r="N76" s="482" t="s">
        <v>21</v>
      </c>
      <c r="O76" s="34" t="s">
        <v>4057</v>
      </c>
      <c r="P76" s="34" t="s">
        <v>1501</v>
      </c>
      <c r="Q76" s="34"/>
      <c r="R76" s="34"/>
      <c r="S76" s="34"/>
      <c r="T76" s="36" t="s">
        <v>77</v>
      </c>
      <c r="U76" s="500"/>
      <c r="V76" s="91"/>
      <c r="W76" s="185"/>
      <c r="X76" s="166" t="s">
        <v>4949</v>
      </c>
      <c r="Y76" s="8"/>
      <c r="Z76" s="145" t="str">
        <f>INDEX('Factur-X FULL'!B:B,MATCH(CONCATENATE("/rsm:CrossIndustryInvoice",O76),'Factur-X FULL'!M:M,0))</f>
        <v>BG-6</v>
      </c>
      <c r="AA76" s="202" t="str">
        <f>INDEX('Factur-X FULL'!K:K,MATCH(CONCATENATE("/rsm:CrossIndustryInvoice",O76),'Factur-X FULL'!M:M,0))</f>
        <v>0..1</v>
      </c>
      <c r="AB76" s="146" t="str">
        <f>IF(OR(ISNA(Z76),Z76="EXT"),INDEX('Factur-X FULL'!T:T,MATCH(CONCATENATE("/rsm:CrossIndustryInvoice",O76),'Factur-X FULL'!M:M,0)),INDEX('Factur-X FULL'!T:T,MATCH(Z76,'Factur-X FULL'!B:B,0)))</f>
        <v>EN 16931</v>
      </c>
      <c r="AC76" s="425" t="s">
        <v>4712</v>
      </c>
      <c r="AD76" s="8"/>
    </row>
    <row r="77" spans="1:30" ht="45" customHeight="1" outlineLevel="4" x14ac:dyDescent="0.2">
      <c r="A77" s="8">
        <v>364</v>
      </c>
      <c r="B77" s="54" t="s">
        <v>4160</v>
      </c>
      <c r="C77" s="121"/>
      <c r="D77" s="445" t="str">
        <f t="shared" si="16"/>
        <v xml:space="preserve">* * * * * </v>
      </c>
      <c r="E77" s="24" t="s">
        <v>4058</v>
      </c>
      <c r="F77" s="26">
        <f t="shared" si="15"/>
        <v>5</v>
      </c>
      <c r="G77" s="26" t="s">
        <v>5613</v>
      </c>
      <c r="H77" s="26" t="s">
        <v>5613</v>
      </c>
      <c r="I77" s="26" t="s">
        <v>5613</v>
      </c>
      <c r="J77" s="26" t="s">
        <v>323</v>
      </c>
      <c r="K77" s="19" t="s">
        <v>20</v>
      </c>
      <c r="L77" s="230" t="str">
        <f t="shared" si="13"/>
        <v>0..1</v>
      </c>
      <c r="M77" s="230" t="str">
        <f t="shared" si="14"/>
        <v>0..1</v>
      </c>
      <c r="N77" s="475" t="s">
        <v>20</v>
      </c>
      <c r="O77" s="24" t="s">
        <v>4059</v>
      </c>
      <c r="P77" s="24" t="s">
        <v>1508</v>
      </c>
      <c r="Q77" s="24" t="s">
        <v>1509</v>
      </c>
      <c r="R77" s="24"/>
      <c r="S77" s="24"/>
      <c r="T77" s="19" t="s">
        <v>125</v>
      </c>
      <c r="U77" s="495" t="s">
        <v>81</v>
      </c>
      <c r="V77" s="89"/>
      <c r="W77" s="182"/>
      <c r="X77" s="164" t="s">
        <v>4949</v>
      </c>
      <c r="Y77" s="8"/>
      <c r="Z77" s="114" t="str">
        <f>INDEX('Factur-X FULL'!B:B,MATCH(CONCATENATE("/rsm:CrossIndustryInvoice",O77),'Factur-X FULL'!M:M,0))</f>
        <v>BT-41</v>
      </c>
      <c r="AA77" s="201" t="str">
        <f>INDEX('Factur-X FULL'!K:K,MATCH(CONCATENATE("/rsm:CrossIndustryInvoice",O77),'Factur-X FULL'!M:M,0))</f>
        <v>0..1</v>
      </c>
      <c r="AB77" s="109" t="str">
        <f>IF(OR(ISNA(Z77),Z77="EXT"),INDEX('Factur-X FULL'!T:T,MATCH(CONCATENATE("/rsm:CrossIndustryInvoice",O77),'Factur-X FULL'!M:M,0)),INDEX('Factur-X FULL'!T:T,MATCH(Z77,'Factur-X FULL'!B:B,0)))</f>
        <v>EN 16931</v>
      </c>
      <c r="AC77" s="425" t="s">
        <v>4712</v>
      </c>
      <c r="AD77" s="8"/>
    </row>
    <row r="78" spans="1:30" ht="45" customHeight="1" outlineLevel="4" x14ac:dyDescent="0.2">
      <c r="A78" s="8">
        <v>365</v>
      </c>
      <c r="B78" s="54" t="s">
        <v>4160</v>
      </c>
      <c r="C78" s="121"/>
      <c r="D78" s="445" t="str">
        <f t="shared" si="16"/>
        <v xml:space="preserve">* * * * * </v>
      </c>
      <c r="E78" s="24" t="s">
        <v>4060</v>
      </c>
      <c r="F78" s="26">
        <f t="shared" si="15"/>
        <v>5</v>
      </c>
      <c r="G78" s="26" t="s">
        <v>5613</v>
      </c>
      <c r="H78" s="26" t="s">
        <v>5613</v>
      </c>
      <c r="I78" s="26" t="s">
        <v>5613</v>
      </c>
      <c r="J78" s="26" t="s">
        <v>323</v>
      </c>
      <c r="K78" s="19" t="s">
        <v>20</v>
      </c>
      <c r="L78" s="230" t="str">
        <f t="shared" si="13"/>
        <v>0..1</v>
      </c>
      <c r="M78" s="230" t="str">
        <f t="shared" si="14"/>
        <v>0..1</v>
      </c>
      <c r="N78" s="475" t="s">
        <v>20</v>
      </c>
      <c r="O78" s="24" t="s">
        <v>4061</v>
      </c>
      <c r="P78" s="24" t="s">
        <v>1508</v>
      </c>
      <c r="Q78" s="24" t="s">
        <v>1517</v>
      </c>
      <c r="R78" s="24"/>
      <c r="S78" s="24"/>
      <c r="T78" s="19" t="s">
        <v>125</v>
      </c>
      <c r="U78" s="495" t="s">
        <v>81</v>
      </c>
      <c r="V78" s="89"/>
      <c r="W78" s="182"/>
      <c r="X78" s="164" t="s">
        <v>4949</v>
      </c>
      <c r="Y78" s="8"/>
      <c r="Z78" s="114" t="str">
        <f>INDEX('Factur-X FULL'!B:B,MATCH(CONCATENATE("/rsm:CrossIndustryInvoice",O78),'Factur-X FULL'!M:M,0))</f>
        <v>BT-41-0</v>
      </c>
      <c r="AA78" s="201" t="str">
        <f>INDEX('Factur-X FULL'!K:K,MATCH(CONCATENATE("/rsm:CrossIndustryInvoice",O78),'Factur-X FULL'!M:M,0))</f>
        <v>0..1</v>
      </c>
      <c r="AB78" s="109" t="str">
        <f>IF(OR(ISNA(Z78),Z78="EXT"),INDEX('Factur-X FULL'!T:T,MATCH(CONCATENATE("/rsm:CrossIndustryInvoice",O78),'Factur-X FULL'!M:M,0)),INDEX('Factur-X FULL'!T:T,MATCH(Z78,'Factur-X FULL'!B:B,0)))</f>
        <v>EN 16931</v>
      </c>
      <c r="AC78" s="425" t="s">
        <v>4712</v>
      </c>
      <c r="AD78" s="8"/>
    </row>
    <row r="79" spans="1:30" ht="45" customHeight="1" outlineLevel="4" x14ac:dyDescent="0.2">
      <c r="A79" s="8">
        <v>367</v>
      </c>
      <c r="B79" s="54" t="s">
        <v>4160</v>
      </c>
      <c r="C79" s="121"/>
      <c r="D79" s="445" t="str">
        <f t="shared" si="16"/>
        <v xml:space="preserve">* * * * * </v>
      </c>
      <c r="E79" s="46" t="str">
        <f>CONCATENATE("(",E80,")")</f>
        <v>(Seller Contact - telephone number)</v>
      </c>
      <c r="F79" s="26">
        <f t="shared" si="15"/>
        <v>5</v>
      </c>
      <c r="G79" s="26" t="s">
        <v>5613</v>
      </c>
      <c r="H79" s="26" t="s">
        <v>5613</v>
      </c>
      <c r="I79" s="26" t="s">
        <v>5613</v>
      </c>
      <c r="J79" s="26" t="s">
        <v>323</v>
      </c>
      <c r="K79" s="19" t="s">
        <v>20</v>
      </c>
      <c r="L79" s="230" t="str">
        <f t="shared" si="13"/>
        <v>0..1</v>
      </c>
      <c r="M79" s="230" t="str">
        <f t="shared" si="14"/>
        <v>0..1</v>
      </c>
      <c r="N79" s="475" t="s">
        <v>20</v>
      </c>
      <c r="O79" s="24" t="s">
        <v>4062</v>
      </c>
      <c r="P79" s="24"/>
      <c r="Q79" s="24"/>
      <c r="R79" s="24"/>
      <c r="S79" s="24"/>
      <c r="T79" s="19"/>
      <c r="U79" s="494"/>
      <c r="V79" s="89"/>
      <c r="W79" s="182"/>
      <c r="X79" s="164" t="s">
        <v>4949</v>
      </c>
      <c r="Y79" s="8"/>
      <c r="Z79" s="114" t="str">
        <f>INDEX('Factur-X FULL'!B:B,MATCH(CONCATENATE("/rsm:CrossIndustryInvoice",O79),'Factur-X FULL'!M:M,0))</f>
        <v>BT-42-00</v>
      </c>
      <c r="AA79" s="201" t="str">
        <f>INDEX('Factur-X FULL'!K:K,MATCH(CONCATENATE("/rsm:CrossIndustryInvoice",O79),'Factur-X FULL'!M:M,0))</f>
        <v>0..1</v>
      </c>
      <c r="AB79" s="109" t="str">
        <f>IF(OR(ISNA(Z79),Z79="EXT"),INDEX('Factur-X FULL'!T:T,MATCH(CONCATENATE("/rsm:CrossIndustryInvoice",O79),'Factur-X FULL'!M:M,0)),INDEX('Factur-X FULL'!T:T,MATCH(Z79,'Factur-X FULL'!B:B,0)))</f>
        <v>EN 16931</v>
      </c>
      <c r="AC79" s="425" t="s">
        <v>4712</v>
      </c>
      <c r="AD79" s="8"/>
    </row>
    <row r="80" spans="1:30" ht="45" customHeight="1" outlineLevel="4" x14ac:dyDescent="0.2">
      <c r="A80" s="8">
        <v>368</v>
      </c>
      <c r="B80" s="54" t="s">
        <v>4160</v>
      </c>
      <c r="C80" s="121"/>
      <c r="D80" s="445" t="str">
        <f t="shared" si="16"/>
        <v xml:space="preserve">* * * * * * </v>
      </c>
      <c r="E80" s="24" t="s">
        <v>4063</v>
      </c>
      <c r="F80" s="26">
        <f t="shared" si="15"/>
        <v>6</v>
      </c>
      <c r="G80" s="26" t="s">
        <v>5613</v>
      </c>
      <c r="H80" s="26" t="s">
        <v>5613</v>
      </c>
      <c r="I80" s="26" t="s">
        <v>5613</v>
      </c>
      <c r="J80" s="26" t="s">
        <v>323</v>
      </c>
      <c r="K80" s="19" t="s">
        <v>16</v>
      </c>
      <c r="L80" s="230" t="str">
        <f t="shared" si="13"/>
        <v>1..1</v>
      </c>
      <c r="M80" s="230" t="str">
        <f t="shared" si="14"/>
        <v>1..1</v>
      </c>
      <c r="N80" s="475" t="s">
        <v>20</v>
      </c>
      <c r="O80" s="24" t="s">
        <v>4064</v>
      </c>
      <c r="P80" s="24" t="s">
        <v>1528</v>
      </c>
      <c r="Q80" s="24"/>
      <c r="R80" s="24"/>
      <c r="S80" s="24"/>
      <c r="T80" s="19" t="s">
        <v>125</v>
      </c>
      <c r="U80" s="495" t="s">
        <v>81</v>
      </c>
      <c r="V80" s="89"/>
      <c r="W80" s="182"/>
      <c r="X80" s="164" t="s">
        <v>4949</v>
      </c>
      <c r="Y80" s="8"/>
      <c r="Z80" s="114" t="str">
        <f>INDEX('Factur-X FULL'!B:B,MATCH(CONCATENATE("/rsm:CrossIndustryInvoice",O80),'Factur-X FULL'!M:M,0))</f>
        <v>BT-42</v>
      </c>
      <c r="AA80" s="201" t="str">
        <f>INDEX('Factur-X FULL'!K:K,MATCH(CONCATENATE("/rsm:CrossIndustryInvoice",O80),'Factur-X FULL'!M:M,0))</f>
        <v>1..1</v>
      </c>
      <c r="AB80" s="109" t="str">
        <f>IF(OR(ISNA(Z80),Z80="EXT"),INDEX('Factur-X FULL'!T:T,MATCH(CONCATENATE("/rsm:CrossIndustryInvoice",O80),'Factur-X FULL'!M:M,0)),INDEX('Factur-X FULL'!T:T,MATCH(Z80,'Factur-X FULL'!B:B,0)))</f>
        <v>EN 16931</v>
      </c>
      <c r="AC80" s="425" t="s">
        <v>4712</v>
      </c>
      <c r="AD80" s="8"/>
    </row>
    <row r="81" spans="1:30" ht="45" customHeight="1" outlineLevel="4" x14ac:dyDescent="0.2">
      <c r="A81" s="8">
        <v>371</v>
      </c>
      <c r="B81" s="54" t="s">
        <v>4160</v>
      </c>
      <c r="C81" s="121"/>
      <c r="D81" s="445" t="str">
        <f t="shared" si="16"/>
        <v xml:space="preserve">* * * * * </v>
      </c>
      <c r="E81" s="46" t="str">
        <f>CONCATENATE("(",E82,")")</f>
        <v>(Seller Contact - email address)</v>
      </c>
      <c r="F81" s="26">
        <f t="shared" si="15"/>
        <v>5</v>
      </c>
      <c r="G81" s="26" t="s">
        <v>5613</v>
      </c>
      <c r="H81" s="26" t="s">
        <v>5613</v>
      </c>
      <c r="I81" s="26" t="s">
        <v>5613</v>
      </c>
      <c r="J81" s="26" t="s">
        <v>323</v>
      </c>
      <c r="K81" s="19" t="s">
        <v>20</v>
      </c>
      <c r="L81" s="230" t="str">
        <f t="shared" si="13"/>
        <v>0..1</v>
      </c>
      <c r="M81" s="230" t="str">
        <f t="shared" si="14"/>
        <v>0..1</v>
      </c>
      <c r="N81" s="475" t="s">
        <v>20</v>
      </c>
      <c r="O81" s="24" t="s">
        <v>4065</v>
      </c>
      <c r="P81" s="24"/>
      <c r="Q81" s="24"/>
      <c r="R81" s="24"/>
      <c r="S81" s="24"/>
      <c r="T81" s="19"/>
      <c r="U81" s="494"/>
      <c r="V81" s="89"/>
      <c r="W81" s="182"/>
      <c r="X81" s="164" t="s">
        <v>4949</v>
      </c>
      <c r="Y81" s="8"/>
      <c r="Z81" s="114" t="str">
        <f>INDEX('Factur-X FULL'!B:B,MATCH(CONCATENATE("/rsm:CrossIndustryInvoice",O81),'Factur-X FULL'!M:M,0))</f>
        <v>BT-43-00</v>
      </c>
      <c r="AA81" s="201" t="str">
        <f>INDEX('Factur-X FULL'!K:K,MATCH(CONCATENATE("/rsm:CrossIndustryInvoice",O81),'Factur-X FULL'!M:M,0))</f>
        <v>0..1</v>
      </c>
      <c r="AB81" s="109" t="str">
        <f>IF(OR(ISNA(Z81),Z81="EXT"),INDEX('Factur-X FULL'!T:T,MATCH(CONCATENATE("/rsm:CrossIndustryInvoice",O81),'Factur-X FULL'!M:M,0)),INDEX('Factur-X FULL'!T:T,MATCH(Z81,'Factur-X FULL'!B:B,0)))</f>
        <v>EN 16931</v>
      </c>
      <c r="AC81" s="425" t="s">
        <v>4712</v>
      </c>
      <c r="AD81" s="8"/>
    </row>
    <row r="82" spans="1:30" ht="45" customHeight="1" outlineLevel="4" x14ac:dyDescent="0.2">
      <c r="A82" s="8">
        <v>372</v>
      </c>
      <c r="B82" s="54" t="s">
        <v>4160</v>
      </c>
      <c r="C82" s="121"/>
      <c r="D82" s="445" t="str">
        <f t="shared" si="16"/>
        <v xml:space="preserve">* * * * * * </v>
      </c>
      <c r="E82" s="24" t="s">
        <v>4066</v>
      </c>
      <c r="F82" s="26">
        <f t="shared" si="15"/>
        <v>6</v>
      </c>
      <c r="G82" s="26" t="s">
        <v>5613</v>
      </c>
      <c r="H82" s="26" t="s">
        <v>5613</v>
      </c>
      <c r="I82" s="26" t="s">
        <v>5613</v>
      </c>
      <c r="J82" s="26" t="s">
        <v>323</v>
      </c>
      <c r="K82" s="19" t="s">
        <v>16</v>
      </c>
      <c r="L82" s="230" t="str">
        <f t="shared" si="13"/>
        <v>1..1</v>
      </c>
      <c r="M82" s="230" t="str">
        <f t="shared" si="14"/>
        <v>1..1</v>
      </c>
      <c r="N82" s="475" t="s">
        <v>20</v>
      </c>
      <c r="O82" s="24" t="s">
        <v>4067</v>
      </c>
      <c r="P82" s="24" t="s">
        <v>1545</v>
      </c>
      <c r="Q82" s="24"/>
      <c r="R82" s="24"/>
      <c r="S82" s="24"/>
      <c r="T82" s="19" t="s">
        <v>125</v>
      </c>
      <c r="U82" s="495" t="s">
        <v>81</v>
      </c>
      <c r="V82" s="89"/>
      <c r="W82" s="182"/>
      <c r="X82" s="164" t="s">
        <v>4949</v>
      </c>
      <c r="Y82" s="8"/>
      <c r="Z82" s="114" t="str">
        <f>INDEX('Factur-X FULL'!B:B,MATCH(CONCATENATE("/rsm:CrossIndustryInvoice",O82),'Factur-X FULL'!M:M,0))</f>
        <v>BT-43</v>
      </c>
      <c r="AA82" s="201" t="str">
        <f>INDEX('Factur-X FULL'!K:K,MATCH(CONCATENATE("/rsm:CrossIndustryInvoice",O82),'Factur-X FULL'!M:M,0))</f>
        <v>1..1</v>
      </c>
      <c r="AB82" s="109" t="str">
        <f>IF(OR(ISNA(Z82),Z82="EXT"),INDEX('Factur-X FULL'!T:T,MATCH(CONCATENATE("/rsm:CrossIndustryInvoice",O82),'Factur-X FULL'!M:M,0)),INDEX('Factur-X FULL'!T:T,MATCH(Z82,'Factur-X FULL'!B:B,0)))</f>
        <v>EN 16931</v>
      </c>
      <c r="AC82" s="425" t="s">
        <v>4712</v>
      </c>
      <c r="AD82" s="8"/>
    </row>
    <row r="83" spans="1:30" s="148" customFormat="1" ht="45" customHeight="1" outlineLevel="3" x14ac:dyDescent="0.2">
      <c r="A83" s="8">
        <v>373</v>
      </c>
      <c r="B83" s="153" t="s">
        <v>4160</v>
      </c>
      <c r="C83" s="128"/>
      <c r="D83" s="446" t="str">
        <f t="shared" si="16"/>
        <v xml:space="preserve">* * * * </v>
      </c>
      <c r="E83" s="49" t="s">
        <v>1551</v>
      </c>
      <c r="F83" s="35">
        <f t="shared" si="15"/>
        <v>4</v>
      </c>
      <c r="G83" s="35" t="s">
        <v>5613</v>
      </c>
      <c r="H83" s="35" t="s">
        <v>5613</v>
      </c>
      <c r="I83" s="35" t="s">
        <v>5613</v>
      </c>
      <c r="J83" s="35" t="s">
        <v>323</v>
      </c>
      <c r="K83" s="36" t="s">
        <v>20</v>
      </c>
      <c r="L83" s="35" t="str">
        <f t="shared" si="13"/>
        <v>0..1</v>
      </c>
      <c r="M83" s="35" t="str">
        <f t="shared" si="14"/>
        <v>0..1</v>
      </c>
      <c r="N83" s="482" t="s">
        <v>20</v>
      </c>
      <c r="O83" s="34" t="s">
        <v>3894</v>
      </c>
      <c r="P83" s="34" t="s">
        <v>1552</v>
      </c>
      <c r="Q83" s="34" t="s">
        <v>1553</v>
      </c>
      <c r="R83" s="34"/>
      <c r="S83" s="34"/>
      <c r="T83" s="36" t="s">
        <v>77</v>
      </c>
      <c r="U83" s="500"/>
      <c r="V83" s="91"/>
      <c r="W83" s="185"/>
      <c r="X83" s="166" t="s">
        <v>4949</v>
      </c>
      <c r="Y83" s="8"/>
      <c r="Z83" s="145" t="str">
        <f>INDEX('Factur-X FULL'!B:B,MATCH(CONCATENATE("/rsm:CrossIndustryInvoice",O83),'Factur-X FULL'!M:M,0))</f>
        <v>BG-5</v>
      </c>
      <c r="AA83" s="202" t="str">
        <f>INDEX('Factur-X FULL'!K:K,MATCH(CONCATENATE("/rsm:CrossIndustryInvoice",O83),'Factur-X FULL'!M:M,0))</f>
        <v>1..1</v>
      </c>
      <c r="AB83" s="146" t="str">
        <f>IF(OR(ISNA(Z83),Z83="EXT"),INDEX('Factur-X FULL'!T:T,MATCH(CONCATENATE("/rsm:CrossIndustryInvoice",O83),'Factur-X FULL'!M:M,0)),INDEX('Factur-X FULL'!T:T,MATCH(Z83,'Factur-X FULL'!B:B,0)))</f>
        <v>MINIMUM</v>
      </c>
      <c r="AC83" s="70" t="s">
        <v>4706</v>
      </c>
      <c r="AD83" s="8"/>
    </row>
    <row r="84" spans="1:30" ht="45" customHeight="1" outlineLevel="4" x14ac:dyDescent="0.2">
      <c r="A84" s="8">
        <v>374</v>
      </c>
      <c r="B84" s="54" t="s">
        <v>4160</v>
      </c>
      <c r="C84" s="121"/>
      <c r="D84" s="445" t="str">
        <f t="shared" si="16"/>
        <v xml:space="preserve">* * * * * </v>
      </c>
      <c r="E84" s="24" t="s">
        <v>107</v>
      </c>
      <c r="F84" s="26">
        <f t="shared" si="15"/>
        <v>5</v>
      </c>
      <c r="G84" s="26" t="s">
        <v>5613</v>
      </c>
      <c r="H84" s="26" t="s">
        <v>5613</v>
      </c>
      <c r="I84" s="26" t="s">
        <v>5613</v>
      </c>
      <c r="J84" s="26" t="s">
        <v>323</v>
      </c>
      <c r="K84" s="19" t="s">
        <v>20</v>
      </c>
      <c r="L84" s="230" t="str">
        <f t="shared" si="13"/>
        <v>0..1</v>
      </c>
      <c r="M84" s="230" t="str">
        <f t="shared" si="14"/>
        <v>0..1</v>
      </c>
      <c r="N84" s="475" t="s">
        <v>20</v>
      </c>
      <c r="O84" s="25" t="s">
        <v>3895</v>
      </c>
      <c r="P84" s="24" t="s">
        <v>1467</v>
      </c>
      <c r="Q84" s="24" t="s">
        <v>1468</v>
      </c>
      <c r="R84" s="24"/>
      <c r="S84" s="25"/>
      <c r="T84" s="19" t="s">
        <v>125</v>
      </c>
      <c r="U84" s="495" t="s">
        <v>81</v>
      </c>
      <c r="V84" s="89">
        <v>6000</v>
      </c>
      <c r="W84" s="182"/>
      <c r="X84" s="164" t="s">
        <v>4949</v>
      </c>
      <c r="Y84" s="8"/>
      <c r="Z84" s="114" t="str">
        <f>INDEX('Factur-X FULL'!B:B,MATCH(CONCATENATE("/rsm:CrossIndustryInvoice",O84),'Factur-X FULL'!M:M,0))</f>
        <v>BT-38</v>
      </c>
      <c r="AA84" s="201" t="str">
        <f>INDEX('Factur-X FULL'!K:K,MATCH(CONCATENATE("/rsm:CrossIndustryInvoice",O84),'Factur-X FULL'!M:M,0))</f>
        <v>0..1</v>
      </c>
      <c r="AB84" s="109" t="str">
        <f>IF(OR(ISNA(Z84),Z84="EXT"),INDEX('Factur-X FULL'!T:T,MATCH(CONCATENATE("/rsm:CrossIndustryInvoice",O84),'Factur-X FULL'!M:M,0)),INDEX('Factur-X FULL'!T:T,MATCH(Z84,'Factur-X FULL'!B:B,0)))</f>
        <v>BASIC WL</v>
      </c>
      <c r="AD84" s="8"/>
    </row>
    <row r="85" spans="1:30" ht="45" customHeight="1" outlineLevel="4" x14ac:dyDescent="0.2">
      <c r="A85" s="8">
        <v>375</v>
      </c>
      <c r="B85" s="54" t="s">
        <v>4160</v>
      </c>
      <c r="C85" s="121"/>
      <c r="D85" s="445" t="str">
        <f t="shared" si="16"/>
        <v xml:space="preserve">* * * * * </v>
      </c>
      <c r="E85" s="24" t="s">
        <v>109</v>
      </c>
      <c r="F85" s="26">
        <f t="shared" si="15"/>
        <v>5</v>
      </c>
      <c r="G85" s="26" t="s">
        <v>5613</v>
      </c>
      <c r="H85" s="26" t="s">
        <v>5613</v>
      </c>
      <c r="I85" s="26" t="s">
        <v>5613</v>
      </c>
      <c r="J85" s="26" t="s">
        <v>323</v>
      </c>
      <c r="K85" s="19" t="s">
        <v>20</v>
      </c>
      <c r="L85" s="230" t="str">
        <f t="shared" si="13"/>
        <v>0..1</v>
      </c>
      <c r="M85" s="230" t="str">
        <f t="shared" si="14"/>
        <v>0..1</v>
      </c>
      <c r="N85" s="475" t="s">
        <v>20</v>
      </c>
      <c r="O85" s="25" t="s">
        <v>3896</v>
      </c>
      <c r="P85" s="24" t="s">
        <v>1472</v>
      </c>
      <c r="Q85" s="24" t="s">
        <v>1473</v>
      </c>
      <c r="R85" s="24"/>
      <c r="S85" s="25"/>
      <c r="T85" s="19" t="s">
        <v>125</v>
      </c>
      <c r="U85" s="495" t="s">
        <v>81</v>
      </c>
      <c r="V85" s="89" t="s">
        <v>110</v>
      </c>
      <c r="W85" s="182"/>
      <c r="X85" s="164" t="s">
        <v>4949</v>
      </c>
      <c r="Y85" s="8"/>
      <c r="Z85" s="114" t="str">
        <f>INDEX('Factur-X FULL'!B:B,MATCH(CONCATENATE("/rsm:CrossIndustryInvoice",O85),'Factur-X FULL'!M:M,0))</f>
        <v>BT-35</v>
      </c>
      <c r="AA85" s="201" t="str">
        <f>INDEX('Factur-X FULL'!K:K,MATCH(CONCATENATE("/rsm:CrossIndustryInvoice",O85),'Factur-X FULL'!M:M,0))</f>
        <v>0..1</v>
      </c>
      <c r="AB85" s="109" t="str">
        <f>IF(OR(ISNA(Z85),Z85="EXT"),INDEX('Factur-X FULL'!T:T,MATCH(CONCATENATE("/rsm:CrossIndustryInvoice",O85),'Factur-X FULL'!M:M,0)),INDEX('Factur-X FULL'!T:T,MATCH(Z85,'Factur-X FULL'!B:B,0)))</f>
        <v>BASIC WL</v>
      </c>
      <c r="AD85" s="8"/>
    </row>
    <row r="86" spans="1:30" ht="45" customHeight="1" outlineLevel="4" x14ac:dyDescent="0.2">
      <c r="A86" s="8">
        <v>376</v>
      </c>
      <c r="B86" s="54" t="s">
        <v>4160</v>
      </c>
      <c r="C86" s="121"/>
      <c r="D86" s="445" t="str">
        <f t="shared" si="16"/>
        <v xml:space="preserve">* * * * * </v>
      </c>
      <c r="E86" s="24" t="s">
        <v>113</v>
      </c>
      <c r="F86" s="26">
        <f t="shared" si="15"/>
        <v>5</v>
      </c>
      <c r="G86" s="26" t="s">
        <v>5613</v>
      </c>
      <c r="H86" s="26" t="s">
        <v>5613</v>
      </c>
      <c r="I86" s="26" t="s">
        <v>5613</v>
      </c>
      <c r="J86" s="26" t="s">
        <v>323</v>
      </c>
      <c r="K86" s="19" t="s">
        <v>20</v>
      </c>
      <c r="L86" s="230" t="str">
        <f t="shared" si="13"/>
        <v>0..1</v>
      </c>
      <c r="M86" s="230" t="str">
        <f t="shared" si="14"/>
        <v>0..1</v>
      </c>
      <c r="N86" s="475" t="s">
        <v>20</v>
      </c>
      <c r="O86" s="25" t="s">
        <v>3897</v>
      </c>
      <c r="P86" s="24" t="s">
        <v>1477</v>
      </c>
      <c r="Q86" s="24"/>
      <c r="R86" s="24"/>
      <c r="S86" s="25"/>
      <c r="T86" s="19" t="s">
        <v>125</v>
      </c>
      <c r="U86" s="495" t="s">
        <v>81</v>
      </c>
      <c r="V86" s="89"/>
      <c r="W86" s="182"/>
      <c r="X86" s="164" t="s">
        <v>4949</v>
      </c>
      <c r="Y86" s="8"/>
      <c r="Z86" s="114" t="str">
        <f>INDEX('Factur-X FULL'!B:B,MATCH(CONCATENATE("/rsm:CrossIndustryInvoice",O86),'Factur-X FULL'!M:M,0))</f>
        <v>BT-36</v>
      </c>
      <c r="AA86" s="201" t="str">
        <f>INDEX('Factur-X FULL'!K:K,MATCH(CONCATENATE("/rsm:CrossIndustryInvoice",O86),'Factur-X FULL'!M:M,0))</f>
        <v>0..1</v>
      </c>
      <c r="AB86" s="109" t="str">
        <f>IF(OR(ISNA(Z86),Z86="EXT"),INDEX('Factur-X FULL'!T:T,MATCH(CONCATENATE("/rsm:CrossIndustryInvoice",O86),'Factur-X FULL'!M:M,0)),INDEX('Factur-X FULL'!T:T,MATCH(Z86,'Factur-X FULL'!B:B,0)))</f>
        <v>BASIC WL</v>
      </c>
      <c r="AD86" s="8"/>
    </row>
    <row r="87" spans="1:30" ht="45" customHeight="1" outlineLevel="4" x14ac:dyDescent="0.2">
      <c r="A87" s="8">
        <v>377</v>
      </c>
      <c r="B87" s="54" t="s">
        <v>4160</v>
      </c>
      <c r="C87" s="121"/>
      <c r="D87" s="445" t="str">
        <f t="shared" si="16"/>
        <v xml:space="preserve">* * * * * </v>
      </c>
      <c r="E87" s="24" t="s">
        <v>114</v>
      </c>
      <c r="F87" s="26">
        <f t="shared" si="15"/>
        <v>5</v>
      </c>
      <c r="G87" s="26" t="s">
        <v>5613</v>
      </c>
      <c r="H87" s="26" t="s">
        <v>5613</v>
      </c>
      <c r="I87" s="26" t="s">
        <v>5613</v>
      </c>
      <c r="J87" s="26" t="s">
        <v>323</v>
      </c>
      <c r="K87" s="19" t="s">
        <v>20</v>
      </c>
      <c r="L87" s="230" t="str">
        <f t="shared" ref="L87:L105" si="17">IF($K87="","",$K87)</f>
        <v>0..1</v>
      </c>
      <c r="M87" s="230" t="str">
        <f t="shared" si="14"/>
        <v>0..1</v>
      </c>
      <c r="N87" s="475" t="s">
        <v>20</v>
      </c>
      <c r="O87" s="25" t="s">
        <v>3898</v>
      </c>
      <c r="P87" s="24" t="s">
        <v>1477</v>
      </c>
      <c r="Q87" s="24"/>
      <c r="R87" s="24"/>
      <c r="S87" s="25"/>
      <c r="T87" s="19" t="s">
        <v>125</v>
      </c>
      <c r="U87" s="495" t="s">
        <v>81</v>
      </c>
      <c r="V87" s="89"/>
      <c r="W87" s="182"/>
      <c r="X87" s="164" t="s">
        <v>4949</v>
      </c>
      <c r="Y87" s="8"/>
      <c r="Z87" s="114" t="str">
        <f>INDEX('Factur-X FULL'!B:B,MATCH(CONCATENATE("/rsm:CrossIndustryInvoice",O87),'Factur-X FULL'!M:M,0))</f>
        <v>BT-162</v>
      </c>
      <c r="AA87" s="201" t="str">
        <f>INDEX('Factur-X FULL'!K:K,MATCH(CONCATENATE("/rsm:CrossIndustryInvoice",O87),'Factur-X FULL'!M:M,0))</f>
        <v>0..1</v>
      </c>
      <c r="AB87" s="109" t="str">
        <f>IF(OR(ISNA(Z87),Z87="EXT"),INDEX('Factur-X FULL'!T:T,MATCH(CONCATENATE("/rsm:CrossIndustryInvoice",O87),'Factur-X FULL'!M:M,0)),INDEX('Factur-X FULL'!T:T,MATCH(Z87,'Factur-X FULL'!B:B,0)))</f>
        <v>BASIC WL</v>
      </c>
      <c r="AD87" s="8"/>
    </row>
    <row r="88" spans="1:30" ht="45" customHeight="1" outlineLevel="4" x14ac:dyDescent="0.2">
      <c r="A88" s="8">
        <v>378</v>
      </c>
      <c r="B88" s="54" t="s">
        <v>4160</v>
      </c>
      <c r="C88" s="121"/>
      <c r="D88" s="445" t="str">
        <f t="shared" si="16"/>
        <v xml:space="preserve">* * * * * </v>
      </c>
      <c r="E88" s="24" t="s">
        <v>116</v>
      </c>
      <c r="F88" s="26">
        <f t="shared" si="15"/>
        <v>5</v>
      </c>
      <c r="G88" s="26" t="s">
        <v>5613</v>
      </c>
      <c r="H88" s="26" t="s">
        <v>5613</v>
      </c>
      <c r="I88" s="26" t="s">
        <v>5613</v>
      </c>
      <c r="J88" s="26" t="s">
        <v>323</v>
      </c>
      <c r="K88" s="19" t="s">
        <v>20</v>
      </c>
      <c r="L88" s="230" t="str">
        <f t="shared" si="17"/>
        <v>0..1</v>
      </c>
      <c r="M88" s="230" t="str">
        <f t="shared" si="14"/>
        <v>0..1</v>
      </c>
      <c r="N88" s="475" t="s">
        <v>20</v>
      </c>
      <c r="O88" s="25" t="s">
        <v>3899</v>
      </c>
      <c r="P88" s="24" t="s">
        <v>5723</v>
      </c>
      <c r="Q88" s="24"/>
      <c r="R88" s="24"/>
      <c r="S88" s="25"/>
      <c r="T88" s="19" t="s">
        <v>125</v>
      </c>
      <c r="U88" s="495" t="s">
        <v>81</v>
      </c>
      <c r="V88" s="89" t="s">
        <v>117</v>
      </c>
      <c r="W88" s="182"/>
      <c r="X88" s="164" t="s">
        <v>4949</v>
      </c>
      <c r="Y88" s="8"/>
      <c r="Z88" s="114" t="str">
        <f>INDEX('Factur-X FULL'!B:B,MATCH(CONCATENATE("/rsm:CrossIndustryInvoice",O88),'Factur-X FULL'!M:M,0))</f>
        <v>BT-37</v>
      </c>
      <c r="AA88" s="201" t="str">
        <f>INDEX('Factur-X FULL'!K:K,MATCH(CONCATENATE("/rsm:CrossIndustryInvoice",O88),'Factur-X FULL'!M:M,0))</f>
        <v>0..1</v>
      </c>
      <c r="AB88" s="109" t="str">
        <f>IF(OR(ISNA(Z88),Z88="EXT"),INDEX('Factur-X FULL'!T:T,MATCH(CONCATENATE("/rsm:CrossIndustryInvoice",O88),'Factur-X FULL'!M:M,0)),INDEX('Factur-X FULL'!T:T,MATCH(Z88,'Factur-X FULL'!B:B,0)))</f>
        <v>BASIC WL</v>
      </c>
      <c r="AD88" s="8"/>
    </row>
    <row r="89" spans="1:30" ht="45" customHeight="1" outlineLevel="4" x14ac:dyDescent="0.2">
      <c r="A89" s="8">
        <v>379</v>
      </c>
      <c r="B89" s="54" t="s">
        <v>4160</v>
      </c>
      <c r="C89" s="121"/>
      <c r="D89" s="445" t="str">
        <f t="shared" si="16"/>
        <v xml:space="preserve">* * * * * </v>
      </c>
      <c r="E89" s="24" t="s">
        <v>126</v>
      </c>
      <c r="F89" s="26">
        <f t="shared" si="15"/>
        <v>5</v>
      </c>
      <c r="G89" s="26" t="s">
        <v>5613</v>
      </c>
      <c r="H89" s="26" t="s">
        <v>5613</v>
      </c>
      <c r="I89" s="26" t="s">
        <v>5613</v>
      </c>
      <c r="J89" s="26" t="s">
        <v>323</v>
      </c>
      <c r="K89" s="19" t="s">
        <v>16</v>
      </c>
      <c r="L89" s="230" t="str">
        <f t="shared" si="17"/>
        <v>1..1</v>
      </c>
      <c r="M89" s="230" t="str">
        <f t="shared" si="14"/>
        <v>1..1</v>
      </c>
      <c r="N89" s="475" t="s">
        <v>20</v>
      </c>
      <c r="O89" s="25" t="s">
        <v>3900</v>
      </c>
      <c r="P89" s="24" t="s">
        <v>1488</v>
      </c>
      <c r="Q89" s="24" t="s">
        <v>1489</v>
      </c>
      <c r="R89" s="24"/>
      <c r="S89" s="25"/>
      <c r="T89" s="19" t="s">
        <v>192</v>
      </c>
      <c r="U89" s="495" t="s">
        <v>81</v>
      </c>
      <c r="V89" s="89"/>
      <c r="W89" s="182"/>
      <c r="X89" s="164" t="s">
        <v>4949</v>
      </c>
      <c r="Y89" s="8"/>
      <c r="Z89" s="114" t="str">
        <f>INDEX('Factur-X FULL'!B:B,MATCH(CONCATENATE("/rsm:CrossIndustryInvoice",O89),'Factur-X FULL'!M:M,0))</f>
        <v>BT-40</v>
      </c>
      <c r="AA89" s="201" t="str">
        <f>INDEX('Factur-X FULL'!K:K,MATCH(CONCATENATE("/rsm:CrossIndustryInvoice",O89),'Factur-X FULL'!M:M,0))</f>
        <v>0..1</v>
      </c>
      <c r="AB89" s="109" t="str">
        <f>IF(OR(ISNA(Z89),Z89="EXT"),INDEX('Factur-X FULL'!T:T,MATCH(CONCATENATE("/rsm:CrossIndustryInvoice",O89),'Factur-X FULL'!M:M,0)),INDEX('Factur-X FULL'!T:T,MATCH(Z89,'Factur-X FULL'!B:B,0)))</f>
        <v>MINIMUM</v>
      </c>
      <c r="AC89" s="425" t="s">
        <v>5604</v>
      </c>
      <c r="AD89" s="8"/>
    </row>
    <row r="90" spans="1:30" ht="45" customHeight="1" outlineLevel="4" x14ac:dyDescent="0.2">
      <c r="A90" s="8">
        <v>380</v>
      </c>
      <c r="B90" s="54" t="s">
        <v>4160</v>
      </c>
      <c r="C90" s="121"/>
      <c r="D90" s="445" t="str">
        <f t="shared" si="16"/>
        <v xml:space="preserve">* * * * * </v>
      </c>
      <c r="E90" s="24" t="s">
        <v>4799</v>
      </c>
      <c r="F90" s="26">
        <f t="shared" si="15"/>
        <v>5</v>
      </c>
      <c r="G90" s="26" t="s">
        <v>5613</v>
      </c>
      <c r="H90" s="26" t="s">
        <v>5613</v>
      </c>
      <c r="I90" s="26" t="s">
        <v>5613</v>
      </c>
      <c r="J90" s="26" t="s">
        <v>323</v>
      </c>
      <c r="K90" s="19" t="s">
        <v>20</v>
      </c>
      <c r="L90" s="230" t="str">
        <f t="shared" si="17"/>
        <v>0..1</v>
      </c>
      <c r="M90" s="230" t="str">
        <f t="shared" si="14"/>
        <v>0..1</v>
      </c>
      <c r="N90" s="475" t="s">
        <v>20</v>
      </c>
      <c r="O90" s="25" t="s">
        <v>4800</v>
      </c>
      <c r="P90" s="24" t="s">
        <v>1493</v>
      </c>
      <c r="Q90" s="24" t="s">
        <v>1494</v>
      </c>
      <c r="R90" s="24"/>
      <c r="S90" s="25"/>
      <c r="T90" s="19" t="s">
        <v>125</v>
      </c>
      <c r="U90" s="495" t="s">
        <v>81</v>
      </c>
      <c r="V90" s="89" t="s">
        <v>117</v>
      </c>
      <c r="W90" s="182"/>
      <c r="X90" s="164" t="s">
        <v>4949</v>
      </c>
      <c r="Y90" s="8"/>
      <c r="Z90" s="114" t="str">
        <f>INDEX('Factur-X FULL'!B:B,MATCH(CONCATENATE("/rsm:CrossIndustryInvoice",O90),'Factur-X FULL'!M:M,0))</f>
        <v>BT-39</v>
      </c>
      <c r="AA90" s="201" t="str">
        <f>INDEX('Factur-X FULL'!K:K,MATCH(CONCATENATE("/rsm:CrossIndustryInvoice",O90),'Factur-X FULL'!M:M,0))</f>
        <v>0..1</v>
      </c>
      <c r="AB90" s="109" t="str">
        <f>IF(OR(ISNA(Z90),Z90="EXT"),INDEX('Factur-X FULL'!T:T,MATCH(CONCATENATE("/rsm:CrossIndustryInvoice",O90),'Factur-X FULL'!M:M,0)),INDEX('Factur-X FULL'!T:T,MATCH(Z90,'Factur-X FULL'!B:B,0)))</f>
        <v>BASIC WL</v>
      </c>
      <c r="AD90" s="8"/>
    </row>
    <row r="91" spans="1:30" s="148" customFormat="1" ht="45" customHeight="1" outlineLevel="3" x14ac:dyDescent="0.2">
      <c r="A91" s="8">
        <v>381</v>
      </c>
      <c r="B91" s="153" t="s">
        <v>4160</v>
      </c>
      <c r="C91" s="128"/>
      <c r="D91" s="446" t="str">
        <f t="shared" si="16"/>
        <v xml:space="preserve">* * * * </v>
      </c>
      <c r="E91" s="49" t="s">
        <v>4131</v>
      </c>
      <c r="F91" s="35">
        <f t="shared" si="15"/>
        <v>4</v>
      </c>
      <c r="G91" s="35" t="s">
        <v>5613</v>
      </c>
      <c r="H91" s="35" t="s">
        <v>5613</v>
      </c>
      <c r="I91" s="35" t="s">
        <v>5613</v>
      </c>
      <c r="J91" s="35" t="s">
        <v>323</v>
      </c>
      <c r="K91" s="36" t="s">
        <v>20</v>
      </c>
      <c r="L91" s="35" t="str">
        <f t="shared" si="17"/>
        <v>0..1</v>
      </c>
      <c r="M91" s="35" t="str">
        <f t="shared" si="14"/>
        <v>0..1</v>
      </c>
      <c r="N91" s="482" t="s">
        <v>21</v>
      </c>
      <c r="O91" s="34" t="s">
        <v>4068</v>
      </c>
      <c r="P91" s="34"/>
      <c r="Q91" s="34"/>
      <c r="R91" s="34"/>
      <c r="S91" s="34"/>
      <c r="T91" s="36"/>
      <c r="U91" s="500"/>
      <c r="V91" s="91"/>
      <c r="W91" s="185"/>
      <c r="X91" s="166" t="s">
        <v>4949</v>
      </c>
      <c r="Y91" s="8"/>
      <c r="Z91" s="145" t="str">
        <f>INDEX('Factur-X FULL'!B:B,MATCH(CONCATENATE("/rsm:CrossIndustryInvoice",O91),'Factur-X FULL'!M:M,0))</f>
        <v>BT-34-00</v>
      </c>
      <c r="AA91" s="202" t="str">
        <f>INDEX('Factur-X FULL'!K:K,MATCH(CONCATENATE("/rsm:CrossIndustryInvoice",O91),'Factur-X FULL'!M:M,0))</f>
        <v>0..1</v>
      </c>
      <c r="AB91" s="146" t="str">
        <f>IF(OR(ISNA(Z91),Z91="EXT"),INDEX('Factur-X FULL'!T:T,MATCH(CONCATENATE("/rsm:CrossIndustryInvoice",O91),'Factur-X FULL'!M:M,0)),INDEX('Factur-X FULL'!T:T,MATCH(Z91,'Factur-X FULL'!B:B,0)))</f>
        <v>BASIC WL</v>
      </c>
      <c r="AC91" s="70"/>
      <c r="AD91" s="8"/>
    </row>
    <row r="92" spans="1:30" ht="45" customHeight="1" outlineLevel="4" x14ac:dyDescent="0.2">
      <c r="A92" s="8">
        <v>382</v>
      </c>
      <c r="B92" s="54" t="s">
        <v>4160</v>
      </c>
      <c r="C92" s="121"/>
      <c r="D92" s="445" t="str">
        <f t="shared" si="16"/>
        <v xml:space="preserve">* * * * * </v>
      </c>
      <c r="E92" s="24" t="s">
        <v>4071</v>
      </c>
      <c r="F92" s="26">
        <f t="shared" si="15"/>
        <v>5</v>
      </c>
      <c r="G92" s="26" t="s">
        <v>5613</v>
      </c>
      <c r="H92" s="26" t="s">
        <v>5613</v>
      </c>
      <c r="I92" s="26" t="s">
        <v>5613</v>
      </c>
      <c r="J92" s="26" t="s">
        <v>323</v>
      </c>
      <c r="K92" s="19" t="s">
        <v>16</v>
      </c>
      <c r="L92" s="230" t="str">
        <f t="shared" si="17"/>
        <v>1..1</v>
      </c>
      <c r="M92" s="230" t="str">
        <f t="shared" ref="M92:M93" si="18">IF($L92="","",$L92)</f>
        <v>1..1</v>
      </c>
      <c r="N92" s="475" t="s">
        <v>20</v>
      </c>
      <c r="O92" s="24" t="s">
        <v>4069</v>
      </c>
      <c r="P92" s="24" t="s">
        <v>4205</v>
      </c>
      <c r="Q92" s="24" t="s">
        <v>1610</v>
      </c>
      <c r="R92" s="24"/>
      <c r="S92" s="24"/>
      <c r="T92" s="19" t="s">
        <v>147</v>
      </c>
      <c r="U92" s="495" t="s">
        <v>81</v>
      </c>
      <c r="V92" s="89"/>
      <c r="W92" s="182"/>
      <c r="X92" s="164" t="s">
        <v>4949</v>
      </c>
      <c r="Y92" s="8"/>
      <c r="Z92" s="114" t="str">
        <f>INDEX('Factur-X FULL'!B:B,MATCH(CONCATENATE("/rsm:CrossIndustryInvoice",O92),'Factur-X FULL'!M:M,0))</f>
        <v>BT-34</v>
      </c>
      <c r="AA92" s="201" t="str">
        <f>INDEX('Factur-X FULL'!K:K,MATCH(CONCATENATE("/rsm:CrossIndustryInvoice",O92),'Factur-X FULL'!M:M,0))</f>
        <v>1..1</v>
      </c>
      <c r="AB92" s="109" t="str">
        <f>IF(OR(ISNA(Z92),Z92="EXT"),INDEX('Factur-X FULL'!T:T,MATCH(CONCATENATE("/rsm:CrossIndustryInvoice",O92),'Factur-X FULL'!M:M,0)),INDEX('Factur-X FULL'!T:T,MATCH(Z92,'Factur-X FULL'!B:B,0)))</f>
        <v>BASIC WL</v>
      </c>
      <c r="AD92" s="8"/>
    </row>
    <row r="93" spans="1:30" ht="45" customHeight="1" outlineLevel="4" x14ac:dyDescent="0.2">
      <c r="A93" s="8">
        <v>383</v>
      </c>
      <c r="B93" s="54" t="s">
        <v>4160</v>
      </c>
      <c r="C93" s="121"/>
      <c r="D93" s="445" t="str">
        <f t="shared" si="16"/>
        <v xml:space="preserve">* * * * * * </v>
      </c>
      <c r="E93" s="24" t="s">
        <v>4072</v>
      </c>
      <c r="F93" s="26">
        <f t="shared" si="15"/>
        <v>6</v>
      </c>
      <c r="G93" s="26" t="s">
        <v>5613</v>
      </c>
      <c r="H93" s="26" t="s">
        <v>5613</v>
      </c>
      <c r="I93" s="26" t="s">
        <v>5613</v>
      </c>
      <c r="J93" s="26" t="s">
        <v>323</v>
      </c>
      <c r="K93" s="19" t="s">
        <v>16</v>
      </c>
      <c r="L93" s="230" t="str">
        <f t="shared" si="17"/>
        <v>1..1</v>
      </c>
      <c r="M93" s="230" t="str">
        <f t="shared" si="18"/>
        <v>1..1</v>
      </c>
      <c r="N93" s="475" t="s">
        <v>20</v>
      </c>
      <c r="O93" s="47" t="s">
        <v>4070</v>
      </c>
      <c r="P93" s="47" t="s">
        <v>1619</v>
      </c>
      <c r="Q93" s="47" t="s">
        <v>1610</v>
      </c>
      <c r="R93" s="47"/>
      <c r="S93" s="47"/>
      <c r="T93" s="125" t="s">
        <v>409</v>
      </c>
      <c r="U93" s="497" t="s">
        <v>230</v>
      </c>
      <c r="V93" s="94" t="s">
        <v>4056</v>
      </c>
      <c r="W93" s="187"/>
      <c r="X93" s="169" t="s">
        <v>4949</v>
      </c>
      <c r="Y93" s="8"/>
      <c r="Z93" s="114" t="str">
        <f>INDEX('Factur-X FULL'!B:B,MATCH(CONCATENATE("/rsm:CrossIndustryInvoice",O93),'Factur-X FULL'!M:M,0))</f>
        <v>BT-34-1</v>
      </c>
      <c r="AA93" s="201" t="str">
        <f>INDEX('Factur-X FULL'!K:K,MATCH(CONCATENATE("/rsm:CrossIndustryInvoice",O93),'Factur-X FULL'!M:M,0))</f>
        <v>1..1</v>
      </c>
      <c r="AB93" s="109" t="str">
        <f>IF(OR(ISNA(Z93),Z93="EXT"),INDEX('Factur-X FULL'!T:T,MATCH(CONCATENATE("/rsm:CrossIndustryInvoice",O93),'Factur-X FULL'!M:M,0)),INDEX('Factur-X FULL'!T:T,MATCH(Z93,'Factur-X FULL'!B:B,0)))</f>
        <v>BASIC WL</v>
      </c>
      <c r="AD93" s="8"/>
    </row>
    <row r="94" spans="1:30" s="148" customFormat="1" ht="45" customHeight="1" outlineLevel="3" x14ac:dyDescent="0.2">
      <c r="A94" s="8">
        <v>384</v>
      </c>
      <c r="B94" s="153" t="s">
        <v>4160</v>
      </c>
      <c r="C94" s="128"/>
      <c r="D94" s="446" t="str">
        <f t="shared" si="16"/>
        <v xml:space="preserve">* * * * </v>
      </c>
      <c r="E94" s="49" t="s">
        <v>4868</v>
      </c>
      <c r="F94" s="35">
        <f t="shared" si="15"/>
        <v>4</v>
      </c>
      <c r="G94" s="236" t="s">
        <v>5613</v>
      </c>
      <c r="H94" s="236" t="s">
        <v>5613</v>
      </c>
      <c r="I94" s="236" t="s">
        <v>5613</v>
      </c>
      <c r="J94" s="236" t="s">
        <v>323</v>
      </c>
      <c r="K94" s="36" t="s">
        <v>20</v>
      </c>
      <c r="L94" s="35" t="s">
        <v>4576</v>
      </c>
      <c r="M94" s="35" t="s">
        <v>21</v>
      </c>
      <c r="N94" s="482" t="s">
        <v>21</v>
      </c>
      <c r="O94" s="34" t="s">
        <v>4090</v>
      </c>
      <c r="P94" s="34"/>
      <c r="Q94" s="34"/>
      <c r="R94" s="34"/>
      <c r="S94" s="34"/>
      <c r="T94" s="36"/>
      <c r="U94" s="500"/>
      <c r="V94" s="177" t="s">
        <v>4133</v>
      </c>
      <c r="W94" s="185"/>
      <c r="X94" s="166"/>
      <c r="Y94" s="8"/>
      <c r="Z94" s="145" t="str">
        <f>INDEX('Factur-X FULL'!B:B,MATCH(CONCATENATE("/rsm:CrossIndustryInvoice",O94),'Factur-X FULL'!M:M,0))</f>
        <v>BT-31-00</v>
      </c>
      <c r="AA94" s="202" t="str">
        <f>INDEX('Factur-X FULL'!K:K,MATCH(CONCATENATE("/rsm:CrossIndustryInvoice",O94),'Factur-X FULL'!M:M,0))</f>
        <v>0..2</v>
      </c>
      <c r="AB94" s="154" t="str">
        <f>IF(OR(ISNA(Z94),Z94="EXT"),INDEX('Factur-X FULL'!T:T,MATCH(CONCATENATE("/rsm:CrossIndustryInvoice",O94),'Factur-X FULL'!M:M,0)),INDEX('Factur-X FULL'!T:T,MATCH(Z94,'Factur-X FULL'!B:B,0)))</f>
        <v>MINIMUM</v>
      </c>
      <c r="AC94" s="70" t="s">
        <v>4706</v>
      </c>
      <c r="AD94" s="8"/>
    </row>
    <row r="95" spans="1:30" ht="45" customHeight="1" outlineLevel="4" x14ac:dyDescent="0.2">
      <c r="A95" s="8">
        <v>385</v>
      </c>
      <c r="B95" s="54" t="s">
        <v>4160</v>
      </c>
      <c r="C95" s="121"/>
      <c r="D95" s="445" t="str">
        <f t="shared" si="16"/>
        <v xml:space="preserve">* * * * * </v>
      </c>
      <c r="E95" s="24" t="s">
        <v>132</v>
      </c>
      <c r="F95" s="26">
        <f t="shared" si="15"/>
        <v>5</v>
      </c>
      <c r="G95" s="26" t="s">
        <v>5613</v>
      </c>
      <c r="H95" s="26" t="s">
        <v>5613</v>
      </c>
      <c r="I95" s="26" t="s">
        <v>5613</v>
      </c>
      <c r="J95" s="26" t="s">
        <v>323</v>
      </c>
      <c r="K95" s="19" t="s">
        <v>16</v>
      </c>
      <c r="L95" s="230" t="str">
        <f t="shared" si="17"/>
        <v>1..1</v>
      </c>
      <c r="M95" s="230" t="str">
        <f t="shared" ref="M95:M96" si="19">IF($L95="","",$L95)</f>
        <v>1..1</v>
      </c>
      <c r="N95" s="475" t="s">
        <v>20</v>
      </c>
      <c r="O95" s="25" t="s">
        <v>3901</v>
      </c>
      <c r="P95" s="24" t="s">
        <v>1630</v>
      </c>
      <c r="Q95" s="24" t="s">
        <v>1631</v>
      </c>
      <c r="R95" s="24"/>
      <c r="S95" s="21" t="s">
        <v>5950</v>
      </c>
      <c r="T95" s="19" t="s">
        <v>147</v>
      </c>
      <c r="U95" s="495" t="s">
        <v>81</v>
      </c>
      <c r="V95" s="89" t="s">
        <v>134</v>
      </c>
      <c r="W95" s="182"/>
      <c r="X95" s="164"/>
      <c r="Y95" s="8"/>
      <c r="Z95" s="114" t="str">
        <f>INDEX('Factur-X FULL'!B:B,MATCH(CONCATENATE("/rsm:CrossIndustryInvoice",O95),'Factur-X FULL'!M:M,0))</f>
        <v>BT-31</v>
      </c>
      <c r="AA95" s="201" t="str">
        <f>INDEX('Factur-X FULL'!K:K,MATCH(CONCATENATE("/rsm:CrossIndustryInvoice",O95),'Factur-X FULL'!M:M,0))</f>
        <v>0..1</v>
      </c>
      <c r="AB95" s="109" t="str">
        <f>IF(OR(ISNA(Z95),Z95="EXT"),INDEX('Factur-X FULL'!T:T,MATCH(CONCATENATE("/rsm:CrossIndustryInvoice",O95),'Factur-X FULL'!M:M,0)),INDEX('Factur-X FULL'!T:T,MATCH(Z95,'Factur-X FULL'!B:B,0)))</f>
        <v>MINIMUM</v>
      </c>
      <c r="AC95" s="425" t="s">
        <v>5604</v>
      </c>
      <c r="AD95" s="8"/>
    </row>
    <row r="96" spans="1:30" ht="45" customHeight="1" outlineLevel="4" x14ac:dyDescent="0.2">
      <c r="A96" s="8">
        <v>386</v>
      </c>
      <c r="B96" s="54" t="s">
        <v>4160</v>
      </c>
      <c r="C96" s="121"/>
      <c r="D96" s="445" t="str">
        <f t="shared" si="16"/>
        <v xml:space="preserve">* * * * * * </v>
      </c>
      <c r="E96" s="24"/>
      <c r="F96" s="26">
        <f t="shared" si="15"/>
        <v>6</v>
      </c>
      <c r="G96" s="26" t="s">
        <v>5613</v>
      </c>
      <c r="H96" s="26" t="s">
        <v>5613</v>
      </c>
      <c r="I96" s="26" t="s">
        <v>5613</v>
      </c>
      <c r="J96" s="26" t="s">
        <v>323</v>
      </c>
      <c r="K96" s="19" t="s">
        <v>16</v>
      </c>
      <c r="L96" s="230" t="str">
        <f t="shared" si="17"/>
        <v>1..1</v>
      </c>
      <c r="M96" s="230" t="str">
        <f t="shared" si="19"/>
        <v>1..1</v>
      </c>
      <c r="N96" s="475" t="s">
        <v>20</v>
      </c>
      <c r="O96" s="52" t="s">
        <v>3902</v>
      </c>
      <c r="P96" s="47" t="s">
        <v>1642</v>
      </c>
      <c r="Q96" s="47" t="s">
        <v>1643</v>
      </c>
      <c r="R96" s="47"/>
      <c r="S96" s="52"/>
      <c r="T96" s="125" t="s">
        <v>409</v>
      </c>
      <c r="U96" s="497" t="s">
        <v>230</v>
      </c>
      <c r="V96" s="94" t="s">
        <v>138</v>
      </c>
      <c r="W96" s="187"/>
      <c r="X96" s="169"/>
      <c r="Y96" s="8"/>
      <c r="Z96" s="114" t="str">
        <f>INDEX('Factur-X FULL'!B:B,MATCH(CONCATENATE("/rsm:CrossIndustryInvoice",O96),'Factur-X FULL'!M:M,0))</f>
        <v>BT-31-0</v>
      </c>
      <c r="AA96" s="201" t="str">
        <f>INDEX('Factur-X FULL'!K:K,MATCH(CONCATENATE("/rsm:CrossIndustryInvoice",O96),'Factur-X FULL'!M:M,0))</f>
        <v>1..1</v>
      </c>
      <c r="AB96" s="109" t="str">
        <f>IF(OR(ISNA(Z96),Z96="EXT"),INDEX('Factur-X FULL'!T:T,MATCH(CONCATENATE("/rsm:CrossIndustryInvoice",O96),'Factur-X FULL'!M:M,0)),INDEX('Factur-X FULL'!T:T,MATCH(Z96,'Factur-X FULL'!B:B,0)))</f>
        <v>MINIMUM</v>
      </c>
      <c r="AD96" s="8"/>
    </row>
    <row r="97" spans="1:30" s="148" customFormat="1" ht="45" customHeight="1" outlineLevel="2" x14ac:dyDescent="0.2">
      <c r="A97" s="8">
        <v>390</v>
      </c>
      <c r="B97" s="153" t="s">
        <v>4160</v>
      </c>
      <c r="C97" s="127"/>
      <c r="D97" s="449" t="str">
        <f t="shared" si="16"/>
        <v xml:space="preserve">* * * </v>
      </c>
      <c r="E97" s="40" t="s">
        <v>4132</v>
      </c>
      <c r="F97" s="42">
        <f t="shared" si="15"/>
        <v>3</v>
      </c>
      <c r="G97" s="234" t="s">
        <v>5613</v>
      </c>
      <c r="H97" s="234" t="s">
        <v>5613</v>
      </c>
      <c r="I97" s="234" t="s">
        <v>5613</v>
      </c>
      <c r="J97" s="234" t="s">
        <v>323</v>
      </c>
      <c r="K97" s="42" t="s">
        <v>16</v>
      </c>
      <c r="L97" s="41" t="str">
        <f t="shared" si="17"/>
        <v>1..1</v>
      </c>
      <c r="M97" s="41" t="str">
        <f t="shared" ref="M97:M123" si="20">IF($L97="","",$L97)</f>
        <v>1..1</v>
      </c>
      <c r="N97" s="481" t="s">
        <v>16</v>
      </c>
      <c r="O97" s="40" t="s">
        <v>3903</v>
      </c>
      <c r="P97" s="40" t="s">
        <v>1662</v>
      </c>
      <c r="Q97" s="40"/>
      <c r="R97" s="40"/>
      <c r="S97" s="42"/>
      <c r="T97" s="42" t="s">
        <v>77</v>
      </c>
      <c r="U97" s="499"/>
      <c r="V97" s="177" t="s">
        <v>4265</v>
      </c>
      <c r="W97" s="193"/>
      <c r="X97" s="194" t="s">
        <v>4949</v>
      </c>
      <c r="Y97" s="8"/>
      <c r="Z97" s="141" t="str">
        <f>INDEX('Factur-X FULL'!B:B,MATCH(CONCATENATE("/rsm:CrossIndustryInvoice",O97),'Factur-X FULL'!M:M,0))</f>
        <v>BG-7</v>
      </c>
      <c r="AA97" s="203" t="str">
        <f>INDEX('Factur-X FULL'!K:K,MATCH(CONCATENATE("/rsm:CrossIndustryInvoice",O97),'Factur-X FULL'!M:M,0))</f>
        <v>1..1</v>
      </c>
      <c r="AB97" s="143" t="str">
        <f>IF(OR(ISNA(Z97),Z97="EXT"),INDEX('Factur-X FULL'!T:T,MATCH(CONCATENATE("/rsm:CrossIndustryInvoice",O97),'Factur-X FULL'!M:M,0)),INDEX('Factur-X FULL'!T:T,MATCH(Z97,'Factur-X FULL'!B:B,0)))</f>
        <v>MINIMUM</v>
      </c>
      <c r="AC97" s="70"/>
      <c r="AD97" s="8"/>
    </row>
    <row r="98" spans="1:30" ht="45" customHeight="1" outlineLevel="3" x14ac:dyDescent="0.2">
      <c r="A98" s="8">
        <v>391</v>
      </c>
      <c r="B98" s="54" t="s">
        <v>4160</v>
      </c>
      <c r="C98" s="121"/>
      <c r="D98" s="445" t="str">
        <f t="shared" si="16"/>
        <v xml:space="preserve">* * * * </v>
      </c>
      <c r="E98" s="24" t="s">
        <v>4029</v>
      </c>
      <c r="F98" s="26">
        <f t="shared" si="15"/>
        <v>4</v>
      </c>
      <c r="G98" s="26" t="s">
        <v>5613</v>
      </c>
      <c r="H98" s="26" t="s">
        <v>5613</v>
      </c>
      <c r="I98" s="26" t="s">
        <v>5613</v>
      </c>
      <c r="J98" s="26" t="s">
        <v>323</v>
      </c>
      <c r="K98" s="19" t="s">
        <v>20</v>
      </c>
      <c r="L98" s="230" t="str">
        <f t="shared" si="17"/>
        <v>0..1</v>
      </c>
      <c r="M98" s="230" t="str">
        <f t="shared" si="20"/>
        <v>0..1</v>
      </c>
      <c r="N98" s="475" t="s">
        <v>21</v>
      </c>
      <c r="O98" s="25" t="s">
        <v>4030</v>
      </c>
      <c r="P98" s="24" t="s">
        <v>1669</v>
      </c>
      <c r="Q98" s="20" t="s">
        <v>1670</v>
      </c>
      <c r="R98" s="20"/>
      <c r="S98" s="21" t="s">
        <v>5951</v>
      </c>
      <c r="T98" s="19" t="s">
        <v>147</v>
      </c>
      <c r="U98" s="495" t="s">
        <v>81</v>
      </c>
      <c r="V98" s="178"/>
      <c r="W98" s="182"/>
      <c r="X98" s="164" t="s">
        <v>4949</v>
      </c>
      <c r="Y98" s="8"/>
      <c r="Z98" s="114" t="str">
        <f>INDEX('Factur-X FULL'!B:B,MATCH(CONCATENATE("/rsm:CrossIndustryInvoice",O98),'Factur-X FULL'!M:M,0))</f>
        <v>BT-46</v>
      </c>
      <c r="AA98" s="201" t="str">
        <f>INDEX('Factur-X FULL'!K:K,MATCH(CONCATENATE("/rsm:CrossIndustryInvoice",O98),'Factur-X FULL'!M:M,0))</f>
        <v>0..1</v>
      </c>
      <c r="AB98" s="109" t="str">
        <f>IF(OR(ISNA(Z98),Z98="EXT"),INDEX('Factur-X FULL'!T:T,MATCH(CONCATENATE("/rsm:CrossIndustryInvoice",O98),'Factur-X FULL'!M:M,0)),INDEX('Factur-X FULL'!T:T,MATCH(Z98,'Factur-X FULL'!B:B,0)))</f>
        <v>BASIC WL</v>
      </c>
      <c r="AD98" s="8"/>
    </row>
    <row r="99" spans="1:30" ht="45" customHeight="1" outlineLevel="3" x14ac:dyDescent="0.2">
      <c r="A99" s="8">
        <v>392</v>
      </c>
      <c r="B99" s="54" t="s">
        <v>4160</v>
      </c>
      <c r="C99" s="121"/>
      <c r="D99" s="445" t="str">
        <f t="shared" si="16"/>
        <v xml:space="preserve">* * * * </v>
      </c>
      <c r="E99" s="24" t="s">
        <v>158</v>
      </c>
      <c r="F99" s="26">
        <f t="shared" si="15"/>
        <v>4</v>
      </c>
      <c r="G99" s="26" t="s">
        <v>5613</v>
      </c>
      <c r="H99" s="26" t="s">
        <v>5613</v>
      </c>
      <c r="I99" s="26" t="s">
        <v>5613</v>
      </c>
      <c r="J99" s="26" t="s">
        <v>323</v>
      </c>
      <c r="K99" s="19" t="s">
        <v>21</v>
      </c>
      <c r="L99" s="230" t="str">
        <f t="shared" si="17"/>
        <v>0..n</v>
      </c>
      <c r="M99" s="230" t="str">
        <f t="shared" si="20"/>
        <v>0..n</v>
      </c>
      <c r="N99" s="475" t="s">
        <v>21</v>
      </c>
      <c r="O99" s="25" t="s">
        <v>3904</v>
      </c>
      <c r="P99" s="24" t="s">
        <v>77</v>
      </c>
      <c r="Q99" s="20" t="s">
        <v>1395</v>
      </c>
      <c r="R99" s="20"/>
      <c r="S99" s="21" t="s">
        <v>5951</v>
      </c>
      <c r="T99" s="19" t="s">
        <v>147</v>
      </c>
      <c r="U99" s="495" t="s">
        <v>81</v>
      </c>
      <c r="V99" s="178" t="s">
        <v>159</v>
      </c>
      <c r="W99" s="182"/>
      <c r="X99" s="164" t="s">
        <v>4949</v>
      </c>
      <c r="Y99" s="8"/>
      <c r="Z99" s="114" t="str">
        <f>INDEX('Factur-X FULL'!B:B,MATCH(CONCATENATE("/rsm:CrossIndustryInvoice",O99),'Factur-X FULL'!M:M,0))</f>
        <v>BT-46-0</v>
      </c>
      <c r="AA99" s="201" t="str">
        <f>INDEX('Factur-X FULL'!K:K,MATCH(CONCATENATE("/rsm:CrossIndustryInvoice",O99),'Factur-X FULL'!M:M,0))</f>
        <v>0..1</v>
      </c>
      <c r="AB99" s="109" t="str">
        <f>IF(OR(ISNA(Z99),Z99="EXT"),INDEX('Factur-X FULL'!T:T,MATCH(CONCATENATE("/rsm:CrossIndustryInvoice",O99),'Factur-X FULL'!M:M,0)),INDEX('Factur-X FULL'!T:T,MATCH(Z99,'Factur-X FULL'!B:B,0)))</f>
        <v>BASIC WL</v>
      </c>
      <c r="AC99" s="70" t="s">
        <v>4706</v>
      </c>
      <c r="AD99" s="8"/>
    </row>
    <row r="100" spans="1:30" ht="45" customHeight="1" outlineLevel="3" x14ac:dyDescent="0.2">
      <c r="A100" s="8">
        <v>393</v>
      </c>
      <c r="B100" s="54" t="s">
        <v>4160</v>
      </c>
      <c r="C100" s="121" t="s">
        <v>5935</v>
      </c>
      <c r="D100" s="445" t="str">
        <f t="shared" si="16"/>
        <v xml:space="preserve">* * * * * </v>
      </c>
      <c r="E100" s="24" t="s">
        <v>5880</v>
      </c>
      <c r="F100" s="26">
        <f t="shared" si="15"/>
        <v>5</v>
      </c>
      <c r="G100" s="26" t="s">
        <v>5613</v>
      </c>
      <c r="H100" s="26" t="s">
        <v>5613</v>
      </c>
      <c r="I100" s="26" t="s">
        <v>5613</v>
      </c>
      <c r="J100" s="26" t="s">
        <v>323</v>
      </c>
      <c r="K100" s="19" t="s">
        <v>16</v>
      </c>
      <c r="L100" s="230" t="str">
        <f t="shared" si="17"/>
        <v>1..1</v>
      </c>
      <c r="M100" s="230" t="str">
        <f t="shared" si="20"/>
        <v>1..1</v>
      </c>
      <c r="N100" s="476" t="s">
        <v>20</v>
      </c>
      <c r="O100" s="52" t="s">
        <v>3905</v>
      </c>
      <c r="P100" s="47" t="s">
        <v>1683</v>
      </c>
      <c r="Q100" s="32" t="s">
        <v>406</v>
      </c>
      <c r="R100" s="32"/>
      <c r="S100" s="52"/>
      <c r="T100" s="125" t="s">
        <v>409</v>
      </c>
      <c r="U100" s="497" t="s">
        <v>230</v>
      </c>
      <c r="V100" s="94"/>
      <c r="W100" s="187"/>
      <c r="X100" s="169" t="s">
        <v>4949</v>
      </c>
      <c r="Y100" s="8"/>
      <c r="Z100" s="114" t="str">
        <f>INDEX('Factur-X FULL'!B:B,MATCH(CONCATENATE("/rsm:CrossIndustryInvoice",O100),'Factur-X FULL'!M:M,0))</f>
        <v>BT-46-1</v>
      </c>
      <c r="AA100" s="201" t="str">
        <f>INDEX('Factur-X FULL'!K:K,MATCH(CONCATENATE("/rsm:CrossIndustryInvoice",O100),'Factur-X FULL'!M:M,0))</f>
        <v>1..1</v>
      </c>
      <c r="AB100" s="109" t="str">
        <f>IF(OR(ISNA(Z100),Z100="EXT"),INDEX('Factur-X FULL'!T:T,MATCH(CONCATENATE("/rsm:CrossIndustryInvoice",O100),'Factur-X FULL'!M:M,0)),INDEX('Factur-X FULL'!T:T,MATCH(Z100,'Factur-X FULL'!B:B,0)))</f>
        <v>BASIC WL</v>
      </c>
      <c r="AD100" s="8"/>
    </row>
    <row r="101" spans="1:30" ht="45" customHeight="1" outlineLevel="3" x14ac:dyDescent="0.2">
      <c r="A101" s="8">
        <v>394</v>
      </c>
      <c r="B101" s="54" t="s">
        <v>4160</v>
      </c>
      <c r="C101" s="121"/>
      <c r="D101" s="445" t="str">
        <f t="shared" si="16"/>
        <v xml:space="preserve">* * * * </v>
      </c>
      <c r="E101" s="24" t="s">
        <v>170</v>
      </c>
      <c r="F101" s="26">
        <f t="shared" si="15"/>
        <v>4</v>
      </c>
      <c r="G101" s="26" t="s">
        <v>5613</v>
      </c>
      <c r="H101" s="26" t="s">
        <v>5613</v>
      </c>
      <c r="I101" s="26" t="s">
        <v>5613</v>
      </c>
      <c r="J101" s="26" t="s">
        <v>323</v>
      </c>
      <c r="K101" s="19" t="s">
        <v>16</v>
      </c>
      <c r="L101" s="230" t="str">
        <f t="shared" si="17"/>
        <v>1..1</v>
      </c>
      <c r="M101" s="230" t="str">
        <f t="shared" si="20"/>
        <v>1..1</v>
      </c>
      <c r="N101" s="475" t="s">
        <v>20</v>
      </c>
      <c r="O101" s="25" t="s">
        <v>3906</v>
      </c>
      <c r="P101" s="24" t="s">
        <v>1690</v>
      </c>
      <c r="Q101" s="24"/>
      <c r="R101" s="24"/>
      <c r="S101" s="25"/>
      <c r="T101" s="19" t="s">
        <v>125</v>
      </c>
      <c r="U101" s="495" t="s">
        <v>81</v>
      </c>
      <c r="V101" s="89" t="s">
        <v>171</v>
      </c>
      <c r="W101" s="182"/>
      <c r="X101" s="164" t="s">
        <v>4949</v>
      </c>
      <c r="Y101" s="8"/>
      <c r="Z101" s="114" t="str">
        <f>INDEX('Factur-X FULL'!B:B,MATCH(CONCATENATE("/rsm:CrossIndustryInvoice",O101),'Factur-X FULL'!M:M,0))</f>
        <v>BT-44</v>
      </c>
      <c r="AA101" s="201" t="str">
        <f>INDEX('Factur-X FULL'!K:K,MATCH(CONCATENATE("/rsm:CrossIndustryInvoice",O101),'Factur-X FULL'!M:M,0))</f>
        <v>1..1</v>
      </c>
      <c r="AB101" s="109" t="str">
        <f>IF(OR(ISNA(Z101),Z101="EXT"),INDEX('Factur-X FULL'!T:T,MATCH(CONCATENATE("/rsm:CrossIndustryInvoice",O101),'Factur-X FULL'!M:M,0)),INDEX('Factur-X FULL'!T:T,MATCH(Z101,'Factur-X FULL'!B:B,0)))</f>
        <v>MINIMUM</v>
      </c>
      <c r="AD101" s="8"/>
    </row>
    <row r="102" spans="1:30" s="148" customFormat="1" ht="45" customHeight="1" outlineLevel="3" x14ac:dyDescent="0.2">
      <c r="A102" s="8">
        <v>396</v>
      </c>
      <c r="B102" s="153" t="s">
        <v>4160</v>
      </c>
      <c r="C102" s="128"/>
      <c r="D102" s="446" t="str">
        <f t="shared" si="16"/>
        <v xml:space="preserve">* * * * </v>
      </c>
      <c r="E102" s="49" t="s">
        <v>5359</v>
      </c>
      <c r="F102" s="35">
        <f t="shared" si="15"/>
        <v>4</v>
      </c>
      <c r="G102" s="35" t="s">
        <v>5613</v>
      </c>
      <c r="H102" s="35" t="s">
        <v>5613</v>
      </c>
      <c r="I102" s="35" t="s">
        <v>5613</v>
      </c>
      <c r="J102" s="35" t="s">
        <v>323</v>
      </c>
      <c r="K102" s="36" t="s">
        <v>20</v>
      </c>
      <c r="L102" s="35" t="str">
        <f t="shared" si="17"/>
        <v>0..1</v>
      </c>
      <c r="M102" s="35" t="str">
        <f t="shared" si="20"/>
        <v>0..1</v>
      </c>
      <c r="N102" s="482" t="s">
        <v>20</v>
      </c>
      <c r="O102" s="34" t="s">
        <v>3907</v>
      </c>
      <c r="P102" s="34"/>
      <c r="Q102" s="34"/>
      <c r="R102" s="34"/>
      <c r="S102" s="34"/>
      <c r="T102" s="36"/>
      <c r="U102" s="500"/>
      <c r="V102" s="177" t="s">
        <v>4264</v>
      </c>
      <c r="W102" s="185"/>
      <c r="X102" s="166" t="s">
        <v>4949</v>
      </c>
      <c r="Y102" s="8"/>
      <c r="Z102" s="145" t="str">
        <f>INDEX('Factur-X FULL'!B:B,MATCH(CONCATENATE("/rsm:CrossIndustryInvoice",O102),'Factur-X FULL'!M:M,0))</f>
        <v>BT-47-00</v>
      </c>
      <c r="AA102" s="202" t="str">
        <f>INDEX('Factur-X FULL'!K:K,MATCH(CONCATENATE("/rsm:CrossIndustryInvoice",O102),'Factur-X FULL'!M:M,0))</f>
        <v>0..1</v>
      </c>
      <c r="AB102" s="146" t="str">
        <f>IF(OR(ISNA(Z102),Z102="EXT"),INDEX('Factur-X FULL'!T:T,MATCH(CONCATENATE("/rsm:CrossIndustryInvoice",O102),'Factur-X FULL'!M:M,0)),INDEX('Factur-X FULL'!T:T,MATCH(Z102,'Factur-X FULL'!B:B,0)))</f>
        <v>MINIMUM</v>
      </c>
      <c r="AC102" s="70"/>
      <c r="AD102" s="8"/>
    </row>
    <row r="103" spans="1:30" ht="45" customHeight="1" outlineLevel="4" x14ac:dyDescent="0.2">
      <c r="A103" s="8">
        <v>397</v>
      </c>
      <c r="B103" s="54" t="s">
        <v>4160</v>
      </c>
      <c r="C103" s="121"/>
      <c r="D103" s="445" t="str">
        <f t="shared" si="16"/>
        <v xml:space="preserve">* * * * * </v>
      </c>
      <c r="E103" s="24" t="s">
        <v>181</v>
      </c>
      <c r="F103" s="26">
        <f t="shared" si="15"/>
        <v>5</v>
      </c>
      <c r="G103" s="26" t="s">
        <v>5613</v>
      </c>
      <c r="H103" s="26" t="s">
        <v>5613</v>
      </c>
      <c r="I103" s="26" t="s">
        <v>5613</v>
      </c>
      <c r="J103" s="26" t="s">
        <v>323</v>
      </c>
      <c r="K103" s="18" t="s">
        <v>20</v>
      </c>
      <c r="L103" s="230" t="str">
        <f t="shared" si="17"/>
        <v>0..1</v>
      </c>
      <c r="M103" s="230" t="str">
        <f t="shared" si="20"/>
        <v>0..1</v>
      </c>
      <c r="N103" s="475" t="s">
        <v>20</v>
      </c>
      <c r="O103" s="24" t="s">
        <v>3908</v>
      </c>
      <c r="P103" s="24" t="s">
        <v>1704</v>
      </c>
      <c r="Q103" s="24" t="s">
        <v>1705</v>
      </c>
      <c r="R103" s="24"/>
      <c r="S103" s="21" t="s">
        <v>5951</v>
      </c>
      <c r="T103" s="19" t="s">
        <v>147</v>
      </c>
      <c r="U103" s="495" t="s">
        <v>81</v>
      </c>
      <c r="V103" s="89" t="s">
        <v>183</v>
      </c>
      <c r="W103" s="182" t="s">
        <v>4135</v>
      </c>
      <c r="X103" s="164" t="s">
        <v>4949</v>
      </c>
      <c r="Y103" s="8"/>
      <c r="Z103" s="114" t="str">
        <f>INDEX('Factur-X FULL'!B:B,MATCH(CONCATENATE("/rsm:CrossIndustryInvoice",O103),'Factur-X FULL'!M:M,0))</f>
        <v>BT-47</v>
      </c>
      <c r="AA103" s="201" t="str">
        <f>INDEX('Factur-X FULL'!K:K,MATCH(CONCATENATE("/rsm:CrossIndustryInvoice",O103),'Factur-X FULL'!M:M,0))</f>
        <v>1..1</v>
      </c>
      <c r="AB103" s="109" t="str">
        <f>IF(OR(ISNA(Z103),Z103="EXT"),INDEX('Factur-X FULL'!T:T,MATCH(CONCATENATE("/rsm:CrossIndustryInvoice",O103),'Factur-X FULL'!M:M,0)),INDEX('Factur-X FULL'!T:T,MATCH(Z103,'Factur-X FULL'!B:B,0)))</f>
        <v>MINIMUM</v>
      </c>
      <c r="AC103" s="70" t="s">
        <v>4706</v>
      </c>
      <c r="AD103" s="8"/>
    </row>
    <row r="104" spans="1:30" ht="45" customHeight="1" outlineLevel="4" x14ac:dyDescent="0.2">
      <c r="A104" s="8">
        <v>398</v>
      </c>
      <c r="B104" s="54" t="s">
        <v>4160</v>
      </c>
      <c r="C104" s="121"/>
      <c r="D104" s="445" t="str">
        <f t="shared" si="16"/>
        <v xml:space="preserve">* * * * * * </v>
      </c>
      <c r="E104" s="24" t="s">
        <v>4042</v>
      </c>
      <c r="F104" s="26">
        <f t="shared" si="15"/>
        <v>6</v>
      </c>
      <c r="G104" s="26" t="s">
        <v>5613</v>
      </c>
      <c r="H104" s="26" t="s">
        <v>5613</v>
      </c>
      <c r="I104" s="26" t="s">
        <v>5613</v>
      </c>
      <c r="J104" s="26" t="s">
        <v>323</v>
      </c>
      <c r="K104" s="18" t="s">
        <v>20</v>
      </c>
      <c r="L104" s="230" t="str">
        <f t="shared" si="17"/>
        <v>0..1</v>
      </c>
      <c r="M104" s="230" t="str">
        <f t="shared" si="20"/>
        <v>0..1</v>
      </c>
      <c r="N104" s="475" t="s">
        <v>20</v>
      </c>
      <c r="O104" s="32" t="s">
        <v>3909</v>
      </c>
      <c r="P104" s="32" t="s">
        <v>1714</v>
      </c>
      <c r="Q104" s="32" t="s">
        <v>406</v>
      </c>
      <c r="R104" s="32"/>
      <c r="S104" s="32"/>
      <c r="T104" s="122" t="s">
        <v>409</v>
      </c>
      <c r="U104" s="497" t="s">
        <v>230</v>
      </c>
      <c r="V104" s="90"/>
      <c r="W104" s="184"/>
      <c r="X104" s="165" t="s">
        <v>4949</v>
      </c>
      <c r="Y104" s="8"/>
      <c r="Z104" s="114" t="str">
        <f>INDEX('Factur-X FULL'!B:B,MATCH(CONCATENATE("/rsm:CrossIndustryInvoice",O104),'Factur-X FULL'!M:M,0))</f>
        <v>BT-47-1</v>
      </c>
      <c r="AA104" s="201" t="str">
        <f>INDEX('Factur-X FULL'!K:K,MATCH(CONCATENATE("/rsm:CrossIndustryInvoice",O104),'Factur-X FULL'!M:M,0))</f>
        <v>0..1</v>
      </c>
      <c r="AB104" s="109" t="str">
        <f>IF(OR(ISNA(Z104),Z104="EXT"),INDEX('Factur-X FULL'!T:T,MATCH(CONCATENATE("/rsm:CrossIndustryInvoice",O104),'Factur-X FULL'!M:M,0)),INDEX('Factur-X FULL'!T:T,MATCH(Z104,'Factur-X FULL'!B:B,0)))</f>
        <v>MINIMUM</v>
      </c>
      <c r="AD104" s="8"/>
    </row>
    <row r="105" spans="1:30" ht="45" customHeight="1" outlineLevel="4" x14ac:dyDescent="0.2">
      <c r="A105" s="8">
        <v>399</v>
      </c>
      <c r="B105" s="54" t="s">
        <v>4160</v>
      </c>
      <c r="C105" s="121"/>
      <c r="D105" s="445" t="str">
        <f t="shared" si="16"/>
        <v xml:space="preserve">* * * * * </v>
      </c>
      <c r="E105" s="24" t="s">
        <v>1719</v>
      </c>
      <c r="F105" s="26">
        <f t="shared" si="15"/>
        <v>5</v>
      </c>
      <c r="G105" s="26" t="s">
        <v>5613</v>
      </c>
      <c r="H105" s="26" t="s">
        <v>5613</v>
      </c>
      <c r="I105" s="26" t="s">
        <v>5613</v>
      </c>
      <c r="J105" s="26" t="s">
        <v>323</v>
      </c>
      <c r="K105" s="18" t="s">
        <v>20</v>
      </c>
      <c r="L105" s="230" t="str">
        <f t="shared" si="17"/>
        <v>0..1</v>
      </c>
      <c r="M105" s="230" t="str">
        <f t="shared" si="20"/>
        <v>0..1</v>
      </c>
      <c r="N105" s="475" t="s">
        <v>20</v>
      </c>
      <c r="O105" s="24" t="s">
        <v>4783</v>
      </c>
      <c r="P105" s="24"/>
      <c r="Q105" s="24"/>
      <c r="R105" s="24"/>
      <c r="S105" s="24"/>
      <c r="T105" s="19" t="s">
        <v>125</v>
      </c>
      <c r="U105" s="495" t="s">
        <v>81</v>
      </c>
      <c r="V105" s="89"/>
      <c r="W105" s="182"/>
      <c r="X105" s="164" t="s">
        <v>4949</v>
      </c>
      <c r="Y105" s="8"/>
      <c r="Z105" s="114" t="str">
        <f>INDEX('Factur-X FULL'!B:B,MATCH(CONCATENATE("/rsm:CrossIndustryInvoice",O105),'Factur-X FULL'!M:M,0))</f>
        <v>BT-45</v>
      </c>
      <c r="AA105" s="201" t="str">
        <f>INDEX('Factur-X FULL'!K:K,MATCH(CONCATENATE("/rsm:CrossIndustryInvoice",O105),'Factur-X FULL'!M:M,0))</f>
        <v>0..1</v>
      </c>
      <c r="AB105" s="109" t="str">
        <f>IF(OR(ISNA(Z105),Z105="EXT"),INDEX('Factur-X FULL'!T:T,MATCH(CONCATENATE("/rsm:CrossIndustryInvoice",O105),'Factur-X FULL'!M:M,0)),INDEX('Factur-X FULL'!T:T,MATCH(Z105,'Factur-X FULL'!B:B,0)))</f>
        <v>EN 16931</v>
      </c>
      <c r="AC105" s="70" t="s">
        <v>4706</v>
      </c>
      <c r="AD105" s="8"/>
    </row>
    <row r="106" spans="1:30" s="148" customFormat="1" ht="45" customHeight="1" outlineLevel="3" x14ac:dyDescent="0.2">
      <c r="A106" s="8">
        <v>408</v>
      </c>
      <c r="B106" s="153" t="s">
        <v>4160</v>
      </c>
      <c r="C106" s="128"/>
      <c r="D106" s="446" t="str">
        <f t="shared" si="16"/>
        <v xml:space="preserve">* * * * </v>
      </c>
      <c r="E106" s="49" t="s">
        <v>1753</v>
      </c>
      <c r="F106" s="35">
        <f t="shared" si="15"/>
        <v>4</v>
      </c>
      <c r="G106" s="35" t="s">
        <v>5613</v>
      </c>
      <c r="H106" s="35" t="s">
        <v>5613</v>
      </c>
      <c r="I106" s="35" t="s">
        <v>5613</v>
      </c>
      <c r="J106" s="35" t="s">
        <v>323</v>
      </c>
      <c r="K106" s="36" t="s">
        <v>20</v>
      </c>
      <c r="L106" s="35" t="s">
        <v>21</v>
      </c>
      <c r="M106" s="35" t="str">
        <f t="shared" si="20"/>
        <v>0..n</v>
      </c>
      <c r="N106" s="482" t="s">
        <v>21</v>
      </c>
      <c r="O106" s="34" t="s">
        <v>4044</v>
      </c>
      <c r="P106" s="34" t="s">
        <v>1754</v>
      </c>
      <c r="Q106" s="34" t="s">
        <v>4235</v>
      </c>
      <c r="R106" s="34"/>
      <c r="S106" s="34"/>
      <c r="T106" s="36" t="s">
        <v>77</v>
      </c>
      <c r="U106" s="500"/>
      <c r="V106" s="91"/>
      <c r="W106" s="185"/>
      <c r="X106" s="166" t="s">
        <v>4949</v>
      </c>
      <c r="Y106" s="8"/>
      <c r="Z106" s="145" t="str">
        <f>INDEX('Factur-X FULL'!B:B,MATCH(CONCATENATE("/rsm:CrossIndustryInvoice",O106),'Factur-X FULL'!M:M,0))</f>
        <v>BG-9</v>
      </c>
      <c r="AA106" s="202" t="str">
        <f>INDEX('Factur-X FULL'!K:K,MATCH(CONCATENATE("/rsm:CrossIndustryInvoice",O106),'Factur-X FULL'!M:M,0))</f>
        <v>0..1</v>
      </c>
      <c r="AB106" s="146" t="str">
        <f>IF(OR(ISNA(Z106),Z106="EXT"),INDEX('Factur-X FULL'!T:T,MATCH(CONCATENATE("/rsm:CrossIndustryInvoice",O106),'Factur-X FULL'!M:M,0)),INDEX('Factur-X FULL'!T:T,MATCH(Z106,'Factur-X FULL'!B:B,0)))</f>
        <v>EN 16931</v>
      </c>
      <c r="AC106" s="425" t="s">
        <v>4712</v>
      </c>
      <c r="AD106" s="8"/>
    </row>
    <row r="107" spans="1:30" ht="45" customHeight="1" outlineLevel="4" x14ac:dyDescent="0.2">
      <c r="A107" s="8">
        <v>409</v>
      </c>
      <c r="B107" s="54" t="s">
        <v>4160</v>
      </c>
      <c r="C107" s="121"/>
      <c r="D107" s="445" t="str">
        <f t="shared" si="16"/>
        <v xml:space="preserve">* * * * * </v>
      </c>
      <c r="E107" s="24" t="s">
        <v>4051</v>
      </c>
      <c r="F107" s="26">
        <f t="shared" si="15"/>
        <v>5</v>
      </c>
      <c r="G107" s="26" t="s">
        <v>5613</v>
      </c>
      <c r="H107" s="26" t="s">
        <v>5613</v>
      </c>
      <c r="I107" s="26" t="s">
        <v>5613</v>
      </c>
      <c r="J107" s="26" t="s">
        <v>323</v>
      </c>
      <c r="K107" s="19" t="s">
        <v>20</v>
      </c>
      <c r="L107" s="230" t="str">
        <f t="shared" ref="L107:L126" si="21">IF($K107="","",$K107)</f>
        <v>0..1</v>
      </c>
      <c r="M107" s="230" t="str">
        <f t="shared" si="20"/>
        <v>0..1</v>
      </c>
      <c r="N107" s="475" t="s">
        <v>20</v>
      </c>
      <c r="O107" s="24" t="s">
        <v>4045</v>
      </c>
      <c r="P107" s="24" t="s">
        <v>1508</v>
      </c>
      <c r="Q107" s="24" t="s">
        <v>1509</v>
      </c>
      <c r="R107" s="24"/>
      <c r="S107" s="24"/>
      <c r="T107" s="19" t="s">
        <v>125</v>
      </c>
      <c r="U107" s="495" t="s">
        <v>81</v>
      </c>
      <c r="V107" s="89"/>
      <c r="W107" s="182"/>
      <c r="X107" s="164" t="s">
        <v>4949</v>
      </c>
      <c r="Y107" s="8"/>
      <c r="Z107" s="114" t="str">
        <f>INDEX('Factur-X FULL'!B:B,MATCH(CONCATENATE("/rsm:CrossIndustryInvoice",O107),'Factur-X FULL'!M:M,0))</f>
        <v>BT-56</v>
      </c>
      <c r="AA107" s="201" t="str">
        <f>INDEX('Factur-X FULL'!K:K,MATCH(CONCATENATE("/rsm:CrossIndustryInvoice",O107),'Factur-X FULL'!M:M,0))</f>
        <v>0..1</v>
      </c>
      <c r="AB107" s="109" t="str">
        <f>IF(OR(ISNA(Z107),Z107="EXT"),INDEX('Factur-X FULL'!T:T,MATCH(CONCATENATE("/rsm:CrossIndustryInvoice",O107),'Factur-X FULL'!M:M,0)),INDEX('Factur-X FULL'!T:T,MATCH(Z107,'Factur-X FULL'!B:B,0)))</f>
        <v>EN 16931</v>
      </c>
      <c r="AC107" s="425" t="s">
        <v>4712</v>
      </c>
      <c r="AD107" s="8"/>
    </row>
    <row r="108" spans="1:30" ht="45" customHeight="1" outlineLevel="4" x14ac:dyDescent="0.2">
      <c r="A108" s="8">
        <v>410</v>
      </c>
      <c r="B108" s="54" t="s">
        <v>4160</v>
      </c>
      <c r="C108" s="121"/>
      <c r="D108" s="445" t="str">
        <f t="shared" si="16"/>
        <v xml:space="preserve">* * * * * </v>
      </c>
      <c r="E108" s="24" t="s">
        <v>4052</v>
      </c>
      <c r="F108" s="26">
        <f t="shared" si="15"/>
        <v>5</v>
      </c>
      <c r="G108" s="26" t="s">
        <v>5613</v>
      </c>
      <c r="H108" s="26" t="s">
        <v>5613</v>
      </c>
      <c r="I108" s="26" t="s">
        <v>5613</v>
      </c>
      <c r="J108" s="26" t="s">
        <v>323</v>
      </c>
      <c r="K108" s="19" t="s">
        <v>20</v>
      </c>
      <c r="L108" s="230" t="str">
        <f t="shared" si="21"/>
        <v>0..1</v>
      </c>
      <c r="M108" s="230" t="str">
        <f t="shared" si="20"/>
        <v>0..1</v>
      </c>
      <c r="N108" s="475" t="s">
        <v>20</v>
      </c>
      <c r="O108" s="24" t="s">
        <v>4046</v>
      </c>
      <c r="P108" s="24" t="s">
        <v>1508</v>
      </c>
      <c r="Q108" s="24" t="s">
        <v>1517</v>
      </c>
      <c r="R108" s="24"/>
      <c r="S108" s="24"/>
      <c r="T108" s="19" t="s">
        <v>125</v>
      </c>
      <c r="U108" s="495" t="s">
        <v>81</v>
      </c>
      <c r="V108" s="89"/>
      <c r="W108" s="182"/>
      <c r="X108" s="164" t="s">
        <v>4949</v>
      </c>
      <c r="Y108" s="8"/>
      <c r="Z108" s="114" t="str">
        <f>INDEX('Factur-X FULL'!B:B,MATCH(CONCATENATE("/rsm:CrossIndustryInvoice",O108),'Factur-X FULL'!M:M,0))</f>
        <v>BT-56-0</v>
      </c>
      <c r="AA108" s="201" t="str">
        <f>INDEX('Factur-X FULL'!K:K,MATCH(CONCATENATE("/rsm:CrossIndustryInvoice",O108),'Factur-X FULL'!M:M,0))</f>
        <v>0..1</v>
      </c>
      <c r="AB108" s="109" t="str">
        <f>IF(OR(ISNA(Z108),Z108="EXT"),INDEX('Factur-X FULL'!T:T,MATCH(CONCATENATE("/rsm:CrossIndustryInvoice",O108),'Factur-X FULL'!M:M,0)),INDEX('Factur-X FULL'!T:T,MATCH(Z108,'Factur-X FULL'!B:B,0)))</f>
        <v>EN 16931</v>
      </c>
      <c r="AC108" s="425" t="s">
        <v>4712</v>
      </c>
      <c r="AD108" s="8"/>
    </row>
    <row r="109" spans="1:30" ht="45" customHeight="1" outlineLevel="4" x14ac:dyDescent="0.2">
      <c r="A109" s="8">
        <v>412</v>
      </c>
      <c r="B109" s="54" t="s">
        <v>4160</v>
      </c>
      <c r="C109" s="121"/>
      <c r="D109" s="445" t="str">
        <f t="shared" si="16"/>
        <v xml:space="preserve">* * * * * </v>
      </c>
      <c r="E109" s="46" t="str">
        <f>CONCATENATE("(",E110,")")</f>
        <v>(Buyer Contact - telephone number)</v>
      </c>
      <c r="F109" s="26">
        <f t="shared" si="15"/>
        <v>5</v>
      </c>
      <c r="G109" s="26" t="s">
        <v>5613</v>
      </c>
      <c r="H109" s="26" t="s">
        <v>5613</v>
      </c>
      <c r="I109" s="26" t="s">
        <v>5613</v>
      </c>
      <c r="J109" s="26" t="s">
        <v>323</v>
      </c>
      <c r="K109" s="19" t="s">
        <v>20</v>
      </c>
      <c r="L109" s="230" t="str">
        <f t="shared" si="21"/>
        <v>0..1</v>
      </c>
      <c r="M109" s="230" t="str">
        <f t="shared" si="20"/>
        <v>0..1</v>
      </c>
      <c r="N109" s="475" t="s">
        <v>20</v>
      </c>
      <c r="O109" s="24" t="s">
        <v>4047</v>
      </c>
      <c r="P109" s="24"/>
      <c r="Q109" s="24"/>
      <c r="R109" s="24"/>
      <c r="S109" s="24"/>
      <c r="T109" s="19"/>
      <c r="U109" s="494"/>
      <c r="V109" s="89"/>
      <c r="W109" s="182"/>
      <c r="X109" s="164" t="s">
        <v>4949</v>
      </c>
      <c r="Y109" s="8"/>
      <c r="Z109" s="114" t="str">
        <f>INDEX('Factur-X FULL'!B:B,MATCH(CONCATENATE("/rsm:CrossIndustryInvoice",O109),'Factur-X FULL'!M:M,0))</f>
        <v>BT-57-00</v>
      </c>
      <c r="AA109" s="201" t="str">
        <f>INDEX('Factur-X FULL'!K:K,MATCH(CONCATENATE("/rsm:CrossIndustryInvoice",O109),'Factur-X FULL'!M:M,0))</f>
        <v>0..1</v>
      </c>
      <c r="AB109" s="109" t="str">
        <f>IF(OR(ISNA(Z109),Z109="EXT"),INDEX('Factur-X FULL'!T:T,MATCH(CONCATENATE("/rsm:CrossIndustryInvoice",O109),'Factur-X FULL'!M:M,0)),INDEX('Factur-X FULL'!T:T,MATCH(Z109,'Factur-X FULL'!B:B,0)))</f>
        <v>EN 16931</v>
      </c>
      <c r="AC109" s="425" t="s">
        <v>4712</v>
      </c>
      <c r="AD109" s="8"/>
    </row>
    <row r="110" spans="1:30" ht="45" customHeight="1" outlineLevel="4" x14ac:dyDescent="0.2">
      <c r="A110" s="8">
        <v>413</v>
      </c>
      <c r="B110" s="54" t="s">
        <v>4160</v>
      </c>
      <c r="C110" s="121"/>
      <c r="D110" s="445" t="str">
        <f t="shared" si="16"/>
        <v xml:space="preserve">* * * * * * </v>
      </c>
      <c r="E110" s="24" t="s">
        <v>4053</v>
      </c>
      <c r="F110" s="26">
        <f t="shared" si="15"/>
        <v>6</v>
      </c>
      <c r="G110" s="26" t="s">
        <v>5613</v>
      </c>
      <c r="H110" s="26" t="s">
        <v>5613</v>
      </c>
      <c r="I110" s="26" t="s">
        <v>5613</v>
      </c>
      <c r="J110" s="26" t="s">
        <v>323</v>
      </c>
      <c r="K110" s="19" t="s">
        <v>16</v>
      </c>
      <c r="L110" s="230" t="str">
        <f t="shared" si="21"/>
        <v>1..1</v>
      </c>
      <c r="M110" s="230" t="str">
        <f t="shared" si="20"/>
        <v>1..1</v>
      </c>
      <c r="N110" s="475" t="s">
        <v>20</v>
      </c>
      <c r="O110" s="24" t="s">
        <v>4048</v>
      </c>
      <c r="P110" s="24" t="s">
        <v>1528</v>
      </c>
      <c r="Q110" s="24"/>
      <c r="R110" s="24"/>
      <c r="S110" s="24"/>
      <c r="T110" s="19" t="s">
        <v>125</v>
      </c>
      <c r="U110" s="495" t="s">
        <v>81</v>
      </c>
      <c r="V110" s="89"/>
      <c r="W110" s="182"/>
      <c r="X110" s="164" t="s">
        <v>4949</v>
      </c>
      <c r="Y110" s="8"/>
      <c r="Z110" s="114" t="str">
        <f>INDEX('Factur-X FULL'!B:B,MATCH(CONCATENATE("/rsm:CrossIndustryInvoice",O110),'Factur-X FULL'!M:M,0))</f>
        <v>BT-57</v>
      </c>
      <c r="AA110" s="201" t="str">
        <f>INDEX('Factur-X FULL'!K:K,MATCH(CONCATENATE("/rsm:CrossIndustryInvoice",O110),'Factur-X FULL'!M:M,0))</f>
        <v>1..1</v>
      </c>
      <c r="AB110" s="109" t="str">
        <f>IF(OR(ISNA(Z110),Z110="EXT"),INDEX('Factur-X FULL'!T:T,MATCH(CONCATENATE("/rsm:CrossIndustryInvoice",O110),'Factur-X FULL'!M:M,0)),INDEX('Factur-X FULL'!T:T,MATCH(Z110,'Factur-X FULL'!B:B,0)))</f>
        <v>EN 16931</v>
      </c>
      <c r="AC110" s="425" t="s">
        <v>4712</v>
      </c>
      <c r="AD110" s="8"/>
    </row>
    <row r="111" spans="1:30" ht="45" customHeight="1" outlineLevel="4" x14ac:dyDescent="0.2">
      <c r="A111" s="8">
        <v>416</v>
      </c>
      <c r="B111" s="54" t="s">
        <v>4160</v>
      </c>
      <c r="C111" s="121"/>
      <c r="D111" s="445" t="str">
        <f t="shared" si="16"/>
        <v xml:space="preserve">* * * * * </v>
      </c>
      <c r="E111" s="46" t="str">
        <f>CONCATENATE("(",E112,")")</f>
        <v>(Buyer Contact - email address)</v>
      </c>
      <c r="F111" s="26">
        <f t="shared" si="15"/>
        <v>5</v>
      </c>
      <c r="G111" s="26" t="s">
        <v>5613</v>
      </c>
      <c r="H111" s="26" t="s">
        <v>5613</v>
      </c>
      <c r="I111" s="26" t="s">
        <v>5613</v>
      </c>
      <c r="J111" s="26" t="s">
        <v>323</v>
      </c>
      <c r="K111" s="19" t="s">
        <v>20</v>
      </c>
      <c r="L111" s="230" t="str">
        <f t="shared" si="21"/>
        <v>0..1</v>
      </c>
      <c r="M111" s="230" t="str">
        <f t="shared" si="20"/>
        <v>0..1</v>
      </c>
      <c r="N111" s="475" t="s">
        <v>20</v>
      </c>
      <c r="O111" s="24" t="s">
        <v>4049</v>
      </c>
      <c r="P111" s="24"/>
      <c r="Q111" s="24"/>
      <c r="R111" s="24"/>
      <c r="S111" s="24"/>
      <c r="T111" s="19"/>
      <c r="U111" s="494"/>
      <c r="V111" s="89"/>
      <c r="W111" s="182"/>
      <c r="X111" s="164" t="s">
        <v>4949</v>
      </c>
      <c r="Y111" s="8"/>
      <c r="Z111" s="114" t="str">
        <f>INDEX('Factur-X FULL'!B:B,MATCH(CONCATENATE("/rsm:CrossIndustryInvoice",O111),'Factur-X FULL'!M:M,0))</f>
        <v>BT-58-00</v>
      </c>
      <c r="AA111" s="201" t="str">
        <f>INDEX('Factur-X FULL'!K:K,MATCH(CONCATENATE("/rsm:CrossIndustryInvoice",O111),'Factur-X FULL'!M:M,0))</f>
        <v>0..1</v>
      </c>
      <c r="AB111" s="109" t="str">
        <f>IF(OR(ISNA(Z111),Z111="EXT"),INDEX('Factur-X FULL'!T:T,MATCH(CONCATENATE("/rsm:CrossIndustryInvoice",O111),'Factur-X FULL'!M:M,0)),INDEX('Factur-X FULL'!T:T,MATCH(Z111,'Factur-X FULL'!B:B,0)))</f>
        <v>EN 16931</v>
      </c>
      <c r="AC111" s="425" t="s">
        <v>4712</v>
      </c>
      <c r="AD111" s="8"/>
    </row>
    <row r="112" spans="1:30" ht="45" customHeight="1" outlineLevel="4" x14ac:dyDescent="0.2">
      <c r="A112" s="8">
        <v>417</v>
      </c>
      <c r="B112" s="54" t="s">
        <v>4160</v>
      </c>
      <c r="C112" s="121"/>
      <c r="D112" s="445" t="str">
        <f t="shared" si="16"/>
        <v xml:space="preserve">* * * * * * </v>
      </c>
      <c r="E112" s="24" t="s">
        <v>4054</v>
      </c>
      <c r="F112" s="26">
        <f t="shared" si="15"/>
        <v>6</v>
      </c>
      <c r="G112" s="26" t="s">
        <v>5613</v>
      </c>
      <c r="H112" s="26" t="s">
        <v>5613</v>
      </c>
      <c r="I112" s="26" t="s">
        <v>5613</v>
      </c>
      <c r="J112" s="26" t="s">
        <v>323</v>
      </c>
      <c r="K112" s="19" t="s">
        <v>16</v>
      </c>
      <c r="L112" s="230" t="str">
        <f t="shared" si="21"/>
        <v>1..1</v>
      </c>
      <c r="M112" s="230" t="str">
        <f t="shared" si="20"/>
        <v>1..1</v>
      </c>
      <c r="N112" s="475" t="s">
        <v>20</v>
      </c>
      <c r="O112" s="24" t="s">
        <v>4050</v>
      </c>
      <c r="P112" s="24" t="s">
        <v>1545</v>
      </c>
      <c r="Q112" s="24"/>
      <c r="R112" s="24"/>
      <c r="S112" s="24"/>
      <c r="T112" s="19" t="s">
        <v>125</v>
      </c>
      <c r="U112" s="495" t="s">
        <v>81</v>
      </c>
      <c r="V112" s="89"/>
      <c r="W112" s="182"/>
      <c r="X112" s="164" t="s">
        <v>4949</v>
      </c>
      <c r="Y112" s="8"/>
      <c r="Z112" s="114" t="str">
        <f>INDEX('Factur-X FULL'!B:B,MATCH(CONCATENATE("/rsm:CrossIndustryInvoice",O112),'Factur-X FULL'!M:M,0))</f>
        <v>BT-58</v>
      </c>
      <c r="AA112" s="201" t="str">
        <f>INDEX('Factur-X FULL'!K:K,MATCH(CONCATENATE("/rsm:CrossIndustryInvoice",O112),'Factur-X FULL'!M:M,0))</f>
        <v>1..1</v>
      </c>
      <c r="AB112" s="109" t="str">
        <f>IF(OR(ISNA(Z112),Z112="EXT"),INDEX('Factur-X FULL'!T:T,MATCH(CONCATENATE("/rsm:CrossIndustryInvoice",O112),'Factur-X FULL'!M:M,0)),INDEX('Factur-X FULL'!T:T,MATCH(Z112,'Factur-X FULL'!B:B,0)))</f>
        <v>EN 16931</v>
      </c>
      <c r="AC112" s="425" t="s">
        <v>4712</v>
      </c>
      <c r="AD112" s="8"/>
    </row>
    <row r="113" spans="1:30" s="148" customFormat="1" ht="45" customHeight="1" outlineLevel="3" x14ac:dyDescent="0.2">
      <c r="A113" s="8">
        <v>418</v>
      </c>
      <c r="B113" s="153" t="s">
        <v>4160</v>
      </c>
      <c r="C113" s="130"/>
      <c r="D113" s="446" t="str">
        <f t="shared" si="16"/>
        <v xml:space="preserve">* * * * </v>
      </c>
      <c r="E113" s="49" t="s">
        <v>1797</v>
      </c>
      <c r="F113" s="35">
        <f t="shared" si="15"/>
        <v>4</v>
      </c>
      <c r="G113" s="35" t="s">
        <v>5613</v>
      </c>
      <c r="H113" s="35" t="s">
        <v>5613</v>
      </c>
      <c r="I113" s="35" t="s">
        <v>5613</v>
      </c>
      <c r="J113" s="35" t="s">
        <v>323</v>
      </c>
      <c r="K113" s="36" t="s">
        <v>16</v>
      </c>
      <c r="L113" s="35" t="str">
        <f t="shared" si="21"/>
        <v>1..1</v>
      </c>
      <c r="M113" s="35" t="str">
        <f t="shared" si="20"/>
        <v>1..1</v>
      </c>
      <c r="N113" s="482" t="s">
        <v>20</v>
      </c>
      <c r="O113" s="34" t="s">
        <v>4043</v>
      </c>
      <c r="P113" s="34" t="s">
        <v>1798</v>
      </c>
      <c r="Q113" s="34" t="s">
        <v>1553</v>
      </c>
      <c r="R113" s="34"/>
      <c r="S113" s="34"/>
      <c r="T113" s="36" t="s">
        <v>77</v>
      </c>
      <c r="U113" s="500"/>
      <c r="V113" s="91"/>
      <c r="W113" s="185"/>
      <c r="X113" s="166" t="s">
        <v>4949</v>
      </c>
      <c r="Y113" s="8"/>
      <c r="Z113" s="145" t="str">
        <f>INDEX('Factur-X FULL'!B:B,MATCH(CONCATENATE("/rsm:CrossIndustryInvoice",O113),'Factur-X FULL'!M:M,0))</f>
        <v>BG-8</v>
      </c>
      <c r="AA113" s="202" t="str">
        <f>INDEX('Factur-X FULL'!K:K,MATCH(CONCATENATE("/rsm:CrossIndustryInvoice",O113),'Factur-X FULL'!M:M,0))</f>
        <v>1..1</v>
      </c>
      <c r="AB113" s="146" t="str">
        <f>IF(OR(ISNA(Z113),Z113="EXT"),INDEX('Factur-X FULL'!T:T,MATCH(CONCATENATE("/rsm:CrossIndustryInvoice",O113),'Factur-X FULL'!M:M,0)),INDEX('Factur-X FULL'!T:T,MATCH(Z113,'Factur-X FULL'!B:B,0)))</f>
        <v>BASIC WL</v>
      </c>
      <c r="AC113" s="70"/>
      <c r="AD113" s="8"/>
    </row>
    <row r="114" spans="1:30" ht="45" customHeight="1" outlineLevel="4" x14ac:dyDescent="0.2">
      <c r="A114" s="8">
        <v>419</v>
      </c>
      <c r="B114" s="54" t="s">
        <v>4160</v>
      </c>
      <c r="C114" s="121"/>
      <c r="D114" s="445" t="str">
        <f t="shared" si="16"/>
        <v xml:space="preserve">* * * * * </v>
      </c>
      <c r="E114" s="24" t="s">
        <v>201</v>
      </c>
      <c r="F114" s="26">
        <f t="shared" si="15"/>
        <v>5</v>
      </c>
      <c r="G114" s="26" t="s">
        <v>5613</v>
      </c>
      <c r="H114" s="26" t="s">
        <v>5613</v>
      </c>
      <c r="I114" s="26" t="s">
        <v>5613</v>
      </c>
      <c r="J114" s="26" t="s">
        <v>323</v>
      </c>
      <c r="K114" s="18" t="s">
        <v>20</v>
      </c>
      <c r="L114" s="230" t="str">
        <f t="shared" si="21"/>
        <v>0..1</v>
      </c>
      <c r="M114" s="230" t="str">
        <f t="shared" si="20"/>
        <v>0..1</v>
      </c>
      <c r="N114" s="475" t="s">
        <v>20</v>
      </c>
      <c r="O114" s="21" t="s">
        <v>3910</v>
      </c>
      <c r="P114" s="20" t="s">
        <v>1467</v>
      </c>
      <c r="Q114" s="20" t="s">
        <v>1468</v>
      </c>
      <c r="R114" s="20"/>
      <c r="S114" s="21"/>
      <c r="T114" s="18" t="s">
        <v>125</v>
      </c>
      <c r="U114" s="495" t="s">
        <v>81</v>
      </c>
      <c r="V114" s="88">
        <v>75927</v>
      </c>
      <c r="W114" s="181"/>
      <c r="X114" s="163" t="s">
        <v>4949</v>
      </c>
      <c r="Y114" s="8"/>
      <c r="Z114" s="114" t="str">
        <f>INDEX('Factur-X FULL'!B:B,MATCH(CONCATENATE("/rsm:CrossIndustryInvoice",O114),'Factur-X FULL'!M:M,0))</f>
        <v>BT-53</v>
      </c>
      <c r="AA114" s="201" t="str">
        <f>INDEX('Factur-X FULL'!K:K,MATCH(CONCATENATE("/rsm:CrossIndustryInvoice",O114),'Factur-X FULL'!M:M,0))</f>
        <v>0..1</v>
      </c>
      <c r="AB114" s="109" t="str">
        <f>IF(OR(ISNA(Z114),Z114="EXT"),INDEX('Factur-X FULL'!T:T,MATCH(CONCATENATE("/rsm:CrossIndustryInvoice",O114),'Factur-X FULL'!M:M,0)),INDEX('Factur-X FULL'!T:T,MATCH(Z114,'Factur-X FULL'!B:B,0)))</f>
        <v>BASIC WL</v>
      </c>
      <c r="AD114" s="8"/>
    </row>
    <row r="115" spans="1:30" ht="45" customHeight="1" outlineLevel="4" x14ac:dyDescent="0.2">
      <c r="A115" s="8">
        <v>420</v>
      </c>
      <c r="B115" s="54" t="s">
        <v>4160</v>
      </c>
      <c r="C115" s="121"/>
      <c r="D115" s="445" t="str">
        <f t="shared" si="16"/>
        <v xml:space="preserve">* * * * * </v>
      </c>
      <c r="E115" s="24" t="s">
        <v>204</v>
      </c>
      <c r="F115" s="26">
        <f t="shared" si="15"/>
        <v>5</v>
      </c>
      <c r="G115" s="26" t="s">
        <v>5613</v>
      </c>
      <c r="H115" s="26" t="s">
        <v>5613</v>
      </c>
      <c r="I115" s="26" t="s">
        <v>5613</v>
      </c>
      <c r="J115" s="26" t="s">
        <v>323</v>
      </c>
      <c r="K115" s="18" t="s">
        <v>20</v>
      </c>
      <c r="L115" s="230" t="str">
        <f t="shared" si="21"/>
        <v>0..1</v>
      </c>
      <c r="M115" s="230" t="str">
        <f t="shared" si="20"/>
        <v>0..1</v>
      </c>
      <c r="N115" s="475" t="s">
        <v>20</v>
      </c>
      <c r="O115" s="21" t="s">
        <v>3911</v>
      </c>
      <c r="P115" s="20" t="s">
        <v>1472</v>
      </c>
      <c r="Q115" s="20" t="s">
        <v>1473</v>
      </c>
      <c r="R115" s="20"/>
      <c r="S115" s="21"/>
      <c r="T115" s="18" t="s">
        <v>125</v>
      </c>
      <c r="U115" s="495" t="s">
        <v>81</v>
      </c>
      <c r="V115" s="88"/>
      <c r="W115" s="181"/>
      <c r="X115" s="163" t="s">
        <v>4949</v>
      </c>
      <c r="Y115" s="8"/>
      <c r="Z115" s="114" t="str">
        <f>INDEX('Factur-X FULL'!B:B,MATCH(CONCATENATE("/rsm:CrossIndustryInvoice",O115),'Factur-X FULL'!M:M,0))</f>
        <v>BT-50</v>
      </c>
      <c r="AA115" s="201" t="str">
        <f>INDEX('Factur-X FULL'!K:K,MATCH(CONCATENATE("/rsm:CrossIndustryInvoice",O115),'Factur-X FULL'!M:M,0))</f>
        <v>0..1</v>
      </c>
      <c r="AB115" s="109" t="str">
        <f>IF(OR(ISNA(Z115),Z115="EXT"),INDEX('Factur-X FULL'!T:T,MATCH(CONCATENATE("/rsm:CrossIndustryInvoice",O115),'Factur-X FULL'!M:M,0)),INDEX('Factur-X FULL'!T:T,MATCH(Z115,'Factur-X FULL'!B:B,0)))</f>
        <v>BASIC WL</v>
      </c>
      <c r="AD115" s="8"/>
    </row>
    <row r="116" spans="1:30" ht="45" customHeight="1" outlineLevel="4" x14ac:dyDescent="0.2">
      <c r="A116" s="8">
        <v>421</v>
      </c>
      <c r="B116" s="54" t="s">
        <v>4160</v>
      </c>
      <c r="C116" s="121"/>
      <c r="D116" s="445" t="str">
        <f t="shared" si="16"/>
        <v xml:space="preserve">* * * * * </v>
      </c>
      <c r="E116" s="24" t="s">
        <v>207</v>
      </c>
      <c r="F116" s="26">
        <f t="shared" si="15"/>
        <v>5</v>
      </c>
      <c r="G116" s="26" t="s">
        <v>5613</v>
      </c>
      <c r="H116" s="26" t="s">
        <v>5613</v>
      </c>
      <c r="I116" s="26" t="s">
        <v>5613</v>
      </c>
      <c r="J116" s="26" t="s">
        <v>323</v>
      </c>
      <c r="K116" s="18" t="s">
        <v>20</v>
      </c>
      <c r="L116" s="230" t="str">
        <f t="shared" si="21"/>
        <v>0..1</v>
      </c>
      <c r="M116" s="230" t="str">
        <f t="shared" si="20"/>
        <v>0..1</v>
      </c>
      <c r="N116" s="475" t="s">
        <v>20</v>
      </c>
      <c r="O116" s="25" t="s">
        <v>3912</v>
      </c>
      <c r="P116" s="24" t="s">
        <v>1477</v>
      </c>
      <c r="Q116" s="24"/>
      <c r="R116" s="24"/>
      <c r="S116" s="25"/>
      <c r="T116" s="19" t="s">
        <v>125</v>
      </c>
      <c r="U116" s="495" t="s">
        <v>81</v>
      </c>
      <c r="V116" s="89"/>
      <c r="W116" s="182"/>
      <c r="X116" s="164" t="s">
        <v>4949</v>
      </c>
      <c r="Y116" s="8"/>
      <c r="Z116" s="114" t="str">
        <f>INDEX('Factur-X FULL'!B:B,MATCH(CONCATENATE("/rsm:CrossIndustryInvoice",O116),'Factur-X FULL'!M:M,0))</f>
        <v>BT-51</v>
      </c>
      <c r="AA116" s="201" t="str">
        <f>INDEX('Factur-X FULL'!K:K,MATCH(CONCATENATE("/rsm:CrossIndustryInvoice",O116),'Factur-X FULL'!M:M,0))</f>
        <v>0..1</v>
      </c>
      <c r="AB116" s="109" t="str">
        <f>IF(OR(ISNA(Z116),Z116="EXT"),INDEX('Factur-X FULL'!T:T,MATCH(CONCATENATE("/rsm:CrossIndustryInvoice",O116),'Factur-X FULL'!M:M,0)),INDEX('Factur-X FULL'!T:T,MATCH(Z116,'Factur-X FULL'!B:B,0)))</f>
        <v>BASIC WL</v>
      </c>
      <c r="AD116" s="8"/>
    </row>
    <row r="117" spans="1:30" ht="45" customHeight="1" outlineLevel="4" x14ac:dyDescent="0.2">
      <c r="A117" s="8">
        <v>422</v>
      </c>
      <c r="B117" s="54" t="s">
        <v>4160</v>
      </c>
      <c r="C117" s="121"/>
      <c r="D117" s="445" t="str">
        <f t="shared" si="16"/>
        <v xml:space="preserve">* * * * * </v>
      </c>
      <c r="E117" s="24" t="s">
        <v>217</v>
      </c>
      <c r="F117" s="26">
        <f t="shared" si="15"/>
        <v>5</v>
      </c>
      <c r="G117" s="26" t="s">
        <v>5613</v>
      </c>
      <c r="H117" s="26" t="s">
        <v>5613</v>
      </c>
      <c r="I117" s="26" t="s">
        <v>5613</v>
      </c>
      <c r="J117" s="26" t="s">
        <v>323</v>
      </c>
      <c r="K117" s="18" t="s">
        <v>20</v>
      </c>
      <c r="L117" s="230" t="str">
        <f t="shared" si="21"/>
        <v>0..1</v>
      </c>
      <c r="M117" s="230" t="str">
        <f t="shared" si="20"/>
        <v>0..1</v>
      </c>
      <c r="N117" s="475" t="s">
        <v>20</v>
      </c>
      <c r="O117" s="25" t="s">
        <v>3913</v>
      </c>
      <c r="P117" s="24" t="s">
        <v>1477</v>
      </c>
      <c r="Q117" s="24"/>
      <c r="R117" s="24"/>
      <c r="S117" s="25"/>
      <c r="T117" s="19" t="s">
        <v>125</v>
      </c>
      <c r="U117" s="495" t="s">
        <v>81</v>
      </c>
      <c r="V117" s="89"/>
      <c r="W117" s="182"/>
      <c r="X117" s="164" t="s">
        <v>4949</v>
      </c>
      <c r="Y117" s="8"/>
      <c r="Z117" s="114" t="str">
        <f>INDEX('Factur-X FULL'!B:B,MATCH(CONCATENATE("/rsm:CrossIndustryInvoice",O117),'Factur-X FULL'!M:M,0))</f>
        <v>BT-163</v>
      </c>
      <c r="AA117" s="201" t="str">
        <f>INDEX('Factur-X FULL'!K:K,MATCH(CONCATENATE("/rsm:CrossIndustryInvoice",O117),'Factur-X FULL'!M:M,0))</f>
        <v>0..1</v>
      </c>
      <c r="AB117" s="109" t="str">
        <f>IF(OR(ISNA(Z117),Z117="EXT"),INDEX('Factur-X FULL'!T:T,MATCH(CONCATENATE("/rsm:CrossIndustryInvoice",O117),'Factur-X FULL'!M:M,0)),INDEX('Factur-X FULL'!T:T,MATCH(Z117,'Factur-X FULL'!B:B,0)))</f>
        <v>BASIC WL</v>
      </c>
      <c r="AD117" s="8"/>
    </row>
    <row r="118" spans="1:30" ht="45" customHeight="1" outlineLevel="4" x14ac:dyDescent="0.2">
      <c r="A118" s="8">
        <v>423</v>
      </c>
      <c r="B118" s="54" t="s">
        <v>4160</v>
      </c>
      <c r="C118" s="121"/>
      <c r="D118" s="445" t="str">
        <f t="shared" si="16"/>
        <v xml:space="preserve">* * * * * </v>
      </c>
      <c r="E118" s="24" t="s">
        <v>222</v>
      </c>
      <c r="F118" s="26">
        <f t="shared" si="15"/>
        <v>5</v>
      </c>
      <c r="G118" s="26" t="s">
        <v>5613</v>
      </c>
      <c r="H118" s="26" t="s">
        <v>5613</v>
      </c>
      <c r="I118" s="26" t="s">
        <v>5613</v>
      </c>
      <c r="J118" s="26" t="s">
        <v>323</v>
      </c>
      <c r="K118" s="18" t="s">
        <v>20</v>
      </c>
      <c r="L118" s="230" t="str">
        <f t="shared" si="21"/>
        <v>0..1</v>
      </c>
      <c r="M118" s="230" t="str">
        <f t="shared" si="20"/>
        <v>0..1</v>
      </c>
      <c r="N118" s="475" t="s">
        <v>20</v>
      </c>
      <c r="O118" s="21" t="s">
        <v>3914</v>
      </c>
      <c r="P118" s="20" t="s">
        <v>1742</v>
      </c>
      <c r="Q118" s="20"/>
      <c r="R118" s="20"/>
      <c r="S118" s="21"/>
      <c r="T118" s="18" t="s">
        <v>125</v>
      </c>
      <c r="U118" s="495" t="s">
        <v>81</v>
      </c>
      <c r="V118" s="88" t="s">
        <v>224</v>
      </c>
      <c r="W118" s="181"/>
      <c r="X118" s="163" t="s">
        <v>4949</v>
      </c>
      <c r="Y118" s="8"/>
      <c r="Z118" s="114" t="str">
        <f>INDEX('Factur-X FULL'!B:B,MATCH(CONCATENATE("/rsm:CrossIndustryInvoice",O118),'Factur-X FULL'!M:M,0))</f>
        <v>BT-52</v>
      </c>
      <c r="AA118" s="201" t="str">
        <f>INDEX('Factur-X FULL'!K:K,MATCH(CONCATENATE("/rsm:CrossIndustryInvoice",O118),'Factur-X FULL'!M:M,0))</f>
        <v>0..1</v>
      </c>
      <c r="AB118" s="109" t="str">
        <f>IF(OR(ISNA(Z118),Z118="EXT"),INDEX('Factur-X FULL'!T:T,MATCH(CONCATENATE("/rsm:CrossIndustryInvoice",O118),'Factur-X FULL'!M:M,0)),INDEX('Factur-X FULL'!T:T,MATCH(Z118,'Factur-X FULL'!B:B,0)))</f>
        <v>BASIC WL</v>
      </c>
      <c r="AD118" s="8"/>
    </row>
    <row r="119" spans="1:30" ht="45" customHeight="1" outlineLevel="4" x14ac:dyDescent="0.2">
      <c r="A119" s="8">
        <v>424</v>
      </c>
      <c r="B119" s="54" t="s">
        <v>4160</v>
      </c>
      <c r="C119" s="121"/>
      <c r="D119" s="445" t="str">
        <f t="shared" si="16"/>
        <v xml:space="preserve">* * * * * </v>
      </c>
      <c r="E119" s="24" t="s">
        <v>4801</v>
      </c>
      <c r="F119" s="26">
        <f t="shared" si="15"/>
        <v>5</v>
      </c>
      <c r="G119" s="26" t="s">
        <v>5613</v>
      </c>
      <c r="H119" s="26" t="s">
        <v>5613</v>
      </c>
      <c r="I119" s="26" t="s">
        <v>5613</v>
      </c>
      <c r="J119" s="26" t="s">
        <v>323</v>
      </c>
      <c r="K119" s="18" t="s">
        <v>16</v>
      </c>
      <c r="L119" s="230" t="str">
        <f t="shared" si="21"/>
        <v>1..1</v>
      </c>
      <c r="M119" s="230" t="str">
        <f t="shared" si="20"/>
        <v>1..1</v>
      </c>
      <c r="N119" s="475" t="s">
        <v>20</v>
      </c>
      <c r="O119" s="25" t="s">
        <v>3915</v>
      </c>
      <c r="P119" s="24" t="s">
        <v>1488</v>
      </c>
      <c r="Q119" s="24" t="s">
        <v>541</v>
      </c>
      <c r="R119" s="24"/>
      <c r="S119" s="25"/>
      <c r="T119" s="19" t="s">
        <v>192</v>
      </c>
      <c r="U119" s="495" t="s">
        <v>81</v>
      </c>
      <c r="V119" s="89"/>
      <c r="W119" s="182"/>
      <c r="X119" s="164" t="s">
        <v>4949</v>
      </c>
      <c r="Y119" s="8"/>
      <c r="Z119" s="114" t="str">
        <f>INDEX('Factur-X FULL'!B:B,MATCH(CONCATENATE("/rsm:CrossIndustryInvoice",O119),'Factur-X FULL'!M:M,0))</f>
        <v>BT-55</v>
      </c>
      <c r="AA119" s="201" t="str">
        <f>INDEX('Factur-X FULL'!K:K,MATCH(CONCATENATE("/rsm:CrossIndustryInvoice",O119),'Factur-X FULL'!M:M,0))</f>
        <v>1..1</v>
      </c>
      <c r="AB119" s="109" t="str">
        <f>IF(OR(ISNA(Z119),Z119="EXT"),INDEX('Factur-X FULL'!T:T,MATCH(CONCATENATE("/rsm:CrossIndustryInvoice",O119),'Factur-X FULL'!M:M,0)),INDEX('Factur-X FULL'!T:T,MATCH(Z119,'Factur-X FULL'!B:B,0)))</f>
        <v>BASIC WL</v>
      </c>
      <c r="AD119" s="8"/>
    </row>
    <row r="120" spans="1:30" ht="45" customHeight="1" outlineLevel="4" x14ac:dyDescent="0.2">
      <c r="A120" s="8">
        <v>425</v>
      </c>
      <c r="B120" s="54" t="s">
        <v>4160</v>
      </c>
      <c r="C120" s="121"/>
      <c r="D120" s="445" t="str">
        <f t="shared" si="16"/>
        <v xml:space="preserve">* * * * * </v>
      </c>
      <c r="E120" s="24" t="s">
        <v>4802</v>
      </c>
      <c r="F120" s="26">
        <f t="shared" si="15"/>
        <v>5</v>
      </c>
      <c r="G120" s="26" t="s">
        <v>5613</v>
      </c>
      <c r="H120" s="26" t="s">
        <v>5613</v>
      </c>
      <c r="I120" s="26" t="s">
        <v>5613</v>
      </c>
      <c r="J120" s="26" t="s">
        <v>323</v>
      </c>
      <c r="K120" s="18" t="s">
        <v>20</v>
      </c>
      <c r="L120" s="230" t="str">
        <f t="shared" si="21"/>
        <v>0..1</v>
      </c>
      <c r="M120" s="230" t="str">
        <f t="shared" si="20"/>
        <v>0..1</v>
      </c>
      <c r="N120" s="475" t="s">
        <v>20</v>
      </c>
      <c r="O120" s="25" t="s">
        <v>4811</v>
      </c>
      <c r="P120" s="24" t="s">
        <v>1493</v>
      </c>
      <c r="Q120" s="24" t="s">
        <v>1494</v>
      </c>
      <c r="R120" s="24"/>
      <c r="S120" s="25"/>
      <c r="T120" s="19" t="s">
        <v>125</v>
      </c>
      <c r="U120" s="495" t="s">
        <v>81</v>
      </c>
      <c r="V120" s="89"/>
      <c r="W120" s="182"/>
      <c r="X120" s="164" t="s">
        <v>4949</v>
      </c>
      <c r="Y120" s="8"/>
      <c r="Z120" s="114" t="str">
        <f>INDEX('Factur-X FULL'!B:B,MATCH(CONCATENATE("/rsm:CrossIndustryInvoice",O120),'Factur-X FULL'!M:M,0))</f>
        <v>BT-54</v>
      </c>
      <c r="AA120" s="201" t="str">
        <f>INDEX('Factur-X FULL'!K:K,MATCH(CONCATENATE("/rsm:CrossIndustryInvoice",O120),'Factur-X FULL'!M:M,0))</f>
        <v>0..1</v>
      </c>
      <c r="AB120" s="109" t="str">
        <f>IF(OR(ISNA(Z120),Z120="EXT"),INDEX('Factur-X FULL'!T:T,MATCH(CONCATENATE("/rsm:CrossIndustryInvoice",O120),'Factur-X FULL'!M:M,0)),INDEX('Factur-X FULL'!T:T,MATCH(Z120,'Factur-X FULL'!B:B,0)))</f>
        <v>BASIC WL</v>
      </c>
      <c r="AD120" s="8"/>
    </row>
    <row r="121" spans="1:30" s="148" customFormat="1" ht="45" customHeight="1" outlineLevel="3" x14ac:dyDescent="0.2">
      <c r="A121" s="8">
        <v>426</v>
      </c>
      <c r="B121" s="153" t="s">
        <v>4160</v>
      </c>
      <c r="C121" s="128"/>
      <c r="D121" s="446" t="str">
        <f t="shared" si="16"/>
        <v xml:space="preserve">* * * * </v>
      </c>
      <c r="E121" s="49" t="s">
        <v>4136</v>
      </c>
      <c r="F121" s="35">
        <f t="shared" si="15"/>
        <v>4</v>
      </c>
      <c r="G121" s="35" t="s">
        <v>5613</v>
      </c>
      <c r="H121" s="35" t="s">
        <v>5613</v>
      </c>
      <c r="I121" s="35" t="s">
        <v>5613</v>
      </c>
      <c r="J121" s="35" t="s">
        <v>323</v>
      </c>
      <c r="K121" s="36" t="s">
        <v>20</v>
      </c>
      <c r="L121" s="35" t="str">
        <f t="shared" si="21"/>
        <v>0..1</v>
      </c>
      <c r="M121" s="35" t="str">
        <f t="shared" si="20"/>
        <v>0..1</v>
      </c>
      <c r="N121" s="482" t="s">
        <v>21</v>
      </c>
      <c r="O121" s="34" t="s">
        <v>3916</v>
      </c>
      <c r="P121" s="34"/>
      <c r="Q121" s="34"/>
      <c r="R121" s="34"/>
      <c r="S121" s="34"/>
      <c r="T121" s="36"/>
      <c r="U121" s="500"/>
      <c r="V121" s="91"/>
      <c r="W121" s="185"/>
      <c r="X121" s="166" t="s">
        <v>4949</v>
      </c>
      <c r="Y121" s="8"/>
      <c r="Z121" s="145" t="str">
        <f>INDEX('Factur-X FULL'!B:B,MATCH(CONCATENATE("/rsm:CrossIndustryInvoice",O121),'Factur-X FULL'!M:M,0))</f>
        <v>BT-49-00</v>
      </c>
      <c r="AA121" s="202" t="str">
        <f>INDEX('Factur-X FULL'!K:K,MATCH(CONCATENATE("/rsm:CrossIndustryInvoice",O121),'Factur-X FULL'!M:M,0))</f>
        <v>0..1</v>
      </c>
      <c r="AB121" s="146" t="str">
        <f>IF(OR(ISNA(Z121),Z121="EXT"),INDEX('Factur-X FULL'!T:T,MATCH(CONCATENATE("/rsm:CrossIndustryInvoice",O121),'Factur-X FULL'!M:M,0)),INDEX('Factur-X FULL'!T:T,MATCH(Z121,'Factur-X FULL'!B:B,0)))</f>
        <v>BASIC WL</v>
      </c>
      <c r="AC121" s="70"/>
      <c r="AD121" s="8"/>
    </row>
    <row r="122" spans="1:30" ht="45" customHeight="1" outlineLevel="4" x14ac:dyDescent="0.2">
      <c r="A122" s="8">
        <v>427</v>
      </c>
      <c r="B122" s="54" t="s">
        <v>4160</v>
      </c>
      <c r="C122" s="121"/>
      <c r="D122" s="445" t="str">
        <f t="shared" si="16"/>
        <v xml:space="preserve">* * * * * </v>
      </c>
      <c r="E122" s="24" t="s">
        <v>4073</v>
      </c>
      <c r="F122" s="26">
        <f t="shared" si="15"/>
        <v>5</v>
      </c>
      <c r="G122" s="26" t="s">
        <v>5613</v>
      </c>
      <c r="H122" s="26" t="s">
        <v>5613</v>
      </c>
      <c r="I122" s="26" t="s">
        <v>5613</v>
      </c>
      <c r="J122" s="26" t="s">
        <v>323</v>
      </c>
      <c r="K122" s="18" t="s">
        <v>16</v>
      </c>
      <c r="L122" s="230" t="str">
        <f t="shared" si="21"/>
        <v>1..1</v>
      </c>
      <c r="M122" s="230" t="str">
        <f t="shared" si="20"/>
        <v>1..1</v>
      </c>
      <c r="N122" s="475" t="s">
        <v>20</v>
      </c>
      <c r="O122" s="20" t="s">
        <v>3917</v>
      </c>
      <c r="P122" s="20" t="s">
        <v>4206</v>
      </c>
      <c r="Q122" s="20" t="s">
        <v>1610</v>
      </c>
      <c r="R122" s="20"/>
      <c r="S122" s="20"/>
      <c r="T122" s="18" t="s">
        <v>147</v>
      </c>
      <c r="U122" s="495" t="s">
        <v>81</v>
      </c>
      <c r="V122" s="88"/>
      <c r="W122" s="181"/>
      <c r="X122" s="163" t="s">
        <v>4949</v>
      </c>
      <c r="Y122" s="8"/>
      <c r="Z122" s="114" t="str">
        <f>INDEX('Factur-X FULL'!B:B,MATCH(CONCATENATE("/rsm:CrossIndustryInvoice",O122),'Factur-X FULL'!M:M,0))</f>
        <v>BT-49</v>
      </c>
      <c r="AA122" s="201" t="str">
        <f>INDEX('Factur-X FULL'!K:K,MATCH(CONCATENATE("/rsm:CrossIndustryInvoice",O122),'Factur-X FULL'!M:M,0))</f>
        <v>1..1</v>
      </c>
      <c r="AB122" s="109" t="str">
        <f>IF(OR(ISNA(Z122),Z122="EXT"),INDEX('Factur-X FULL'!T:T,MATCH(CONCATENATE("/rsm:CrossIndustryInvoice",O122),'Factur-X FULL'!M:M,0)),INDEX('Factur-X FULL'!T:T,MATCH(Z122,'Factur-X FULL'!B:B,0)))</f>
        <v>BASIC WL</v>
      </c>
      <c r="AD122" s="8"/>
    </row>
    <row r="123" spans="1:30" ht="45" customHeight="1" outlineLevel="4" x14ac:dyDescent="0.2">
      <c r="A123" s="8">
        <v>428</v>
      </c>
      <c r="B123" s="54" t="s">
        <v>4160</v>
      </c>
      <c r="C123" s="121"/>
      <c r="D123" s="445" t="str">
        <f t="shared" si="16"/>
        <v xml:space="preserve">* * * * * * </v>
      </c>
      <c r="E123" s="24" t="s">
        <v>4073</v>
      </c>
      <c r="F123" s="26">
        <f t="shared" si="15"/>
        <v>6</v>
      </c>
      <c r="G123" s="26" t="s">
        <v>5613</v>
      </c>
      <c r="H123" s="26" t="s">
        <v>5613</v>
      </c>
      <c r="I123" s="26" t="s">
        <v>5613</v>
      </c>
      <c r="J123" s="26" t="s">
        <v>323</v>
      </c>
      <c r="K123" s="18" t="s">
        <v>16</v>
      </c>
      <c r="L123" s="230" t="str">
        <f t="shared" si="21"/>
        <v>1..1</v>
      </c>
      <c r="M123" s="230" t="str">
        <f t="shared" si="20"/>
        <v>1..1</v>
      </c>
      <c r="N123" s="475" t="s">
        <v>20</v>
      </c>
      <c r="O123" s="47" t="s">
        <v>4055</v>
      </c>
      <c r="P123" s="47" t="s">
        <v>1853</v>
      </c>
      <c r="Q123" s="47" t="s">
        <v>1610</v>
      </c>
      <c r="R123" s="47"/>
      <c r="S123" s="47"/>
      <c r="T123" s="125" t="s">
        <v>409</v>
      </c>
      <c r="U123" s="497" t="s">
        <v>230</v>
      </c>
      <c r="V123" s="94" t="s">
        <v>4056</v>
      </c>
      <c r="W123" s="187"/>
      <c r="X123" s="169" t="s">
        <v>4949</v>
      </c>
      <c r="Y123" s="8"/>
      <c r="Z123" s="114" t="str">
        <f>INDEX('Factur-X FULL'!B:B,MATCH(CONCATENATE("/rsm:CrossIndustryInvoice",O123),'Factur-X FULL'!M:M,0))</f>
        <v>BT-49-1</v>
      </c>
      <c r="AA123" s="201" t="str">
        <f>INDEX('Factur-X FULL'!K:K,MATCH(CONCATENATE("/rsm:CrossIndustryInvoice",O123),'Factur-X FULL'!M:M,0))</f>
        <v>1..1</v>
      </c>
      <c r="AB123" s="109" t="str">
        <f>IF(OR(ISNA(Z123),Z123="EXT"),INDEX('Factur-X FULL'!T:T,MATCH(CONCATENATE("/rsm:CrossIndustryInvoice",O123),'Factur-X FULL'!M:M,0)),INDEX('Factur-X FULL'!T:T,MATCH(Z123,'Factur-X FULL'!B:B,0)))</f>
        <v>BASIC WL</v>
      </c>
      <c r="AD123" s="8"/>
    </row>
    <row r="124" spans="1:30" s="148" customFormat="1" ht="45" customHeight="1" outlineLevel="3" x14ac:dyDescent="0.2">
      <c r="A124" s="8">
        <v>429</v>
      </c>
      <c r="B124" s="153" t="s">
        <v>4160</v>
      </c>
      <c r="C124" s="128"/>
      <c r="D124" s="446" t="str">
        <f t="shared" si="16"/>
        <v xml:space="preserve">* * * * </v>
      </c>
      <c r="E124" s="49" t="s">
        <v>5942</v>
      </c>
      <c r="F124" s="35">
        <f t="shared" si="15"/>
        <v>4</v>
      </c>
      <c r="G124" s="236" t="s">
        <v>5613</v>
      </c>
      <c r="H124" s="236" t="s">
        <v>5613</v>
      </c>
      <c r="I124" s="236" t="s">
        <v>5613</v>
      </c>
      <c r="J124" s="236" t="s">
        <v>323</v>
      </c>
      <c r="K124" s="36" t="s">
        <v>20</v>
      </c>
      <c r="L124" s="35" t="s">
        <v>4576</v>
      </c>
      <c r="M124" s="35" t="s">
        <v>21</v>
      </c>
      <c r="N124" s="482" t="s">
        <v>21</v>
      </c>
      <c r="O124" s="34" t="s">
        <v>4089</v>
      </c>
      <c r="P124" s="34"/>
      <c r="Q124" s="34"/>
      <c r="R124" s="34"/>
      <c r="S124" s="34"/>
      <c r="T124" s="36"/>
      <c r="U124" s="500"/>
      <c r="V124" s="177" t="s">
        <v>4138</v>
      </c>
      <c r="W124" s="185"/>
      <c r="X124" s="166" t="s">
        <v>4949</v>
      </c>
      <c r="Y124" s="8"/>
      <c r="Z124" s="145" t="str">
        <f>INDEX('Factur-X FULL'!B:B,MATCH(CONCATENATE("/rsm:CrossIndustryInvoice",O124),'Factur-X FULL'!M:M,0))</f>
        <v>BT-48-00</v>
      </c>
      <c r="AA124" s="202" t="str">
        <f>INDEX('Factur-X FULL'!K:K,MATCH(CONCATENATE("/rsm:CrossIndustryInvoice",O124),'Factur-X FULL'!M:M,0))</f>
        <v>0..1</v>
      </c>
      <c r="AB124" s="146" t="str">
        <f>IF(OR(ISNA(Z124),Z124="EXT"),INDEX('Factur-X FULL'!T:T,MATCH(CONCATENATE("/rsm:CrossIndustryInvoice",O124),'Factur-X FULL'!M:M,0)),INDEX('Factur-X FULL'!T:T,MATCH(Z124,'Factur-X FULL'!B:B,0)))</f>
        <v>BASIC WL</v>
      </c>
      <c r="AC124" s="70"/>
      <c r="AD124" s="8"/>
    </row>
    <row r="125" spans="1:30" ht="45" customHeight="1" outlineLevel="4" x14ac:dyDescent="0.2">
      <c r="A125" s="8">
        <v>430</v>
      </c>
      <c r="B125" s="54" t="s">
        <v>4160</v>
      </c>
      <c r="C125" s="121"/>
      <c r="D125" s="445" t="str">
        <f t="shared" si="16"/>
        <v xml:space="preserve">* * * * * </v>
      </c>
      <c r="E125" s="24" t="s">
        <v>238</v>
      </c>
      <c r="F125" s="26">
        <f t="shared" si="15"/>
        <v>5</v>
      </c>
      <c r="G125" s="26" t="s">
        <v>5613</v>
      </c>
      <c r="H125" s="26" t="s">
        <v>5613</v>
      </c>
      <c r="I125" s="26" t="s">
        <v>5613</v>
      </c>
      <c r="J125" s="26" t="s">
        <v>323</v>
      </c>
      <c r="K125" s="18" t="s">
        <v>16</v>
      </c>
      <c r="L125" s="230" t="str">
        <f t="shared" si="21"/>
        <v>1..1</v>
      </c>
      <c r="M125" s="230" t="str">
        <f t="shared" ref="M125:M126" si="22">IF($L125="","",$L125)</f>
        <v>1..1</v>
      </c>
      <c r="N125" s="475" t="s">
        <v>20</v>
      </c>
      <c r="O125" s="21" t="s">
        <v>3918</v>
      </c>
      <c r="P125" s="20" t="s">
        <v>1863</v>
      </c>
      <c r="Q125" s="20" t="s">
        <v>1864</v>
      </c>
      <c r="R125" s="20"/>
      <c r="S125" s="21" t="s">
        <v>5951</v>
      </c>
      <c r="T125" s="18" t="s">
        <v>147</v>
      </c>
      <c r="U125" s="495" t="s">
        <v>81</v>
      </c>
      <c r="V125" s="88" t="s">
        <v>240</v>
      </c>
      <c r="W125" s="181"/>
      <c r="X125" s="163" t="s">
        <v>4949</v>
      </c>
      <c r="Y125" s="8"/>
      <c r="Z125" s="114" t="str">
        <f>INDEX('Factur-X FULL'!B:B,MATCH(CONCATENATE("/rsm:CrossIndustryInvoice",O125),'Factur-X FULL'!M:M,0))</f>
        <v>BT-48</v>
      </c>
      <c r="AA125" s="201" t="str">
        <f>INDEX('Factur-X FULL'!K:K,MATCH(CONCATENATE("/rsm:CrossIndustryInvoice",O125),'Factur-X FULL'!M:M,0))</f>
        <v>1..1</v>
      </c>
      <c r="AB125" s="109" t="str">
        <f>IF(OR(ISNA(Z125),Z125="EXT"),INDEX('Factur-X FULL'!T:T,MATCH(CONCATENATE("/rsm:CrossIndustryInvoice",O125),'Factur-X FULL'!M:M,0)),INDEX('Factur-X FULL'!T:T,MATCH(Z125,'Factur-X FULL'!B:B,0)))</f>
        <v>BASIC WL</v>
      </c>
      <c r="AD125" s="8"/>
    </row>
    <row r="126" spans="1:30" ht="45" customHeight="1" outlineLevel="4" x14ac:dyDescent="0.2">
      <c r="A126" s="8">
        <v>431</v>
      </c>
      <c r="B126" s="54" t="s">
        <v>4160</v>
      </c>
      <c r="C126" s="121"/>
      <c r="D126" s="445" t="str">
        <f t="shared" si="16"/>
        <v xml:space="preserve">* * * * * * </v>
      </c>
      <c r="E126" s="24"/>
      <c r="F126" s="26">
        <f t="shared" si="15"/>
        <v>6</v>
      </c>
      <c r="G126" s="26" t="s">
        <v>5613</v>
      </c>
      <c r="H126" s="26" t="s">
        <v>5613</v>
      </c>
      <c r="I126" s="26" t="s">
        <v>5613</v>
      </c>
      <c r="J126" s="26" t="s">
        <v>323</v>
      </c>
      <c r="K126" s="19" t="s">
        <v>16</v>
      </c>
      <c r="L126" s="230" t="str">
        <f t="shared" si="21"/>
        <v>1..1</v>
      </c>
      <c r="M126" s="230" t="str">
        <f t="shared" si="22"/>
        <v>1..1</v>
      </c>
      <c r="N126" s="475" t="s">
        <v>20</v>
      </c>
      <c r="O126" s="52" t="s">
        <v>3919</v>
      </c>
      <c r="P126" s="47" t="s">
        <v>1874</v>
      </c>
      <c r="Q126" s="47" t="s">
        <v>5943</v>
      </c>
      <c r="R126" s="47"/>
      <c r="S126" s="52"/>
      <c r="T126" s="125" t="s">
        <v>409</v>
      </c>
      <c r="U126" s="497" t="s">
        <v>230</v>
      </c>
      <c r="V126" s="94" t="s">
        <v>138</v>
      </c>
      <c r="W126" s="187"/>
      <c r="X126" s="169" t="s">
        <v>4949</v>
      </c>
      <c r="Y126" s="8"/>
      <c r="Z126" s="114" t="str">
        <f>INDEX('Factur-X FULL'!B:B,MATCH(CONCATENATE("/rsm:CrossIndustryInvoice",O126),'Factur-X FULL'!M:M,0))</f>
        <v>BT-48-0</v>
      </c>
      <c r="AA126" s="201" t="str">
        <f>INDEX('Factur-X FULL'!K:K,MATCH(CONCATENATE("/rsm:CrossIndustryInvoice",O126),'Factur-X FULL'!M:M,0))</f>
        <v>1..1</v>
      </c>
      <c r="AB126" s="109" t="str">
        <f>IF(OR(ISNA(Z126),Z126="EXT"),INDEX('Factur-X FULL'!T:T,MATCH(CONCATENATE("/rsm:CrossIndustryInvoice",O126),'Factur-X FULL'!M:M,0)),INDEX('Factur-X FULL'!T:T,MATCH(Z126,'Factur-X FULL'!B:B,0)))</f>
        <v>BASIC WL</v>
      </c>
      <c r="AD126" s="8"/>
    </row>
    <row r="127" spans="1:30" s="148" customFormat="1" ht="41" customHeight="1" outlineLevel="2" x14ac:dyDescent="0.2">
      <c r="A127" s="8">
        <v>517</v>
      </c>
      <c r="B127" s="54" t="s">
        <v>4160</v>
      </c>
      <c r="C127" s="127"/>
      <c r="D127" s="449" t="str">
        <f t="shared" ref="D127:D135" si="23">REPT($D$1,F127)</f>
        <v xml:space="preserve">* * * </v>
      </c>
      <c r="E127" s="40" t="s">
        <v>4171</v>
      </c>
      <c r="F127" s="42">
        <f t="shared" ref="F127:F152" si="24">LEN(O127)-LEN(SUBSTITUTE(O127,"/",""))</f>
        <v>3</v>
      </c>
      <c r="G127" s="234" t="s">
        <v>5613</v>
      </c>
      <c r="H127" s="234" t="s">
        <v>5613</v>
      </c>
      <c r="I127" s="234" t="s">
        <v>5613</v>
      </c>
      <c r="J127" s="234" t="s">
        <v>323</v>
      </c>
      <c r="K127" s="42" t="s">
        <v>20</v>
      </c>
      <c r="L127" s="41" t="str">
        <f t="shared" ref="L127:L149" si="25">IF($K127="","",$K127)</f>
        <v>0..1</v>
      </c>
      <c r="M127" s="41" t="str">
        <f t="shared" ref="M127:M154" si="26">IF($L127="","",$L127)</f>
        <v>0..1</v>
      </c>
      <c r="N127" s="481" t="s">
        <v>20</v>
      </c>
      <c r="O127" s="40" t="s">
        <v>4141</v>
      </c>
      <c r="P127" s="40"/>
      <c r="Q127" s="40"/>
      <c r="R127" s="40"/>
      <c r="S127" s="42"/>
      <c r="T127" s="42"/>
      <c r="U127" s="499"/>
      <c r="V127" s="195"/>
      <c r="W127" s="193" t="s">
        <v>5751</v>
      </c>
      <c r="X127" s="194" t="s">
        <v>4949</v>
      </c>
      <c r="Y127" s="8"/>
      <c r="Z127" s="141" t="str">
        <f>INDEX('Factur-X FULL'!B:B,MATCH(CONCATENATE("/rsm:CrossIndustryInvoice",O127),'Factur-X FULL'!M:M,0))</f>
        <v>EXT</v>
      </c>
      <c r="AA127" s="203" t="str">
        <f>INDEX('Factur-X FULL'!K:K,MATCH(CONCATENATE("/rsm:CrossIndustryInvoice",O127),'Factur-X FULL'!M:M,0))</f>
        <v>0..1</v>
      </c>
      <c r="AB127" s="143" t="str">
        <f>IF(OR(ISNA(Z127),Z127="EXT"),INDEX('Factur-X FULL'!T:T,MATCH(CONCATENATE("/rsm:CrossIndustryInvoice",O127),'Factur-X FULL'!M:M,0)),INDEX('Factur-X FULL'!T:T,MATCH(Z127,'Factur-X FULL'!B:B,0)))</f>
        <v>EXTENDED</v>
      </c>
      <c r="AC127" s="70"/>
      <c r="AD127" s="8"/>
    </row>
    <row r="128" spans="1:30" ht="45" customHeight="1" outlineLevel="3" x14ac:dyDescent="0.2">
      <c r="A128" s="8">
        <v>518</v>
      </c>
      <c r="B128" s="54" t="s">
        <v>4160</v>
      </c>
      <c r="C128" s="121"/>
      <c r="D128" s="445" t="str">
        <f t="shared" si="23"/>
        <v xml:space="preserve">* * * * </v>
      </c>
      <c r="E128" s="24" t="s">
        <v>4275</v>
      </c>
      <c r="F128" s="26">
        <f t="shared" si="24"/>
        <v>4</v>
      </c>
      <c r="G128" s="26" t="s">
        <v>5613</v>
      </c>
      <c r="H128" s="26" t="s">
        <v>5613</v>
      </c>
      <c r="I128" s="26" t="s">
        <v>5613</v>
      </c>
      <c r="J128" s="26" t="s">
        <v>323</v>
      </c>
      <c r="K128" s="19" t="s">
        <v>20</v>
      </c>
      <c r="L128" s="230" t="str">
        <f t="shared" si="25"/>
        <v>0..1</v>
      </c>
      <c r="M128" s="230" t="str">
        <f t="shared" si="26"/>
        <v>0..1</v>
      </c>
      <c r="N128" s="475" t="s">
        <v>20</v>
      </c>
      <c r="O128" s="24" t="s">
        <v>4345</v>
      </c>
      <c r="P128" s="24" t="s">
        <v>4344</v>
      </c>
      <c r="Q128" s="24" t="s">
        <v>4719</v>
      </c>
      <c r="R128" s="24"/>
      <c r="S128" s="24"/>
      <c r="T128" s="19" t="s">
        <v>192</v>
      </c>
      <c r="U128" s="495" t="s">
        <v>81</v>
      </c>
      <c r="V128" s="89"/>
      <c r="W128" s="182" t="s">
        <v>5749</v>
      </c>
      <c r="X128" s="163" t="s">
        <v>4949</v>
      </c>
      <c r="Y128" s="8"/>
      <c r="Z128" s="114" t="str">
        <f>INDEX('Factur-X FULL'!B:B,MATCH(CONCATENATE("/rsm:CrossIndustryInvoice",O128),'Factur-X FULL'!M:M,0))</f>
        <v>EXT</v>
      </c>
      <c r="AA128" s="201" t="str">
        <f>INDEX('Factur-X FULL'!K:K,MATCH(CONCATENATE("/rsm:CrossIndustryInvoice",O128),'Factur-X FULL'!M:M,0))</f>
        <v>1..1</v>
      </c>
      <c r="AB128" s="109" t="str">
        <f>IF(OR(ISNA(Z128),Z128="EXT"),INDEX('Factur-X FULL'!T:T,MATCH(CONCATENATE("/rsm:CrossIndustryInvoice",O128),'Factur-X FULL'!M:M,0)),INDEX('Factur-X FULL'!T:T,MATCH(Z128,'Factur-X FULL'!B:B,0)))</f>
        <v>EXTENDED</v>
      </c>
      <c r="AC128" s="425" t="s">
        <v>4713</v>
      </c>
      <c r="AD128" s="8"/>
    </row>
    <row r="129" spans="1:30" ht="45" customHeight="1" outlineLevel="3" x14ac:dyDescent="0.2">
      <c r="A129" s="8">
        <v>520</v>
      </c>
      <c r="B129" s="54" t="s">
        <v>4160</v>
      </c>
      <c r="C129" s="511"/>
      <c r="D129" s="445" t="str">
        <f t="shared" si="23"/>
        <v xml:space="preserve">* * * * </v>
      </c>
      <c r="E129" s="24" t="s">
        <v>4139</v>
      </c>
      <c r="F129" s="26">
        <f t="shared" si="24"/>
        <v>4</v>
      </c>
      <c r="G129" s="26" t="s">
        <v>5613</v>
      </c>
      <c r="H129" s="26" t="s">
        <v>5613</v>
      </c>
      <c r="I129" s="26" t="s">
        <v>5613</v>
      </c>
      <c r="J129" s="26" t="s">
        <v>323</v>
      </c>
      <c r="K129" s="19" t="s">
        <v>20</v>
      </c>
      <c r="L129" s="230" t="str">
        <f t="shared" si="25"/>
        <v>0..1</v>
      </c>
      <c r="M129" s="230" t="str">
        <f t="shared" si="26"/>
        <v>0..1</v>
      </c>
      <c r="N129" s="475" t="s">
        <v>20</v>
      </c>
      <c r="O129" s="24" t="s">
        <v>3924</v>
      </c>
      <c r="P129" s="24" t="s">
        <v>4720</v>
      </c>
      <c r="Q129" s="24" t="s">
        <v>5620</v>
      </c>
      <c r="R129" s="24"/>
      <c r="S129" s="24"/>
      <c r="T129" s="19" t="s">
        <v>192</v>
      </c>
      <c r="U129" s="495" t="s">
        <v>81</v>
      </c>
      <c r="V129" s="89" t="s">
        <v>4718</v>
      </c>
      <c r="W129" s="182"/>
      <c r="X129" s="164"/>
      <c r="Y129" s="8"/>
      <c r="Z129" s="114" t="e">
        <f>INDEX('Factur-X FULL'!B:B,MATCH(CONCATENATE("/rsm:CrossIndustryInvoice",O129),'Factur-X FULL'!M:M,0))</f>
        <v>#N/A</v>
      </c>
      <c r="AA129" s="201" t="e">
        <f>INDEX('Factur-X FULL'!K:K,MATCH(CONCATENATE("/rsm:CrossIndustryInvoice",O129),'Factur-X FULL'!M:M,0))</f>
        <v>#N/A</v>
      </c>
      <c r="AB129" s="109" t="e">
        <f>IF(OR(ISNA(Z129),Z129="EXT"),INDEX('Factur-X FULL'!T:T,MATCH(CONCATENATE("/rsm:CrossIndustryInvoice",O129),'Factur-X FULL'!M:M,0)),INDEX('Factur-X FULL'!T:T,MATCH(Z129,'Factur-X FULL'!B:B,0)))</f>
        <v>#N/A</v>
      </c>
      <c r="AC129" s="70" t="s">
        <v>4706</v>
      </c>
      <c r="AD129" s="8"/>
    </row>
    <row r="130" spans="1:30" s="148" customFormat="1" ht="45" customHeight="1" outlineLevel="2" x14ac:dyDescent="0.2">
      <c r="A130" s="8">
        <v>529</v>
      </c>
      <c r="B130" s="153" t="s">
        <v>4160</v>
      </c>
      <c r="C130" s="131"/>
      <c r="D130" s="449" t="str">
        <f t="shared" si="23"/>
        <v xml:space="preserve">* * * </v>
      </c>
      <c r="E130" s="40" t="s">
        <v>4433</v>
      </c>
      <c r="F130" s="42">
        <f t="shared" si="24"/>
        <v>3</v>
      </c>
      <c r="G130" s="234" t="s">
        <v>5613</v>
      </c>
      <c r="H130" s="234" t="s">
        <v>5613</v>
      </c>
      <c r="I130" s="234" t="s">
        <v>5613</v>
      </c>
      <c r="J130" s="234" t="s">
        <v>323</v>
      </c>
      <c r="K130" s="42" t="s">
        <v>20</v>
      </c>
      <c r="L130" s="41" t="str">
        <f t="shared" si="25"/>
        <v>0..1</v>
      </c>
      <c r="M130" s="41" t="str">
        <f t="shared" si="26"/>
        <v>0..1</v>
      </c>
      <c r="N130" s="481" t="s">
        <v>20</v>
      </c>
      <c r="O130" s="40" t="s">
        <v>4436</v>
      </c>
      <c r="P130" s="40"/>
      <c r="Q130" s="40"/>
      <c r="R130" s="40"/>
      <c r="S130" s="42"/>
      <c r="T130" s="42"/>
      <c r="U130" s="499"/>
      <c r="V130" s="92"/>
      <c r="W130" s="193" t="s">
        <v>3774</v>
      </c>
      <c r="X130" s="194"/>
      <c r="Y130" s="8"/>
      <c r="Z130" s="141" t="str">
        <f>INDEX('Factur-X FULL'!B:B,MATCH(CONCATENATE("/rsm:CrossIndustryInvoice",O130),'Factur-X FULL'!M:M,0))</f>
        <v>BT-13-00</v>
      </c>
      <c r="AA130" s="203" t="str">
        <f>INDEX('Factur-X FULL'!K:K,MATCH(CONCATENATE("/rsm:CrossIndustryInvoice",O130),'Factur-X FULL'!M:M,0))</f>
        <v>0..1</v>
      </c>
      <c r="AB130" s="143" t="str">
        <f>IF(OR(ISNA(Z130),Z130="EXT"),INDEX('Factur-X FULL'!T:T,MATCH(CONCATENATE("/rsm:CrossIndustryInvoice",O130),'Factur-X FULL'!M:M,0)),INDEX('Factur-X FULL'!T:T,MATCH(Z130,'Factur-X FULL'!B:B,0)))</f>
        <v>MINIMUM</v>
      </c>
      <c r="AC130" s="70"/>
      <c r="AD130" s="8"/>
    </row>
    <row r="131" spans="1:30" ht="45" customHeight="1" outlineLevel="3" x14ac:dyDescent="0.2">
      <c r="A131" s="8">
        <v>530</v>
      </c>
      <c r="B131" s="54" t="s">
        <v>4160</v>
      </c>
      <c r="C131" s="518" t="s">
        <v>5937</v>
      </c>
      <c r="D131" s="445" t="str">
        <f t="shared" si="23"/>
        <v xml:space="preserve">* * * * </v>
      </c>
      <c r="E131" s="24" t="s">
        <v>4434</v>
      </c>
      <c r="F131" s="26">
        <f t="shared" si="24"/>
        <v>4</v>
      </c>
      <c r="G131" s="26" t="s">
        <v>5613</v>
      </c>
      <c r="H131" s="26" t="s">
        <v>5613</v>
      </c>
      <c r="I131" s="26" t="s">
        <v>5613</v>
      </c>
      <c r="J131" s="26" t="s">
        <v>323</v>
      </c>
      <c r="K131" s="18" t="s">
        <v>16</v>
      </c>
      <c r="L131" s="230" t="str">
        <f t="shared" si="25"/>
        <v>1..1</v>
      </c>
      <c r="M131" s="230" t="str">
        <f t="shared" si="26"/>
        <v>1..1</v>
      </c>
      <c r="N131" s="475" t="s">
        <v>20</v>
      </c>
      <c r="O131" s="24" t="s">
        <v>4435</v>
      </c>
      <c r="P131" s="20" t="s">
        <v>2131</v>
      </c>
      <c r="Q131" s="20"/>
      <c r="R131" s="20"/>
      <c r="S131" s="20" t="s">
        <v>5952</v>
      </c>
      <c r="T131" s="18" t="s">
        <v>531</v>
      </c>
      <c r="U131" s="495" t="s">
        <v>81</v>
      </c>
      <c r="V131" s="88"/>
      <c r="W131" s="181" t="s">
        <v>3774</v>
      </c>
      <c r="X131" s="163" t="s">
        <v>4949</v>
      </c>
      <c r="Y131" s="8"/>
      <c r="Z131" s="114" t="str">
        <f>INDEX('Factur-X FULL'!B:B,MATCH(CONCATENATE("/rsm:CrossIndustryInvoice",O131),'Factur-X FULL'!M:M,0))</f>
        <v>BT-13</v>
      </c>
      <c r="AA131" s="201" t="str">
        <f>INDEX('Factur-X FULL'!K:K,MATCH(CONCATENATE("/rsm:CrossIndustryInvoice",O131),'Factur-X FULL'!M:M,0))</f>
        <v>1..1</v>
      </c>
      <c r="AB131" s="109" t="str">
        <f>IF(OR(ISNA(Z131),Z131="EXT"),INDEX('Factur-X FULL'!T:T,MATCH(CONCATENATE("/rsm:CrossIndustryInvoice",O131),'Factur-X FULL'!M:M,0)),INDEX('Factur-X FULL'!T:T,MATCH(Z131,'Factur-X FULL'!B:B,0)))</f>
        <v>MINIMUM</v>
      </c>
      <c r="AD131" s="8"/>
    </row>
    <row r="132" spans="1:30" s="148" customFormat="1" ht="45" customHeight="1" outlineLevel="2" x14ac:dyDescent="0.2">
      <c r="A132" s="8">
        <v>534</v>
      </c>
      <c r="B132" s="153" t="s">
        <v>4160</v>
      </c>
      <c r="C132" s="131"/>
      <c r="D132" s="449" t="str">
        <f t="shared" si="23"/>
        <v xml:space="preserve">* * * </v>
      </c>
      <c r="E132" s="40" t="s">
        <v>4144</v>
      </c>
      <c r="F132" s="42">
        <f t="shared" si="24"/>
        <v>3</v>
      </c>
      <c r="G132" s="234" t="s">
        <v>5613</v>
      </c>
      <c r="H132" s="234" t="s">
        <v>5613</v>
      </c>
      <c r="I132" s="234" t="s">
        <v>5613</v>
      </c>
      <c r="J132" s="234" t="s">
        <v>323</v>
      </c>
      <c r="K132" s="42" t="s">
        <v>20</v>
      </c>
      <c r="L132" s="41" t="str">
        <f t="shared" si="25"/>
        <v>0..1</v>
      </c>
      <c r="M132" s="41" t="str">
        <f t="shared" si="26"/>
        <v>0..1</v>
      </c>
      <c r="N132" s="481" t="s">
        <v>20</v>
      </c>
      <c r="O132" s="40" t="s">
        <v>3920</v>
      </c>
      <c r="P132" s="40"/>
      <c r="Q132" s="40"/>
      <c r="R132" s="40"/>
      <c r="S132" s="42"/>
      <c r="T132" s="42"/>
      <c r="U132" s="499"/>
      <c r="V132" s="92"/>
      <c r="W132" s="193"/>
      <c r="X132" s="194"/>
      <c r="Y132" s="8"/>
      <c r="Z132" s="141" t="e">
        <f>INDEX('Factur-X FULL'!B:B,MATCH(CONCATENATE("/rsm:CrossIndustryInvoice",O132),'Factur-X FULL'!M:M,0))</f>
        <v>#N/A</v>
      </c>
      <c r="AA132" s="203" t="e">
        <f>INDEX('Factur-X FULL'!K:K,MATCH(CONCATENATE("/rsm:CrossIndustryInvoice",O132),'Factur-X FULL'!M:M,0))</f>
        <v>#N/A</v>
      </c>
      <c r="AB132" s="143" t="e">
        <f>IF(OR(ISNA(Z132),Z132="EXT"),INDEX('Factur-X FULL'!T:T,MATCH(CONCATENATE("/rsm:CrossIndustryInvoice",O132),'Factur-X FULL'!M:M,0)),INDEX('Factur-X FULL'!T:T,MATCH(Z132,'Factur-X FULL'!B:B,0)))</f>
        <v>#N/A</v>
      </c>
      <c r="AC132" s="426" t="s">
        <v>4707</v>
      </c>
      <c r="AD132" s="8"/>
    </row>
    <row r="133" spans="1:30" ht="45" customHeight="1" outlineLevel="3" x14ac:dyDescent="0.2">
      <c r="A133" s="8">
        <v>535</v>
      </c>
      <c r="B133" s="54" t="s">
        <v>4160</v>
      </c>
      <c r="C133" s="121"/>
      <c r="D133" s="445" t="str">
        <f t="shared" si="23"/>
        <v xml:space="preserve">* * * * </v>
      </c>
      <c r="E133" s="24" t="s">
        <v>4143</v>
      </c>
      <c r="F133" s="26">
        <f t="shared" si="24"/>
        <v>4</v>
      </c>
      <c r="G133" s="26" t="s">
        <v>5613</v>
      </c>
      <c r="H133" s="26" t="s">
        <v>5613</v>
      </c>
      <c r="I133" s="26" t="s">
        <v>5613</v>
      </c>
      <c r="J133" s="26" t="s">
        <v>323</v>
      </c>
      <c r="K133" s="19" t="s">
        <v>16</v>
      </c>
      <c r="L133" s="230" t="str">
        <f t="shared" si="25"/>
        <v>1..1</v>
      </c>
      <c r="M133" s="230" t="str">
        <f t="shared" si="26"/>
        <v>1..1</v>
      </c>
      <c r="N133" s="475" t="s">
        <v>20</v>
      </c>
      <c r="O133" s="24" t="s">
        <v>3921</v>
      </c>
      <c r="P133" s="24" t="s">
        <v>4980</v>
      </c>
      <c r="Q133" s="24"/>
      <c r="R133" s="24"/>
      <c r="S133" s="24"/>
      <c r="T133" s="19" t="s">
        <v>531</v>
      </c>
      <c r="U133" s="495" t="s">
        <v>81</v>
      </c>
      <c r="V133" s="89"/>
      <c r="W133" s="182"/>
      <c r="X133" s="163" t="s">
        <v>4949</v>
      </c>
      <c r="Y133" s="8"/>
      <c r="Z133" s="114" t="e">
        <f>INDEX('Factur-X FULL'!B:B,MATCH(CONCATENATE("/rsm:CrossIndustryInvoice",O133),'Factur-X FULL'!M:M,0))</f>
        <v>#N/A</v>
      </c>
      <c r="AA133" s="201" t="e">
        <f>INDEX('Factur-X FULL'!K:K,MATCH(CONCATENATE("/rsm:CrossIndustryInvoice",O133),'Factur-X FULL'!M:M,0))</f>
        <v>#N/A</v>
      </c>
      <c r="AB133" s="109" t="e">
        <f>IF(OR(ISNA(Z133),Z133="EXT"),INDEX('Factur-X FULL'!T:T,MATCH(CONCATENATE("/rsm:CrossIndustryInvoice",O133),'Factur-X FULL'!M:M,0)),INDEX('Factur-X FULL'!T:T,MATCH(Z133,'Factur-X FULL'!B:B,0)))</f>
        <v>#N/A</v>
      </c>
      <c r="AC133" s="426" t="s">
        <v>4707</v>
      </c>
      <c r="AD133" s="8"/>
    </row>
    <row r="134" spans="1:30" s="148" customFormat="1" ht="45" customHeight="1" outlineLevel="2" x14ac:dyDescent="0.2">
      <c r="A134" s="8">
        <v>539</v>
      </c>
      <c r="B134" s="153" t="s">
        <v>4160</v>
      </c>
      <c r="C134" s="131"/>
      <c r="D134" s="449" t="str">
        <f t="shared" si="23"/>
        <v xml:space="preserve">* * * </v>
      </c>
      <c r="E134" s="40" t="s">
        <v>4145</v>
      </c>
      <c r="F134" s="42">
        <f t="shared" si="24"/>
        <v>3</v>
      </c>
      <c r="G134" s="234" t="s">
        <v>5613</v>
      </c>
      <c r="H134" s="234" t="s">
        <v>5613</v>
      </c>
      <c r="I134" s="234" t="s">
        <v>5613</v>
      </c>
      <c r="J134" s="234" t="s">
        <v>323</v>
      </c>
      <c r="K134" s="42" t="s">
        <v>20</v>
      </c>
      <c r="L134" s="41" t="str">
        <f t="shared" si="25"/>
        <v>0..1</v>
      </c>
      <c r="M134" s="41" t="str">
        <f t="shared" si="26"/>
        <v>0..1</v>
      </c>
      <c r="N134" s="481" t="s">
        <v>21</v>
      </c>
      <c r="O134" s="40" t="s">
        <v>3922</v>
      </c>
      <c r="P134" s="40"/>
      <c r="Q134" s="40"/>
      <c r="R134" s="40"/>
      <c r="S134" s="42"/>
      <c r="T134" s="42"/>
      <c r="U134" s="499"/>
      <c r="V134" s="92"/>
      <c r="W134" s="193"/>
      <c r="X134" s="194"/>
      <c r="Y134" s="8"/>
      <c r="Z134" s="141" t="str">
        <f>INDEX('Factur-X FULL'!B:B,MATCH(CONCATENATE("/rsm:CrossIndustryInvoice",O134),'Factur-X FULL'!M:M,0))</f>
        <v>BT-12-00</v>
      </c>
      <c r="AA134" s="203" t="str">
        <f>INDEX('Factur-X FULL'!K:K,MATCH(CONCATENATE("/rsm:CrossIndustryInvoice",O134),'Factur-X FULL'!M:M,0))</f>
        <v>0..1</v>
      </c>
      <c r="AB134" s="143" t="str">
        <f>IF(OR(ISNA(Z134),Z134="EXT"),INDEX('Factur-X FULL'!T:T,MATCH(CONCATENATE("/rsm:CrossIndustryInvoice",O134),'Factur-X FULL'!M:M,0)),INDEX('Factur-X FULL'!T:T,MATCH(Z134,'Factur-X FULL'!B:B,0)))</f>
        <v>BASIC WL</v>
      </c>
      <c r="AC134" s="70"/>
      <c r="AD134" s="8"/>
    </row>
    <row r="135" spans="1:30" ht="45" customHeight="1" outlineLevel="3" x14ac:dyDescent="0.2">
      <c r="A135" s="8">
        <v>540</v>
      </c>
      <c r="B135" s="54" t="s">
        <v>4160</v>
      </c>
      <c r="C135" s="121"/>
      <c r="D135" s="445" t="str">
        <f t="shared" si="23"/>
        <v xml:space="preserve">* * * * </v>
      </c>
      <c r="E135" s="24" t="s">
        <v>4146</v>
      </c>
      <c r="F135" s="26">
        <f t="shared" si="24"/>
        <v>4</v>
      </c>
      <c r="G135" s="26" t="s">
        <v>5613</v>
      </c>
      <c r="H135" s="26" t="s">
        <v>5613</v>
      </c>
      <c r="I135" s="26" t="s">
        <v>5613</v>
      </c>
      <c r="J135" s="26" t="s">
        <v>323</v>
      </c>
      <c r="K135" s="18" t="s">
        <v>16</v>
      </c>
      <c r="L135" s="230" t="str">
        <f t="shared" si="25"/>
        <v>1..1</v>
      </c>
      <c r="M135" s="230" t="str">
        <f t="shared" si="26"/>
        <v>1..1</v>
      </c>
      <c r="N135" s="475" t="s">
        <v>20</v>
      </c>
      <c r="O135" s="20" t="s">
        <v>3923</v>
      </c>
      <c r="P135" s="20" t="s">
        <v>2147</v>
      </c>
      <c r="Q135" s="20" t="s">
        <v>2148</v>
      </c>
      <c r="R135" s="20"/>
      <c r="S135" s="20"/>
      <c r="T135" s="18" t="s">
        <v>531</v>
      </c>
      <c r="U135" s="495" t="s">
        <v>81</v>
      </c>
      <c r="V135" s="88"/>
      <c r="W135" s="181"/>
      <c r="X135" s="163" t="s">
        <v>4949</v>
      </c>
      <c r="Y135" s="8"/>
      <c r="Z135" s="114" t="str">
        <f>INDEX('Factur-X FULL'!B:B,MATCH(CONCATENATE("/rsm:CrossIndustryInvoice",O135),'Factur-X FULL'!M:M,0))</f>
        <v>BT-12</v>
      </c>
      <c r="AA135" s="201" t="str">
        <f>INDEX('Factur-X FULL'!K:K,MATCH(CONCATENATE("/rsm:CrossIndustryInvoice",O135),'Factur-X FULL'!M:M,0))</f>
        <v>1..1</v>
      </c>
      <c r="AB135" s="109" t="str">
        <f>IF(OR(ISNA(Z135),Z135="EXT"),INDEX('Factur-X FULL'!T:T,MATCH(CONCATENATE("/rsm:CrossIndustryInvoice",O135),'Factur-X FULL'!M:M,0)),INDEX('Factur-X FULL'!T:T,MATCH(Z135,'Factur-X FULL'!B:B,0)))</f>
        <v>BASIC WL</v>
      </c>
      <c r="AD135" s="8"/>
    </row>
    <row r="136" spans="1:30" s="148" customFormat="1" ht="45" customHeight="1" outlineLevel="2" x14ac:dyDescent="0.2">
      <c r="A136" s="8">
        <v>614</v>
      </c>
      <c r="B136" s="153" t="s">
        <v>4160</v>
      </c>
      <c r="C136" s="131"/>
      <c r="D136" s="449" t="str">
        <f t="shared" ref="D136:D179" si="27">REPT($D$1,F136)</f>
        <v xml:space="preserve">* * * </v>
      </c>
      <c r="E136" s="40" t="s">
        <v>4870</v>
      </c>
      <c r="F136" s="42">
        <f t="shared" si="24"/>
        <v>3</v>
      </c>
      <c r="G136" s="234" t="s">
        <v>5613</v>
      </c>
      <c r="H136" s="234" t="s">
        <v>5613</v>
      </c>
      <c r="I136" s="234" t="s">
        <v>5613</v>
      </c>
      <c r="J136" s="234" t="s">
        <v>323</v>
      </c>
      <c r="K136" s="42" t="s">
        <v>20</v>
      </c>
      <c r="L136" s="41" t="str">
        <f t="shared" si="25"/>
        <v>0..1</v>
      </c>
      <c r="M136" s="41" t="str">
        <f t="shared" si="26"/>
        <v>0..1</v>
      </c>
      <c r="N136" s="481" t="s">
        <v>20</v>
      </c>
      <c r="O136" s="40" t="s">
        <v>3927</v>
      </c>
      <c r="P136" s="40"/>
      <c r="Q136" s="40"/>
      <c r="R136" s="40"/>
      <c r="S136" s="42"/>
      <c r="T136" s="42"/>
      <c r="U136" s="499"/>
      <c r="V136" s="92"/>
      <c r="W136" s="193"/>
      <c r="X136" s="194"/>
      <c r="Y136" s="8"/>
      <c r="Z136" s="141" t="e">
        <f>INDEX('Factur-X FULL'!B:B,MATCH(CONCATENATE("/rsm:CrossIndustryInvoice",O136),'Factur-X FULL'!M:M,0))</f>
        <v>#N/A</v>
      </c>
      <c r="AA136" s="203" t="e">
        <f>INDEX('Factur-X FULL'!K:K,MATCH(CONCATENATE("/rsm:CrossIndustryInvoice",O136),'Factur-X FULL'!M:M,0))</f>
        <v>#N/A</v>
      </c>
      <c r="AB136" s="143" t="e">
        <f>IF(OR(ISNA(Z136),Z136="EXT"),INDEX('Factur-X FULL'!T:T,MATCH(CONCATENATE("/rsm:CrossIndustryInvoice",O136),'Factur-X FULL'!M:M,0)),INDEX('Factur-X FULL'!T:T,MATCH(Z136,'Factur-X FULL'!B:B,0)))</f>
        <v>#N/A</v>
      </c>
      <c r="AC136" s="426" t="s">
        <v>4707</v>
      </c>
      <c r="AD136" s="8"/>
    </row>
    <row r="137" spans="1:30" ht="45" customHeight="1" outlineLevel="3" x14ac:dyDescent="0.2">
      <c r="A137" s="8">
        <v>615</v>
      </c>
      <c r="B137" s="54" t="s">
        <v>4160</v>
      </c>
      <c r="C137" s="121"/>
      <c r="D137" s="445" t="str">
        <f t="shared" si="27"/>
        <v xml:space="preserve">* * * * </v>
      </c>
      <c r="E137" s="24" t="s">
        <v>4147</v>
      </c>
      <c r="F137" s="26">
        <f t="shared" si="24"/>
        <v>4</v>
      </c>
      <c r="G137" s="26" t="s">
        <v>5613</v>
      </c>
      <c r="H137" s="26" t="s">
        <v>5613</v>
      </c>
      <c r="I137" s="26" t="s">
        <v>5613</v>
      </c>
      <c r="J137" s="26" t="s">
        <v>323</v>
      </c>
      <c r="K137" s="18" t="s">
        <v>16</v>
      </c>
      <c r="L137" s="230" t="str">
        <f t="shared" si="25"/>
        <v>1..1</v>
      </c>
      <c r="M137" s="230" t="str">
        <f t="shared" si="26"/>
        <v>1..1</v>
      </c>
      <c r="N137" s="475" t="s">
        <v>20</v>
      </c>
      <c r="O137" s="20" t="s">
        <v>3928</v>
      </c>
      <c r="P137" s="20" t="s">
        <v>5684</v>
      </c>
      <c r="Q137" s="20"/>
      <c r="R137" s="20"/>
      <c r="S137" s="20"/>
      <c r="T137" s="18" t="s">
        <v>531</v>
      </c>
      <c r="U137" s="495" t="s">
        <v>81</v>
      </c>
      <c r="V137" s="88"/>
      <c r="W137" s="181"/>
      <c r="X137" s="163"/>
      <c r="Y137" s="8"/>
      <c r="Z137" s="114" t="e">
        <f>INDEX('Factur-X FULL'!B:B,MATCH(CONCATENATE("/rsm:CrossIndustryInvoice",O137),'Factur-X FULL'!M:M,0))</f>
        <v>#N/A</v>
      </c>
      <c r="AA137" s="201" t="e">
        <f>INDEX('Factur-X FULL'!K:K,MATCH(CONCATENATE("/rsm:CrossIndustryInvoice",O137),'Factur-X FULL'!M:M,0))</f>
        <v>#N/A</v>
      </c>
      <c r="AB137" s="109" t="e">
        <f>IF(OR(ISNA(Z137),Z137="EXT"),INDEX('Factur-X FULL'!T:T,MATCH(CONCATENATE("/rsm:CrossIndustryInvoice",O137),'Factur-X FULL'!M:M,0)),INDEX('Factur-X FULL'!T:T,MATCH(Z137,'Factur-X FULL'!B:B,0)))</f>
        <v>#N/A</v>
      </c>
      <c r="AC137" s="426" t="s">
        <v>4707</v>
      </c>
      <c r="AD137" s="8"/>
    </row>
    <row r="138" spans="1:30" s="148" customFormat="1" ht="45" customHeight="1" outlineLevel="2" x14ac:dyDescent="0.2">
      <c r="A138" s="8">
        <v>619</v>
      </c>
      <c r="B138" s="153" t="s">
        <v>4160</v>
      </c>
      <c r="C138" s="131"/>
      <c r="D138" s="449" t="str">
        <f t="shared" si="27"/>
        <v xml:space="preserve">* * * </v>
      </c>
      <c r="E138" s="40" t="s">
        <v>4871</v>
      </c>
      <c r="F138" s="42">
        <f t="shared" si="24"/>
        <v>3</v>
      </c>
      <c r="G138" s="234" t="s">
        <v>5613</v>
      </c>
      <c r="H138" s="234" t="s">
        <v>5613</v>
      </c>
      <c r="I138" s="234" t="s">
        <v>5613</v>
      </c>
      <c r="J138" s="234" t="s">
        <v>323</v>
      </c>
      <c r="K138" s="42" t="s">
        <v>20</v>
      </c>
      <c r="L138" s="41" t="str">
        <f t="shared" si="25"/>
        <v>0..1</v>
      </c>
      <c r="M138" s="41" t="str">
        <f t="shared" si="26"/>
        <v>0..1</v>
      </c>
      <c r="N138" s="481" t="s">
        <v>20</v>
      </c>
      <c r="O138" s="40" t="s">
        <v>4873</v>
      </c>
      <c r="P138" s="40" t="s">
        <v>4875</v>
      </c>
      <c r="Q138" s="40"/>
      <c r="R138" s="40"/>
      <c r="S138" s="42"/>
      <c r="T138" s="42"/>
      <c r="U138" s="499"/>
      <c r="V138" s="92"/>
      <c r="W138" s="193"/>
      <c r="X138" s="194"/>
      <c r="Y138" s="8"/>
      <c r="Z138" s="141" t="e">
        <f>INDEX('Factur-X FULL'!B:B,MATCH(CONCATENATE("/rsm:CrossIndustryInvoice",O138),'Factur-X FULL'!M:M,0))</f>
        <v>#N/A</v>
      </c>
      <c r="AA138" s="203" t="e">
        <f>INDEX('Factur-X FULL'!K:K,MATCH(CONCATENATE("/rsm:CrossIndustryInvoice",O138),'Factur-X FULL'!M:M,0))</f>
        <v>#N/A</v>
      </c>
      <c r="AB138" s="143" t="e">
        <f>IF(OR(ISNA(Z138),Z138="EXT"),INDEX('Factur-X FULL'!T:T,MATCH(CONCATENATE("/rsm:CrossIndustryInvoice",O138),'Factur-X FULL'!M:M,0)),INDEX('Factur-X FULL'!T:T,MATCH(Z138,'Factur-X FULL'!B:B,0)))</f>
        <v>#N/A</v>
      </c>
      <c r="AC138" s="70" t="s">
        <v>4706</v>
      </c>
      <c r="AD138" s="8"/>
    </row>
    <row r="139" spans="1:30" ht="45" customHeight="1" outlineLevel="3" x14ac:dyDescent="0.2">
      <c r="A139" s="8">
        <v>620</v>
      </c>
      <c r="B139" s="54" t="s">
        <v>4160</v>
      </c>
      <c r="C139" s="121"/>
      <c r="D139" s="445" t="str">
        <f t="shared" si="27"/>
        <v xml:space="preserve">* * * * </v>
      </c>
      <c r="E139" s="24" t="s">
        <v>4872</v>
      </c>
      <c r="F139" s="26">
        <f t="shared" si="24"/>
        <v>4</v>
      </c>
      <c r="G139" s="26" t="s">
        <v>5613</v>
      </c>
      <c r="H139" s="26" t="s">
        <v>5613</v>
      </c>
      <c r="I139" s="26" t="s">
        <v>5613</v>
      </c>
      <c r="J139" s="26" t="s">
        <v>323</v>
      </c>
      <c r="K139" s="18" t="s">
        <v>16</v>
      </c>
      <c r="L139" s="230" t="str">
        <f t="shared" si="25"/>
        <v>1..1</v>
      </c>
      <c r="M139" s="230" t="str">
        <f t="shared" si="26"/>
        <v>1..1</v>
      </c>
      <c r="N139" s="475" t="s">
        <v>20</v>
      </c>
      <c r="O139" s="20" t="s">
        <v>4874</v>
      </c>
      <c r="P139" s="20" t="s">
        <v>5686</v>
      </c>
      <c r="Q139" s="20" t="s">
        <v>5576</v>
      </c>
      <c r="R139" s="20"/>
      <c r="S139" s="20"/>
      <c r="T139" s="18" t="s">
        <v>531</v>
      </c>
      <c r="U139" s="495" t="s">
        <v>81</v>
      </c>
      <c r="V139" s="88"/>
      <c r="W139" s="181"/>
      <c r="X139" s="163"/>
      <c r="Y139" s="8"/>
      <c r="Z139" s="114" t="e">
        <f>INDEX('Factur-X FULL'!B:B,MATCH(CONCATENATE("/rsm:CrossIndustryInvoice",O139),'Factur-X FULL'!M:M,0))</f>
        <v>#N/A</v>
      </c>
      <c r="AA139" s="201" t="e">
        <f>INDEX('Factur-X FULL'!K:K,MATCH(CONCATENATE("/rsm:CrossIndustryInvoice",O139),'Factur-X FULL'!M:M,0))</f>
        <v>#N/A</v>
      </c>
      <c r="AB139" s="109" t="e">
        <f>IF(OR(ISNA(Z139),Z139="EXT"),INDEX('Factur-X FULL'!T:T,MATCH(CONCATENATE("/rsm:CrossIndustryInvoice",O139),'Factur-X FULL'!M:M,0)),INDEX('Factur-X FULL'!T:T,MATCH(Z139,'Factur-X FULL'!B:B,0)))</f>
        <v>#N/A</v>
      </c>
      <c r="AC139" s="70" t="s">
        <v>4706</v>
      </c>
      <c r="AD139" s="8"/>
    </row>
    <row r="140" spans="1:30" s="148" customFormat="1" ht="45" customHeight="1" outlineLevel="2" x14ac:dyDescent="0.2">
      <c r="A140" s="8">
        <v>624</v>
      </c>
      <c r="B140" s="153" t="s">
        <v>4160</v>
      </c>
      <c r="C140" s="127"/>
      <c r="D140" s="449" t="str">
        <f t="shared" si="27"/>
        <v xml:space="preserve">* * * </v>
      </c>
      <c r="E140" s="40" t="s">
        <v>4346</v>
      </c>
      <c r="F140" s="42">
        <f t="shared" si="24"/>
        <v>3</v>
      </c>
      <c r="G140" s="234" t="s">
        <v>5614</v>
      </c>
      <c r="H140" s="234" t="s">
        <v>5613</v>
      </c>
      <c r="I140" s="234" t="s">
        <v>5613</v>
      </c>
      <c r="J140" s="234" t="s">
        <v>323</v>
      </c>
      <c r="K140" s="42" t="s">
        <v>20</v>
      </c>
      <c r="L140" s="41" t="str">
        <f t="shared" si="25"/>
        <v>0..1</v>
      </c>
      <c r="M140" s="41" t="str">
        <f t="shared" si="26"/>
        <v>0..1</v>
      </c>
      <c r="N140" s="481" t="s">
        <v>20</v>
      </c>
      <c r="O140" s="40" t="s">
        <v>4350</v>
      </c>
      <c r="P140" s="40"/>
      <c r="Q140" s="40"/>
      <c r="R140" s="40"/>
      <c r="S140" s="40" t="s">
        <v>5955</v>
      </c>
      <c r="T140" s="42"/>
      <c r="U140" s="499"/>
      <c r="V140" s="92"/>
      <c r="W140" s="193" t="s">
        <v>3774</v>
      </c>
      <c r="X140" s="194"/>
      <c r="Y140" s="8"/>
      <c r="Z140" s="141" t="e">
        <f>INDEX('Factur-X FULL'!B:B,MATCH(CONCATENATE("/rsm:CrossIndustryInvoice",O140),'Factur-X FULL'!M:M,0))</f>
        <v>#N/A</v>
      </c>
      <c r="AA140" s="203" t="e">
        <f>INDEX('Factur-X FULL'!K:K,MATCH(CONCATENATE("/rsm:CrossIndustryInvoice",O140),'Factur-X FULL'!M:M,0))</f>
        <v>#N/A</v>
      </c>
      <c r="AB140" s="143" t="e">
        <f>IF(OR(ISNA(Z140),Z140="EXT"),INDEX('Factur-X FULL'!T:T,MATCH(CONCATENATE("/rsm:CrossIndustryInvoice",O140),'Factur-X FULL'!M:M,0)),INDEX('Factur-X FULL'!T:T,MATCH(Z140,'Factur-X FULL'!B:B,0)))</f>
        <v>#N/A</v>
      </c>
      <c r="AC140" s="70" t="s">
        <v>4706</v>
      </c>
      <c r="AD140" s="8"/>
    </row>
    <row r="141" spans="1:30" ht="45" customHeight="1" outlineLevel="3" x14ac:dyDescent="0.2">
      <c r="A141" s="8">
        <v>625</v>
      </c>
      <c r="B141" s="54" t="s">
        <v>4160</v>
      </c>
      <c r="C141" s="121"/>
      <c r="D141" s="445" t="str">
        <f t="shared" si="27"/>
        <v xml:space="preserve">* * * * </v>
      </c>
      <c r="E141" s="24" t="s">
        <v>4347</v>
      </c>
      <c r="F141" s="26">
        <f t="shared" si="24"/>
        <v>4</v>
      </c>
      <c r="G141" s="26" t="s">
        <v>5614</v>
      </c>
      <c r="H141" s="26" t="s">
        <v>5613</v>
      </c>
      <c r="I141" s="26" t="s">
        <v>5613</v>
      </c>
      <c r="J141" s="26" t="s">
        <v>323</v>
      </c>
      <c r="K141" s="18" t="s">
        <v>16</v>
      </c>
      <c r="L141" s="230" t="str">
        <f t="shared" si="25"/>
        <v>1..1</v>
      </c>
      <c r="M141" s="230" t="str">
        <f t="shared" si="26"/>
        <v>1..1</v>
      </c>
      <c r="N141" s="475" t="s">
        <v>20</v>
      </c>
      <c r="O141" s="20" t="s">
        <v>4351</v>
      </c>
      <c r="P141" s="20" t="s">
        <v>5688</v>
      </c>
      <c r="Q141" s="20"/>
      <c r="R141" s="20"/>
      <c r="S141" s="20" t="s">
        <v>5955</v>
      </c>
      <c r="T141" s="18" t="s">
        <v>531</v>
      </c>
      <c r="U141" s="495" t="s">
        <v>81</v>
      </c>
      <c r="V141" s="88"/>
      <c r="W141" s="181" t="s">
        <v>3774</v>
      </c>
      <c r="X141" s="163"/>
      <c r="Y141" s="8"/>
      <c r="Z141" s="114" t="e">
        <f>INDEX('Factur-X FULL'!B:B,MATCH(CONCATENATE("/rsm:CrossIndustryInvoice",O141),'Factur-X FULL'!M:M,0))</f>
        <v>#N/A</v>
      </c>
      <c r="AA141" s="201" t="e">
        <f>INDEX('Factur-X FULL'!K:K,MATCH(CONCATENATE("/rsm:CrossIndustryInvoice",O141),'Factur-X FULL'!M:M,0))</f>
        <v>#N/A</v>
      </c>
      <c r="AB141" s="109" t="e">
        <f>IF(OR(ISNA(Z141),Z141="EXT"),INDEX('Factur-X FULL'!T:T,MATCH(CONCATENATE("/rsm:CrossIndustryInvoice",O141),'Factur-X FULL'!M:M,0)),INDEX('Factur-X FULL'!T:T,MATCH(Z141,'Factur-X FULL'!B:B,0)))</f>
        <v>#N/A</v>
      </c>
      <c r="AC141" s="70" t="s">
        <v>4706</v>
      </c>
      <c r="AD141" s="8"/>
    </row>
    <row r="142" spans="1:30" s="148" customFormat="1" ht="45" customHeight="1" outlineLevel="2" x14ac:dyDescent="0.2">
      <c r="A142" s="8">
        <v>629</v>
      </c>
      <c r="B142" s="153" t="s">
        <v>4160</v>
      </c>
      <c r="C142" s="127"/>
      <c r="D142" s="449" t="str">
        <f t="shared" si="27"/>
        <v xml:space="preserve">* * * </v>
      </c>
      <c r="E142" s="40" t="s">
        <v>4348</v>
      </c>
      <c r="F142" s="42">
        <f t="shared" si="24"/>
        <v>3</v>
      </c>
      <c r="G142" s="234" t="s">
        <v>5614</v>
      </c>
      <c r="H142" s="234" t="s">
        <v>5613</v>
      </c>
      <c r="I142" s="234" t="s">
        <v>5613</v>
      </c>
      <c r="J142" s="234" t="s">
        <v>323</v>
      </c>
      <c r="K142" s="42" t="s">
        <v>20</v>
      </c>
      <c r="L142" s="41" t="str">
        <f t="shared" si="25"/>
        <v>0..1</v>
      </c>
      <c r="M142" s="41" t="str">
        <f t="shared" si="26"/>
        <v>0..1</v>
      </c>
      <c r="N142" s="481" t="s">
        <v>20</v>
      </c>
      <c r="O142" s="40" t="s">
        <v>4353</v>
      </c>
      <c r="P142" s="40"/>
      <c r="Q142" s="40"/>
      <c r="R142" s="40"/>
      <c r="S142" s="40" t="s">
        <v>5956</v>
      </c>
      <c r="T142" s="42"/>
      <c r="U142" s="499"/>
      <c r="V142" s="92"/>
      <c r="W142" s="193" t="s">
        <v>3774</v>
      </c>
      <c r="X142" s="194"/>
      <c r="Y142" s="8"/>
      <c r="Z142" s="141" t="e">
        <f>INDEX('Factur-X FULL'!B:B,MATCH(CONCATENATE("/rsm:CrossIndustryInvoice",O142),'Factur-X FULL'!M:M,0))</f>
        <v>#N/A</v>
      </c>
      <c r="AA142" s="203" t="e">
        <f>INDEX('Factur-X FULL'!K:K,MATCH(CONCATENATE("/rsm:CrossIndustryInvoice",O142),'Factur-X FULL'!M:M,0))</f>
        <v>#N/A</v>
      </c>
      <c r="AB142" s="143" t="e">
        <f>IF(OR(ISNA(Z142),Z142="EXT"),INDEX('Factur-X FULL'!T:T,MATCH(CONCATENATE("/rsm:CrossIndustryInvoice",O142),'Factur-X FULL'!M:M,0)),INDEX('Factur-X FULL'!T:T,MATCH(Z142,'Factur-X FULL'!B:B,0)))</f>
        <v>#N/A</v>
      </c>
      <c r="AC142" s="70" t="s">
        <v>4706</v>
      </c>
      <c r="AD142" s="8"/>
    </row>
    <row r="143" spans="1:30" ht="45" customHeight="1" outlineLevel="3" x14ac:dyDescent="0.2">
      <c r="A143" s="8">
        <v>630</v>
      </c>
      <c r="B143" s="54" t="s">
        <v>4160</v>
      </c>
      <c r="C143" s="121"/>
      <c r="D143" s="445" t="str">
        <f t="shared" si="27"/>
        <v xml:space="preserve">* * * * </v>
      </c>
      <c r="E143" s="24" t="s">
        <v>4349</v>
      </c>
      <c r="F143" s="26">
        <f t="shared" si="24"/>
        <v>4</v>
      </c>
      <c r="G143" s="26" t="s">
        <v>5614</v>
      </c>
      <c r="H143" s="26" t="s">
        <v>5613</v>
      </c>
      <c r="I143" s="26" t="s">
        <v>5613</v>
      </c>
      <c r="J143" s="26" t="s">
        <v>323</v>
      </c>
      <c r="K143" s="18" t="s">
        <v>16</v>
      </c>
      <c r="L143" s="230" t="str">
        <f>IF($K143="","",$K143)</f>
        <v>1..1</v>
      </c>
      <c r="M143" s="230" t="str">
        <f t="shared" si="26"/>
        <v>1..1</v>
      </c>
      <c r="N143" s="475" t="s">
        <v>20</v>
      </c>
      <c r="O143" s="20" t="s">
        <v>4352</v>
      </c>
      <c r="P143" s="20" t="s">
        <v>5690</v>
      </c>
      <c r="Q143" s="20"/>
      <c r="R143" s="20"/>
      <c r="S143" s="20" t="s">
        <v>5956</v>
      </c>
      <c r="T143" s="18" t="s">
        <v>531</v>
      </c>
      <c r="U143" s="495" t="s">
        <v>81</v>
      </c>
      <c r="V143" s="88"/>
      <c r="W143" s="181" t="s">
        <v>3774</v>
      </c>
      <c r="X143" s="163"/>
      <c r="Y143" s="8"/>
      <c r="Z143" s="114" t="e">
        <f>INDEX('Factur-X FULL'!B:B,MATCH(CONCATENATE("/rsm:CrossIndustryInvoice",O143),'Factur-X FULL'!M:M,0))</f>
        <v>#N/A</v>
      </c>
      <c r="AA143" s="201" t="e">
        <f>INDEX('Factur-X FULL'!K:K,MATCH(CONCATENATE("/rsm:CrossIndustryInvoice",O143),'Factur-X FULL'!M:M,0))</f>
        <v>#N/A</v>
      </c>
      <c r="AB143" s="109" t="e">
        <f>IF(OR(ISNA(Z143),Z143="EXT"),INDEX('Factur-X FULL'!T:T,MATCH(CONCATENATE("/rsm:CrossIndustryInvoice",O143),'Factur-X FULL'!M:M,0)),INDEX('Factur-X FULL'!T:T,MATCH(Z143,'Factur-X FULL'!B:B,0)))</f>
        <v>#N/A</v>
      </c>
      <c r="AC143" s="70" t="s">
        <v>4706</v>
      </c>
      <c r="AD143" s="8"/>
    </row>
    <row r="144" spans="1:30" ht="45" customHeight="1" outlineLevel="1" x14ac:dyDescent="0.2">
      <c r="A144" s="8">
        <v>642</v>
      </c>
      <c r="B144" s="62" t="s">
        <v>4161</v>
      </c>
      <c r="C144" s="219"/>
      <c r="D144" s="453" t="str">
        <f t="shared" si="27"/>
        <v xml:space="preserve">* * </v>
      </c>
      <c r="E144" s="63" t="s">
        <v>2</v>
      </c>
      <c r="F144" s="64">
        <f t="shared" si="24"/>
        <v>2</v>
      </c>
      <c r="G144" s="64" t="s">
        <v>5613</v>
      </c>
      <c r="H144" s="64" t="s">
        <v>5613</v>
      </c>
      <c r="I144" s="64" t="s">
        <v>5613</v>
      </c>
      <c r="J144" s="64" t="s">
        <v>323</v>
      </c>
      <c r="K144" s="65" t="s">
        <v>16</v>
      </c>
      <c r="L144" s="235" t="str">
        <f t="shared" si="25"/>
        <v>1..1</v>
      </c>
      <c r="M144" s="235" t="str">
        <f t="shared" si="26"/>
        <v>1..1</v>
      </c>
      <c r="N144" s="480" t="s">
        <v>20</v>
      </c>
      <c r="O144" s="33" t="s">
        <v>4152</v>
      </c>
      <c r="P144" s="67"/>
      <c r="Q144" s="67"/>
      <c r="R144" s="67"/>
      <c r="S144" s="66"/>
      <c r="T144" s="132"/>
      <c r="U144" s="506"/>
      <c r="V144" s="95"/>
      <c r="W144" s="189"/>
      <c r="X144" s="170"/>
      <c r="Y144" s="8"/>
      <c r="Z144" s="138" t="str">
        <f>INDEX('Factur-X FULL'!B:B,MATCH(CONCATENATE("/rsm:CrossIndustryInvoice",O144),'Factur-X FULL'!M:M,0))</f>
        <v>BG-13-00</v>
      </c>
      <c r="AA144" s="200" t="str">
        <f>INDEX('Factur-X FULL'!K:K,MATCH(CONCATENATE("/rsm:CrossIndustryInvoice",O144),'Factur-X FULL'!M:M,0))</f>
        <v>1..1</v>
      </c>
      <c r="AB144" s="140" t="str">
        <f>IF(OR(ISNA(Z144),Z144="EXT"),INDEX('Factur-X FULL'!T:T,MATCH(CONCATENATE("/rsm:CrossIndustryInvoice",O144),'Factur-X FULL'!M:M,0)),INDEX('Factur-X FULL'!T:T,MATCH(Z144,'Factur-X FULL'!B:B,0)))</f>
        <v>MINIMUM</v>
      </c>
      <c r="AD144" s="8"/>
    </row>
    <row r="145" spans="1:30" s="148" customFormat="1" ht="45" customHeight="1" outlineLevel="2" x14ac:dyDescent="0.2">
      <c r="A145" s="8">
        <v>643</v>
      </c>
      <c r="B145" s="155" t="s">
        <v>4161</v>
      </c>
      <c r="C145" s="127"/>
      <c r="D145" s="449" t="str">
        <f t="shared" si="27"/>
        <v xml:space="preserve">* * * </v>
      </c>
      <c r="E145" s="40" t="s">
        <v>4163</v>
      </c>
      <c r="F145" s="42">
        <f t="shared" si="24"/>
        <v>3</v>
      </c>
      <c r="G145" s="234" t="s">
        <v>5613</v>
      </c>
      <c r="H145" s="234" t="s">
        <v>5613</v>
      </c>
      <c r="I145" s="234" t="s">
        <v>5613</v>
      </c>
      <c r="J145" s="234" t="s">
        <v>323</v>
      </c>
      <c r="K145" s="42" t="s">
        <v>20</v>
      </c>
      <c r="L145" s="41" t="str">
        <f t="shared" si="25"/>
        <v>0..1</v>
      </c>
      <c r="M145" s="41" t="str">
        <f t="shared" si="26"/>
        <v>0..1</v>
      </c>
      <c r="N145" s="481" t="s">
        <v>20</v>
      </c>
      <c r="O145" s="40" t="s">
        <v>3931</v>
      </c>
      <c r="P145" s="40" t="s">
        <v>4229</v>
      </c>
      <c r="Q145" s="40"/>
      <c r="R145" s="40"/>
      <c r="S145" s="42"/>
      <c r="T145" s="42" t="s">
        <v>77</v>
      </c>
      <c r="U145" s="499"/>
      <c r="V145" s="177" t="s">
        <v>4151</v>
      </c>
      <c r="W145" s="193"/>
      <c r="X145" s="194" t="s">
        <v>4949</v>
      </c>
      <c r="Y145" s="8"/>
      <c r="Z145" s="141" t="str">
        <f>INDEX('Factur-X FULL'!B:B,MATCH(CONCATENATE("/rsm:CrossIndustryInvoice",O145),'Factur-X FULL'!M:M,0))</f>
        <v>BG-13</v>
      </c>
      <c r="AA145" s="203" t="str">
        <f>INDEX('Factur-X FULL'!K:K,MATCH(CONCATENATE("/rsm:CrossIndustryInvoice",O145),'Factur-X FULL'!M:M,0))</f>
        <v>0..1</v>
      </c>
      <c r="AB145" s="143" t="str">
        <f>IF(OR(ISNA(Z145),Z145="EXT"),INDEX('Factur-X FULL'!T:T,MATCH(CONCATENATE("/rsm:CrossIndustryInvoice",O145),'Factur-X FULL'!M:M,0)),INDEX('Factur-X FULL'!T:T,MATCH(Z145,'Factur-X FULL'!B:B,0)))</f>
        <v>BASIC WL</v>
      </c>
      <c r="AC145" s="70"/>
      <c r="AD145" s="8"/>
    </row>
    <row r="146" spans="1:30" ht="45" customHeight="1" outlineLevel="3" x14ac:dyDescent="0.2">
      <c r="A146" s="8">
        <v>644</v>
      </c>
      <c r="B146" s="62" t="s">
        <v>4161</v>
      </c>
      <c r="C146" s="121"/>
      <c r="D146" s="445" t="str">
        <f t="shared" si="27"/>
        <v xml:space="preserve">* * * * </v>
      </c>
      <c r="E146" s="24" t="s">
        <v>294</v>
      </c>
      <c r="F146" s="26">
        <f t="shared" si="24"/>
        <v>4</v>
      </c>
      <c r="G146" s="26" t="s">
        <v>5613</v>
      </c>
      <c r="H146" s="26" t="s">
        <v>5613</v>
      </c>
      <c r="I146" s="26" t="s">
        <v>5613</v>
      </c>
      <c r="J146" s="26" t="s">
        <v>323</v>
      </c>
      <c r="K146" s="18" t="s">
        <v>20</v>
      </c>
      <c r="L146" s="230" t="str">
        <f t="shared" si="25"/>
        <v>0..1</v>
      </c>
      <c r="M146" s="230" t="str">
        <f t="shared" si="26"/>
        <v>0..1</v>
      </c>
      <c r="N146" s="476" t="s">
        <v>21</v>
      </c>
      <c r="O146" s="21" t="s">
        <v>4032</v>
      </c>
      <c r="P146" s="20" t="s">
        <v>2334</v>
      </c>
      <c r="Q146" s="20" t="s">
        <v>2335</v>
      </c>
      <c r="R146" s="20"/>
      <c r="S146" s="21"/>
      <c r="T146" s="18" t="s">
        <v>147</v>
      </c>
      <c r="U146" s="495" t="s">
        <v>81</v>
      </c>
      <c r="V146" s="176"/>
      <c r="W146" s="181"/>
      <c r="X146" s="163" t="s">
        <v>4949</v>
      </c>
      <c r="Y146" s="8"/>
      <c r="Z146" s="114" t="str">
        <f>INDEX('Factur-X FULL'!B:B,MATCH(CONCATENATE("/rsm:CrossIndustryInvoice",O146),'Factur-X FULL'!M:M,0))</f>
        <v>BT-71</v>
      </c>
      <c r="AA146" s="201" t="str">
        <f>INDEX('Factur-X FULL'!K:K,MATCH(CONCATENATE("/rsm:CrossIndustryInvoice",O146),'Factur-X FULL'!M:M,0))</f>
        <v>0..1</v>
      </c>
      <c r="AB146" s="113" t="str">
        <f>IF(OR(ISNA(Z146),Z146="EXT"),INDEX('Factur-X FULL'!T:T,MATCH(CONCATENATE("/rsm:CrossIndustryInvoice",O146),'Factur-X FULL'!M:M,0)),INDEX('Factur-X FULL'!T:T,MATCH(Z146,'Factur-X FULL'!B:B,0)))</f>
        <v>BASIC WL</v>
      </c>
      <c r="AD146" s="8"/>
    </row>
    <row r="147" spans="1:30" ht="45" customHeight="1" outlineLevel="3" x14ac:dyDescent="0.2">
      <c r="A147" s="8">
        <v>645</v>
      </c>
      <c r="B147" s="62" t="s">
        <v>4161</v>
      </c>
      <c r="C147" s="121"/>
      <c r="D147" s="445" t="str">
        <f t="shared" si="27"/>
        <v xml:space="preserve">* * * * </v>
      </c>
      <c r="E147" s="24" t="s">
        <v>295</v>
      </c>
      <c r="F147" s="26">
        <f t="shared" si="24"/>
        <v>4</v>
      </c>
      <c r="G147" s="26" t="s">
        <v>5613</v>
      </c>
      <c r="H147" s="26" t="s">
        <v>5613</v>
      </c>
      <c r="I147" s="26" t="s">
        <v>5613</v>
      </c>
      <c r="J147" s="26" t="s">
        <v>323</v>
      </c>
      <c r="K147" s="18" t="s">
        <v>21</v>
      </c>
      <c r="L147" s="230" t="str">
        <f t="shared" si="25"/>
        <v>0..n</v>
      </c>
      <c r="M147" s="230" t="str">
        <f t="shared" si="26"/>
        <v>0..n</v>
      </c>
      <c r="N147" s="476" t="s">
        <v>21</v>
      </c>
      <c r="O147" s="21" t="s">
        <v>3932</v>
      </c>
      <c r="P147" s="20" t="s">
        <v>77</v>
      </c>
      <c r="Q147" s="20" t="s">
        <v>1395</v>
      </c>
      <c r="R147" s="20"/>
      <c r="S147" s="21"/>
      <c r="T147" s="18" t="s">
        <v>77</v>
      </c>
      <c r="U147" s="495"/>
      <c r="V147" s="176" t="s">
        <v>296</v>
      </c>
      <c r="W147" s="181"/>
      <c r="X147" s="163" t="s">
        <v>4949</v>
      </c>
      <c r="Y147" s="8"/>
      <c r="Z147" s="114" t="str">
        <f>INDEX('Factur-X FULL'!B:B,MATCH(CONCATENATE("/rsm:CrossIndustryInvoice",O147),'Factur-X FULL'!M:M,0))</f>
        <v>BT-71-0</v>
      </c>
      <c r="AA147" s="201" t="str">
        <f>INDEX('Factur-X FULL'!K:K,MATCH(CONCATENATE("/rsm:CrossIndustryInvoice",O147),'Factur-X FULL'!M:M,0))</f>
        <v>0..1</v>
      </c>
      <c r="AB147" s="113" t="str">
        <f>IF(OR(ISNA(Z147),Z147="EXT"),INDEX('Factur-X FULL'!T:T,MATCH(CONCATENATE("/rsm:CrossIndustryInvoice",O147),'Factur-X FULL'!M:M,0)),INDEX('Factur-X FULL'!T:T,MATCH(Z147,'Factur-X FULL'!B:B,0)))</f>
        <v>BASIC WL</v>
      </c>
      <c r="AC147" s="70" t="s">
        <v>4706</v>
      </c>
      <c r="AD147" s="8"/>
    </row>
    <row r="148" spans="1:30" ht="45" customHeight="1" outlineLevel="3" x14ac:dyDescent="0.2">
      <c r="A148" s="8">
        <v>646</v>
      </c>
      <c r="B148" s="62" t="s">
        <v>4161</v>
      </c>
      <c r="C148" s="121"/>
      <c r="D148" s="445" t="str">
        <f t="shared" si="27"/>
        <v xml:space="preserve">* * * * * </v>
      </c>
      <c r="E148" s="24" t="s">
        <v>161</v>
      </c>
      <c r="F148" s="26">
        <f t="shared" si="24"/>
        <v>5</v>
      </c>
      <c r="G148" s="26" t="s">
        <v>5613</v>
      </c>
      <c r="H148" s="26" t="s">
        <v>5613</v>
      </c>
      <c r="I148" s="26" t="s">
        <v>5613</v>
      </c>
      <c r="J148" s="26" t="s">
        <v>323</v>
      </c>
      <c r="K148" s="18" t="s">
        <v>16</v>
      </c>
      <c r="L148" s="230" t="str">
        <f t="shared" si="25"/>
        <v>1..1</v>
      </c>
      <c r="M148" s="230" t="str">
        <f t="shared" si="26"/>
        <v>1..1</v>
      </c>
      <c r="N148" s="476" t="s">
        <v>20</v>
      </c>
      <c r="O148" s="31" t="s">
        <v>3933</v>
      </c>
      <c r="P148" s="32" t="s">
        <v>2347</v>
      </c>
      <c r="Q148" s="32" t="s">
        <v>406</v>
      </c>
      <c r="R148" s="32"/>
      <c r="S148" s="31"/>
      <c r="T148" s="122" t="s">
        <v>409</v>
      </c>
      <c r="U148" s="497" t="s">
        <v>230</v>
      </c>
      <c r="V148" s="90"/>
      <c r="W148" s="184"/>
      <c r="X148" s="165" t="s">
        <v>4949</v>
      </c>
      <c r="Y148" s="8"/>
      <c r="Z148" s="114" t="str">
        <f>INDEX('Factur-X FULL'!B:B,MATCH(CONCATENATE("/rsm:CrossIndustryInvoice",O148),'Factur-X FULL'!M:M,0))</f>
        <v>BT-71-1</v>
      </c>
      <c r="AA148" s="201" t="str">
        <f>INDEX('Factur-X FULL'!K:K,MATCH(CONCATENATE("/rsm:CrossIndustryInvoice",O148),'Factur-X FULL'!M:M,0))</f>
        <v>1..1</v>
      </c>
      <c r="AB148" s="109" t="str">
        <f>IF(OR(ISNA(Z148),Z148="EXT"),INDEX('Factur-X FULL'!T:T,MATCH(CONCATENATE("/rsm:CrossIndustryInvoice",O148),'Factur-X FULL'!M:M,0)),INDEX('Factur-X FULL'!T:T,MATCH(Z148,'Factur-X FULL'!B:B,0)))</f>
        <v>BASIC WL</v>
      </c>
      <c r="AD148" s="8"/>
    </row>
    <row r="149" spans="1:30" ht="45" customHeight="1" outlineLevel="3" x14ac:dyDescent="0.2">
      <c r="A149" s="8">
        <v>647</v>
      </c>
      <c r="B149" s="62" t="s">
        <v>4161</v>
      </c>
      <c r="C149" s="121"/>
      <c r="D149" s="445" t="str">
        <f t="shared" si="27"/>
        <v xml:space="preserve">* * * * </v>
      </c>
      <c r="E149" s="24" t="s">
        <v>301</v>
      </c>
      <c r="F149" s="26">
        <f t="shared" si="24"/>
        <v>4</v>
      </c>
      <c r="G149" s="26" t="s">
        <v>5613</v>
      </c>
      <c r="H149" s="26" t="s">
        <v>5613</v>
      </c>
      <c r="I149" s="26" t="s">
        <v>5613</v>
      </c>
      <c r="J149" s="26" t="s">
        <v>323</v>
      </c>
      <c r="K149" s="18" t="s">
        <v>16</v>
      </c>
      <c r="L149" s="230" t="str">
        <f t="shared" si="25"/>
        <v>1..1</v>
      </c>
      <c r="M149" s="230" t="str">
        <f t="shared" si="26"/>
        <v>1..1</v>
      </c>
      <c r="N149" s="475" t="s">
        <v>20</v>
      </c>
      <c r="O149" s="21" t="s">
        <v>3934</v>
      </c>
      <c r="P149" s="20" t="s">
        <v>2352</v>
      </c>
      <c r="Q149" s="24"/>
      <c r="R149" s="24"/>
      <c r="S149" s="25"/>
      <c r="T149" s="18" t="s">
        <v>125</v>
      </c>
      <c r="U149" s="495" t="s">
        <v>81</v>
      </c>
      <c r="V149" s="88" t="s">
        <v>303</v>
      </c>
      <c r="W149" s="181"/>
      <c r="X149" s="163" t="s">
        <v>4949</v>
      </c>
      <c r="Y149" s="8"/>
      <c r="Z149" s="114" t="str">
        <f>INDEX('Factur-X FULL'!B:B,MATCH(CONCATENATE("/rsm:CrossIndustryInvoice",O149),'Factur-X FULL'!M:M,0))</f>
        <v>BT-70</v>
      </c>
      <c r="AA149" s="201" t="str">
        <f>INDEX('Factur-X FULL'!K:K,MATCH(CONCATENATE("/rsm:CrossIndustryInvoice",O149),'Factur-X FULL'!M:M,0))</f>
        <v>0..1</v>
      </c>
      <c r="AB149" s="113" t="str">
        <f>IF(OR(ISNA(Z149),Z149="EXT"),INDEX('Factur-X FULL'!T:T,MATCH(CONCATENATE("/rsm:CrossIndustryInvoice",O149),'Factur-X FULL'!M:M,0)),INDEX('Factur-X FULL'!T:T,MATCH(Z149,'Factur-X FULL'!B:B,0)))</f>
        <v>BASIC WL</v>
      </c>
      <c r="AC149" s="426" t="s">
        <v>4900</v>
      </c>
      <c r="AD149" s="8"/>
    </row>
    <row r="150" spans="1:30" s="148" customFormat="1" ht="45" customHeight="1" outlineLevel="3" x14ac:dyDescent="0.2">
      <c r="A150" s="8">
        <v>660</v>
      </c>
      <c r="B150" s="62" t="s">
        <v>4161</v>
      </c>
      <c r="C150" s="128"/>
      <c r="D150" s="446" t="str">
        <f t="shared" si="27"/>
        <v xml:space="preserve">* * * * </v>
      </c>
      <c r="E150" s="49" t="s">
        <v>4731</v>
      </c>
      <c r="F150" s="35">
        <f t="shared" si="24"/>
        <v>4</v>
      </c>
      <c r="G150" s="35" t="s">
        <v>5613</v>
      </c>
      <c r="H150" s="35" t="s">
        <v>5613</v>
      </c>
      <c r="I150" s="35" t="s">
        <v>5613</v>
      </c>
      <c r="J150" s="35" t="s">
        <v>323</v>
      </c>
      <c r="K150" s="36" t="s">
        <v>20</v>
      </c>
      <c r="L150" s="35" t="s">
        <v>21</v>
      </c>
      <c r="M150" s="35" t="str">
        <f t="shared" si="26"/>
        <v>0..n</v>
      </c>
      <c r="N150" s="482" t="s">
        <v>21</v>
      </c>
      <c r="O150" s="34" t="s">
        <v>4899</v>
      </c>
      <c r="P150" s="34" t="s">
        <v>1754</v>
      </c>
      <c r="Q150" s="34" t="s">
        <v>4235</v>
      </c>
      <c r="R150" s="34"/>
      <c r="S150" s="34"/>
      <c r="T150" s="36"/>
      <c r="U150" s="500"/>
      <c r="V150" s="91"/>
      <c r="W150" s="185"/>
      <c r="X150" s="166" t="s">
        <v>4949</v>
      </c>
      <c r="Y150" s="8"/>
      <c r="Z150" s="145" t="str">
        <f>INDEX('Factur-X FULL'!B:B,MATCH(CONCATENATE("/rsm:CrossIndustryInvoice",O150),'Factur-X FULL'!M:M,0))</f>
        <v>EXT</v>
      </c>
      <c r="AA150" s="202" t="str">
        <f>INDEX('Factur-X FULL'!K:K,MATCH(CONCATENATE("/rsm:CrossIndustryInvoice",O150),'Factur-X FULL'!M:M,0))</f>
        <v>0..1</v>
      </c>
      <c r="AB150" s="146" t="str">
        <f>IF(OR(ISNA(Z150),Z150="EXT"),INDEX('Factur-X FULL'!T:T,MATCH(CONCATENATE("/rsm:CrossIndustryInvoice",O150),'Factur-X FULL'!M:M,0)),INDEX('Factur-X FULL'!T:T,MATCH(Z150,'Factur-X FULL'!B:B,0)))</f>
        <v>EXTENDED</v>
      </c>
      <c r="AC150" s="433"/>
      <c r="AD150" s="8"/>
    </row>
    <row r="151" spans="1:30" ht="45" customHeight="1" outlineLevel="4" x14ac:dyDescent="0.2">
      <c r="A151" s="8">
        <v>661</v>
      </c>
      <c r="B151" s="62" t="s">
        <v>4161</v>
      </c>
      <c r="C151" s="121"/>
      <c r="D151" s="445" t="str">
        <f t="shared" si="27"/>
        <v xml:space="preserve">* * * * * </v>
      </c>
      <c r="E151" s="24" t="s">
        <v>4733</v>
      </c>
      <c r="F151" s="26">
        <f t="shared" si="24"/>
        <v>5</v>
      </c>
      <c r="G151" s="26" t="s">
        <v>5613</v>
      </c>
      <c r="H151" s="26" t="s">
        <v>5613</v>
      </c>
      <c r="I151" s="26" t="s">
        <v>5613</v>
      </c>
      <c r="J151" s="26" t="s">
        <v>323</v>
      </c>
      <c r="K151" s="19" t="s">
        <v>20</v>
      </c>
      <c r="L151" s="230" t="str">
        <f t="shared" ref="L151:L171" si="28">IF($K151="","",$K151)</f>
        <v>0..1</v>
      </c>
      <c r="M151" s="230" t="str">
        <f t="shared" si="26"/>
        <v>0..1</v>
      </c>
      <c r="N151" s="475" t="s">
        <v>20</v>
      </c>
      <c r="O151" s="24" t="s">
        <v>4725</v>
      </c>
      <c r="P151" s="24" t="s">
        <v>1508</v>
      </c>
      <c r="Q151" s="24" t="s">
        <v>1509</v>
      </c>
      <c r="R151" s="24"/>
      <c r="S151" s="24"/>
      <c r="T151" s="19" t="s">
        <v>125</v>
      </c>
      <c r="U151" s="494" t="s">
        <v>81</v>
      </c>
      <c r="V151" s="89"/>
      <c r="W151" s="182"/>
      <c r="X151" s="164" t="s">
        <v>4949</v>
      </c>
      <c r="Y151" s="8"/>
      <c r="Z151" s="114" t="str">
        <f>INDEX('Factur-X FULL'!B:B,MATCH(CONCATENATE("/rsm:CrossIndustryInvoice",O151),'Factur-X FULL'!M:M,0))</f>
        <v>EXT</v>
      </c>
      <c r="AA151" s="201" t="str">
        <f>INDEX('Factur-X FULL'!K:K,MATCH(CONCATENATE("/rsm:CrossIndustryInvoice",O151),'Factur-X FULL'!M:M,0))</f>
        <v>0..1</v>
      </c>
      <c r="AB151" s="109" t="str">
        <f>IF(OR(ISNA(Z151),Z151="EXT"),INDEX('Factur-X FULL'!T:T,MATCH(CONCATENATE("/rsm:CrossIndustryInvoice",O151),'Factur-X FULL'!M:M,0)),INDEX('Factur-X FULL'!T:T,MATCH(Z151,'Factur-X FULL'!B:B,0)))</f>
        <v>EXTENDED</v>
      </c>
      <c r="AC151" s="427" t="s">
        <v>4713</v>
      </c>
      <c r="AD151" s="8"/>
    </row>
    <row r="152" spans="1:30" ht="45" customHeight="1" outlineLevel="4" x14ac:dyDescent="0.2">
      <c r="A152" s="8">
        <v>662</v>
      </c>
      <c r="B152" s="62" t="s">
        <v>4161</v>
      </c>
      <c r="C152" s="121"/>
      <c r="D152" s="445" t="str">
        <f t="shared" si="27"/>
        <v xml:space="preserve">* * * * * </v>
      </c>
      <c r="E152" s="24" t="s">
        <v>4734</v>
      </c>
      <c r="F152" s="26">
        <f t="shared" si="24"/>
        <v>5</v>
      </c>
      <c r="G152" s="26" t="s">
        <v>5613</v>
      </c>
      <c r="H152" s="26" t="s">
        <v>5613</v>
      </c>
      <c r="I152" s="26" t="s">
        <v>5613</v>
      </c>
      <c r="J152" s="26" t="s">
        <v>323</v>
      </c>
      <c r="K152" s="19" t="s">
        <v>20</v>
      </c>
      <c r="L152" s="230" t="str">
        <f t="shared" si="28"/>
        <v>0..1</v>
      </c>
      <c r="M152" s="230" t="str">
        <f t="shared" si="26"/>
        <v>0..1</v>
      </c>
      <c r="N152" s="475" t="s">
        <v>20</v>
      </c>
      <c r="O152" s="24" t="s">
        <v>4726</v>
      </c>
      <c r="P152" s="24" t="s">
        <v>77</v>
      </c>
      <c r="Q152" s="24" t="s">
        <v>1517</v>
      </c>
      <c r="R152" s="24"/>
      <c r="S152" s="24"/>
      <c r="T152" s="19" t="s">
        <v>125</v>
      </c>
      <c r="U152" s="494" t="s">
        <v>81</v>
      </c>
      <c r="V152" s="89"/>
      <c r="W152" s="182"/>
      <c r="X152" s="164" t="s">
        <v>4949</v>
      </c>
      <c r="Y152" s="8"/>
      <c r="Z152" s="114" t="str">
        <f>INDEX('Factur-X FULL'!B:B,MATCH(CONCATENATE("/rsm:CrossIndustryInvoice",O152),'Factur-X FULL'!M:M,0))</f>
        <v>EXT</v>
      </c>
      <c r="AA152" s="201" t="str">
        <f>INDEX('Factur-X FULL'!K:K,MATCH(CONCATENATE("/rsm:CrossIndustryInvoice",O152),'Factur-X FULL'!M:M,0))</f>
        <v>0..1</v>
      </c>
      <c r="AB152" s="109" t="str">
        <f>IF(OR(ISNA(Z152),Z152="EXT"),INDEX('Factur-X FULL'!T:T,MATCH(CONCATENATE("/rsm:CrossIndustryInvoice",O152),'Factur-X FULL'!M:M,0)),INDEX('Factur-X FULL'!T:T,MATCH(Z152,'Factur-X FULL'!B:B,0)))</f>
        <v>EXTENDED</v>
      </c>
      <c r="AC152" s="427" t="s">
        <v>4713</v>
      </c>
      <c r="AD152" s="8"/>
    </row>
    <row r="153" spans="1:30" ht="45" customHeight="1" outlineLevel="4" x14ac:dyDescent="0.2">
      <c r="A153" s="8">
        <v>664</v>
      </c>
      <c r="B153" s="62" t="s">
        <v>4161</v>
      </c>
      <c r="C153" s="121"/>
      <c r="D153" s="445" t="str">
        <f t="shared" si="27"/>
        <v xml:space="preserve">* * * * * </v>
      </c>
      <c r="E153" s="46" t="str">
        <f>CONCATENATE("(",E154,")")</f>
        <v>(SHIP TO Contact - telephone number)</v>
      </c>
      <c r="F153" s="26">
        <f t="shared" ref="F153:F204" si="29">LEN(O153)-LEN(SUBSTITUTE(O153,"/",""))</f>
        <v>5</v>
      </c>
      <c r="G153" s="26" t="s">
        <v>5613</v>
      </c>
      <c r="H153" s="26" t="s">
        <v>5613</v>
      </c>
      <c r="I153" s="26" t="s">
        <v>5613</v>
      </c>
      <c r="J153" s="26" t="s">
        <v>323</v>
      </c>
      <c r="K153" s="19" t="s">
        <v>20</v>
      </c>
      <c r="L153" s="230" t="str">
        <f t="shared" si="28"/>
        <v>0..1</v>
      </c>
      <c r="M153" s="230" t="str">
        <f t="shared" si="26"/>
        <v>0..1</v>
      </c>
      <c r="N153" s="475" t="s">
        <v>20</v>
      </c>
      <c r="O153" s="24" t="s">
        <v>4727</v>
      </c>
      <c r="P153" s="24"/>
      <c r="Q153" s="24"/>
      <c r="R153" s="24"/>
      <c r="S153" s="24"/>
      <c r="T153" s="19"/>
      <c r="U153" s="494"/>
      <c r="V153" s="89"/>
      <c r="W153" s="182"/>
      <c r="X153" s="164" t="s">
        <v>4949</v>
      </c>
      <c r="Y153" s="8"/>
      <c r="Z153" s="114" t="str">
        <f>INDEX('Factur-X FULL'!B:B,MATCH(CONCATENATE("/rsm:CrossIndustryInvoice",O153),'Factur-X FULL'!M:M,0))</f>
        <v>EXT</v>
      </c>
      <c r="AA153" s="201" t="str">
        <f>INDEX('Factur-X FULL'!K:K,MATCH(CONCATENATE("/rsm:CrossIndustryInvoice",O153),'Factur-X FULL'!M:M,0))</f>
        <v>0..1</v>
      </c>
      <c r="AB153" s="109" t="str">
        <f>IF(OR(ISNA(Z153),Z153="EXT"),INDEX('Factur-X FULL'!T:T,MATCH(CONCATENATE("/rsm:CrossIndustryInvoice",O153),'Factur-X FULL'!M:M,0)),INDEX('Factur-X FULL'!T:T,MATCH(Z153,'Factur-X FULL'!B:B,0)))</f>
        <v>EXTENDED</v>
      </c>
      <c r="AC153" s="427" t="s">
        <v>4713</v>
      </c>
      <c r="AD153" s="8"/>
    </row>
    <row r="154" spans="1:30" ht="45" customHeight="1" outlineLevel="4" x14ac:dyDescent="0.2">
      <c r="A154" s="8">
        <v>665</v>
      </c>
      <c r="B154" s="62" t="s">
        <v>4161</v>
      </c>
      <c r="C154" s="121"/>
      <c r="D154" s="445" t="str">
        <f t="shared" si="27"/>
        <v xml:space="preserve">* * * * * * </v>
      </c>
      <c r="E154" s="24" t="s">
        <v>4735</v>
      </c>
      <c r="F154" s="26">
        <f t="shared" si="29"/>
        <v>6</v>
      </c>
      <c r="G154" s="26" t="s">
        <v>5613</v>
      </c>
      <c r="H154" s="26" t="s">
        <v>5613</v>
      </c>
      <c r="I154" s="26" t="s">
        <v>5613</v>
      </c>
      <c r="J154" s="26" t="s">
        <v>323</v>
      </c>
      <c r="K154" s="19" t="s">
        <v>16</v>
      </c>
      <c r="L154" s="230" t="str">
        <f t="shared" si="28"/>
        <v>1..1</v>
      </c>
      <c r="M154" s="230" t="str">
        <f t="shared" si="26"/>
        <v>1..1</v>
      </c>
      <c r="N154" s="475" t="s">
        <v>20</v>
      </c>
      <c r="O154" s="24" t="s">
        <v>4728</v>
      </c>
      <c r="P154" s="24" t="s">
        <v>1528</v>
      </c>
      <c r="Q154" s="24"/>
      <c r="R154" s="24"/>
      <c r="S154" s="24"/>
      <c r="T154" s="19" t="s">
        <v>125</v>
      </c>
      <c r="U154" s="494" t="s">
        <v>81</v>
      </c>
      <c r="V154" s="89"/>
      <c r="W154" s="182"/>
      <c r="X154" s="164" t="s">
        <v>4949</v>
      </c>
      <c r="Y154" s="8"/>
      <c r="Z154" s="114" t="str">
        <f>INDEX('Factur-X FULL'!B:B,MATCH(CONCATENATE("/rsm:CrossIndustryInvoice",O154),'Factur-X FULL'!M:M,0))</f>
        <v>EXT</v>
      </c>
      <c r="AA154" s="201" t="str">
        <f>INDEX('Factur-X FULL'!K:K,MATCH(CONCATENATE("/rsm:CrossIndustryInvoice",O154),'Factur-X FULL'!M:M,0))</f>
        <v>1..1</v>
      </c>
      <c r="AB154" s="109" t="str">
        <f>IF(OR(ISNA(Z154),Z154="EXT"),INDEX('Factur-X FULL'!T:T,MATCH(CONCATENATE("/rsm:CrossIndustryInvoice",O154),'Factur-X FULL'!M:M,0)),INDEX('Factur-X FULL'!T:T,MATCH(Z154,'Factur-X FULL'!B:B,0)))</f>
        <v>EXTENDED</v>
      </c>
      <c r="AC154" s="427" t="s">
        <v>4713</v>
      </c>
      <c r="AD154" s="8"/>
    </row>
    <row r="155" spans="1:30" ht="45" customHeight="1" outlineLevel="4" x14ac:dyDescent="0.2">
      <c r="A155" s="8">
        <v>668</v>
      </c>
      <c r="B155" s="62" t="s">
        <v>4161</v>
      </c>
      <c r="C155" s="121"/>
      <c r="D155" s="445" t="str">
        <f t="shared" si="27"/>
        <v xml:space="preserve">* * * * * </v>
      </c>
      <c r="E155" s="46" t="str">
        <f>CONCATENATE("(",E156,")")</f>
        <v>(SHIP TO Contact - email address)</v>
      </c>
      <c r="F155" s="26">
        <f t="shared" si="29"/>
        <v>5</v>
      </c>
      <c r="G155" s="26" t="s">
        <v>5613</v>
      </c>
      <c r="H155" s="26" t="s">
        <v>5613</v>
      </c>
      <c r="I155" s="26" t="s">
        <v>5613</v>
      </c>
      <c r="J155" s="26" t="s">
        <v>323</v>
      </c>
      <c r="K155" s="19" t="s">
        <v>20</v>
      </c>
      <c r="L155" s="230" t="str">
        <f t="shared" si="28"/>
        <v>0..1</v>
      </c>
      <c r="M155" s="230" t="str">
        <f t="shared" ref="M155:M167" si="30">IF($L155="","",$L155)</f>
        <v>0..1</v>
      </c>
      <c r="N155" s="475" t="s">
        <v>20</v>
      </c>
      <c r="O155" s="24" t="s">
        <v>4729</v>
      </c>
      <c r="P155" s="24"/>
      <c r="Q155" s="24"/>
      <c r="R155" s="24"/>
      <c r="S155" s="24"/>
      <c r="T155" s="19"/>
      <c r="U155" s="494"/>
      <c r="V155" s="89"/>
      <c r="W155" s="182"/>
      <c r="X155" s="164" t="s">
        <v>4949</v>
      </c>
      <c r="Y155" s="8"/>
      <c r="Z155" s="114" t="str">
        <f>INDEX('Factur-X FULL'!B:B,MATCH(CONCATENATE("/rsm:CrossIndustryInvoice",O155),'Factur-X FULL'!M:M,0))</f>
        <v>EXT</v>
      </c>
      <c r="AA155" s="201" t="str">
        <f>INDEX('Factur-X FULL'!K:K,MATCH(CONCATENATE("/rsm:CrossIndustryInvoice",O155),'Factur-X FULL'!M:M,0))</f>
        <v>0..1</v>
      </c>
      <c r="AB155" s="109" t="str">
        <f>IF(OR(ISNA(Z155),Z155="EXT"),INDEX('Factur-X FULL'!T:T,MATCH(CONCATENATE("/rsm:CrossIndustryInvoice",O155),'Factur-X FULL'!M:M,0)),INDEX('Factur-X FULL'!T:T,MATCH(Z155,'Factur-X FULL'!B:B,0)))</f>
        <v>EXTENDED</v>
      </c>
      <c r="AC155" s="427" t="s">
        <v>4713</v>
      </c>
      <c r="AD155" s="8"/>
    </row>
    <row r="156" spans="1:30" ht="45" customHeight="1" outlineLevel="4" x14ac:dyDescent="0.2">
      <c r="A156" s="8">
        <v>669</v>
      </c>
      <c r="B156" s="62" t="s">
        <v>4161</v>
      </c>
      <c r="C156" s="121"/>
      <c r="D156" s="445" t="str">
        <f t="shared" si="27"/>
        <v xml:space="preserve">* * * * * * </v>
      </c>
      <c r="E156" s="24" t="s">
        <v>4736</v>
      </c>
      <c r="F156" s="26">
        <f t="shared" si="29"/>
        <v>6</v>
      </c>
      <c r="G156" s="26" t="s">
        <v>5613</v>
      </c>
      <c r="H156" s="26" t="s">
        <v>5613</v>
      </c>
      <c r="I156" s="26" t="s">
        <v>5613</v>
      </c>
      <c r="J156" s="26" t="s">
        <v>323</v>
      </c>
      <c r="K156" s="19" t="s">
        <v>16</v>
      </c>
      <c r="L156" s="230" t="str">
        <f t="shared" si="28"/>
        <v>1..1</v>
      </c>
      <c r="M156" s="230" t="str">
        <f t="shared" si="30"/>
        <v>1..1</v>
      </c>
      <c r="N156" s="475" t="s">
        <v>20</v>
      </c>
      <c r="O156" s="24" t="s">
        <v>4730</v>
      </c>
      <c r="P156" s="24" t="s">
        <v>1545</v>
      </c>
      <c r="Q156" s="24"/>
      <c r="R156" s="24"/>
      <c r="S156" s="24"/>
      <c r="T156" s="19" t="s">
        <v>125</v>
      </c>
      <c r="U156" s="494" t="s">
        <v>81</v>
      </c>
      <c r="V156" s="89"/>
      <c r="W156" s="182"/>
      <c r="X156" s="164" t="s">
        <v>4949</v>
      </c>
      <c r="Y156" s="8"/>
      <c r="Z156" s="114" t="str">
        <f>INDEX('Factur-X FULL'!B:B,MATCH(CONCATENATE("/rsm:CrossIndustryInvoice",O156),'Factur-X FULL'!M:M,0))</f>
        <v>EXT</v>
      </c>
      <c r="AA156" s="201" t="str">
        <f>INDEX('Factur-X FULL'!K:K,MATCH(CONCATENATE("/rsm:CrossIndustryInvoice",O156),'Factur-X FULL'!M:M,0))</f>
        <v>1..1</v>
      </c>
      <c r="AB156" s="109" t="str">
        <f>IF(OR(ISNA(Z156),Z156="EXT"),INDEX('Factur-X FULL'!T:T,MATCH(CONCATENATE("/rsm:CrossIndustryInvoice",O156),'Factur-X FULL'!M:M,0)),INDEX('Factur-X FULL'!T:T,MATCH(Z156,'Factur-X FULL'!B:B,0)))</f>
        <v>EXTENDED</v>
      </c>
      <c r="AC156" s="427" t="s">
        <v>4713</v>
      </c>
      <c r="AD156" s="8"/>
    </row>
    <row r="157" spans="1:30" s="148" customFormat="1" ht="45" customHeight="1" outlineLevel="3" x14ac:dyDescent="0.2">
      <c r="A157" s="8">
        <v>670</v>
      </c>
      <c r="B157" s="155" t="s">
        <v>4161</v>
      </c>
      <c r="C157" s="130"/>
      <c r="D157" s="446" t="str">
        <f t="shared" si="27"/>
        <v xml:space="preserve">* * * * </v>
      </c>
      <c r="E157" s="34" t="s">
        <v>4166</v>
      </c>
      <c r="F157" s="35">
        <f t="shared" si="29"/>
        <v>4</v>
      </c>
      <c r="G157" s="35" t="s">
        <v>5613</v>
      </c>
      <c r="H157" s="35" t="s">
        <v>5613</v>
      </c>
      <c r="I157" s="35" t="s">
        <v>5613</v>
      </c>
      <c r="J157" s="35" t="s">
        <v>323</v>
      </c>
      <c r="K157" s="36" t="s">
        <v>16</v>
      </c>
      <c r="L157" s="35" t="str">
        <f t="shared" si="28"/>
        <v>1..1</v>
      </c>
      <c r="M157" s="35" t="str">
        <f t="shared" si="30"/>
        <v>1..1</v>
      </c>
      <c r="N157" s="482" t="s">
        <v>20</v>
      </c>
      <c r="O157" s="34" t="s">
        <v>4165</v>
      </c>
      <c r="P157" s="34" t="s">
        <v>4230</v>
      </c>
      <c r="Q157" s="34" t="s">
        <v>2387</v>
      </c>
      <c r="R157" s="34"/>
      <c r="S157" s="34"/>
      <c r="T157" s="36" t="s">
        <v>77</v>
      </c>
      <c r="U157" s="500"/>
      <c r="V157" s="91">
        <v>44400</v>
      </c>
      <c r="W157" s="185" t="s">
        <v>4954</v>
      </c>
      <c r="X157" s="166" t="s">
        <v>4949</v>
      </c>
      <c r="Y157" s="8"/>
      <c r="Z157" s="145" t="str">
        <f>INDEX('Factur-X FULL'!B:B,MATCH(CONCATENATE("/rsm:CrossIndustryInvoice",O157),'Factur-X FULL'!M:M,0))</f>
        <v>BG-15</v>
      </c>
      <c r="AA157" s="202" t="str">
        <f>INDEX('Factur-X FULL'!K:K,MATCH(CONCATENATE("/rsm:CrossIndustryInvoice",O157),'Factur-X FULL'!M:M,0))</f>
        <v>0..1</v>
      </c>
      <c r="AB157" s="146" t="str">
        <f>IF(OR(ISNA(Z157),Z157="EXT"),INDEX('Factur-X FULL'!T:T,MATCH(CONCATENATE("/rsm:CrossIndustryInvoice",O157),'Factur-X FULL'!M:M,0)),INDEX('Factur-X FULL'!T:T,MATCH(Z157,'Factur-X FULL'!B:B,0)))</f>
        <v>BASIC WL</v>
      </c>
      <c r="AC157" s="70" t="s">
        <v>4706</v>
      </c>
      <c r="AD157" s="8"/>
    </row>
    <row r="158" spans="1:30" ht="45" customHeight="1" outlineLevel="4" x14ac:dyDescent="0.2">
      <c r="A158" s="8">
        <v>671</v>
      </c>
      <c r="B158" s="62" t="s">
        <v>4161</v>
      </c>
      <c r="C158" s="123"/>
      <c r="D158" s="445" t="str">
        <f t="shared" si="27"/>
        <v xml:space="preserve">* * * * * </v>
      </c>
      <c r="E158" s="24" t="s">
        <v>311</v>
      </c>
      <c r="F158" s="26">
        <f t="shared" si="29"/>
        <v>5</v>
      </c>
      <c r="G158" s="26" t="s">
        <v>5613</v>
      </c>
      <c r="H158" s="26" t="s">
        <v>5613</v>
      </c>
      <c r="I158" s="26" t="s">
        <v>5613</v>
      </c>
      <c r="J158" s="26" t="s">
        <v>323</v>
      </c>
      <c r="K158" s="18" t="s">
        <v>20</v>
      </c>
      <c r="L158" s="230" t="str">
        <f t="shared" si="28"/>
        <v>0..1</v>
      </c>
      <c r="M158" s="230" t="str">
        <f t="shared" si="30"/>
        <v>0..1</v>
      </c>
      <c r="N158" s="475" t="s">
        <v>20</v>
      </c>
      <c r="O158" s="21" t="s">
        <v>3936</v>
      </c>
      <c r="P158" s="20" t="s">
        <v>1467</v>
      </c>
      <c r="Q158" s="20" t="s">
        <v>1468</v>
      </c>
      <c r="R158" s="20"/>
      <c r="S158" s="21"/>
      <c r="T158" s="18" t="s">
        <v>125</v>
      </c>
      <c r="U158" s="495" t="s">
        <v>81</v>
      </c>
      <c r="V158" s="88">
        <v>44400</v>
      </c>
      <c r="W158" s="181"/>
      <c r="X158" s="163" t="s">
        <v>4949</v>
      </c>
      <c r="Y158" s="8"/>
      <c r="Z158" s="114" t="str">
        <f>INDEX('Factur-X FULL'!B:B,MATCH(CONCATENATE("/rsm:CrossIndustryInvoice",O158),'Factur-X FULL'!M:M,0))</f>
        <v>BT-78</v>
      </c>
      <c r="AA158" s="201" t="str">
        <f>INDEX('Factur-X FULL'!K:K,MATCH(CONCATENATE("/rsm:CrossIndustryInvoice",O158),'Factur-X FULL'!M:M,0))</f>
        <v>0..1</v>
      </c>
      <c r="AB158" s="109" t="str">
        <f>IF(OR(ISNA(Z158),Z158="EXT"),INDEX('Factur-X FULL'!T:T,MATCH(CONCATENATE("/rsm:CrossIndustryInvoice",O158),'Factur-X FULL'!M:M,0)),INDEX('Factur-X FULL'!T:T,MATCH(Z158,'Factur-X FULL'!B:B,0)))</f>
        <v>BASIC WL</v>
      </c>
      <c r="AC158" s="433"/>
      <c r="AD158" s="8"/>
    </row>
    <row r="159" spans="1:30" ht="45" customHeight="1" outlineLevel="4" x14ac:dyDescent="0.2">
      <c r="A159" s="8">
        <v>672</v>
      </c>
      <c r="B159" s="62" t="s">
        <v>4161</v>
      </c>
      <c r="C159" s="123"/>
      <c r="D159" s="445" t="str">
        <f t="shared" si="27"/>
        <v xml:space="preserve">* * * * * </v>
      </c>
      <c r="E159" s="24" t="s">
        <v>312</v>
      </c>
      <c r="F159" s="26">
        <f t="shared" si="29"/>
        <v>5</v>
      </c>
      <c r="G159" s="26" t="s">
        <v>5613</v>
      </c>
      <c r="H159" s="26" t="s">
        <v>5613</v>
      </c>
      <c r="I159" s="26" t="s">
        <v>5613</v>
      </c>
      <c r="J159" s="26" t="s">
        <v>323</v>
      </c>
      <c r="K159" s="18" t="s">
        <v>20</v>
      </c>
      <c r="L159" s="230" t="str">
        <f t="shared" si="28"/>
        <v>0..1</v>
      </c>
      <c r="M159" s="230" t="str">
        <f t="shared" si="30"/>
        <v>0..1</v>
      </c>
      <c r="N159" s="475" t="s">
        <v>20</v>
      </c>
      <c r="O159" s="21" t="s">
        <v>3937</v>
      </c>
      <c r="P159" s="20" t="s">
        <v>1472</v>
      </c>
      <c r="Q159" s="20" t="s">
        <v>2399</v>
      </c>
      <c r="R159" s="20"/>
      <c r="S159" s="21"/>
      <c r="T159" s="18" t="s">
        <v>125</v>
      </c>
      <c r="U159" s="495" t="s">
        <v>81</v>
      </c>
      <c r="V159" s="88" t="s">
        <v>313</v>
      </c>
      <c r="W159" s="181"/>
      <c r="X159" s="163" t="s">
        <v>4949</v>
      </c>
      <c r="Y159" s="8"/>
      <c r="Z159" s="114" t="str">
        <f>INDEX('Factur-X FULL'!B:B,MATCH(CONCATENATE("/rsm:CrossIndustryInvoice",O159),'Factur-X FULL'!M:M,0))</f>
        <v>BT-75</v>
      </c>
      <c r="AA159" s="201" t="str">
        <f>INDEX('Factur-X FULL'!K:K,MATCH(CONCATENATE("/rsm:CrossIndustryInvoice",O159),'Factur-X FULL'!M:M,0))</f>
        <v>0..1</v>
      </c>
      <c r="AB159" s="109" t="str">
        <f>IF(OR(ISNA(Z159),Z159="EXT"),INDEX('Factur-X FULL'!T:T,MATCH(CONCATENATE("/rsm:CrossIndustryInvoice",O159),'Factur-X FULL'!M:M,0)),INDEX('Factur-X FULL'!T:T,MATCH(Z159,'Factur-X FULL'!B:B,0)))</f>
        <v>BASIC WL</v>
      </c>
      <c r="AC159" s="433"/>
      <c r="AD159" s="8"/>
    </row>
    <row r="160" spans="1:30" ht="45" customHeight="1" outlineLevel="4" x14ac:dyDescent="0.2">
      <c r="A160" s="8">
        <v>673</v>
      </c>
      <c r="B160" s="62" t="s">
        <v>4161</v>
      </c>
      <c r="C160" s="123"/>
      <c r="D160" s="442" t="str">
        <f t="shared" si="27"/>
        <v xml:space="preserve">* * * * * </v>
      </c>
      <c r="E160" s="20" t="s">
        <v>315</v>
      </c>
      <c r="F160" s="17">
        <f t="shared" si="29"/>
        <v>5</v>
      </c>
      <c r="G160" s="26" t="s">
        <v>5613</v>
      </c>
      <c r="H160" s="26" t="s">
        <v>5613</v>
      </c>
      <c r="I160" s="26" t="s">
        <v>5613</v>
      </c>
      <c r="J160" s="26" t="s">
        <v>323</v>
      </c>
      <c r="K160" s="18" t="s">
        <v>20</v>
      </c>
      <c r="L160" s="230" t="str">
        <f t="shared" si="28"/>
        <v>0..1</v>
      </c>
      <c r="M160" s="230" t="str">
        <f t="shared" si="30"/>
        <v>0..1</v>
      </c>
      <c r="N160" s="475" t="s">
        <v>20</v>
      </c>
      <c r="O160" s="21" t="s">
        <v>3938</v>
      </c>
      <c r="P160" s="20" t="s">
        <v>1477</v>
      </c>
      <c r="Q160" s="20"/>
      <c r="R160" s="20"/>
      <c r="S160" s="21"/>
      <c r="T160" s="18" t="s">
        <v>125</v>
      </c>
      <c r="U160" s="495" t="s">
        <v>81</v>
      </c>
      <c r="V160" s="88"/>
      <c r="W160" s="181"/>
      <c r="X160" s="163" t="s">
        <v>4949</v>
      </c>
      <c r="Y160" s="8"/>
      <c r="Z160" s="114" t="str">
        <f>INDEX('Factur-X FULL'!B:B,MATCH(CONCATENATE("/rsm:CrossIndustryInvoice",O160),'Factur-X FULL'!M:M,0))</f>
        <v>BT-76</v>
      </c>
      <c r="AA160" s="201" t="str">
        <f>INDEX('Factur-X FULL'!K:K,MATCH(CONCATENATE("/rsm:CrossIndustryInvoice",O160),'Factur-X FULL'!M:M,0))</f>
        <v>0..1</v>
      </c>
      <c r="AB160" s="109" t="str">
        <f>IF(OR(ISNA(Z160),Z160="EXT"),INDEX('Factur-X FULL'!T:T,MATCH(CONCATENATE("/rsm:CrossIndustryInvoice",O160),'Factur-X FULL'!M:M,0)),INDEX('Factur-X FULL'!T:T,MATCH(Z160,'Factur-X FULL'!B:B,0)))</f>
        <v>BASIC WL</v>
      </c>
      <c r="AC160" s="433"/>
      <c r="AD160" s="8"/>
    </row>
    <row r="161" spans="1:30" ht="45" customHeight="1" outlineLevel="4" x14ac:dyDescent="0.2">
      <c r="A161" s="8">
        <v>674</v>
      </c>
      <c r="B161" s="62" t="s">
        <v>4161</v>
      </c>
      <c r="C161" s="123"/>
      <c r="D161" s="442" t="str">
        <f t="shared" si="27"/>
        <v xml:space="preserve">* * * * * </v>
      </c>
      <c r="E161" s="20" t="s">
        <v>322</v>
      </c>
      <c r="F161" s="17">
        <f t="shared" si="29"/>
        <v>5</v>
      </c>
      <c r="G161" s="26" t="s">
        <v>5613</v>
      </c>
      <c r="H161" s="26" t="s">
        <v>5613</v>
      </c>
      <c r="I161" s="26" t="s">
        <v>5613</v>
      </c>
      <c r="J161" s="26" t="s">
        <v>323</v>
      </c>
      <c r="K161" s="18" t="s">
        <v>20</v>
      </c>
      <c r="L161" s="230" t="str">
        <f t="shared" si="28"/>
        <v>0..1</v>
      </c>
      <c r="M161" s="230" t="str">
        <f t="shared" si="30"/>
        <v>0..1</v>
      </c>
      <c r="N161" s="475" t="s">
        <v>20</v>
      </c>
      <c r="O161" s="21" t="s">
        <v>3939</v>
      </c>
      <c r="P161" s="20" t="s">
        <v>1477</v>
      </c>
      <c r="Q161" s="20"/>
      <c r="R161" s="20"/>
      <c r="S161" s="21"/>
      <c r="T161" s="18" t="s">
        <v>125</v>
      </c>
      <c r="U161" s="495" t="s">
        <v>81</v>
      </c>
      <c r="V161" s="88"/>
      <c r="W161" s="181"/>
      <c r="X161" s="163" t="s">
        <v>4949</v>
      </c>
      <c r="Y161" s="8"/>
      <c r="Z161" s="114" t="str">
        <f>INDEX('Factur-X FULL'!B:B,MATCH(CONCATENATE("/rsm:CrossIndustryInvoice",O161),'Factur-X FULL'!M:M,0))</f>
        <v>BT-165</v>
      </c>
      <c r="AA161" s="201" t="str">
        <f>INDEX('Factur-X FULL'!K:K,MATCH(CONCATENATE("/rsm:CrossIndustryInvoice",O161),'Factur-X FULL'!M:M,0))</f>
        <v>0..1</v>
      </c>
      <c r="AB161" s="109" t="str">
        <f>IF(OR(ISNA(Z161),Z161="EXT"),INDEX('Factur-X FULL'!T:T,MATCH(CONCATENATE("/rsm:CrossIndustryInvoice",O161),'Factur-X FULL'!M:M,0)),INDEX('Factur-X FULL'!T:T,MATCH(Z161,'Factur-X FULL'!B:B,0)))</f>
        <v>BASIC WL</v>
      </c>
      <c r="AC161" s="433"/>
      <c r="AD161" s="8"/>
    </row>
    <row r="162" spans="1:30" ht="45" customHeight="1" outlineLevel="4" x14ac:dyDescent="0.2">
      <c r="A162" s="8">
        <v>675</v>
      </c>
      <c r="B162" s="62" t="s">
        <v>4161</v>
      </c>
      <c r="C162" s="123"/>
      <c r="D162" s="442" t="str">
        <f t="shared" si="27"/>
        <v xml:space="preserve">* * * * * </v>
      </c>
      <c r="E162" s="20" t="s">
        <v>324</v>
      </c>
      <c r="F162" s="17">
        <f t="shared" si="29"/>
        <v>5</v>
      </c>
      <c r="G162" s="26" t="s">
        <v>5613</v>
      </c>
      <c r="H162" s="26" t="s">
        <v>5613</v>
      </c>
      <c r="I162" s="26" t="s">
        <v>5613</v>
      </c>
      <c r="J162" s="26" t="s">
        <v>323</v>
      </c>
      <c r="K162" s="18" t="s">
        <v>20</v>
      </c>
      <c r="L162" s="230" t="str">
        <f t="shared" si="28"/>
        <v>0..1</v>
      </c>
      <c r="M162" s="230" t="str">
        <f t="shared" si="30"/>
        <v>0..1</v>
      </c>
      <c r="N162" s="475" t="s">
        <v>20</v>
      </c>
      <c r="O162" s="21" t="s">
        <v>3940</v>
      </c>
      <c r="P162" s="20" t="s">
        <v>5725</v>
      </c>
      <c r="Q162" s="20"/>
      <c r="R162" s="20"/>
      <c r="S162" s="21"/>
      <c r="T162" s="18" t="s">
        <v>125</v>
      </c>
      <c r="U162" s="495" t="s">
        <v>81</v>
      </c>
      <c r="V162" s="88" t="s">
        <v>327</v>
      </c>
      <c r="W162" s="181"/>
      <c r="X162" s="163" t="s">
        <v>4949</v>
      </c>
      <c r="Y162" s="8"/>
      <c r="Z162" s="114" t="str">
        <f>INDEX('Factur-X FULL'!B:B,MATCH(CONCATENATE("/rsm:CrossIndustryInvoice",O162),'Factur-X FULL'!M:M,0))</f>
        <v>BT-77</v>
      </c>
      <c r="AA162" s="201" t="str">
        <f>INDEX('Factur-X FULL'!K:K,MATCH(CONCATENATE("/rsm:CrossIndustryInvoice",O162),'Factur-X FULL'!M:M,0))</f>
        <v>0..1</v>
      </c>
      <c r="AB162" s="109" t="str">
        <f>IF(OR(ISNA(Z162),Z162="EXT"),INDEX('Factur-X FULL'!T:T,MATCH(CONCATENATE("/rsm:CrossIndustryInvoice",O162),'Factur-X FULL'!M:M,0)),INDEX('Factur-X FULL'!T:T,MATCH(Z162,'Factur-X FULL'!B:B,0)))</f>
        <v>BASIC WL</v>
      </c>
      <c r="AC162" s="433"/>
      <c r="AD162" s="8"/>
    </row>
    <row r="163" spans="1:30" ht="45" customHeight="1" outlineLevel="4" x14ac:dyDescent="0.2">
      <c r="A163" s="8">
        <v>676</v>
      </c>
      <c r="B163" s="62" t="s">
        <v>4161</v>
      </c>
      <c r="C163" s="123"/>
      <c r="D163" s="442" t="str">
        <f t="shared" si="27"/>
        <v xml:space="preserve">* * * * * </v>
      </c>
      <c r="E163" s="20" t="s">
        <v>4812</v>
      </c>
      <c r="F163" s="17">
        <f t="shared" si="29"/>
        <v>5</v>
      </c>
      <c r="G163" s="26" t="s">
        <v>5613</v>
      </c>
      <c r="H163" s="26" t="s">
        <v>5613</v>
      </c>
      <c r="I163" s="26" t="s">
        <v>5613</v>
      </c>
      <c r="J163" s="26" t="s">
        <v>323</v>
      </c>
      <c r="K163" s="18" t="s">
        <v>16</v>
      </c>
      <c r="L163" s="230" t="str">
        <f t="shared" si="28"/>
        <v>1..1</v>
      </c>
      <c r="M163" s="230" t="str">
        <f t="shared" si="30"/>
        <v>1..1</v>
      </c>
      <c r="N163" s="475" t="s">
        <v>20</v>
      </c>
      <c r="O163" s="21" t="s">
        <v>3941</v>
      </c>
      <c r="P163" s="20" t="s">
        <v>1488</v>
      </c>
      <c r="Q163" s="20" t="s">
        <v>541</v>
      </c>
      <c r="R163" s="20"/>
      <c r="S163" s="21"/>
      <c r="T163" s="18" t="s">
        <v>192</v>
      </c>
      <c r="U163" s="495" t="s">
        <v>81</v>
      </c>
      <c r="V163" s="88"/>
      <c r="W163" s="181"/>
      <c r="X163" s="163" t="s">
        <v>4949</v>
      </c>
      <c r="Y163" s="8"/>
      <c r="Z163" s="114" t="str">
        <f>INDEX('Factur-X FULL'!B:B,MATCH(CONCATENATE("/rsm:CrossIndustryInvoice",O163),'Factur-X FULL'!M:M,0))</f>
        <v>BT-80</v>
      </c>
      <c r="AA163" s="201" t="str">
        <f>INDEX('Factur-X FULL'!K:K,MATCH(CONCATENATE("/rsm:CrossIndustryInvoice",O163),'Factur-X FULL'!M:M,0))</f>
        <v>1..1</v>
      </c>
      <c r="AB163" s="109" t="str">
        <f>IF(OR(ISNA(Z163),Z163="EXT"),INDEX('Factur-X FULL'!T:T,MATCH(CONCATENATE("/rsm:CrossIndustryInvoice",O163),'Factur-X FULL'!M:M,0)),INDEX('Factur-X FULL'!T:T,MATCH(Z163,'Factur-X FULL'!B:B,0)))</f>
        <v>BASIC WL</v>
      </c>
      <c r="AC163" s="433"/>
      <c r="AD163" s="8"/>
    </row>
    <row r="164" spans="1:30" ht="45" customHeight="1" outlineLevel="4" x14ac:dyDescent="0.2">
      <c r="A164" s="8">
        <v>677</v>
      </c>
      <c r="B164" s="62" t="s">
        <v>4161</v>
      </c>
      <c r="C164" s="121"/>
      <c r="D164" s="445" t="str">
        <f t="shared" si="27"/>
        <v xml:space="preserve">* * * * * </v>
      </c>
      <c r="E164" s="24" t="s">
        <v>4813</v>
      </c>
      <c r="F164" s="26">
        <f t="shared" si="29"/>
        <v>5</v>
      </c>
      <c r="G164" s="26" t="s">
        <v>5613</v>
      </c>
      <c r="H164" s="26" t="s">
        <v>5613</v>
      </c>
      <c r="I164" s="26" t="s">
        <v>5613</v>
      </c>
      <c r="J164" s="26" t="s">
        <v>323</v>
      </c>
      <c r="K164" s="18" t="s">
        <v>20</v>
      </c>
      <c r="L164" s="230" t="str">
        <f t="shared" si="28"/>
        <v>0..1</v>
      </c>
      <c r="M164" s="230" t="str">
        <f t="shared" si="30"/>
        <v>0..1</v>
      </c>
      <c r="N164" s="475" t="s">
        <v>20</v>
      </c>
      <c r="O164" s="25" t="s">
        <v>4814</v>
      </c>
      <c r="P164" s="24" t="s">
        <v>1493</v>
      </c>
      <c r="Q164" s="24" t="s">
        <v>1494</v>
      </c>
      <c r="R164" s="24"/>
      <c r="S164" s="25"/>
      <c r="T164" s="19" t="s">
        <v>125</v>
      </c>
      <c r="U164" s="495" t="s">
        <v>81</v>
      </c>
      <c r="V164" s="89"/>
      <c r="W164" s="182"/>
      <c r="X164" s="164" t="s">
        <v>4949</v>
      </c>
      <c r="Y164" s="8"/>
      <c r="Z164" s="114" t="str">
        <f>INDEX('Factur-X FULL'!B:B,MATCH(CONCATENATE("/rsm:CrossIndustryInvoice",O164),'Factur-X FULL'!M:M,0))</f>
        <v>BT-79</v>
      </c>
      <c r="AA164" s="201" t="str">
        <f>INDEX('Factur-X FULL'!K:K,MATCH(CONCATENATE("/rsm:CrossIndustryInvoice",O164),'Factur-X FULL'!M:M,0))</f>
        <v>0..1</v>
      </c>
      <c r="AB164" s="109" t="str">
        <f>IF(OR(ISNA(Z164),Z164="EXT"),INDEX('Factur-X FULL'!T:T,MATCH(CONCATENATE("/rsm:CrossIndustryInvoice",O164),'Factur-X FULL'!M:M,0)),INDEX('Factur-X FULL'!T:T,MATCH(Z164,'Factur-X FULL'!B:B,0)))</f>
        <v>BASIC WL</v>
      </c>
      <c r="AC164" s="433"/>
      <c r="AD164" s="8"/>
    </row>
    <row r="165" spans="1:30" s="148" customFormat="1" ht="45" customHeight="1" outlineLevel="3" x14ac:dyDescent="0.2">
      <c r="A165" s="8">
        <v>678</v>
      </c>
      <c r="B165" s="62" t="s">
        <v>4161</v>
      </c>
      <c r="C165" s="128"/>
      <c r="D165" s="446" t="str">
        <f t="shared" si="27"/>
        <v xml:space="preserve">* * * * </v>
      </c>
      <c r="E165" s="49" t="s">
        <v>4749</v>
      </c>
      <c r="F165" s="35">
        <f t="shared" si="29"/>
        <v>4</v>
      </c>
      <c r="G165" s="35" t="s">
        <v>5613</v>
      </c>
      <c r="H165" s="35" t="s">
        <v>5613</v>
      </c>
      <c r="I165" s="35" t="s">
        <v>5613</v>
      </c>
      <c r="J165" s="35" t="s">
        <v>323</v>
      </c>
      <c r="K165" s="36" t="s">
        <v>20</v>
      </c>
      <c r="L165" s="35" t="str">
        <f t="shared" si="28"/>
        <v>0..1</v>
      </c>
      <c r="M165" s="35" t="str">
        <f t="shared" si="30"/>
        <v>0..1</v>
      </c>
      <c r="N165" s="482" t="s">
        <v>21</v>
      </c>
      <c r="O165" s="34" t="s">
        <v>4755</v>
      </c>
      <c r="P165" s="34"/>
      <c r="Q165" s="34"/>
      <c r="R165" s="34"/>
      <c r="S165" s="34"/>
      <c r="T165" s="36"/>
      <c r="U165" s="500"/>
      <c r="V165" s="91"/>
      <c r="W165" s="185"/>
      <c r="X165" s="166"/>
      <c r="Y165" s="8"/>
      <c r="Z165" s="145" t="str">
        <f>INDEX('Factur-X FULL'!B:B,MATCH(CONCATENATE("/rsm:CrossIndustryInvoice",O165),'Factur-X FULL'!M:M,0))</f>
        <v>EXT</v>
      </c>
      <c r="AA165" s="202" t="str">
        <f>INDEX('Factur-X FULL'!K:K,MATCH(CONCATENATE("/rsm:CrossIndustryInvoice",O165),'Factur-X FULL'!M:M,0))</f>
        <v>0..1</v>
      </c>
      <c r="AB165" s="146" t="str">
        <f>IF(OR(ISNA(Z165),Z165="EXT"),INDEX('Factur-X FULL'!T:T,MATCH(CONCATENATE("/rsm:CrossIndustryInvoice",O165),'Factur-X FULL'!M:M,0)),INDEX('Factur-X FULL'!T:T,MATCH(Z165,'Factur-X FULL'!B:B,0)))</f>
        <v>EXTENDED</v>
      </c>
      <c r="AC165" s="427" t="s">
        <v>4713</v>
      </c>
      <c r="AD165" s="8"/>
    </row>
    <row r="166" spans="1:30" ht="45" customHeight="1" outlineLevel="4" x14ac:dyDescent="0.2">
      <c r="A166" s="8">
        <v>679</v>
      </c>
      <c r="B166" s="62" t="s">
        <v>4161</v>
      </c>
      <c r="C166" s="121"/>
      <c r="D166" s="445" t="str">
        <f t="shared" si="27"/>
        <v xml:space="preserve">* * * * * </v>
      </c>
      <c r="E166" s="24" t="s">
        <v>4751</v>
      </c>
      <c r="F166" s="26">
        <f t="shared" si="29"/>
        <v>5</v>
      </c>
      <c r="G166" s="26" t="s">
        <v>5613</v>
      </c>
      <c r="H166" s="26" t="s">
        <v>5613</v>
      </c>
      <c r="I166" s="26" t="s">
        <v>5613</v>
      </c>
      <c r="J166" s="26" t="s">
        <v>323</v>
      </c>
      <c r="K166" s="18" t="s">
        <v>16</v>
      </c>
      <c r="L166" s="230" t="str">
        <f t="shared" si="28"/>
        <v>1..1</v>
      </c>
      <c r="M166" s="230" t="str">
        <f t="shared" si="30"/>
        <v>1..1</v>
      </c>
      <c r="N166" s="475" t="s">
        <v>20</v>
      </c>
      <c r="O166" s="20" t="s">
        <v>4753</v>
      </c>
      <c r="P166" s="20" t="s">
        <v>4774</v>
      </c>
      <c r="Q166" s="20" t="s">
        <v>1610</v>
      </c>
      <c r="R166" s="20"/>
      <c r="S166" s="20"/>
      <c r="T166" s="18" t="s">
        <v>147</v>
      </c>
      <c r="U166" s="495" t="s">
        <v>81</v>
      </c>
      <c r="V166" s="88"/>
      <c r="W166" s="181"/>
      <c r="X166" s="163"/>
      <c r="Y166" s="8"/>
      <c r="Z166" s="114" t="str">
        <f>INDEX('Factur-X FULL'!B:B,MATCH(CONCATENATE("/rsm:CrossIndustryInvoice",O166),'Factur-X FULL'!M:M,0))</f>
        <v>EXT</v>
      </c>
      <c r="AA166" s="201" t="str">
        <f>INDEX('Factur-X FULL'!K:K,MATCH(CONCATENATE("/rsm:CrossIndustryInvoice",O166),'Factur-X FULL'!M:M,0))</f>
        <v>1..1</v>
      </c>
      <c r="AB166" s="109" t="str">
        <f>IF(OR(ISNA(Z166),Z166="EXT"),INDEX('Factur-X FULL'!T:T,MATCH(CONCATENATE("/rsm:CrossIndustryInvoice",O166),'Factur-X FULL'!M:M,0)),INDEX('Factur-X FULL'!T:T,MATCH(Z166,'Factur-X FULL'!B:B,0)))</f>
        <v>EXTENDED</v>
      </c>
      <c r="AC166" s="427" t="s">
        <v>4713</v>
      </c>
      <c r="AD166" s="8"/>
    </row>
    <row r="167" spans="1:30" ht="45" customHeight="1" outlineLevel="4" x14ac:dyDescent="0.2">
      <c r="A167" s="8">
        <v>680</v>
      </c>
      <c r="B167" s="62" t="s">
        <v>4161</v>
      </c>
      <c r="C167" s="121"/>
      <c r="D167" s="445" t="str">
        <f t="shared" si="27"/>
        <v xml:space="preserve">* * * * * * </v>
      </c>
      <c r="E167" s="24" t="s">
        <v>4751</v>
      </c>
      <c r="F167" s="26">
        <f t="shared" si="29"/>
        <v>6</v>
      </c>
      <c r="G167" s="26" t="s">
        <v>5613</v>
      </c>
      <c r="H167" s="26" t="s">
        <v>5613</v>
      </c>
      <c r="I167" s="26" t="s">
        <v>5613</v>
      </c>
      <c r="J167" s="26" t="s">
        <v>323</v>
      </c>
      <c r="K167" s="18" t="s">
        <v>16</v>
      </c>
      <c r="L167" s="230" t="str">
        <f t="shared" si="28"/>
        <v>1..1</v>
      </c>
      <c r="M167" s="230" t="str">
        <f t="shared" si="30"/>
        <v>1..1</v>
      </c>
      <c r="N167" s="475" t="s">
        <v>20</v>
      </c>
      <c r="O167" s="47" t="s">
        <v>4754</v>
      </c>
      <c r="P167" s="47" t="s">
        <v>4773</v>
      </c>
      <c r="Q167" s="47" t="s">
        <v>1610</v>
      </c>
      <c r="R167" s="47"/>
      <c r="S167" s="47"/>
      <c r="T167" s="125" t="s">
        <v>409</v>
      </c>
      <c r="U167" s="497" t="s">
        <v>230</v>
      </c>
      <c r="V167" s="94"/>
      <c r="W167" s="187"/>
      <c r="X167" s="169"/>
      <c r="Y167" s="8"/>
      <c r="Z167" s="114" t="str">
        <f>INDEX('Factur-X FULL'!B:B,MATCH(CONCATENATE("/rsm:CrossIndustryInvoice",O167),'Factur-X FULL'!M:M,0))</f>
        <v>EXT</v>
      </c>
      <c r="AA167" s="201" t="str">
        <f>INDEX('Factur-X FULL'!K:K,MATCH(CONCATENATE("/rsm:CrossIndustryInvoice",O167),'Factur-X FULL'!M:M,0))</f>
        <v>1..1</v>
      </c>
      <c r="AB167" s="109" t="str">
        <f>IF(OR(ISNA(Z167),Z167="EXT"),INDEX('Factur-X FULL'!T:T,MATCH(CONCATENATE("/rsm:CrossIndustryInvoice",O167),'Factur-X FULL'!M:M,0)),INDEX('Factur-X FULL'!T:T,MATCH(Z167,'Factur-X FULL'!B:B,0)))</f>
        <v>EXTENDED</v>
      </c>
      <c r="AC167" s="427" t="s">
        <v>4713</v>
      </c>
      <c r="AD167" s="8"/>
    </row>
    <row r="168" spans="1:30" s="148" customFormat="1" ht="45" customHeight="1" outlineLevel="2" x14ac:dyDescent="0.2">
      <c r="A168" s="8">
        <v>725</v>
      </c>
      <c r="B168" s="155" t="s">
        <v>4161</v>
      </c>
      <c r="C168" s="127"/>
      <c r="D168" s="449" t="str">
        <f t="shared" si="27"/>
        <v xml:space="preserve">* * * </v>
      </c>
      <c r="E168" s="40" t="s">
        <v>4167</v>
      </c>
      <c r="F168" s="42">
        <f t="shared" si="29"/>
        <v>3</v>
      </c>
      <c r="G168" s="237" t="s">
        <v>5613</v>
      </c>
      <c r="H168" s="237" t="s">
        <v>5613</v>
      </c>
      <c r="I168" s="237" t="s">
        <v>5613</v>
      </c>
      <c r="J168" s="237" t="s">
        <v>323</v>
      </c>
      <c r="K168" s="42" t="s">
        <v>20</v>
      </c>
      <c r="L168" s="41" t="str">
        <f t="shared" si="28"/>
        <v>0..1</v>
      </c>
      <c r="M168" s="41" t="str">
        <f t="shared" ref="M168:M189" si="31">IF($L168="","",$L168)</f>
        <v>0..1</v>
      </c>
      <c r="N168" s="481" t="s">
        <v>20</v>
      </c>
      <c r="O168" s="40" t="s">
        <v>3942</v>
      </c>
      <c r="P168" s="40"/>
      <c r="Q168" s="40"/>
      <c r="R168" s="40"/>
      <c r="S168" s="42"/>
      <c r="T168" s="42"/>
      <c r="U168" s="499"/>
      <c r="V168" s="91"/>
      <c r="W168" s="193"/>
      <c r="X168" s="194"/>
      <c r="Y168" s="8"/>
      <c r="Z168" s="141" t="str">
        <f>INDEX('Factur-X FULL'!B:B,MATCH(CONCATENATE("/rsm:CrossIndustryInvoice",O168),'Factur-X FULL'!M:M,0))</f>
        <v>EXT</v>
      </c>
      <c r="AA168" s="203" t="str">
        <f>INDEX('Factur-X FULL'!K:K,MATCH(CONCATENATE("/rsm:CrossIndustryInvoice",O168),'Factur-X FULL'!M:M,0))</f>
        <v>0..1</v>
      </c>
      <c r="AB168" s="144" t="str">
        <f>IF(OR(ISNA(Z168),Z168="EXT"),INDEX('Factur-X FULL'!T:T,MATCH(CONCATENATE("/rsm:CrossIndustryInvoice",O168),'Factur-X FULL'!M:M,0)),INDEX('Factur-X FULL'!T:T,MATCH(Z168,'Factur-X FULL'!B:B,0)))</f>
        <v>EXTENDED</v>
      </c>
      <c r="AC168" s="427" t="s">
        <v>4713</v>
      </c>
      <c r="AD168" s="8"/>
    </row>
    <row r="169" spans="1:30" ht="45" customHeight="1" outlineLevel="3" x14ac:dyDescent="0.2">
      <c r="A169" s="8">
        <v>726</v>
      </c>
      <c r="B169" s="62" t="s">
        <v>4161</v>
      </c>
      <c r="C169" s="121"/>
      <c r="D169" s="445" t="str">
        <f t="shared" si="27"/>
        <v xml:space="preserve">* * * * </v>
      </c>
      <c r="E169" s="24" t="s">
        <v>4033</v>
      </c>
      <c r="F169" s="26">
        <f t="shared" si="29"/>
        <v>4</v>
      </c>
      <c r="G169" s="26" t="s">
        <v>5613</v>
      </c>
      <c r="H169" s="26" t="s">
        <v>5613</v>
      </c>
      <c r="I169" s="26" t="s">
        <v>5613</v>
      </c>
      <c r="J169" s="26" t="s">
        <v>323</v>
      </c>
      <c r="K169" s="18" t="s">
        <v>20</v>
      </c>
      <c r="L169" s="230" t="str">
        <f t="shared" si="28"/>
        <v>0..1</v>
      </c>
      <c r="M169" s="230" t="str">
        <f t="shared" si="31"/>
        <v>0..1</v>
      </c>
      <c r="N169" s="476" t="s">
        <v>21</v>
      </c>
      <c r="O169" s="25" t="s">
        <v>4036</v>
      </c>
      <c r="P169" s="20" t="s">
        <v>5700</v>
      </c>
      <c r="Q169" s="24"/>
      <c r="R169" s="24"/>
      <c r="S169" s="25"/>
      <c r="T169" s="18" t="s">
        <v>147</v>
      </c>
      <c r="U169" s="495" t="s">
        <v>81</v>
      </c>
      <c r="V169" s="89"/>
      <c r="W169" s="182"/>
      <c r="X169" s="164"/>
      <c r="Y169" s="8"/>
      <c r="Z169" s="114" t="str">
        <f>INDEX('Factur-X FULL'!B:B,MATCH(CONCATENATE("/rsm:CrossIndustryInvoice",O169),'Factur-X FULL'!M:M,0))</f>
        <v>EXT</v>
      </c>
      <c r="AA169" s="201" t="str">
        <f>INDEX('Factur-X FULL'!K:K,MATCH(CONCATENATE("/rsm:CrossIndustryInvoice",O169),'Factur-X FULL'!M:M,0))</f>
        <v>0..1</v>
      </c>
      <c r="AB169" s="109" t="str">
        <f>IF(OR(ISNA(Z169),Z169="EXT"),INDEX('Factur-X FULL'!T:T,MATCH(CONCATENATE("/rsm:CrossIndustryInvoice",O169),'Factur-X FULL'!M:M,0)),INDEX('Factur-X FULL'!T:T,MATCH(Z169,'Factur-X FULL'!B:B,0)))</f>
        <v>EXTENDED</v>
      </c>
      <c r="AC169" s="427" t="s">
        <v>4713</v>
      </c>
      <c r="AD169" s="8"/>
    </row>
    <row r="170" spans="1:30" ht="45" customHeight="1" outlineLevel="3" x14ac:dyDescent="0.2">
      <c r="A170" s="8">
        <v>727</v>
      </c>
      <c r="B170" s="62" t="s">
        <v>4161</v>
      </c>
      <c r="C170" s="121"/>
      <c r="D170" s="445" t="str">
        <f t="shared" si="27"/>
        <v xml:space="preserve">* * * * </v>
      </c>
      <c r="E170" s="24" t="s">
        <v>4034</v>
      </c>
      <c r="F170" s="26">
        <f t="shared" si="29"/>
        <v>4</v>
      </c>
      <c r="G170" s="26" t="s">
        <v>5613</v>
      </c>
      <c r="H170" s="26" t="s">
        <v>5613</v>
      </c>
      <c r="I170" s="26" t="s">
        <v>5613</v>
      </c>
      <c r="J170" s="26" t="s">
        <v>323</v>
      </c>
      <c r="K170" s="18" t="s">
        <v>21</v>
      </c>
      <c r="L170" s="230" t="str">
        <f t="shared" si="28"/>
        <v>0..n</v>
      </c>
      <c r="M170" s="230" t="str">
        <f t="shared" si="31"/>
        <v>0..n</v>
      </c>
      <c r="N170" s="476" t="s">
        <v>21</v>
      </c>
      <c r="O170" s="25" t="s">
        <v>4037</v>
      </c>
      <c r="P170" s="20" t="s">
        <v>5700</v>
      </c>
      <c r="Q170" s="24"/>
      <c r="R170" s="24"/>
      <c r="S170" s="25"/>
      <c r="T170" s="18" t="s">
        <v>147</v>
      </c>
      <c r="U170" s="495" t="s">
        <v>81</v>
      </c>
      <c r="V170" s="89"/>
      <c r="W170" s="182"/>
      <c r="X170" s="164"/>
      <c r="Y170" s="8"/>
      <c r="Z170" s="114" t="str">
        <f>INDEX('Factur-X FULL'!B:B,MATCH(CONCATENATE("/rsm:CrossIndustryInvoice",O170),'Factur-X FULL'!M:M,0))</f>
        <v>EXT</v>
      </c>
      <c r="AA170" s="201" t="str">
        <f>INDEX('Factur-X FULL'!K:K,MATCH(CONCATENATE("/rsm:CrossIndustryInvoice",O170),'Factur-X FULL'!M:M,0))</f>
        <v>0..n</v>
      </c>
      <c r="AB170" s="109" t="str">
        <f>IF(OR(ISNA(Z170),Z170="EXT"),INDEX('Factur-X FULL'!T:T,MATCH(CONCATENATE("/rsm:CrossIndustryInvoice",O170),'Factur-X FULL'!M:M,0)),INDEX('Factur-X FULL'!T:T,MATCH(Z170,'Factur-X FULL'!B:B,0)))</f>
        <v>EXTENDED</v>
      </c>
      <c r="AC170" s="427" t="s">
        <v>4713</v>
      </c>
      <c r="AD170" s="8"/>
    </row>
    <row r="171" spans="1:30" ht="45" customHeight="1" outlineLevel="3" x14ac:dyDescent="0.2">
      <c r="A171" s="8">
        <v>728</v>
      </c>
      <c r="B171" s="62" t="s">
        <v>4161</v>
      </c>
      <c r="C171" s="121"/>
      <c r="D171" s="445" t="str">
        <f t="shared" si="27"/>
        <v xml:space="preserve">* * * * * </v>
      </c>
      <c r="E171" s="24" t="s">
        <v>4035</v>
      </c>
      <c r="F171" s="26">
        <f t="shared" si="29"/>
        <v>5</v>
      </c>
      <c r="G171" s="26" t="s">
        <v>5613</v>
      </c>
      <c r="H171" s="26" t="s">
        <v>5613</v>
      </c>
      <c r="I171" s="26" t="s">
        <v>5613</v>
      </c>
      <c r="J171" s="26" t="s">
        <v>323</v>
      </c>
      <c r="K171" s="18" t="s">
        <v>16</v>
      </c>
      <c r="L171" s="230" t="str">
        <f t="shared" si="28"/>
        <v>1..1</v>
      </c>
      <c r="M171" s="230" t="str">
        <f t="shared" si="31"/>
        <v>1..1</v>
      </c>
      <c r="N171" s="476" t="s">
        <v>20</v>
      </c>
      <c r="O171" s="31" t="s">
        <v>4038</v>
      </c>
      <c r="P171" s="32" t="s">
        <v>5701</v>
      </c>
      <c r="Q171" s="32"/>
      <c r="R171" s="32"/>
      <c r="S171" s="31"/>
      <c r="T171" s="122" t="s">
        <v>409</v>
      </c>
      <c r="U171" s="497" t="s">
        <v>230</v>
      </c>
      <c r="V171" s="90"/>
      <c r="W171" s="184"/>
      <c r="X171" s="165"/>
      <c r="Y171" s="8"/>
      <c r="Z171" s="114" t="str">
        <f>INDEX('Factur-X FULL'!B:B,MATCH(CONCATENATE("/rsm:CrossIndustryInvoice",O171),'Factur-X FULL'!M:M,0))</f>
        <v>EXT</v>
      </c>
      <c r="AA171" s="201" t="str">
        <f>INDEX('Factur-X FULL'!K:K,MATCH(CONCATENATE("/rsm:CrossIndustryInvoice",O171),'Factur-X FULL'!M:M,0))</f>
        <v>1..1</v>
      </c>
      <c r="AB171" s="109" t="str">
        <f>IF(OR(ISNA(Z171),Z171="EXT"),INDEX('Factur-X FULL'!T:T,MATCH(CONCATENATE("/rsm:CrossIndustryInvoice",O171),'Factur-X FULL'!M:M,0)),INDEX('Factur-X FULL'!T:T,MATCH(Z171,'Factur-X FULL'!B:B,0)))</f>
        <v>EXTENDED</v>
      </c>
      <c r="AC171" s="427" t="s">
        <v>4713</v>
      </c>
      <c r="AD171" s="8"/>
    </row>
    <row r="172" spans="1:30" s="148" customFormat="1" ht="45" customHeight="1" outlineLevel="3" x14ac:dyDescent="0.2">
      <c r="A172" s="8">
        <v>742</v>
      </c>
      <c r="B172" s="62" t="s">
        <v>4161</v>
      </c>
      <c r="C172" s="128"/>
      <c r="D172" s="446" t="str">
        <f t="shared" si="27"/>
        <v xml:space="preserve">* * * * </v>
      </c>
      <c r="E172" s="49" t="s">
        <v>4638</v>
      </c>
      <c r="F172" s="35">
        <f t="shared" si="29"/>
        <v>4</v>
      </c>
      <c r="G172" s="35" t="s">
        <v>5613</v>
      </c>
      <c r="H172" s="35" t="s">
        <v>5613</v>
      </c>
      <c r="I172" s="35" t="s">
        <v>5613</v>
      </c>
      <c r="J172" s="35" t="s">
        <v>323</v>
      </c>
      <c r="K172" s="36" t="s">
        <v>20</v>
      </c>
      <c r="L172" s="35" t="s">
        <v>21</v>
      </c>
      <c r="M172" s="35" t="str">
        <f t="shared" si="31"/>
        <v>0..n</v>
      </c>
      <c r="N172" s="482" t="s">
        <v>21</v>
      </c>
      <c r="O172" s="34" t="s">
        <v>4837</v>
      </c>
      <c r="P172" s="34" t="s">
        <v>1754</v>
      </c>
      <c r="Q172" s="34" t="s">
        <v>4235</v>
      </c>
      <c r="R172" s="34"/>
      <c r="S172" s="34"/>
      <c r="T172" s="36"/>
      <c r="U172" s="500"/>
      <c r="V172" s="91"/>
      <c r="W172" s="185"/>
      <c r="X172" s="166"/>
      <c r="Y172" s="8"/>
      <c r="Z172" s="145" t="str">
        <f>INDEX('Factur-X FULL'!B:B,MATCH(CONCATENATE("/rsm:CrossIndustryInvoice",O172),'Factur-X FULL'!M:M,0))</f>
        <v>EXT</v>
      </c>
      <c r="AA172" s="202" t="str">
        <f>INDEX('Factur-X FULL'!K:K,MATCH(CONCATENATE("/rsm:CrossIndustryInvoice",O172),'Factur-X FULL'!M:M,0))</f>
        <v>0..1</v>
      </c>
      <c r="AB172" s="146" t="str">
        <f>IF(OR(ISNA(Z172),Z172="EXT"),INDEX('Factur-X FULL'!T:T,MATCH(CONCATENATE("/rsm:CrossIndustryInvoice",O172),'Factur-X FULL'!M:M,0)),INDEX('Factur-X FULL'!T:T,MATCH(Z172,'Factur-X FULL'!B:B,0)))</f>
        <v>EXTENDED</v>
      </c>
      <c r="AC172" s="427" t="s">
        <v>4713</v>
      </c>
      <c r="AD172" s="8"/>
    </row>
    <row r="173" spans="1:30" ht="45" customHeight="1" outlineLevel="4" x14ac:dyDescent="0.2">
      <c r="A173" s="8">
        <v>743</v>
      </c>
      <c r="B173" s="62" t="s">
        <v>4161</v>
      </c>
      <c r="C173" s="121"/>
      <c r="D173" s="445" t="str">
        <f t="shared" si="27"/>
        <v xml:space="preserve">* * * * * </v>
      </c>
      <c r="E173" s="24" t="s">
        <v>4738</v>
      </c>
      <c r="F173" s="26">
        <f t="shared" si="29"/>
        <v>5</v>
      </c>
      <c r="G173" s="26" t="s">
        <v>5613</v>
      </c>
      <c r="H173" s="26" t="s">
        <v>5613</v>
      </c>
      <c r="I173" s="26" t="s">
        <v>5613</v>
      </c>
      <c r="J173" s="26" t="s">
        <v>323</v>
      </c>
      <c r="K173" s="19" t="s">
        <v>20</v>
      </c>
      <c r="L173" s="230" t="str">
        <f t="shared" ref="L173:L213" si="32">IF($K173="","",$K173)</f>
        <v>0..1</v>
      </c>
      <c r="M173" s="230" t="str">
        <f t="shared" si="31"/>
        <v>0..1</v>
      </c>
      <c r="N173" s="475" t="s">
        <v>20</v>
      </c>
      <c r="O173" s="24" t="s">
        <v>4743</v>
      </c>
      <c r="P173" s="24" t="s">
        <v>1508</v>
      </c>
      <c r="Q173" s="24" t="s">
        <v>1509</v>
      </c>
      <c r="R173" s="24"/>
      <c r="S173" s="24"/>
      <c r="T173" s="19" t="s">
        <v>125</v>
      </c>
      <c r="U173" s="494" t="s">
        <v>81</v>
      </c>
      <c r="V173" s="89"/>
      <c r="W173" s="182"/>
      <c r="X173" s="164"/>
      <c r="Y173" s="8"/>
      <c r="Z173" s="114" t="str">
        <f>INDEX('Factur-X FULL'!B:B,MATCH(CONCATENATE("/rsm:CrossIndustryInvoice",O173),'Factur-X FULL'!M:M,0))</f>
        <v>EXT</v>
      </c>
      <c r="AA173" s="201" t="str">
        <f>INDEX('Factur-X FULL'!K:K,MATCH(CONCATENATE("/rsm:CrossIndustryInvoice",O173),'Factur-X FULL'!M:M,0))</f>
        <v>0..1</v>
      </c>
      <c r="AB173" s="109" t="str">
        <f>IF(OR(ISNA(Z173),Z173="EXT"),INDEX('Factur-X FULL'!T:T,MATCH(CONCATENATE("/rsm:CrossIndustryInvoice",O173),'Factur-X FULL'!M:M,0)),INDEX('Factur-X FULL'!T:T,MATCH(Z173,'Factur-X FULL'!B:B,0)))</f>
        <v>EXTENDED</v>
      </c>
      <c r="AC173" s="427" t="s">
        <v>4713</v>
      </c>
      <c r="AD173" s="8"/>
    </row>
    <row r="174" spans="1:30" ht="45" customHeight="1" outlineLevel="4" x14ac:dyDescent="0.2">
      <c r="A174" s="8">
        <v>744</v>
      </c>
      <c r="B174" s="62" t="s">
        <v>4161</v>
      </c>
      <c r="C174" s="121"/>
      <c r="D174" s="445" t="str">
        <f t="shared" si="27"/>
        <v xml:space="preserve">* * * * * </v>
      </c>
      <c r="E174" s="24" t="s">
        <v>4739</v>
      </c>
      <c r="F174" s="26">
        <f t="shared" si="29"/>
        <v>5</v>
      </c>
      <c r="G174" s="26" t="s">
        <v>5613</v>
      </c>
      <c r="H174" s="26" t="s">
        <v>5613</v>
      </c>
      <c r="I174" s="26" t="s">
        <v>5613</v>
      </c>
      <c r="J174" s="26" t="s">
        <v>323</v>
      </c>
      <c r="K174" s="19" t="s">
        <v>20</v>
      </c>
      <c r="L174" s="230" t="str">
        <f t="shared" si="32"/>
        <v>0..1</v>
      </c>
      <c r="M174" s="230" t="str">
        <f t="shared" si="31"/>
        <v>0..1</v>
      </c>
      <c r="N174" s="475" t="s">
        <v>20</v>
      </c>
      <c r="O174" s="24" t="s">
        <v>4744</v>
      </c>
      <c r="P174" s="24" t="s">
        <v>77</v>
      </c>
      <c r="Q174" s="24" t="s">
        <v>1517</v>
      </c>
      <c r="R174" s="24"/>
      <c r="S174" s="24"/>
      <c r="T174" s="19" t="s">
        <v>125</v>
      </c>
      <c r="U174" s="494" t="s">
        <v>81</v>
      </c>
      <c r="V174" s="89"/>
      <c r="W174" s="182"/>
      <c r="X174" s="164"/>
      <c r="Y174" s="8"/>
      <c r="Z174" s="114" t="str">
        <f>INDEX('Factur-X FULL'!B:B,MATCH(CONCATENATE("/rsm:CrossIndustryInvoice",O174),'Factur-X FULL'!M:M,0))</f>
        <v>EXT</v>
      </c>
      <c r="AA174" s="201" t="str">
        <f>INDEX('Factur-X FULL'!K:K,MATCH(CONCATENATE("/rsm:CrossIndustryInvoice",O174),'Factur-X FULL'!M:M,0))</f>
        <v>0..1</v>
      </c>
      <c r="AB174" s="109" t="str">
        <f>IF(OR(ISNA(Z174),Z174="EXT"),INDEX('Factur-X FULL'!T:T,MATCH(CONCATENATE("/rsm:CrossIndustryInvoice",O174),'Factur-X FULL'!M:M,0)),INDEX('Factur-X FULL'!T:T,MATCH(Z174,'Factur-X FULL'!B:B,0)))</f>
        <v>EXTENDED</v>
      </c>
      <c r="AC174" s="427" t="s">
        <v>4713</v>
      </c>
      <c r="AD174" s="8"/>
    </row>
    <row r="175" spans="1:30" ht="45" customHeight="1" outlineLevel="4" x14ac:dyDescent="0.2">
      <c r="A175" s="8">
        <v>746</v>
      </c>
      <c r="B175" s="62" t="s">
        <v>4161</v>
      </c>
      <c r="C175" s="121"/>
      <c r="D175" s="445" t="str">
        <f t="shared" si="27"/>
        <v xml:space="preserve">* * * * * </v>
      </c>
      <c r="E175" s="46" t="str">
        <f>CONCATENATE("(",E176,")")</f>
        <v>(SHIP FROM Contact - telephone number)</v>
      </c>
      <c r="F175" s="26">
        <f t="shared" si="29"/>
        <v>5</v>
      </c>
      <c r="G175" s="26" t="s">
        <v>5613</v>
      </c>
      <c r="H175" s="26" t="s">
        <v>5613</v>
      </c>
      <c r="I175" s="26" t="s">
        <v>5613</v>
      </c>
      <c r="J175" s="26" t="s">
        <v>323</v>
      </c>
      <c r="K175" s="19" t="s">
        <v>20</v>
      </c>
      <c r="L175" s="230" t="str">
        <f t="shared" si="32"/>
        <v>0..1</v>
      </c>
      <c r="M175" s="230" t="str">
        <f t="shared" si="31"/>
        <v>0..1</v>
      </c>
      <c r="N175" s="475" t="s">
        <v>20</v>
      </c>
      <c r="O175" s="24" t="s">
        <v>4745</v>
      </c>
      <c r="P175" s="24"/>
      <c r="Q175" s="24"/>
      <c r="R175" s="24"/>
      <c r="S175" s="24"/>
      <c r="T175" s="19"/>
      <c r="U175" s="494"/>
      <c r="V175" s="89"/>
      <c r="W175" s="182"/>
      <c r="X175" s="164"/>
      <c r="Y175" s="8"/>
      <c r="Z175" s="114" t="str">
        <f>INDEX('Factur-X FULL'!B:B,MATCH(CONCATENATE("/rsm:CrossIndustryInvoice",O175),'Factur-X FULL'!M:M,0))</f>
        <v>EXT</v>
      </c>
      <c r="AA175" s="201" t="str">
        <f>INDEX('Factur-X FULL'!K:K,MATCH(CONCATENATE("/rsm:CrossIndustryInvoice",O175),'Factur-X FULL'!M:M,0))</f>
        <v>0..1</v>
      </c>
      <c r="AB175" s="109" t="str">
        <f>IF(OR(ISNA(Z175),Z175="EXT"),INDEX('Factur-X FULL'!T:T,MATCH(CONCATENATE("/rsm:CrossIndustryInvoice",O175),'Factur-X FULL'!M:M,0)),INDEX('Factur-X FULL'!T:T,MATCH(Z175,'Factur-X FULL'!B:B,0)))</f>
        <v>EXTENDED</v>
      </c>
      <c r="AC175" s="427" t="s">
        <v>4713</v>
      </c>
      <c r="AD175" s="8"/>
    </row>
    <row r="176" spans="1:30" ht="45" customHeight="1" outlineLevel="4" x14ac:dyDescent="0.2">
      <c r="A176" s="8">
        <v>747</v>
      </c>
      <c r="B176" s="62" t="s">
        <v>4161</v>
      </c>
      <c r="C176" s="121"/>
      <c r="D176" s="445" t="str">
        <f t="shared" si="27"/>
        <v xml:space="preserve">* * * * * * </v>
      </c>
      <c r="E176" s="24" t="s">
        <v>4740</v>
      </c>
      <c r="F176" s="26">
        <f t="shared" si="29"/>
        <v>6</v>
      </c>
      <c r="G176" s="26" t="s">
        <v>5613</v>
      </c>
      <c r="H176" s="26" t="s">
        <v>5613</v>
      </c>
      <c r="I176" s="26" t="s">
        <v>5613</v>
      </c>
      <c r="J176" s="26" t="s">
        <v>323</v>
      </c>
      <c r="K176" s="19" t="s">
        <v>16</v>
      </c>
      <c r="L176" s="230" t="str">
        <f t="shared" si="32"/>
        <v>1..1</v>
      </c>
      <c r="M176" s="230" t="str">
        <f t="shared" si="31"/>
        <v>1..1</v>
      </c>
      <c r="N176" s="475" t="s">
        <v>20</v>
      </c>
      <c r="O176" s="24" t="s">
        <v>4746</v>
      </c>
      <c r="P176" s="24" t="s">
        <v>1528</v>
      </c>
      <c r="Q176" s="24"/>
      <c r="R176" s="24"/>
      <c r="S176" s="24"/>
      <c r="T176" s="19" t="s">
        <v>125</v>
      </c>
      <c r="U176" s="494" t="s">
        <v>81</v>
      </c>
      <c r="V176" s="89"/>
      <c r="W176" s="182"/>
      <c r="X176" s="164"/>
      <c r="Y176" s="8"/>
      <c r="Z176" s="114" t="str">
        <f>INDEX('Factur-X FULL'!B:B,MATCH(CONCATENATE("/rsm:CrossIndustryInvoice",O176),'Factur-X FULL'!M:M,0))</f>
        <v>EXT</v>
      </c>
      <c r="AA176" s="201" t="str">
        <f>INDEX('Factur-X FULL'!K:K,MATCH(CONCATENATE("/rsm:CrossIndustryInvoice",O176),'Factur-X FULL'!M:M,0))</f>
        <v>1..1</v>
      </c>
      <c r="AB176" s="109" t="str">
        <f>IF(OR(ISNA(Z176),Z176="EXT"),INDEX('Factur-X FULL'!T:T,MATCH(CONCATENATE("/rsm:CrossIndustryInvoice",O176),'Factur-X FULL'!M:M,0)),INDEX('Factur-X FULL'!T:T,MATCH(Z176,'Factur-X FULL'!B:B,0)))</f>
        <v>EXTENDED</v>
      </c>
      <c r="AC176" s="427" t="s">
        <v>4713</v>
      </c>
      <c r="AD176" s="8"/>
    </row>
    <row r="177" spans="1:30" ht="45" customHeight="1" outlineLevel="4" x14ac:dyDescent="0.2">
      <c r="A177" s="8">
        <v>750</v>
      </c>
      <c r="B177" s="62" t="s">
        <v>4161</v>
      </c>
      <c r="C177" s="121"/>
      <c r="D177" s="445" t="str">
        <f t="shared" si="27"/>
        <v xml:space="preserve">* * * * * </v>
      </c>
      <c r="E177" s="46" t="str">
        <f>CONCATENATE("(",E178,")")</f>
        <v>(SHIP FROM Contact - email address)</v>
      </c>
      <c r="F177" s="26">
        <f t="shared" si="29"/>
        <v>5</v>
      </c>
      <c r="G177" s="26" t="s">
        <v>5613</v>
      </c>
      <c r="H177" s="26" t="s">
        <v>5613</v>
      </c>
      <c r="I177" s="26" t="s">
        <v>5613</v>
      </c>
      <c r="J177" s="26" t="s">
        <v>323</v>
      </c>
      <c r="K177" s="19" t="s">
        <v>20</v>
      </c>
      <c r="L177" s="230" t="str">
        <f t="shared" si="32"/>
        <v>0..1</v>
      </c>
      <c r="M177" s="230" t="str">
        <f t="shared" si="31"/>
        <v>0..1</v>
      </c>
      <c r="N177" s="475" t="s">
        <v>20</v>
      </c>
      <c r="O177" s="24" t="s">
        <v>4747</v>
      </c>
      <c r="P177" s="24"/>
      <c r="Q177" s="24"/>
      <c r="R177" s="24"/>
      <c r="S177" s="24"/>
      <c r="T177" s="19"/>
      <c r="U177" s="494"/>
      <c r="V177" s="89"/>
      <c r="W177" s="182"/>
      <c r="X177" s="164"/>
      <c r="Y177" s="8"/>
      <c r="Z177" s="114" t="str">
        <f>INDEX('Factur-X FULL'!B:B,MATCH(CONCATENATE("/rsm:CrossIndustryInvoice",O177),'Factur-X FULL'!M:M,0))</f>
        <v>EXT</v>
      </c>
      <c r="AA177" s="201" t="str">
        <f>INDEX('Factur-X FULL'!K:K,MATCH(CONCATENATE("/rsm:CrossIndustryInvoice",O177),'Factur-X FULL'!M:M,0))</f>
        <v>0..1</v>
      </c>
      <c r="AB177" s="109" t="str">
        <f>IF(OR(ISNA(Z177),Z177="EXT"),INDEX('Factur-X FULL'!T:T,MATCH(CONCATENATE("/rsm:CrossIndustryInvoice",O177),'Factur-X FULL'!M:M,0)),INDEX('Factur-X FULL'!T:T,MATCH(Z177,'Factur-X FULL'!B:B,0)))</f>
        <v>EXTENDED</v>
      </c>
      <c r="AC177" s="427" t="s">
        <v>4713</v>
      </c>
      <c r="AD177" s="8"/>
    </row>
    <row r="178" spans="1:30" ht="45" customHeight="1" outlineLevel="4" x14ac:dyDescent="0.2">
      <c r="A178" s="8">
        <v>751</v>
      </c>
      <c r="B178" s="62" t="s">
        <v>4161</v>
      </c>
      <c r="C178" s="121"/>
      <c r="D178" s="445" t="str">
        <f t="shared" si="27"/>
        <v xml:space="preserve">* * * * * * </v>
      </c>
      <c r="E178" s="24" t="s">
        <v>4741</v>
      </c>
      <c r="F178" s="26">
        <f t="shared" si="29"/>
        <v>6</v>
      </c>
      <c r="G178" s="26" t="s">
        <v>5613</v>
      </c>
      <c r="H178" s="26" t="s">
        <v>5613</v>
      </c>
      <c r="I178" s="26" t="s">
        <v>5613</v>
      </c>
      <c r="J178" s="26" t="s">
        <v>323</v>
      </c>
      <c r="K178" s="19" t="s">
        <v>16</v>
      </c>
      <c r="L178" s="230" t="str">
        <f t="shared" si="32"/>
        <v>1..1</v>
      </c>
      <c r="M178" s="230" t="str">
        <f t="shared" si="31"/>
        <v>1..1</v>
      </c>
      <c r="N178" s="475" t="s">
        <v>20</v>
      </c>
      <c r="O178" s="24" t="s">
        <v>4748</v>
      </c>
      <c r="P178" s="24" t="s">
        <v>1545</v>
      </c>
      <c r="Q178" s="24"/>
      <c r="R178" s="24"/>
      <c r="S178" s="24"/>
      <c r="T178" s="19" t="s">
        <v>125</v>
      </c>
      <c r="U178" s="494" t="s">
        <v>81</v>
      </c>
      <c r="V178" s="89"/>
      <c r="W178" s="182"/>
      <c r="X178" s="164"/>
      <c r="Y178" s="8"/>
      <c r="Z178" s="114" t="str">
        <f>INDEX('Factur-X FULL'!B:B,MATCH(CONCATENATE("/rsm:CrossIndustryInvoice",O178),'Factur-X FULL'!M:M,0))</f>
        <v>EXT</v>
      </c>
      <c r="AA178" s="201" t="str">
        <f>INDEX('Factur-X FULL'!K:K,MATCH(CONCATENATE("/rsm:CrossIndustryInvoice",O178),'Factur-X FULL'!M:M,0))</f>
        <v>1..1</v>
      </c>
      <c r="AB178" s="109" t="str">
        <f>IF(OR(ISNA(Z178),Z178="EXT"),INDEX('Factur-X FULL'!T:T,MATCH(CONCATENATE("/rsm:CrossIndustryInvoice",O178),'Factur-X FULL'!M:M,0)),INDEX('Factur-X FULL'!T:T,MATCH(Z178,'Factur-X FULL'!B:B,0)))</f>
        <v>EXTENDED</v>
      </c>
      <c r="AC178" s="427" t="s">
        <v>4713</v>
      </c>
      <c r="AD178" s="8"/>
    </row>
    <row r="179" spans="1:30" s="148" customFormat="1" ht="45" customHeight="1" outlineLevel="3" x14ac:dyDescent="0.2">
      <c r="A179" s="8">
        <v>752</v>
      </c>
      <c r="B179" s="155" t="s">
        <v>4161</v>
      </c>
      <c r="C179" s="130"/>
      <c r="D179" s="446" t="str">
        <f t="shared" si="27"/>
        <v xml:space="preserve">* * * * </v>
      </c>
      <c r="E179" s="34" t="s">
        <v>4168</v>
      </c>
      <c r="F179" s="35">
        <f t="shared" si="29"/>
        <v>4</v>
      </c>
      <c r="G179" s="35" t="s">
        <v>5613</v>
      </c>
      <c r="H179" s="35" t="s">
        <v>5613</v>
      </c>
      <c r="I179" s="35" t="s">
        <v>5613</v>
      </c>
      <c r="J179" s="35" t="s">
        <v>323</v>
      </c>
      <c r="K179" s="36" t="s">
        <v>20</v>
      </c>
      <c r="L179" s="35" t="str">
        <f t="shared" si="32"/>
        <v>0..1</v>
      </c>
      <c r="M179" s="35" t="str">
        <f t="shared" si="31"/>
        <v>0..1</v>
      </c>
      <c r="N179" s="482" t="s">
        <v>20</v>
      </c>
      <c r="O179" s="34" t="s">
        <v>4169</v>
      </c>
      <c r="P179" s="34"/>
      <c r="Q179" s="34"/>
      <c r="R179" s="34"/>
      <c r="S179" s="34"/>
      <c r="T179" s="36"/>
      <c r="U179" s="500"/>
      <c r="V179" s="91"/>
      <c r="W179" s="185"/>
      <c r="X179" s="166"/>
      <c r="Y179" s="8"/>
      <c r="Z179" s="145" t="str">
        <f>INDEX('Factur-X FULL'!B:B,MATCH(CONCATENATE("/rsm:CrossIndustryInvoice",O179),'Factur-X FULL'!M:M,0))</f>
        <v>EXT</v>
      </c>
      <c r="AA179" s="202" t="str">
        <f>INDEX('Factur-X FULL'!K:K,MATCH(CONCATENATE("/rsm:CrossIndustryInvoice",O179),'Factur-X FULL'!M:M,0))</f>
        <v>0..1</v>
      </c>
      <c r="AB179" s="154" t="str">
        <f>IF(OR(ISNA(Z179),Z179="EXT"),INDEX('Factur-X FULL'!T:T,MATCH(CONCATENATE("/rsm:CrossIndustryInvoice",O179),'Factur-X FULL'!M:M,0)),INDEX('Factur-X FULL'!T:T,MATCH(Z179,'Factur-X FULL'!B:B,0)))</f>
        <v>EXTENDED</v>
      </c>
      <c r="AC179" s="427" t="s">
        <v>4713</v>
      </c>
      <c r="AD179" s="8"/>
    </row>
    <row r="180" spans="1:30" ht="45" customHeight="1" outlineLevel="4" x14ac:dyDescent="0.2">
      <c r="A180" s="8">
        <v>753</v>
      </c>
      <c r="B180" s="62" t="s">
        <v>4161</v>
      </c>
      <c r="C180" s="121"/>
      <c r="D180" s="445" t="str">
        <f t="shared" ref="D180:D213" si="33">REPT($D$1,F180)</f>
        <v xml:space="preserve">* * * * * </v>
      </c>
      <c r="E180" s="24" t="s">
        <v>346</v>
      </c>
      <c r="F180" s="26">
        <f t="shared" si="29"/>
        <v>5</v>
      </c>
      <c r="G180" s="26" t="s">
        <v>5613</v>
      </c>
      <c r="H180" s="26" t="s">
        <v>5613</v>
      </c>
      <c r="I180" s="26" t="s">
        <v>5613</v>
      </c>
      <c r="J180" s="26" t="s">
        <v>323</v>
      </c>
      <c r="K180" s="18" t="s">
        <v>20</v>
      </c>
      <c r="L180" s="230" t="str">
        <f t="shared" si="32"/>
        <v>0..1</v>
      </c>
      <c r="M180" s="230" t="str">
        <f t="shared" si="31"/>
        <v>0..1</v>
      </c>
      <c r="N180" s="475" t="s">
        <v>20</v>
      </c>
      <c r="O180" s="25" t="s">
        <v>3945</v>
      </c>
      <c r="P180" s="20" t="s">
        <v>1467</v>
      </c>
      <c r="Q180" s="24"/>
      <c r="R180" s="24"/>
      <c r="S180" s="25"/>
      <c r="T180" s="19" t="s">
        <v>125</v>
      </c>
      <c r="U180" s="494" t="s">
        <v>81</v>
      </c>
      <c r="V180" s="89"/>
      <c r="W180" s="182"/>
      <c r="X180" s="164"/>
      <c r="Y180" s="8"/>
      <c r="Z180" s="114" t="str">
        <f>INDEX('Factur-X FULL'!B:B,MATCH(CONCATENATE("/rsm:CrossIndustryInvoice",O180),'Factur-X FULL'!M:M,0))</f>
        <v>EXT</v>
      </c>
      <c r="AA180" s="201" t="str">
        <f>INDEX('Factur-X FULL'!K:K,MATCH(CONCATENATE("/rsm:CrossIndustryInvoice",O180),'Factur-X FULL'!M:M,0))</f>
        <v>0..1</v>
      </c>
      <c r="AB180" s="109" t="str">
        <f>IF(OR(ISNA(Z180),Z180="EXT"),INDEX('Factur-X FULL'!T:T,MATCH(CONCATENATE("/rsm:CrossIndustryInvoice",O180),'Factur-X FULL'!M:M,0)),INDEX('Factur-X FULL'!T:T,MATCH(Z180,'Factur-X FULL'!B:B,0)))</f>
        <v>EXTENDED</v>
      </c>
      <c r="AC180" s="427" t="s">
        <v>4713</v>
      </c>
      <c r="AD180" s="8"/>
    </row>
    <row r="181" spans="1:30" ht="45" customHeight="1" outlineLevel="4" x14ac:dyDescent="0.2">
      <c r="A181" s="8">
        <v>754</v>
      </c>
      <c r="B181" s="62" t="s">
        <v>4161</v>
      </c>
      <c r="C181" s="121"/>
      <c r="D181" s="445" t="str">
        <f t="shared" si="33"/>
        <v xml:space="preserve">* * * * * </v>
      </c>
      <c r="E181" s="24" t="s">
        <v>348</v>
      </c>
      <c r="F181" s="26">
        <f t="shared" si="29"/>
        <v>5</v>
      </c>
      <c r="G181" s="26" t="s">
        <v>5613</v>
      </c>
      <c r="H181" s="26" t="s">
        <v>5613</v>
      </c>
      <c r="I181" s="26" t="s">
        <v>5613</v>
      </c>
      <c r="J181" s="26" t="s">
        <v>323</v>
      </c>
      <c r="K181" s="18" t="s">
        <v>20</v>
      </c>
      <c r="L181" s="230" t="str">
        <f t="shared" si="32"/>
        <v>0..1</v>
      </c>
      <c r="M181" s="230" t="str">
        <f t="shared" si="31"/>
        <v>0..1</v>
      </c>
      <c r="N181" s="475" t="s">
        <v>20</v>
      </c>
      <c r="O181" s="25" t="s">
        <v>3946</v>
      </c>
      <c r="P181" s="20" t="s">
        <v>1472</v>
      </c>
      <c r="Q181" s="24"/>
      <c r="R181" s="24"/>
      <c r="S181" s="25"/>
      <c r="T181" s="19" t="s">
        <v>125</v>
      </c>
      <c r="U181" s="494" t="s">
        <v>81</v>
      </c>
      <c r="V181" s="89"/>
      <c r="W181" s="182"/>
      <c r="X181" s="164"/>
      <c r="Y181" s="8"/>
      <c r="Z181" s="114" t="str">
        <f>INDEX('Factur-X FULL'!B:B,MATCH(CONCATENATE("/rsm:CrossIndustryInvoice",O181),'Factur-X FULL'!M:M,0))</f>
        <v>EXT</v>
      </c>
      <c r="AA181" s="201" t="str">
        <f>INDEX('Factur-X FULL'!K:K,MATCH(CONCATENATE("/rsm:CrossIndustryInvoice",O181),'Factur-X FULL'!M:M,0))</f>
        <v>0..1</v>
      </c>
      <c r="AB181" s="109" t="str">
        <f>IF(OR(ISNA(Z181),Z181="EXT"),INDEX('Factur-X FULL'!T:T,MATCH(CONCATENATE("/rsm:CrossIndustryInvoice",O181),'Factur-X FULL'!M:M,0)),INDEX('Factur-X FULL'!T:T,MATCH(Z181,'Factur-X FULL'!B:B,0)))</f>
        <v>EXTENDED</v>
      </c>
      <c r="AC181" s="427" t="s">
        <v>4713</v>
      </c>
      <c r="AD181" s="8"/>
    </row>
    <row r="182" spans="1:30" ht="45" customHeight="1" outlineLevel="4" x14ac:dyDescent="0.2">
      <c r="A182" s="8">
        <v>755</v>
      </c>
      <c r="B182" s="62" t="s">
        <v>4161</v>
      </c>
      <c r="C182" s="121"/>
      <c r="D182" s="445" t="str">
        <f t="shared" si="33"/>
        <v xml:space="preserve">* * * * * </v>
      </c>
      <c r="E182" s="24" t="s">
        <v>352</v>
      </c>
      <c r="F182" s="26">
        <f t="shared" si="29"/>
        <v>5</v>
      </c>
      <c r="G182" s="26" t="s">
        <v>5613</v>
      </c>
      <c r="H182" s="26" t="s">
        <v>5613</v>
      </c>
      <c r="I182" s="26" t="s">
        <v>5613</v>
      </c>
      <c r="J182" s="26" t="s">
        <v>323</v>
      </c>
      <c r="K182" s="18" t="s">
        <v>20</v>
      </c>
      <c r="L182" s="230" t="str">
        <f t="shared" si="32"/>
        <v>0..1</v>
      </c>
      <c r="M182" s="230" t="str">
        <f t="shared" si="31"/>
        <v>0..1</v>
      </c>
      <c r="N182" s="475" t="s">
        <v>20</v>
      </c>
      <c r="O182" s="25" t="s">
        <v>3947</v>
      </c>
      <c r="P182" s="24" t="s">
        <v>1477</v>
      </c>
      <c r="Q182" s="24"/>
      <c r="R182" s="24"/>
      <c r="S182" s="25"/>
      <c r="T182" s="19" t="s">
        <v>125</v>
      </c>
      <c r="U182" s="494" t="s">
        <v>81</v>
      </c>
      <c r="V182" s="89"/>
      <c r="W182" s="182"/>
      <c r="X182" s="164"/>
      <c r="Y182" s="8"/>
      <c r="Z182" s="114" t="str">
        <f>INDEX('Factur-X FULL'!B:B,MATCH(CONCATENATE("/rsm:CrossIndustryInvoice",O182),'Factur-X FULL'!M:M,0))</f>
        <v>EXT</v>
      </c>
      <c r="AA182" s="201" t="str">
        <f>INDEX('Factur-X FULL'!K:K,MATCH(CONCATENATE("/rsm:CrossIndustryInvoice",O182),'Factur-X FULL'!M:M,0))</f>
        <v>0..1</v>
      </c>
      <c r="AB182" s="109" t="str">
        <f>IF(OR(ISNA(Z182),Z182="EXT"),INDEX('Factur-X FULL'!T:T,MATCH(CONCATENATE("/rsm:CrossIndustryInvoice",O182),'Factur-X FULL'!M:M,0)),INDEX('Factur-X FULL'!T:T,MATCH(Z182,'Factur-X FULL'!B:B,0)))</f>
        <v>EXTENDED</v>
      </c>
      <c r="AC182" s="427" t="s">
        <v>4713</v>
      </c>
      <c r="AD182" s="8"/>
    </row>
    <row r="183" spans="1:30" ht="45" customHeight="1" outlineLevel="4" x14ac:dyDescent="0.2">
      <c r="A183" s="8">
        <v>756</v>
      </c>
      <c r="B183" s="62" t="s">
        <v>4161</v>
      </c>
      <c r="C183" s="121"/>
      <c r="D183" s="445" t="str">
        <f t="shared" si="33"/>
        <v xml:space="preserve">* * * * * </v>
      </c>
      <c r="E183" s="24" t="s">
        <v>355</v>
      </c>
      <c r="F183" s="26">
        <f t="shared" si="29"/>
        <v>5</v>
      </c>
      <c r="G183" s="26" t="s">
        <v>5613</v>
      </c>
      <c r="H183" s="26" t="s">
        <v>5613</v>
      </c>
      <c r="I183" s="26" t="s">
        <v>5613</v>
      </c>
      <c r="J183" s="26" t="s">
        <v>323</v>
      </c>
      <c r="K183" s="18" t="s">
        <v>20</v>
      </c>
      <c r="L183" s="230" t="str">
        <f t="shared" si="32"/>
        <v>0..1</v>
      </c>
      <c r="M183" s="230" t="str">
        <f t="shared" si="31"/>
        <v>0..1</v>
      </c>
      <c r="N183" s="475" t="s">
        <v>20</v>
      </c>
      <c r="O183" s="25" t="s">
        <v>3948</v>
      </c>
      <c r="P183" s="24" t="s">
        <v>1477</v>
      </c>
      <c r="Q183" s="24"/>
      <c r="R183" s="24"/>
      <c r="S183" s="25"/>
      <c r="T183" s="19" t="s">
        <v>125</v>
      </c>
      <c r="U183" s="494" t="s">
        <v>81</v>
      </c>
      <c r="V183" s="89"/>
      <c r="W183" s="182"/>
      <c r="X183" s="164"/>
      <c r="Y183" s="8"/>
      <c r="Z183" s="114" t="str">
        <f>INDEX('Factur-X FULL'!B:B,MATCH(CONCATENATE("/rsm:CrossIndustryInvoice",O183),'Factur-X FULL'!M:M,0))</f>
        <v>EXT</v>
      </c>
      <c r="AA183" s="201" t="str">
        <f>INDEX('Factur-X FULL'!K:K,MATCH(CONCATENATE("/rsm:CrossIndustryInvoice",O183),'Factur-X FULL'!M:M,0))</f>
        <v>0..1</v>
      </c>
      <c r="AB183" s="109" t="str">
        <f>IF(OR(ISNA(Z183),Z183="EXT"),INDEX('Factur-X FULL'!T:T,MATCH(CONCATENATE("/rsm:CrossIndustryInvoice",O183),'Factur-X FULL'!M:M,0)),INDEX('Factur-X FULL'!T:T,MATCH(Z183,'Factur-X FULL'!B:B,0)))</f>
        <v>EXTENDED</v>
      </c>
      <c r="AC183" s="427" t="s">
        <v>4713</v>
      </c>
      <c r="AD183" s="8"/>
    </row>
    <row r="184" spans="1:30" ht="45" customHeight="1" outlineLevel="4" x14ac:dyDescent="0.2">
      <c r="A184" s="8">
        <v>757</v>
      </c>
      <c r="B184" s="62" t="s">
        <v>4161</v>
      </c>
      <c r="C184" s="121"/>
      <c r="D184" s="445" t="str">
        <f t="shared" si="33"/>
        <v xml:space="preserve">* * * * * </v>
      </c>
      <c r="E184" s="24" t="s">
        <v>358</v>
      </c>
      <c r="F184" s="26">
        <f t="shared" si="29"/>
        <v>5</v>
      </c>
      <c r="G184" s="26" t="s">
        <v>5613</v>
      </c>
      <c r="H184" s="26" t="s">
        <v>5613</v>
      </c>
      <c r="I184" s="26" t="s">
        <v>5613</v>
      </c>
      <c r="J184" s="26" t="s">
        <v>323</v>
      </c>
      <c r="K184" s="18" t="s">
        <v>20</v>
      </c>
      <c r="L184" s="230" t="str">
        <f t="shared" si="32"/>
        <v>0..1</v>
      </c>
      <c r="M184" s="230" t="str">
        <f t="shared" si="31"/>
        <v>0..1</v>
      </c>
      <c r="N184" s="475" t="s">
        <v>20</v>
      </c>
      <c r="O184" s="25" t="s">
        <v>3949</v>
      </c>
      <c r="P184" s="20" t="s">
        <v>5727</v>
      </c>
      <c r="Q184" s="24"/>
      <c r="R184" s="24"/>
      <c r="S184" s="25"/>
      <c r="T184" s="19" t="s">
        <v>125</v>
      </c>
      <c r="U184" s="494" t="s">
        <v>81</v>
      </c>
      <c r="V184" s="89"/>
      <c r="W184" s="182"/>
      <c r="X184" s="164"/>
      <c r="Y184" s="8"/>
      <c r="Z184" s="114" t="str">
        <f>INDEX('Factur-X FULL'!B:B,MATCH(CONCATENATE("/rsm:CrossIndustryInvoice",O184),'Factur-X FULL'!M:M,0))</f>
        <v>EXT</v>
      </c>
      <c r="AA184" s="201" t="str">
        <f>INDEX('Factur-X FULL'!K:K,MATCH(CONCATENATE("/rsm:CrossIndustryInvoice",O184),'Factur-X FULL'!M:M,0))</f>
        <v>0..1</v>
      </c>
      <c r="AB184" s="109" t="str">
        <f>IF(OR(ISNA(Z184),Z184="EXT"),INDEX('Factur-X FULL'!T:T,MATCH(CONCATENATE("/rsm:CrossIndustryInvoice",O184),'Factur-X FULL'!M:M,0)),INDEX('Factur-X FULL'!T:T,MATCH(Z184,'Factur-X FULL'!B:B,0)))</f>
        <v>EXTENDED</v>
      </c>
      <c r="AC184" s="427" t="s">
        <v>4713</v>
      </c>
      <c r="AD184" s="8"/>
    </row>
    <row r="185" spans="1:30" ht="45" customHeight="1" outlineLevel="4" x14ac:dyDescent="0.2">
      <c r="A185" s="8">
        <v>758</v>
      </c>
      <c r="B185" s="62" t="s">
        <v>4161</v>
      </c>
      <c r="C185" s="121"/>
      <c r="D185" s="445" t="str">
        <f t="shared" si="33"/>
        <v xml:space="preserve">* * * * * </v>
      </c>
      <c r="E185" s="24" t="s">
        <v>4816</v>
      </c>
      <c r="F185" s="26">
        <f t="shared" si="29"/>
        <v>5</v>
      </c>
      <c r="G185" s="26" t="s">
        <v>5613</v>
      </c>
      <c r="H185" s="26" t="s">
        <v>5613</v>
      </c>
      <c r="I185" s="26" t="s">
        <v>5613</v>
      </c>
      <c r="J185" s="26" t="s">
        <v>323</v>
      </c>
      <c r="K185" s="18" t="s">
        <v>16</v>
      </c>
      <c r="L185" s="230" t="str">
        <f t="shared" si="32"/>
        <v>1..1</v>
      </c>
      <c r="M185" s="230" t="str">
        <f t="shared" si="31"/>
        <v>1..1</v>
      </c>
      <c r="N185" s="475" t="s">
        <v>20</v>
      </c>
      <c r="O185" s="25" t="s">
        <v>3950</v>
      </c>
      <c r="P185" s="24" t="s">
        <v>1488</v>
      </c>
      <c r="Q185" s="24"/>
      <c r="R185" s="24"/>
      <c r="S185" s="25"/>
      <c r="T185" s="19" t="s">
        <v>192</v>
      </c>
      <c r="U185" s="494" t="s">
        <v>81</v>
      </c>
      <c r="V185" s="89"/>
      <c r="W185" s="182"/>
      <c r="X185" s="164"/>
      <c r="Y185" s="8"/>
      <c r="Z185" s="114" t="str">
        <f>INDEX('Factur-X FULL'!B:B,MATCH(CONCATENATE("/rsm:CrossIndustryInvoice",O185),'Factur-X FULL'!M:M,0))</f>
        <v>EXT</v>
      </c>
      <c r="AA185" s="201" t="str">
        <f>INDEX('Factur-X FULL'!K:K,MATCH(CONCATENATE("/rsm:CrossIndustryInvoice",O185),'Factur-X FULL'!M:M,0))</f>
        <v>1..1</v>
      </c>
      <c r="AB185" s="109" t="str">
        <f>IF(OR(ISNA(Z185),Z185="EXT"),INDEX('Factur-X FULL'!T:T,MATCH(CONCATENATE("/rsm:CrossIndustryInvoice",O185),'Factur-X FULL'!M:M,0)),INDEX('Factur-X FULL'!T:T,MATCH(Z185,'Factur-X FULL'!B:B,0)))</f>
        <v>EXTENDED</v>
      </c>
      <c r="AC185" s="427" t="s">
        <v>4713</v>
      </c>
      <c r="AD185" s="8"/>
    </row>
    <row r="186" spans="1:30" ht="45" customHeight="1" outlineLevel="4" x14ac:dyDescent="0.2">
      <c r="A186" s="8">
        <v>759</v>
      </c>
      <c r="B186" s="62" t="s">
        <v>4161</v>
      </c>
      <c r="C186" s="121"/>
      <c r="D186" s="445" t="str">
        <f t="shared" si="33"/>
        <v xml:space="preserve">* * * * * </v>
      </c>
      <c r="E186" s="24" t="s">
        <v>4815</v>
      </c>
      <c r="F186" s="26">
        <f t="shared" si="29"/>
        <v>5</v>
      </c>
      <c r="G186" s="26" t="s">
        <v>5613</v>
      </c>
      <c r="H186" s="26" t="s">
        <v>5613</v>
      </c>
      <c r="I186" s="26" t="s">
        <v>5613</v>
      </c>
      <c r="J186" s="26" t="s">
        <v>323</v>
      </c>
      <c r="K186" s="18" t="s">
        <v>20</v>
      </c>
      <c r="L186" s="230" t="str">
        <f t="shared" si="32"/>
        <v>0..1</v>
      </c>
      <c r="M186" s="230" t="str">
        <f t="shared" si="31"/>
        <v>0..1</v>
      </c>
      <c r="N186" s="475" t="s">
        <v>20</v>
      </c>
      <c r="O186" s="25" t="s">
        <v>4817</v>
      </c>
      <c r="P186" s="24" t="s">
        <v>1493</v>
      </c>
      <c r="Q186" s="24" t="s">
        <v>1494</v>
      </c>
      <c r="R186" s="24"/>
      <c r="S186" s="25"/>
      <c r="T186" s="19" t="s">
        <v>125</v>
      </c>
      <c r="U186" s="494" t="s">
        <v>81</v>
      </c>
      <c r="V186" s="89"/>
      <c r="W186" s="182"/>
      <c r="X186" s="164"/>
      <c r="Y186" s="8"/>
      <c r="Z186" s="114" t="str">
        <f>INDEX('Factur-X FULL'!B:B,MATCH(CONCATENATE("/rsm:CrossIndustryInvoice",O186),'Factur-X FULL'!M:M,0))</f>
        <v>EXT</v>
      </c>
      <c r="AA186" s="201" t="str">
        <f>INDEX('Factur-X FULL'!K:K,MATCH(CONCATENATE("/rsm:CrossIndustryInvoice",O186),'Factur-X FULL'!M:M,0))</f>
        <v>0..1</v>
      </c>
      <c r="AB186" s="109" t="str">
        <f>IF(OR(ISNA(Z186),Z186="EXT"),INDEX('Factur-X FULL'!T:T,MATCH(CONCATENATE("/rsm:CrossIndustryInvoice",O186),'Factur-X FULL'!M:M,0)),INDEX('Factur-X FULL'!T:T,MATCH(Z186,'Factur-X FULL'!B:B,0)))</f>
        <v>EXTENDED</v>
      </c>
      <c r="AC186" s="427" t="s">
        <v>4713</v>
      </c>
      <c r="AD186" s="8"/>
    </row>
    <row r="187" spans="1:30" s="148" customFormat="1" ht="45" customHeight="1" outlineLevel="3" x14ac:dyDescent="0.2">
      <c r="A187" s="8">
        <v>760</v>
      </c>
      <c r="B187" s="62" t="s">
        <v>4161</v>
      </c>
      <c r="C187" s="128"/>
      <c r="D187" s="446" t="str">
        <f t="shared" si="33"/>
        <v xml:space="preserve">* * * * </v>
      </c>
      <c r="E187" s="49" t="s">
        <v>4639</v>
      </c>
      <c r="F187" s="35">
        <f t="shared" si="29"/>
        <v>4</v>
      </c>
      <c r="G187" s="35" t="s">
        <v>5613</v>
      </c>
      <c r="H187" s="35" t="s">
        <v>5613</v>
      </c>
      <c r="I187" s="35" t="s">
        <v>5613</v>
      </c>
      <c r="J187" s="35" t="s">
        <v>323</v>
      </c>
      <c r="K187" s="36" t="s">
        <v>20</v>
      </c>
      <c r="L187" s="35" t="str">
        <f t="shared" si="32"/>
        <v>0..1</v>
      </c>
      <c r="M187" s="35" t="str">
        <f t="shared" si="31"/>
        <v>0..1</v>
      </c>
      <c r="N187" s="482" t="s">
        <v>21</v>
      </c>
      <c r="O187" s="34" t="s">
        <v>4764</v>
      </c>
      <c r="P187" s="34"/>
      <c r="Q187" s="34"/>
      <c r="R187" s="34"/>
      <c r="S187" s="34"/>
      <c r="T187" s="36"/>
      <c r="U187" s="500"/>
      <c r="V187" s="91"/>
      <c r="W187" s="185"/>
      <c r="X187" s="166"/>
      <c r="Y187" s="8"/>
      <c r="Z187" s="145" t="str">
        <f>INDEX('Factur-X FULL'!B:B,MATCH(CONCATENATE("/rsm:CrossIndustryInvoice",O187),'Factur-X FULL'!M:M,0))</f>
        <v>EXT</v>
      </c>
      <c r="AA187" s="202" t="str">
        <f>INDEX('Factur-X FULL'!K:K,MATCH(CONCATENATE("/rsm:CrossIndustryInvoice",O187),'Factur-X FULL'!M:M,0))</f>
        <v>0..1</v>
      </c>
      <c r="AB187" s="146" t="str">
        <f>IF(OR(ISNA(Z187),Z187="EXT"),INDEX('Factur-X FULL'!T:T,MATCH(CONCATENATE("/rsm:CrossIndustryInvoice",O187),'Factur-X FULL'!M:M,0)),INDEX('Factur-X FULL'!T:T,MATCH(Z187,'Factur-X FULL'!B:B,0)))</f>
        <v>EXTENDED</v>
      </c>
      <c r="AC187" s="427" t="s">
        <v>4713</v>
      </c>
      <c r="AD187" s="8"/>
    </row>
    <row r="188" spans="1:30" ht="45" customHeight="1" outlineLevel="4" x14ac:dyDescent="0.2">
      <c r="A188" s="8">
        <v>761</v>
      </c>
      <c r="B188" s="62" t="s">
        <v>4161</v>
      </c>
      <c r="C188" s="121"/>
      <c r="D188" s="445" t="str">
        <f t="shared" si="33"/>
        <v xml:space="preserve">* * * * * </v>
      </c>
      <c r="E188" s="24" t="s">
        <v>4759</v>
      </c>
      <c r="F188" s="26">
        <f t="shared" si="29"/>
        <v>5</v>
      </c>
      <c r="G188" s="26" t="s">
        <v>5613</v>
      </c>
      <c r="H188" s="26" t="s">
        <v>5613</v>
      </c>
      <c r="I188" s="26" t="s">
        <v>5613</v>
      </c>
      <c r="J188" s="26" t="s">
        <v>323</v>
      </c>
      <c r="K188" s="18" t="s">
        <v>16</v>
      </c>
      <c r="L188" s="230" t="str">
        <f t="shared" si="32"/>
        <v>1..1</v>
      </c>
      <c r="M188" s="230" t="str">
        <f t="shared" si="31"/>
        <v>1..1</v>
      </c>
      <c r="N188" s="475" t="s">
        <v>20</v>
      </c>
      <c r="O188" s="20" t="s">
        <v>4765</v>
      </c>
      <c r="P188" s="20" t="s">
        <v>4761</v>
      </c>
      <c r="Q188" s="20" t="s">
        <v>1610</v>
      </c>
      <c r="R188" s="20"/>
      <c r="S188" s="20"/>
      <c r="T188" s="18" t="s">
        <v>147</v>
      </c>
      <c r="U188" s="495" t="s">
        <v>81</v>
      </c>
      <c r="V188" s="88"/>
      <c r="W188" s="181"/>
      <c r="X188" s="163"/>
      <c r="Y188" s="8"/>
      <c r="Z188" s="114" t="str">
        <f>INDEX('Factur-X FULL'!B:B,MATCH(CONCATENATE("/rsm:CrossIndustryInvoice",O188),'Factur-X FULL'!M:M,0))</f>
        <v>EXT</v>
      </c>
      <c r="AA188" s="201" t="str">
        <f>INDEX('Factur-X FULL'!K:K,MATCH(CONCATENATE("/rsm:CrossIndustryInvoice",O188),'Factur-X FULL'!M:M,0))</f>
        <v>1..1</v>
      </c>
      <c r="AB188" s="109" t="str">
        <f>IF(OR(ISNA(Z188),Z188="EXT"),INDEX('Factur-X FULL'!T:T,MATCH(CONCATENATE("/rsm:CrossIndustryInvoice",O188),'Factur-X FULL'!M:M,0)),INDEX('Factur-X FULL'!T:T,MATCH(Z188,'Factur-X FULL'!B:B,0)))</f>
        <v>EXTENDED</v>
      </c>
      <c r="AC188" s="427" t="s">
        <v>4713</v>
      </c>
      <c r="AD188" s="8"/>
    </row>
    <row r="189" spans="1:30" ht="45" customHeight="1" outlineLevel="4" x14ac:dyDescent="0.2">
      <c r="A189" s="8">
        <v>762</v>
      </c>
      <c r="B189" s="62" t="s">
        <v>4161</v>
      </c>
      <c r="C189" s="121"/>
      <c r="D189" s="445" t="str">
        <f t="shared" si="33"/>
        <v xml:space="preserve">* * * * * * </v>
      </c>
      <c r="E189" s="24" t="s">
        <v>4759</v>
      </c>
      <c r="F189" s="26">
        <f t="shared" si="29"/>
        <v>6</v>
      </c>
      <c r="G189" s="26" t="s">
        <v>5613</v>
      </c>
      <c r="H189" s="26" t="s">
        <v>5613</v>
      </c>
      <c r="I189" s="26" t="s">
        <v>5613</v>
      </c>
      <c r="J189" s="26" t="s">
        <v>323</v>
      </c>
      <c r="K189" s="18" t="s">
        <v>16</v>
      </c>
      <c r="L189" s="230" t="str">
        <f t="shared" si="32"/>
        <v>1..1</v>
      </c>
      <c r="M189" s="230" t="str">
        <f t="shared" si="31"/>
        <v>1..1</v>
      </c>
      <c r="N189" s="475" t="s">
        <v>20</v>
      </c>
      <c r="O189" s="47" t="s">
        <v>4766</v>
      </c>
      <c r="P189" s="47" t="s">
        <v>4762</v>
      </c>
      <c r="Q189" s="47" t="s">
        <v>1610</v>
      </c>
      <c r="R189" s="47"/>
      <c r="S189" s="47"/>
      <c r="T189" s="125" t="s">
        <v>409</v>
      </c>
      <c r="U189" s="497" t="s">
        <v>230</v>
      </c>
      <c r="V189" s="94" t="s">
        <v>4056</v>
      </c>
      <c r="W189" s="187"/>
      <c r="X189" s="169"/>
      <c r="Y189" s="8"/>
      <c r="Z189" s="114" t="str">
        <f>INDEX('Factur-X FULL'!B:B,MATCH(CONCATENATE("/rsm:CrossIndustryInvoice",O189),'Factur-X FULL'!M:M,0))</f>
        <v>EXT</v>
      </c>
      <c r="AA189" s="201" t="str">
        <f>INDEX('Factur-X FULL'!K:K,MATCH(CONCATENATE("/rsm:CrossIndustryInvoice",O189),'Factur-X FULL'!M:M,0))</f>
        <v>1..1</v>
      </c>
      <c r="AB189" s="109" t="str">
        <f>IF(OR(ISNA(Z189),Z189="EXT"),INDEX('Factur-X FULL'!T:T,MATCH(CONCATENATE("/rsm:CrossIndustryInvoice",O189),'Factur-X FULL'!M:M,0)),INDEX('Factur-X FULL'!T:T,MATCH(Z189,'Factur-X FULL'!B:B,0)))</f>
        <v>EXTENDED</v>
      </c>
      <c r="AC189" s="427" t="s">
        <v>4713</v>
      </c>
      <c r="AD189" s="8"/>
    </row>
    <row r="190" spans="1:30" s="148" customFormat="1" ht="45" customHeight="1" outlineLevel="2" x14ac:dyDescent="0.2">
      <c r="A190" s="8">
        <v>766</v>
      </c>
      <c r="B190" s="155" t="s">
        <v>4161</v>
      </c>
      <c r="C190" s="127"/>
      <c r="D190" s="449" t="str">
        <f t="shared" si="33"/>
        <v xml:space="preserve">* * * </v>
      </c>
      <c r="E190" s="40" t="s">
        <v>4164</v>
      </c>
      <c r="F190" s="42">
        <f t="shared" si="29"/>
        <v>3</v>
      </c>
      <c r="G190" s="237" t="s">
        <v>5613</v>
      </c>
      <c r="H190" s="237" t="s">
        <v>5613</v>
      </c>
      <c r="I190" s="237" t="s">
        <v>5613</v>
      </c>
      <c r="J190" s="237" t="s">
        <v>323</v>
      </c>
      <c r="K190" s="42" t="s">
        <v>21</v>
      </c>
      <c r="L190" s="41" t="str">
        <f t="shared" si="32"/>
        <v>0..n</v>
      </c>
      <c r="M190" s="41" t="str">
        <f t="shared" ref="M190:M213" si="34">IF($L190="","",$L190)</f>
        <v>0..n</v>
      </c>
      <c r="N190" s="481" t="s">
        <v>21</v>
      </c>
      <c r="O190" s="40" t="s">
        <v>3951</v>
      </c>
      <c r="P190" s="40" t="s">
        <v>5664</v>
      </c>
      <c r="Q190" s="40"/>
      <c r="R190" s="40"/>
      <c r="S190" s="40" t="s">
        <v>5949</v>
      </c>
      <c r="T190" s="42"/>
      <c r="U190" s="499"/>
      <c r="V190" s="92"/>
      <c r="W190" s="193" t="s">
        <v>367</v>
      </c>
      <c r="X190" s="194"/>
      <c r="Y190" s="8"/>
      <c r="Z190" s="141" t="e">
        <f>INDEX('Factur-X FULL'!B:B,MATCH(CONCATENATE("/rsm:CrossIndustryInvoice",O190),'Factur-X FULL'!M:M,0))</f>
        <v>#N/A</v>
      </c>
      <c r="AA190" s="203" t="e">
        <f>INDEX('Factur-X FULL'!K:K,MATCH(CONCATENATE("/rsm:CrossIndustryInvoice",O190),'Factur-X FULL'!M:M,0))</f>
        <v>#N/A</v>
      </c>
      <c r="AB190" s="144" t="e">
        <f>IF(OR(ISNA(Z190),Z190="EXT"),INDEX('Factur-X FULL'!T:T,MATCH(CONCATENATE("/rsm:CrossIndustryInvoice",O190),'Factur-X FULL'!M:M,0)),INDEX('Factur-X FULL'!T:T,MATCH(Z190,'Factur-X FULL'!B:B,0)))</f>
        <v>#N/A</v>
      </c>
      <c r="AC190" s="70" t="s">
        <v>4706</v>
      </c>
      <c r="AD190" s="8"/>
    </row>
    <row r="191" spans="1:30" s="148" customFormat="1" ht="45" customHeight="1" outlineLevel="3" x14ac:dyDescent="0.2">
      <c r="A191" s="8">
        <v>767</v>
      </c>
      <c r="B191" s="155" t="s">
        <v>4161</v>
      </c>
      <c r="C191" s="221"/>
      <c r="D191" s="446" t="str">
        <f t="shared" si="33"/>
        <v xml:space="preserve">* * * * </v>
      </c>
      <c r="E191" s="34" t="s">
        <v>370</v>
      </c>
      <c r="F191" s="35">
        <f t="shared" si="29"/>
        <v>4</v>
      </c>
      <c r="G191" s="35" t="s">
        <v>5613</v>
      </c>
      <c r="H191" s="35" t="s">
        <v>5613</v>
      </c>
      <c r="I191" s="35" t="s">
        <v>5613</v>
      </c>
      <c r="J191" s="35" t="s">
        <v>323</v>
      </c>
      <c r="K191" s="36" t="s">
        <v>20</v>
      </c>
      <c r="L191" s="35" t="str">
        <f t="shared" si="32"/>
        <v>0..1</v>
      </c>
      <c r="M191" s="35" t="str">
        <f t="shared" si="34"/>
        <v>0..1</v>
      </c>
      <c r="N191" s="482" t="s">
        <v>20</v>
      </c>
      <c r="O191" s="34" t="s">
        <v>3952</v>
      </c>
      <c r="P191" s="34"/>
      <c r="Q191" s="34"/>
      <c r="R191" s="34"/>
      <c r="S191" s="34" t="s">
        <v>5962</v>
      </c>
      <c r="T191" s="36"/>
      <c r="U191" s="500"/>
      <c r="V191" s="91">
        <v>20200120</v>
      </c>
      <c r="W191" s="185"/>
      <c r="X191" s="166"/>
      <c r="Y191" s="8"/>
      <c r="Z191" s="145" t="e">
        <f>INDEX('Factur-X FULL'!B:B,MATCH(CONCATENATE("/rsm:CrossIndustryInvoice",O191),'Factur-X FULL'!M:M,0))</f>
        <v>#N/A</v>
      </c>
      <c r="AA191" s="202" t="e">
        <f>INDEX('Factur-X FULL'!K:K,MATCH(CONCATENATE("/rsm:CrossIndustryInvoice",O191),'Factur-X FULL'!M:M,0))</f>
        <v>#N/A</v>
      </c>
      <c r="AB191" s="154" t="e">
        <f>IF(OR(ISNA(Z191),Z191="EXT"),INDEX('Factur-X FULL'!T:T,MATCH(CONCATENATE("/rsm:CrossIndustryInvoice",O191),'Factur-X FULL'!M:M,0)),INDEX('Factur-X FULL'!T:T,MATCH(Z191,'Factur-X FULL'!B:B,0)))</f>
        <v>#N/A</v>
      </c>
      <c r="AC191" s="70" t="s">
        <v>4706</v>
      </c>
      <c r="AD191" s="8"/>
    </row>
    <row r="192" spans="1:30" ht="45" customHeight="1" outlineLevel="3" x14ac:dyDescent="0.2">
      <c r="A192" s="8">
        <v>768</v>
      </c>
      <c r="B192" s="62" t="s">
        <v>4161</v>
      </c>
      <c r="C192" s="121"/>
      <c r="D192" s="442" t="str">
        <f t="shared" si="33"/>
        <v xml:space="preserve">* * * * * </v>
      </c>
      <c r="E192" s="20"/>
      <c r="F192" s="17">
        <f t="shared" si="29"/>
        <v>5</v>
      </c>
      <c r="G192" s="26" t="s">
        <v>5613</v>
      </c>
      <c r="H192" s="26" t="s">
        <v>5613</v>
      </c>
      <c r="I192" s="26" t="s">
        <v>5613</v>
      </c>
      <c r="J192" s="26" t="s">
        <v>323</v>
      </c>
      <c r="K192" s="18" t="s">
        <v>16</v>
      </c>
      <c r="L192" s="230" t="str">
        <f t="shared" si="32"/>
        <v>1..1</v>
      </c>
      <c r="M192" s="230" t="str">
        <f t="shared" si="34"/>
        <v>1..1</v>
      </c>
      <c r="N192" s="475" t="s">
        <v>16</v>
      </c>
      <c r="O192" s="25" t="s">
        <v>4330</v>
      </c>
      <c r="P192" s="24" t="s">
        <v>5665</v>
      </c>
      <c r="Q192" s="59"/>
      <c r="R192" s="59"/>
      <c r="S192" s="25"/>
      <c r="T192" s="19" t="s">
        <v>215</v>
      </c>
      <c r="U192" s="494" t="s">
        <v>81</v>
      </c>
      <c r="V192" s="89">
        <v>20200109</v>
      </c>
      <c r="W192" s="182"/>
      <c r="X192" s="164"/>
      <c r="Y192" s="8"/>
      <c r="Z192" s="111" t="e">
        <f>INDEX('Factur-X FULL'!B:B,MATCH(CONCATENATE("/rsm:CrossIndustryInvoice",O192),'Factur-X FULL'!M:M,0))</f>
        <v>#N/A</v>
      </c>
      <c r="AA192" s="199" t="e">
        <f>INDEX('Factur-X FULL'!K:K,MATCH(CONCATENATE("/rsm:CrossIndustryInvoice",O192),'Factur-X FULL'!M:M,0))</f>
        <v>#N/A</v>
      </c>
      <c r="AB192" s="109" t="e">
        <f>IF(OR(ISNA(Z192),Z192="EXT"),INDEX('Factur-X FULL'!T:T,MATCH(CONCATENATE("/rsm:CrossIndustryInvoice",O192),'Factur-X FULL'!M:M,0)),INDEX('Factur-X FULL'!T:T,MATCH(Z192,'Factur-X FULL'!B:B,0)))</f>
        <v>#N/A</v>
      </c>
      <c r="AC192" s="70" t="s">
        <v>4706</v>
      </c>
      <c r="AD192" s="8"/>
    </row>
    <row r="193" spans="1:30" ht="45" customHeight="1" outlineLevel="3" x14ac:dyDescent="0.2">
      <c r="A193" s="8">
        <v>769</v>
      </c>
      <c r="B193" s="62" t="s">
        <v>4161</v>
      </c>
      <c r="C193" s="121"/>
      <c r="D193" s="442" t="str">
        <f t="shared" si="33"/>
        <v xml:space="preserve">* * * * * * </v>
      </c>
      <c r="E193" s="24" t="s">
        <v>1164</v>
      </c>
      <c r="F193" s="17">
        <f t="shared" si="29"/>
        <v>6</v>
      </c>
      <c r="G193" s="26" t="s">
        <v>5613</v>
      </c>
      <c r="H193" s="26" t="s">
        <v>5613</v>
      </c>
      <c r="I193" s="26" t="s">
        <v>5613</v>
      </c>
      <c r="J193" s="26" t="s">
        <v>323</v>
      </c>
      <c r="K193" s="18" t="s">
        <v>16</v>
      </c>
      <c r="L193" s="230" t="str">
        <f t="shared" si="32"/>
        <v>1..1</v>
      </c>
      <c r="M193" s="230" t="str">
        <f t="shared" si="34"/>
        <v>1..1</v>
      </c>
      <c r="N193" s="475" t="s">
        <v>20</v>
      </c>
      <c r="O193" s="31" t="s">
        <v>4331</v>
      </c>
      <c r="P193" s="32"/>
      <c r="Q193" s="32" t="s">
        <v>5755</v>
      </c>
      <c r="R193" s="32"/>
      <c r="S193" s="31"/>
      <c r="T193" s="122" t="s">
        <v>192</v>
      </c>
      <c r="U193" s="497" t="s">
        <v>230</v>
      </c>
      <c r="V193" s="90"/>
      <c r="W193" s="184"/>
      <c r="X193" s="165"/>
      <c r="Y193" s="8"/>
      <c r="Z193" s="111" t="e">
        <f>INDEX('Factur-X FULL'!B:B,MATCH(CONCATENATE("/rsm:CrossIndustryInvoice",O193),'Factur-X FULL'!M:M,0))</f>
        <v>#N/A</v>
      </c>
      <c r="AA193" s="199" t="e">
        <f>INDEX('Factur-X FULL'!K:K,MATCH(CONCATENATE("/rsm:CrossIndustryInvoice",O193),'Factur-X FULL'!M:M,0))</f>
        <v>#N/A</v>
      </c>
      <c r="AB193" s="109" t="e">
        <f>IF(OR(ISNA(Z193),Z193="EXT"),INDEX('Factur-X FULL'!T:T,MATCH(CONCATENATE("/rsm:CrossIndustryInvoice",O193),'Factur-X FULL'!M:M,0)),INDEX('Factur-X FULL'!T:T,MATCH(Z193,'Factur-X FULL'!B:B,0)))</f>
        <v>#N/A</v>
      </c>
      <c r="AC193" s="70" t="s">
        <v>4706</v>
      </c>
      <c r="AD193" s="8"/>
    </row>
    <row r="194" spans="1:30" s="148" customFormat="1" ht="45" customHeight="1" outlineLevel="3" x14ac:dyDescent="0.2">
      <c r="A194" s="8">
        <v>770</v>
      </c>
      <c r="B194" s="155" t="s">
        <v>4161</v>
      </c>
      <c r="C194" s="221"/>
      <c r="D194" s="446" t="str">
        <f t="shared" si="33"/>
        <v xml:space="preserve">* * * * </v>
      </c>
      <c r="E194" s="34" t="s">
        <v>376</v>
      </c>
      <c r="F194" s="35">
        <f t="shared" si="29"/>
        <v>4</v>
      </c>
      <c r="G194" s="35" t="s">
        <v>5613</v>
      </c>
      <c r="H194" s="35" t="s">
        <v>5613</v>
      </c>
      <c r="I194" s="35" t="s">
        <v>5613</v>
      </c>
      <c r="J194" s="35" t="s">
        <v>323</v>
      </c>
      <c r="K194" s="36" t="s">
        <v>20</v>
      </c>
      <c r="L194" s="35" t="str">
        <f t="shared" si="32"/>
        <v>0..1</v>
      </c>
      <c r="M194" s="35" t="str">
        <f t="shared" si="34"/>
        <v>0..1</v>
      </c>
      <c r="N194" s="482" t="s">
        <v>20</v>
      </c>
      <c r="O194" s="34" t="s">
        <v>3953</v>
      </c>
      <c r="P194" s="34" t="s">
        <v>5666</v>
      </c>
      <c r="Q194" s="34"/>
      <c r="R194" s="34"/>
      <c r="S194" s="34" t="s">
        <v>5962</v>
      </c>
      <c r="T194" s="36"/>
      <c r="U194" s="500"/>
      <c r="V194" s="91"/>
      <c r="W194" s="185"/>
      <c r="X194" s="166"/>
      <c r="Y194" s="8"/>
      <c r="Z194" s="145" t="e">
        <f>INDEX('Factur-X FULL'!B:B,MATCH(CONCATENATE("/rsm:CrossIndustryInvoice",O194),'Factur-X FULL'!M:M,0))</f>
        <v>#N/A</v>
      </c>
      <c r="AA194" s="202" t="e">
        <f>INDEX('Factur-X FULL'!K:K,MATCH(CONCATENATE("/rsm:CrossIndustryInvoice",O194),'Factur-X FULL'!M:M,0))</f>
        <v>#N/A</v>
      </c>
      <c r="AB194" s="154" t="e">
        <f>IF(OR(ISNA(Z194),Z194="EXT"),INDEX('Factur-X FULL'!T:T,MATCH(CONCATENATE("/rsm:CrossIndustryInvoice",O194),'Factur-X FULL'!M:M,0)),INDEX('Factur-X FULL'!T:T,MATCH(Z194,'Factur-X FULL'!B:B,0)))</f>
        <v>#N/A</v>
      </c>
      <c r="AC194" s="70" t="s">
        <v>4706</v>
      </c>
      <c r="AD194" s="8"/>
    </row>
    <row r="195" spans="1:30" ht="45" customHeight="1" outlineLevel="3" x14ac:dyDescent="0.2">
      <c r="A195" s="8">
        <v>771</v>
      </c>
      <c r="B195" s="62" t="s">
        <v>4161</v>
      </c>
      <c r="C195" s="121"/>
      <c r="D195" s="445" t="str">
        <f t="shared" si="33"/>
        <v xml:space="preserve">* * * * * </v>
      </c>
      <c r="E195" s="24" t="s">
        <v>378</v>
      </c>
      <c r="F195" s="26">
        <f t="shared" si="29"/>
        <v>5</v>
      </c>
      <c r="G195" s="26" t="s">
        <v>5613</v>
      </c>
      <c r="H195" s="26" t="s">
        <v>5613</v>
      </c>
      <c r="I195" s="26" t="s">
        <v>5613</v>
      </c>
      <c r="J195" s="26" t="s">
        <v>323</v>
      </c>
      <c r="K195" s="18" t="s">
        <v>20</v>
      </c>
      <c r="L195" s="230" t="str">
        <f t="shared" si="32"/>
        <v>0..1</v>
      </c>
      <c r="M195" s="230" t="str">
        <f t="shared" si="34"/>
        <v>0..1</v>
      </c>
      <c r="N195" s="475" t="s">
        <v>20</v>
      </c>
      <c r="O195" s="25" t="s">
        <v>3954</v>
      </c>
      <c r="P195" s="24"/>
      <c r="Q195" s="24"/>
      <c r="R195" s="24"/>
      <c r="S195" s="25"/>
      <c r="T195" s="19"/>
      <c r="U195" s="494"/>
      <c r="V195" s="89"/>
      <c r="W195" s="182" t="s">
        <v>384</v>
      </c>
      <c r="X195" s="164"/>
      <c r="Y195" s="8"/>
      <c r="Z195" s="114" t="e">
        <f>INDEX('Factur-X FULL'!B:B,MATCH(CONCATENATE("/rsm:CrossIndustryInvoice",O195),'Factur-X FULL'!M:M,0))</f>
        <v>#N/A</v>
      </c>
      <c r="AA195" s="201" t="e">
        <f>INDEX('Factur-X FULL'!K:K,MATCH(CONCATENATE("/rsm:CrossIndustryInvoice",O195),'Factur-X FULL'!M:M,0))</f>
        <v>#N/A</v>
      </c>
      <c r="AB195" s="109" t="e">
        <f>IF(OR(ISNA(Z195),Z195="EXT"),INDEX('Factur-X FULL'!T:T,MATCH(CONCATENATE("/rsm:CrossIndustryInvoice",O195),'Factur-X FULL'!M:M,0)),INDEX('Factur-X FULL'!T:T,MATCH(Z195,'Factur-X FULL'!B:B,0)))</f>
        <v>#N/A</v>
      </c>
      <c r="AC195" s="70" t="s">
        <v>4706</v>
      </c>
      <c r="AD195" s="8"/>
    </row>
    <row r="196" spans="1:30" ht="45" customHeight="1" outlineLevel="3" x14ac:dyDescent="0.2">
      <c r="A196" s="8">
        <v>772</v>
      </c>
      <c r="B196" s="62" t="s">
        <v>4161</v>
      </c>
      <c r="C196" s="121"/>
      <c r="D196" s="442" t="str">
        <f t="shared" si="33"/>
        <v xml:space="preserve">* * * * * * </v>
      </c>
      <c r="E196" s="20"/>
      <c r="F196" s="17">
        <f t="shared" si="29"/>
        <v>6</v>
      </c>
      <c r="G196" s="26" t="s">
        <v>5613</v>
      </c>
      <c r="H196" s="26" t="s">
        <v>5613</v>
      </c>
      <c r="I196" s="26" t="s">
        <v>5613</v>
      </c>
      <c r="J196" s="26" t="s">
        <v>323</v>
      </c>
      <c r="K196" s="18" t="s">
        <v>16</v>
      </c>
      <c r="L196" s="230" t="str">
        <f t="shared" si="32"/>
        <v>1..1</v>
      </c>
      <c r="M196" s="230" t="str">
        <f t="shared" si="34"/>
        <v>1..1</v>
      </c>
      <c r="N196" s="475" t="s">
        <v>16</v>
      </c>
      <c r="O196" s="25" t="s">
        <v>4332</v>
      </c>
      <c r="P196" s="24" t="s">
        <v>5667</v>
      </c>
      <c r="Q196" s="59"/>
      <c r="R196" s="59"/>
      <c r="S196" s="25"/>
      <c r="T196" s="19" t="s">
        <v>215</v>
      </c>
      <c r="U196" s="494" t="s">
        <v>81</v>
      </c>
      <c r="V196" s="89">
        <v>20200109</v>
      </c>
      <c r="W196" s="182"/>
      <c r="X196" s="164"/>
      <c r="Y196" s="8"/>
      <c r="Z196" s="111" t="e">
        <f>INDEX('Factur-X FULL'!B:B,MATCH(CONCATENATE("/rsm:CrossIndustryInvoice",O196),'Factur-X FULL'!M:M,0))</f>
        <v>#N/A</v>
      </c>
      <c r="AA196" s="199" t="e">
        <f>INDEX('Factur-X FULL'!K:K,MATCH(CONCATENATE("/rsm:CrossIndustryInvoice",O196),'Factur-X FULL'!M:M,0))</f>
        <v>#N/A</v>
      </c>
      <c r="AB196" s="109" t="e">
        <f>IF(OR(ISNA(Z196),Z196="EXT"),INDEX('Factur-X FULL'!T:T,MATCH(CONCATENATE("/rsm:CrossIndustryInvoice",O196),'Factur-X FULL'!M:M,0)),INDEX('Factur-X FULL'!T:T,MATCH(Z196,'Factur-X FULL'!B:B,0)))</f>
        <v>#N/A</v>
      </c>
      <c r="AC196" s="70" t="s">
        <v>4706</v>
      </c>
      <c r="AD196" s="8"/>
    </row>
    <row r="197" spans="1:30" ht="45" customHeight="1" outlineLevel="3" x14ac:dyDescent="0.2">
      <c r="A197" s="8">
        <v>773</v>
      </c>
      <c r="B197" s="62" t="s">
        <v>4161</v>
      </c>
      <c r="C197" s="121"/>
      <c r="D197" s="442" t="str">
        <f t="shared" si="33"/>
        <v xml:space="preserve">* * * * * * * </v>
      </c>
      <c r="E197" s="24" t="s">
        <v>1164</v>
      </c>
      <c r="F197" s="17">
        <f t="shared" si="29"/>
        <v>7</v>
      </c>
      <c r="G197" s="26" t="s">
        <v>5613</v>
      </c>
      <c r="H197" s="26" t="s">
        <v>5613</v>
      </c>
      <c r="I197" s="26" t="s">
        <v>5613</v>
      </c>
      <c r="J197" s="26" t="s">
        <v>323</v>
      </c>
      <c r="K197" s="18" t="s">
        <v>16</v>
      </c>
      <c r="L197" s="230" t="str">
        <f t="shared" si="32"/>
        <v>1..1</v>
      </c>
      <c r="M197" s="230" t="str">
        <f t="shared" si="34"/>
        <v>1..1</v>
      </c>
      <c r="N197" s="475" t="s">
        <v>20</v>
      </c>
      <c r="O197" s="31" t="s">
        <v>4333</v>
      </c>
      <c r="P197" s="32"/>
      <c r="Q197" s="32" t="s">
        <v>5755</v>
      </c>
      <c r="R197" s="32"/>
      <c r="S197" s="31"/>
      <c r="T197" s="122" t="s">
        <v>192</v>
      </c>
      <c r="U197" s="497" t="s">
        <v>230</v>
      </c>
      <c r="V197" s="90"/>
      <c r="W197" s="184"/>
      <c r="X197" s="165"/>
      <c r="Y197" s="8"/>
      <c r="Z197" s="111" t="e">
        <f>INDEX('Factur-X FULL'!B:B,MATCH(CONCATENATE("/rsm:CrossIndustryInvoice",O197),'Factur-X FULL'!M:M,0))</f>
        <v>#N/A</v>
      </c>
      <c r="AA197" s="199" t="e">
        <f>INDEX('Factur-X FULL'!K:K,MATCH(CONCATENATE("/rsm:CrossIndustryInvoice",O197),'Factur-X FULL'!M:M,0))</f>
        <v>#N/A</v>
      </c>
      <c r="AB197" s="109" t="e">
        <f>IF(OR(ISNA(Z197),Z197="EXT"),INDEX('Factur-X FULL'!T:T,MATCH(CONCATENATE("/rsm:CrossIndustryInvoice",O197),'Factur-X FULL'!M:M,0)),INDEX('Factur-X FULL'!T:T,MATCH(Z197,'Factur-X FULL'!B:B,0)))</f>
        <v>#N/A</v>
      </c>
      <c r="AC197" s="70" t="s">
        <v>4706</v>
      </c>
      <c r="AD197" s="8"/>
    </row>
    <row r="198" spans="1:30" ht="45" customHeight="1" outlineLevel="3" x14ac:dyDescent="0.2">
      <c r="A198" s="8">
        <v>774</v>
      </c>
      <c r="B198" s="62" t="s">
        <v>4161</v>
      </c>
      <c r="C198" s="121"/>
      <c r="D198" s="445" t="str">
        <f t="shared" si="33"/>
        <v xml:space="preserve">* * * * * </v>
      </c>
      <c r="E198" s="24" t="s">
        <v>3772</v>
      </c>
      <c r="F198" s="26">
        <f t="shared" si="29"/>
        <v>5</v>
      </c>
      <c r="G198" s="26" t="s">
        <v>5613</v>
      </c>
      <c r="H198" s="26" t="s">
        <v>5613</v>
      </c>
      <c r="I198" s="26" t="s">
        <v>5613</v>
      </c>
      <c r="J198" s="26" t="s">
        <v>323</v>
      </c>
      <c r="K198" s="18" t="s">
        <v>20</v>
      </c>
      <c r="L198" s="230" t="str">
        <f t="shared" si="32"/>
        <v>0..1</v>
      </c>
      <c r="M198" s="230" t="str">
        <f t="shared" si="34"/>
        <v>0..1</v>
      </c>
      <c r="N198" s="475" t="s">
        <v>20</v>
      </c>
      <c r="O198" s="25" t="s">
        <v>3955</v>
      </c>
      <c r="P198" s="24"/>
      <c r="Q198" s="24"/>
      <c r="R198" s="24"/>
      <c r="S198" s="25"/>
      <c r="T198" s="19"/>
      <c r="U198" s="494"/>
      <c r="V198" s="89"/>
      <c r="W198" s="182" t="s">
        <v>384</v>
      </c>
      <c r="X198" s="164"/>
      <c r="Y198" s="8"/>
      <c r="Z198" s="114" t="e">
        <f>INDEX('Factur-X FULL'!B:B,MATCH(CONCATENATE("/rsm:CrossIndustryInvoice",O198),'Factur-X FULL'!M:M,0))</f>
        <v>#N/A</v>
      </c>
      <c r="AA198" s="201" t="e">
        <f>INDEX('Factur-X FULL'!K:K,MATCH(CONCATENATE("/rsm:CrossIndustryInvoice",O198),'Factur-X FULL'!M:M,0))</f>
        <v>#N/A</v>
      </c>
      <c r="AB198" s="109" t="e">
        <f>IF(OR(ISNA(Z198),Z198="EXT"),INDEX('Factur-X FULL'!T:T,MATCH(CONCATENATE("/rsm:CrossIndustryInvoice",O198),'Factur-X FULL'!M:M,0)),INDEX('Factur-X FULL'!T:T,MATCH(Z198,'Factur-X FULL'!B:B,0)))</f>
        <v>#N/A</v>
      </c>
      <c r="AC198" s="70" t="s">
        <v>4706</v>
      </c>
      <c r="AD198" s="8"/>
    </row>
    <row r="199" spans="1:30" ht="45" customHeight="1" outlineLevel="3" x14ac:dyDescent="0.2">
      <c r="A199" s="8">
        <v>775</v>
      </c>
      <c r="B199" s="62" t="s">
        <v>4161</v>
      </c>
      <c r="C199" s="121"/>
      <c r="D199" s="442" t="str">
        <f t="shared" si="33"/>
        <v xml:space="preserve">* * * * * * </v>
      </c>
      <c r="E199" s="20"/>
      <c r="F199" s="17">
        <f t="shared" si="29"/>
        <v>6</v>
      </c>
      <c r="G199" s="26" t="s">
        <v>5613</v>
      </c>
      <c r="H199" s="26" t="s">
        <v>5613</v>
      </c>
      <c r="I199" s="26" t="s">
        <v>5613</v>
      </c>
      <c r="J199" s="26" t="s">
        <v>323</v>
      </c>
      <c r="K199" s="18" t="s">
        <v>16</v>
      </c>
      <c r="L199" s="230" t="str">
        <f t="shared" si="32"/>
        <v>1..1</v>
      </c>
      <c r="M199" s="230" t="str">
        <f t="shared" si="34"/>
        <v>1..1</v>
      </c>
      <c r="N199" s="475" t="s">
        <v>16</v>
      </c>
      <c r="O199" s="25" t="s">
        <v>4334</v>
      </c>
      <c r="P199" s="24" t="s">
        <v>5668</v>
      </c>
      <c r="Q199" s="59"/>
      <c r="R199" s="59"/>
      <c r="S199" s="25"/>
      <c r="T199" s="19" t="s">
        <v>215</v>
      </c>
      <c r="U199" s="494" t="s">
        <v>81</v>
      </c>
      <c r="V199" s="89">
        <v>20200109</v>
      </c>
      <c r="W199" s="182"/>
      <c r="X199" s="164"/>
      <c r="Y199" s="8"/>
      <c r="Z199" s="111" t="e">
        <f>INDEX('Factur-X FULL'!B:B,MATCH(CONCATENATE("/rsm:CrossIndustryInvoice",O199),'Factur-X FULL'!M:M,0))</f>
        <v>#N/A</v>
      </c>
      <c r="AA199" s="199" t="e">
        <f>INDEX('Factur-X FULL'!K:K,MATCH(CONCATENATE("/rsm:CrossIndustryInvoice",O199),'Factur-X FULL'!M:M,0))</f>
        <v>#N/A</v>
      </c>
      <c r="AB199" s="109" t="e">
        <f>IF(OR(ISNA(Z199),Z199="EXT"),INDEX('Factur-X FULL'!T:T,MATCH(CONCATENATE("/rsm:CrossIndustryInvoice",O199),'Factur-X FULL'!M:M,0)),INDEX('Factur-X FULL'!T:T,MATCH(Z199,'Factur-X FULL'!B:B,0)))</f>
        <v>#N/A</v>
      </c>
      <c r="AC199" s="70" t="s">
        <v>4706</v>
      </c>
      <c r="AD199" s="8"/>
    </row>
    <row r="200" spans="1:30" ht="45" customHeight="1" outlineLevel="3" x14ac:dyDescent="0.2">
      <c r="A200" s="8">
        <v>776</v>
      </c>
      <c r="B200" s="62" t="s">
        <v>4161</v>
      </c>
      <c r="C200" s="121"/>
      <c r="D200" s="442" t="str">
        <f t="shared" si="33"/>
        <v xml:space="preserve">* * * * * * * </v>
      </c>
      <c r="E200" s="24" t="s">
        <v>1164</v>
      </c>
      <c r="F200" s="17">
        <f t="shared" si="29"/>
        <v>7</v>
      </c>
      <c r="G200" s="26" t="s">
        <v>5613</v>
      </c>
      <c r="H200" s="26" t="s">
        <v>5613</v>
      </c>
      <c r="I200" s="26" t="s">
        <v>5613</v>
      </c>
      <c r="J200" s="26" t="s">
        <v>323</v>
      </c>
      <c r="K200" s="18" t="s">
        <v>16</v>
      </c>
      <c r="L200" s="230" t="str">
        <f t="shared" si="32"/>
        <v>1..1</v>
      </c>
      <c r="M200" s="230" t="str">
        <f t="shared" si="34"/>
        <v>1..1</v>
      </c>
      <c r="N200" s="475" t="s">
        <v>20</v>
      </c>
      <c r="O200" s="31" t="s">
        <v>4335</v>
      </c>
      <c r="P200" s="32"/>
      <c r="Q200" s="32" t="s">
        <v>5755</v>
      </c>
      <c r="R200" s="32"/>
      <c r="S200" s="31"/>
      <c r="T200" s="122" t="s">
        <v>192</v>
      </c>
      <c r="U200" s="497" t="s">
        <v>230</v>
      </c>
      <c r="V200" s="90"/>
      <c r="W200" s="184"/>
      <c r="X200" s="165"/>
      <c r="Y200" s="8"/>
      <c r="Z200" s="111" t="e">
        <f>INDEX('Factur-X FULL'!B:B,MATCH(CONCATENATE("/rsm:CrossIndustryInvoice",O200),'Factur-X FULL'!M:M,0))</f>
        <v>#N/A</v>
      </c>
      <c r="AA200" s="199" t="e">
        <f>INDEX('Factur-X FULL'!K:K,MATCH(CONCATENATE("/rsm:CrossIndustryInvoice",O200),'Factur-X FULL'!M:M,0))</f>
        <v>#N/A</v>
      </c>
      <c r="AB200" s="109" t="e">
        <f>IF(OR(ISNA(Z200),Z200="EXT"),INDEX('Factur-X FULL'!T:T,MATCH(CONCATENATE("/rsm:CrossIndustryInvoice",O200),'Factur-X FULL'!M:M,0)),INDEX('Factur-X FULL'!T:T,MATCH(Z200,'Factur-X FULL'!B:B,0)))</f>
        <v>#N/A</v>
      </c>
      <c r="AC200" s="70" t="s">
        <v>4706</v>
      </c>
      <c r="AD200" s="8"/>
    </row>
    <row r="201" spans="1:30" s="148" customFormat="1" ht="45" customHeight="1" outlineLevel="2" x14ac:dyDescent="0.2">
      <c r="A201" s="8">
        <v>777</v>
      </c>
      <c r="B201" s="155" t="s">
        <v>4161</v>
      </c>
      <c r="C201" s="127"/>
      <c r="D201" s="449" t="str">
        <f t="shared" si="33"/>
        <v xml:space="preserve">* * * </v>
      </c>
      <c r="E201" s="40" t="s">
        <v>385</v>
      </c>
      <c r="F201" s="42">
        <f t="shared" si="29"/>
        <v>3</v>
      </c>
      <c r="G201" s="237" t="s">
        <v>5613</v>
      </c>
      <c r="H201" s="237" t="s">
        <v>5613</v>
      </c>
      <c r="I201" s="237" t="s">
        <v>5613</v>
      </c>
      <c r="J201" s="237" t="s">
        <v>323</v>
      </c>
      <c r="K201" s="42" t="s">
        <v>21</v>
      </c>
      <c r="L201" s="41" t="str">
        <f t="shared" si="32"/>
        <v>0..n</v>
      </c>
      <c r="M201" s="41" t="str">
        <f t="shared" si="34"/>
        <v>0..n</v>
      </c>
      <c r="N201" s="481" t="s">
        <v>21</v>
      </c>
      <c r="O201" s="40" t="s">
        <v>3956</v>
      </c>
      <c r="P201" s="40" t="s">
        <v>5669</v>
      </c>
      <c r="Q201" s="40"/>
      <c r="R201" s="40"/>
      <c r="S201" s="40" t="s">
        <v>5949</v>
      </c>
      <c r="T201" s="42"/>
      <c r="U201" s="499"/>
      <c r="V201" s="177"/>
      <c r="W201" s="193" t="s">
        <v>389</v>
      </c>
      <c r="X201" s="194"/>
      <c r="Y201" s="8"/>
      <c r="Z201" s="141" t="e">
        <f>INDEX('Factur-X FULL'!B:B,MATCH(CONCATENATE("/rsm:CrossIndustryInvoice",O201),'Factur-X FULL'!M:M,0))</f>
        <v>#N/A</v>
      </c>
      <c r="AA201" s="203" t="e">
        <f>INDEX('Factur-X FULL'!K:K,MATCH(CONCATENATE("/rsm:CrossIndustryInvoice",O201),'Factur-X FULL'!M:M,0))</f>
        <v>#N/A</v>
      </c>
      <c r="AB201" s="144" t="e">
        <f>IF(OR(ISNA(Z201),Z201="EXT"),INDEX('Factur-X FULL'!T:T,MATCH(CONCATENATE("/rsm:CrossIndustryInvoice",O201),'Factur-X FULL'!M:M,0)),INDEX('Factur-X FULL'!T:T,MATCH(Z201,'Factur-X FULL'!B:B,0)))</f>
        <v>#N/A</v>
      </c>
      <c r="AC201" s="70" t="s">
        <v>4706</v>
      </c>
      <c r="AD201" s="8"/>
    </row>
    <row r="202" spans="1:30" s="148" customFormat="1" ht="45" customHeight="1" outlineLevel="3" x14ac:dyDescent="0.2">
      <c r="A202" s="8">
        <v>778</v>
      </c>
      <c r="B202" s="155" t="s">
        <v>4161</v>
      </c>
      <c r="C202" s="221"/>
      <c r="D202" s="446" t="str">
        <f t="shared" si="33"/>
        <v xml:space="preserve">* * * * </v>
      </c>
      <c r="E202" s="34" t="s">
        <v>395</v>
      </c>
      <c r="F202" s="35">
        <f t="shared" si="29"/>
        <v>4</v>
      </c>
      <c r="G202" s="35" t="s">
        <v>5613</v>
      </c>
      <c r="H202" s="35" t="s">
        <v>5613</v>
      </c>
      <c r="I202" s="35" t="s">
        <v>5613</v>
      </c>
      <c r="J202" s="35" t="s">
        <v>323</v>
      </c>
      <c r="K202" s="36" t="s">
        <v>20</v>
      </c>
      <c r="L202" s="35" t="str">
        <f t="shared" si="32"/>
        <v>0..1</v>
      </c>
      <c r="M202" s="35" t="str">
        <f t="shared" si="34"/>
        <v>0..1</v>
      </c>
      <c r="N202" s="482" t="s">
        <v>20</v>
      </c>
      <c r="O202" s="34" t="s">
        <v>3957</v>
      </c>
      <c r="P202" s="34"/>
      <c r="Q202" s="34"/>
      <c r="R202" s="34"/>
      <c r="S202" s="34" t="s">
        <v>5962</v>
      </c>
      <c r="T202" s="36"/>
      <c r="U202" s="500"/>
      <c r="V202" s="91">
        <v>20200120</v>
      </c>
      <c r="W202" s="185"/>
      <c r="X202" s="166"/>
      <c r="Y202" s="8"/>
      <c r="Z202" s="145" t="e">
        <f>INDEX('Factur-X FULL'!B:B,MATCH(CONCATENATE("/rsm:CrossIndustryInvoice",O202),'Factur-X FULL'!M:M,0))</f>
        <v>#N/A</v>
      </c>
      <c r="AA202" s="202" t="e">
        <f>INDEX('Factur-X FULL'!K:K,MATCH(CONCATENATE("/rsm:CrossIndustryInvoice",O202),'Factur-X FULL'!M:M,0))</f>
        <v>#N/A</v>
      </c>
      <c r="AB202" s="154" t="e">
        <f>IF(OR(ISNA(Z202),Z202="EXT"),INDEX('Factur-X FULL'!T:T,MATCH(CONCATENATE("/rsm:CrossIndustryInvoice",O202),'Factur-X FULL'!M:M,0)),INDEX('Factur-X FULL'!T:T,MATCH(Z202,'Factur-X FULL'!B:B,0)))</f>
        <v>#N/A</v>
      </c>
      <c r="AC202" s="70" t="s">
        <v>4706</v>
      </c>
      <c r="AD202" s="8"/>
    </row>
    <row r="203" spans="1:30" ht="45" customHeight="1" outlineLevel="3" x14ac:dyDescent="0.2">
      <c r="A203" s="8">
        <v>779</v>
      </c>
      <c r="B203" s="62" t="s">
        <v>4161</v>
      </c>
      <c r="C203" s="121"/>
      <c r="D203" s="442" t="str">
        <f t="shared" si="33"/>
        <v xml:space="preserve">* * * * * </v>
      </c>
      <c r="E203" s="20"/>
      <c r="F203" s="17">
        <f t="shared" si="29"/>
        <v>5</v>
      </c>
      <c r="G203" s="26" t="s">
        <v>5613</v>
      </c>
      <c r="H203" s="26" t="s">
        <v>5613</v>
      </c>
      <c r="I203" s="26" t="s">
        <v>5613</v>
      </c>
      <c r="J203" s="26" t="s">
        <v>323</v>
      </c>
      <c r="K203" s="18" t="s">
        <v>16</v>
      </c>
      <c r="L203" s="230" t="str">
        <f t="shared" si="32"/>
        <v>1..1</v>
      </c>
      <c r="M203" s="230" t="str">
        <f t="shared" si="34"/>
        <v>1..1</v>
      </c>
      <c r="N203" s="475" t="s">
        <v>16</v>
      </c>
      <c r="O203" s="25" t="s">
        <v>4336</v>
      </c>
      <c r="P203" s="24" t="s">
        <v>5670</v>
      </c>
      <c r="Q203" s="59"/>
      <c r="R203" s="59"/>
      <c r="S203" s="25"/>
      <c r="T203" s="19" t="s">
        <v>215</v>
      </c>
      <c r="U203" s="494" t="s">
        <v>81</v>
      </c>
      <c r="V203" s="89">
        <v>20200109</v>
      </c>
      <c r="W203" s="182"/>
      <c r="X203" s="164"/>
      <c r="Y203" s="8"/>
      <c r="Z203" s="111" t="e">
        <f>INDEX('Factur-X FULL'!B:B,MATCH(CONCATENATE("/rsm:CrossIndustryInvoice",O203),'Factur-X FULL'!M:M,0))</f>
        <v>#N/A</v>
      </c>
      <c r="AA203" s="199" t="e">
        <f>INDEX('Factur-X FULL'!K:K,MATCH(CONCATENATE("/rsm:CrossIndustryInvoice",O203),'Factur-X FULL'!M:M,0))</f>
        <v>#N/A</v>
      </c>
      <c r="AB203" s="109" t="e">
        <f>IF(OR(ISNA(Z203),Z203="EXT"),INDEX('Factur-X FULL'!T:T,MATCH(CONCATENATE("/rsm:CrossIndustryInvoice",O203),'Factur-X FULL'!M:M,0)),INDEX('Factur-X FULL'!T:T,MATCH(Z203,'Factur-X FULL'!B:B,0)))</f>
        <v>#N/A</v>
      </c>
      <c r="AC203" s="70" t="s">
        <v>4706</v>
      </c>
      <c r="AD203" s="8"/>
    </row>
    <row r="204" spans="1:30" ht="45" customHeight="1" outlineLevel="3" x14ac:dyDescent="0.2">
      <c r="A204" s="8">
        <v>780</v>
      </c>
      <c r="B204" s="62" t="s">
        <v>4161</v>
      </c>
      <c r="C204" s="121"/>
      <c r="D204" s="442" t="str">
        <f t="shared" si="33"/>
        <v xml:space="preserve">* * * * * * </v>
      </c>
      <c r="E204" s="24" t="s">
        <v>1164</v>
      </c>
      <c r="F204" s="17">
        <f t="shared" si="29"/>
        <v>6</v>
      </c>
      <c r="G204" s="26" t="s">
        <v>5613</v>
      </c>
      <c r="H204" s="26" t="s">
        <v>5613</v>
      </c>
      <c r="I204" s="26" t="s">
        <v>5613</v>
      </c>
      <c r="J204" s="26" t="s">
        <v>323</v>
      </c>
      <c r="K204" s="18" t="s">
        <v>16</v>
      </c>
      <c r="L204" s="230" t="str">
        <f t="shared" si="32"/>
        <v>1..1</v>
      </c>
      <c r="M204" s="230" t="str">
        <f t="shared" si="34"/>
        <v>1..1</v>
      </c>
      <c r="N204" s="475" t="s">
        <v>20</v>
      </c>
      <c r="O204" s="31" t="s">
        <v>4337</v>
      </c>
      <c r="P204" s="32"/>
      <c r="Q204" s="32" t="s">
        <v>5755</v>
      </c>
      <c r="R204" s="32"/>
      <c r="S204" s="31"/>
      <c r="T204" s="122" t="s">
        <v>192</v>
      </c>
      <c r="U204" s="497" t="s">
        <v>230</v>
      </c>
      <c r="V204" s="90"/>
      <c r="W204" s="184"/>
      <c r="X204" s="165"/>
      <c r="Y204" s="8"/>
      <c r="Z204" s="111" t="e">
        <f>INDEX('Factur-X FULL'!B:B,MATCH(CONCATENATE("/rsm:CrossIndustryInvoice",O204),'Factur-X FULL'!M:M,0))</f>
        <v>#N/A</v>
      </c>
      <c r="AA204" s="199" t="e">
        <f>INDEX('Factur-X FULL'!K:K,MATCH(CONCATENATE("/rsm:CrossIndustryInvoice",O204),'Factur-X FULL'!M:M,0))</f>
        <v>#N/A</v>
      </c>
      <c r="AB204" s="109" t="e">
        <f>IF(OR(ISNA(Z204),Z204="EXT"),INDEX('Factur-X FULL'!T:T,MATCH(CONCATENATE("/rsm:CrossIndustryInvoice",O204),'Factur-X FULL'!M:M,0)),INDEX('Factur-X FULL'!T:T,MATCH(Z204,'Factur-X FULL'!B:B,0)))</f>
        <v>#N/A</v>
      </c>
      <c r="AC204" s="70" t="s">
        <v>4706</v>
      </c>
      <c r="AD204" s="8"/>
    </row>
    <row r="205" spans="1:30" s="148" customFormat="1" ht="45" customHeight="1" outlineLevel="3" x14ac:dyDescent="0.2">
      <c r="A205" s="8">
        <v>781</v>
      </c>
      <c r="B205" s="155" t="s">
        <v>4161</v>
      </c>
      <c r="C205" s="221"/>
      <c r="D205" s="446" t="str">
        <f t="shared" si="33"/>
        <v xml:space="preserve">* * * * </v>
      </c>
      <c r="E205" s="34" t="s">
        <v>398</v>
      </c>
      <c r="F205" s="35">
        <f t="shared" ref="F205:F213" si="35">LEN(O205)-LEN(SUBSTITUTE(O205,"/",""))</f>
        <v>4</v>
      </c>
      <c r="G205" s="35" t="s">
        <v>5613</v>
      </c>
      <c r="H205" s="35" t="s">
        <v>5613</v>
      </c>
      <c r="I205" s="35" t="s">
        <v>5613</v>
      </c>
      <c r="J205" s="35" t="s">
        <v>323</v>
      </c>
      <c r="K205" s="36" t="s">
        <v>20</v>
      </c>
      <c r="L205" s="35" t="str">
        <f t="shared" si="32"/>
        <v>0..1</v>
      </c>
      <c r="M205" s="35" t="str">
        <f t="shared" si="34"/>
        <v>0..1</v>
      </c>
      <c r="N205" s="482" t="s">
        <v>20</v>
      </c>
      <c r="O205" s="34" t="s">
        <v>3958</v>
      </c>
      <c r="P205" s="34" t="s">
        <v>5671</v>
      </c>
      <c r="Q205" s="34"/>
      <c r="R205" s="34"/>
      <c r="S205" s="34" t="s">
        <v>5962</v>
      </c>
      <c r="T205" s="36"/>
      <c r="U205" s="500"/>
      <c r="V205" s="91"/>
      <c r="W205" s="185"/>
      <c r="X205" s="166"/>
      <c r="Y205" s="8"/>
      <c r="Z205" s="145" t="e">
        <f>INDEX('Factur-X FULL'!B:B,MATCH(CONCATENATE("/rsm:CrossIndustryInvoice",O205),'Factur-X FULL'!M:M,0))</f>
        <v>#N/A</v>
      </c>
      <c r="AA205" s="202" t="e">
        <f>INDEX('Factur-X FULL'!K:K,MATCH(CONCATENATE("/rsm:CrossIndustryInvoice",O205),'Factur-X FULL'!M:M,0))</f>
        <v>#N/A</v>
      </c>
      <c r="AB205" s="154" t="e">
        <f>IF(OR(ISNA(Z205),Z205="EXT"),INDEX('Factur-X FULL'!T:T,MATCH(CONCATENATE("/rsm:CrossIndustryInvoice",O205),'Factur-X FULL'!M:M,0)),INDEX('Factur-X FULL'!T:T,MATCH(Z205,'Factur-X FULL'!B:B,0)))</f>
        <v>#N/A</v>
      </c>
      <c r="AC205" s="70" t="s">
        <v>4706</v>
      </c>
      <c r="AD205" s="8"/>
    </row>
    <row r="206" spans="1:30" ht="45" customHeight="1" outlineLevel="3" x14ac:dyDescent="0.2">
      <c r="A206" s="8">
        <v>782</v>
      </c>
      <c r="B206" s="62" t="s">
        <v>4161</v>
      </c>
      <c r="C206" s="121"/>
      <c r="D206" s="445" t="str">
        <f t="shared" si="33"/>
        <v xml:space="preserve">* * * * * </v>
      </c>
      <c r="E206" s="24" t="s">
        <v>378</v>
      </c>
      <c r="F206" s="26">
        <f t="shared" si="35"/>
        <v>5</v>
      </c>
      <c r="G206" s="26" t="s">
        <v>5613</v>
      </c>
      <c r="H206" s="26" t="s">
        <v>5613</v>
      </c>
      <c r="I206" s="26" t="s">
        <v>5613</v>
      </c>
      <c r="J206" s="26" t="s">
        <v>323</v>
      </c>
      <c r="K206" s="18" t="s">
        <v>20</v>
      </c>
      <c r="L206" s="230" t="str">
        <f t="shared" si="32"/>
        <v>0..1</v>
      </c>
      <c r="M206" s="230" t="str">
        <f t="shared" si="34"/>
        <v>0..1</v>
      </c>
      <c r="N206" s="475" t="s">
        <v>20</v>
      </c>
      <c r="O206" s="25" t="s">
        <v>3959</v>
      </c>
      <c r="P206" s="24"/>
      <c r="Q206" s="24"/>
      <c r="R206" s="24"/>
      <c r="S206" s="25"/>
      <c r="T206" s="19"/>
      <c r="U206" s="494"/>
      <c r="V206" s="89"/>
      <c r="W206" s="182" t="s">
        <v>384</v>
      </c>
      <c r="X206" s="164"/>
      <c r="Y206" s="8"/>
      <c r="Z206" s="114" t="e">
        <f>INDEX('Factur-X FULL'!B:B,MATCH(CONCATENATE("/rsm:CrossIndustryInvoice",O206),'Factur-X FULL'!M:M,0))</f>
        <v>#N/A</v>
      </c>
      <c r="AA206" s="201" t="e">
        <f>INDEX('Factur-X FULL'!K:K,MATCH(CONCATENATE("/rsm:CrossIndustryInvoice",O206),'Factur-X FULL'!M:M,0))</f>
        <v>#N/A</v>
      </c>
      <c r="AB206" s="109" t="e">
        <f>IF(OR(ISNA(Z206),Z206="EXT"),INDEX('Factur-X FULL'!T:T,MATCH(CONCATENATE("/rsm:CrossIndustryInvoice",O206),'Factur-X FULL'!M:M,0)),INDEX('Factur-X FULL'!T:T,MATCH(Z206,'Factur-X FULL'!B:B,0)))</f>
        <v>#N/A</v>
      </c>
      <c r="AC206" s="70" t="s">
        <v>4706</v>
      </c>
      <c r="AD206" s="8"/>
    </row>
    <row r="207" spans="1:30" ht="45" customHeight="1" outlineLevel="3" x14ac:dyDescent="0.2">
      <c r="A207" s="8">
        <v>783</v>
      </c>
      <c r="B207" s="62" t="s">
        <v>4161</v>
      </c>
      <c r="C207" s="121"/>
      <c r="D207" s="442" t="str">
        <f t="shared" si="33"/>
        <v xml:space="preserve">* * * * * * </v>
      </c>
      <c r="E207" s="20"/>
      <c r="F207" s="17">
        <f t="shared" si="35"/>
        <v>6</v>
      </c>
      <c r="G207" s="26" t="s">
        <v>5613</v>
      </c>
      <c r="H207" s="26" t="s">
        <v>5613</v>
      </c>
      <c r="I207" s="26" t="s">
        <v>5613</v>
      </c>
      <c r="J207" s="26" t="s">
        <v>323</v>
      </c>
      <c r="K207" s="18" t="s">
        <v>16</v>
      </c>
      <c r="L207" s="230" t="str">
        <f t="shared" si="32"/>
        <v>1..1</v>
      </c>
      <c r="M207" s="230" t="str">
        <f t="shared" si="34"/>
        <v>1..1</v>
      </c>
      <c r="N207" s="475" t="s">
        <v>16</v>
      </c>
      <c r="O207" s="25" t="s">
        <v>4338</v>
      </c>
      <c r="P207" s="24" t="s">
        <v>5672</v>
      </c>
      <c r="Q207" s="59"/>
      <c r="R207" s="59"/>
      <c r="S207" s="25"/>
      <c r="T207" s="19" t="s">
        <v>215</v>
      </c>
      <c r="U207" s="494" t="s">
        <v>81</v>
      </c>
      <c r="V207" s="89">
        <v>20200109</v>
      </c>
      <c r="W207" s="182"/>
      <c r="X207" s="164"/>
      <c r="Y207" s="8"/>
      <c r="Z207" s="111" t="e">
        <f>INDEX('Factur-X FULL'!B:B,MATCH(CONCATENATE("/rsm:CrossIndustryInvoice",O207),'Factur-X FULL'!M:M,0))</f>
        <v>#N/A</v>
      </c>
      <c r="AA207" s="199" t="e">
        <f>INDEX('Factur-X FULL'!K:K,MATCH(CONCATENATE("/rsm:CrossIndustryInvoice",O207),'Factur-X FULL'!M:M,0))</f>
        <v>#N/A</v>
      </c>
      <c r="AB207" s="109" t="e">
        <f>IF(OR(ISNA(Z207),Z207="EXT"),INDEX('Factur-X FULL'!T:T,MATCH(CONCATENATE("/rsm:CrossIndustryInvoice",O207),'Factur-X FULL'!M:M,0)),INDEX('Factur-X FULL'!T:T,MATCH(Z207,'Factur-X FULL'!B:B,0)))</f>
        <v>#N/A</v>
      </c>
      <c r="AC207" s="70" t="s">
        <v>4706</v>
      </c>
      <c r="AD207" s="8"/>
    </row>
    <row r="208" spans="1:30" ht="45" customHeight="1" outlineLevel="3" x14ac:dyDescent="0.2">
      <c r="A208" s="8">
        <v>784</v>
      </c>
      <c r="B208" s="62" t="s">
        <v>4161</v>
      </c>
      <c r="C208" s="121"/>
      <c r="D208" s="442" t="str">
        <f t="shared" si="33"/>
        <v xml:space="preserve">* * * * * * * </v>
      </c>
      <c r="E208" s="24" t="s">
        <v>1164</v>
      </c>
      <c r="F208" s="17">
        <f t="shared" si="35"/>
        <v>7</v>
      </c>
      <c r="G208" s="26" t="s">
        <v>5613</v>
      </c>
      <c r="H208" s="26" t="s">
        <v>5613</v>
      </c>
      <c r="I208" s="26" t="s">
        <v>5613</v>
      </c>
      <c r="J208" s="26" t="s">
        <v>323</v>
      </c>
      <c r="K208" s="18" t="s">
        <v>16</v>
      </c>
      <c r="L208" s="230" t="str">
        <f t="shared" si="32"/>
        <v>1..1</v>
      </c>
      <c r="M208" s="230" t="str">
        <f t="shared" si="34"/>
        <v>1..1</v>
      </c>
      <c r="N208" s="475" t="s">
        <v>20</v>
      </c>
      <c r="O208" s="31" t="s">
        <v>4339</v>
      </c>
      <c r="P208" s="32"/>
      <c r="Q208" s="32" t="s">
        <v>5755</v>
      </c>
      <c r="R208" s="32"/>
      <c r="S208" s="31"/>
      <c r="T208" s="122" t="s">
        <v>192</v>
      </c>
      <c r="U208" s="497" t="s">
        <v>230</v>
      </c>
      <c r="V208" s="90"/>
      <c r="W208" s="184"/>
      <c r="X208" s="165"/>
      <c r="Y208" s="8"/>
      <c r="Z208" s="111" t="e">
        <f>INDEX('Factur-X FULL'!B:B,MATCH(CONCATENATE("/rsm:CrossIndustryInvoice",O208),'Factur-X FULL'!M:M,0))</f>
        <v>#N/A</v>
      </c>
      <c r="AA208" s="199" t="e">
        <f>INDEX('Factur-X FULL'!K:K,MATCH(CONCATENATE("/rsm:CrossIndustryInvoice",O208),'Factur-X FULL'!M:M,0))</f>
        <v>#N/A</v>
      </c>
      <c r="AB208" s="109" t="e">
        <f>IF(OR(ISNA(Z208),Z208="EXT"),INDEX('Factur-X FULL'!T:T,MATCH(CONCATENATE("/rsm:CrossIndustryInvoice",O208),'Factur-X FULL'!M:M,0)),INDEX('Factur-X FULL'!T:T,MATCH(Z208,'Factur-X FULL'!B:B,0)))</f>
        <v>#N/A</v>
      </c>
      <c r="AC208" s="70" t="s">
        <v>4706</v>
      </c>
      <c r="AD208" s="8"/>
    </row>
    <row r="209" spans="1:30" ht="45" customHeight="1" outlineLevel="3" x14ac:dyDescent="0.2">
      <c r="A209" s="8">
        <v>785</v>
      </c>
      <c r="B209" s="62" t="s">
        <v>4161</v>
      </c>
      <c r="C209" s="121"/>
      <c r="D209" s="445" t="str">
        <f t="shared" si="33"/>
        <v xml:space="preserve">* * * * * </v>
      </c>
      <c r="E209" s="24" t="s">
        <v>3772</v>
      </c>
      <c r="F209" s="26">
        <f t="shared" si="35"/>
        <v>5</v>
      </c>
      <c r="G209" s="26" t="s">
        <v>5613</v>
      </c>
      <c r="H209" s="26" t="s">
        <v>5613</v>
      </c>
      <c r="I209" s="26" t="s">
        <v>5613</v>
      </c>
      <c r="J209" s="26" t="s">
        <v>323</v>
      </c>
      <c r="K209" s="18" t="s">
        <v>20</v>
      </c>
      <c r="L209" s="230" t="str">
        <f t="shared" si="32"/>
        <v>0..1</v>
      </c>
      <c r="M209" s="230" t="str">
        <f t="shared" si="34"/>
        <v>0..1</v>
      </c>
      <c r="N209" s="475" t="s">
        <v>20</v>
      </c>
      <c r="O209" s="25" t="s">
        <v>3960</v>
      </c>
      <c r="P209" s="24"/>
      <c r="Q209" s="24"/>
      <c r="R209" s="24"/>
      <c r="S209" s="25"/>
      <c r="T209" s="19"/>
      <c r="U209" s="494"/>
      <c r="V209" s="89"/>
      <c r="W209" s="182" t="s">
        <v>384</v>
      </c>
      <c r="X209" s="164"/>
      <c r="Y209" s="8"/>
      <c r="Z209" s="114" t="e">
        <f>INDEX('Factur-X FULL'!B:B,MATCH(CONCATENATE("/rsm:CrossIndustryInvoice",O209),'Factur-X FULL'!M:M,0))</f>
        <v>#N/A</v>
      </c>
      <c r="AA209" s="201" t="e">
        <f>INDEX('Factur-X FULL'!K:K,MATCH(CONCATENATE("/rsm:CrossIndustryInvoice",O209),'Factur-X FULL'!M:M,0))</f>
        <v>#N/A</v>
      </c>
      <c r="AB209" s="109" t="e">
        <f>IF(OR(ISNA(Z209),Z209="EXT"),INDEX('Factur-X FULL'!T:T,MATCH(CONCATENATE("/rsm:CrossIndustryInvoice",O209),'Factur-X FULL'!M:M,0)),INDEX('Factur-X FULL'!T:T,MATCH(Z209,'Factur-X FULL'!B:B,0)))</f>
        <v>#N/A</v>
      </c>
      <c r="AC209" s="70" t="s">
        <v>4706</v>
      </c>
      <c r="AD209" s="8"/>
    </row>
    <row r="210" spans="1:30" ht="45" customHeight="1" outlineLevel="3" x14ac:dyDescent="0.2">
      <c r="A210" s="8">
        <v>786</v>
      </c>
      <c r="B210" s="62" t="s">
        <v>4161</v>
      </c>
      <c r="C210" s="121"/>
      <c r="D210" s="442" t="str">
        <f t="shared" si="33"/>
        <v xml:space="preserve">* * * * * * </v>
      </c>
      <c r="E210" s="20"/>
      <c r="F210" s="17">
        <f t="shared" si="35"/>
        <v>6</v>
      </c>
      <c r="G210" s="26" t="s">
        <v>5613</v>
      </c>
      <c r="H210" s="26" t="s">
        <v>5613</v>
      </c>
      <c r="I210" s="26" t="s">
        <v>5613</v>
      </c>
      <c r="J210" s="26" t="s">
        <v>323</v>
      </c>
      <c r="K210" s="18" t="s">
        <v>16</v>
      </c>
      <c r="L210" s="230" t="str">
        <f t="shared" si="32"/>
        <v>1..1</v>
      </c>
      <c r="M210" s="230" t="str">
        <f t="shared" si="34"/>
        <v>1..1</v>
      </c>
      <c r="N210" s="475" t="s">
        <v>16</v>
      </c>
      <c r="O210" s="25" t="s">
        <v>4340</v>
      </c>
      <c r="P210" s="24" t="s">
        <v>5673</v>
      </c>
      <c r="Q210" s="59"/>
      <c r="R210" s="59"/>
      <c r="S210" s="25"/>
      <c r="T210" s="19" t="s">
        <v>215</v>
      </c>
      <c r="U210" s="494" t="s">
        <v>81</v>
      </c>
      <c r="V210" s="89">
        <v>20200109</v>
      </c>
      <c r="W210" s="182"/>
      <c r="X210" s="164"/>
      <c r="Y210" s="8"/>
      <c r="Z210" s="111" t="e">
        <f>INDEX('Factur-X FULL'!B:B,MATCH(CONCATENATE("/rsm:CrossIndustryInvoice",O210),'Factur-X FULL'!M:M,0))</f>
        <v>#N/A</v>
      </c>
      <c r="AA210" s="199" t="e">
        <f>INDEX('Factur-X FULL'!K:K,MATCH(CONCATENATE("/rsm:CrossIndustryInvoice",O210),'Factur-X FULL'!M:M,0))</f>
        <v>#N/A</v>
      </c>
      <c r="AB210" s="109" t="e">
        <f>IF(OR(ISNA(Z210),Z210="EXT"),INDEX('Factur-X FULL'!T:T,MATCH(CONCATENATE("/rsm:CrossIndustryInvoice",O210),'Factur-X FULL'!M:M,0)),INDEX('Factur-X FULL'!T:T,MATCH(Z210,'Factur-X FULL'!B:B,0)))</f>
        <v>#N/A</v>
      </c>
      <c r="AC210" s="70" t="s">
        <v>4706</v>
      </c>
      <c r="AD210" s="8"/>
    </row>
    <row r="211" spans="1:30" ht="45" customHeight="1" outlineLevel="3" x14ac:dyDescent="0.2">
      <c r="A211" s="8">
        <v>787</v>
      </c>
      <c r="B211" s="62" t="s">
        <v>4161</v>
      </c>
      <c r="C211" s="121"/>
      <c r="D211" s="442" t="str">
        <f t="shared" si="33"/>
        <v xml:space="preserve">* * * * * * * </v>
      </c>
      <c r="E211" s="24" t="s">
        <v>1164</v>
      </c>
      <c r="F211" s="17">
        <f t="shared" si="35"/>
        <v>7</v>
      </c>
      <c r="G211" s="26" t="s">
        <v>5613</v>
      </c>
      <c r="H211" s="26" t="s">
        <v>5613</v>
      </c>
      <c r="I211" s="26" t="s">
        <v>5613</v>
      </c>
      <c r="J211" s="26" t="s">
        <v>323</v>
      </c>
      <c r="K211" s="18" t="s">
        <v>16</v>
      </c>
      <c r="L211" s="230" t="str">
        <f t="shared" si="32"/>
        <v>1..1</v>
      </c>
      <c r="M211" s="230" t="str">
        <f t="shared" si="34"/>
        <v>1..1</v>
      </c>
      <c r="N211" s="475" t="s">
        <v>20</v>
      </c>
      <c r="O211" s="31" t="s">
        <v>4341</v>
      </c>
      <c r="P211" s="32"/>
      <c r="Q211" s="32" t="s">
        <v>5755</v>
      </c>
      <c r="R211" s="32"/>
      <c r="S211" s="31"/>
      <c r="T211" s="122" t="s">
        <v>192</v>
      </c>
      <c r="U211" s="497" t="s">
        <v>230</v>
      </c>
      <c r="V211" s="90"/>
      <c r="W211" s="184"/>
      <c r="X211" s="165"/>
      <c r="Y211" s="8"/>
      <c r="Z211" s="111" t="e">
        <f>INDEX('Factur-X FULL'!B:B,MATCH(CONCATENATE("/rsm:CrossIndustryInvoice",O211),'Factur-X FULL'!M:M,0))</f>
        <v>#N/A</v>
      </c>
      <c r="AA211" s="199" t="e">
        <f>INDEX('Factur-X FULL'!K:K,MATCH(CONCATENATE("/rsm:CrossIndustryInvoice",O211),'Factur-X FULL'!M:M,0))</f>
        <v>#N/A</v>
      </c>
      <c r="AB211" s="109" t="e">
        <f>IF(OR(ISNA(Z211),Z211="EXT"),INDEX('Factur-X FULL'!T:T,MATCH(CONCATENATE("/rsm:CrossIndustryInvoice",O211),'Factur-X FULL'!M:M,0)),INDEX('Factur-X FULL'!T:T,MATCH(Z211,'Factur-X FULL'!B:B,0)))</f>
        <v>#N/A</v>
      </c>
      <c r="AC211" s="70" t="s">
        <v>4706</v>
      </c>
      <c r="AD211" s="8"/>
    </row>
    <row r="212" spans="1:30" ht="45" customHeight="1" outlineLevel="1" x14ac:dyDescent="0.2">
      <c r="A212" s="8">
        <v>788</v>
      </c>
      <c r="B212" s="68" t="s">
        <v>4162</v>
      </c>
      <c r="C212" s="129"/>
      <c r="D212" s="452" t="str">
        <f t="shared" si="33"/>
        <v xml:space="preserve">* * </v>
      </c>
      <c r="E212" s="56" t="s">
        <v>3</v>
      </c>
      <c r="F212" s="57">
        <f t="shared" si="35"/>
        <v>2</v>
      </c>
      <c r="G212" s="64" t="s">
        <v>5613</v>
      </c>
      <c r="H212" s="64" t="s">
        <v>5613</v>
      </c>
      <c r="I212" s="64" t="s">
        <v>5613</v>
      </c>
      <c r="J212" s="64" t="s">
        <v>323</v>
      </c>
      <c r="K212" s="58" t="s">
        <v>16</v>
      </c>
      <c r="L212" s="28" t="str">
        <f t="shared" si="32"/>
        <v>1..1</v>
      </c>
      <c r="M212" s="28" t="str">
        <f t="shared" si="34"/>
        <v>1..1</v>
      </c>
      <c r="N212" s="479" t="s">
        <v>20</v>
      </c>
      <c r="O212" s="55" t="s">
        <v>4173</v>
      </c>
      <c r="P212" s="56"/>
      <c r="Q212" s="56"/>
      <c r="R212" s="56"/>
      <c r="S212" s="55"/>
      <c r="T212" s="58" t="s">
        <v>77</v>
      </c>
      <c r="U212" s="505"/>
      <c r="V212" s="100"/>
      <c r="W212" s="188"/>
      <c r="X212" s="168"/>
      <c r="Y212" s="8"/>
      <c r="Z212" s="138" t="str">
        <f>INDEX('Factur-X FULL'!B:B,MATCH(CONCATENATE("/rsm:CrossIndustryInvoice",O212),'Factur-X FULL'!M:M,0))</f>
        <v>BG-19</v>
      </c>
      <c r="AA212" s="200" t="str">
        <f>INDEX('Factur-X FULL'!K:K,MATCH(CONCATENATE("/rsm:CrossIndustryInvoice",O212),'Factur-X FULL'!M:M,0))</f>
        <v>1..1</v>
      </c>
      <c r="AB212" s="140" t="str">
        <f>IF(OR(ISNA(Z212),Z212="EXT"),INDEX('Factur-X FULL'!T:T,MATCH(CONCATENATE("/rsm:CrossIndustryInvoice",O212),'Factur-X FULL'!M:M,0)),INDEX('Factur-X FULL'!T:T,MATCH(Z212,'Factur-X FULL'!B:B,0)))</f>
        <v>MINIMUM</v>
      </c>
      <c r="AD212" s="8"/>
    </row>
    <row r="213" spans="1:30" s="148" customFormat="1" ht="45" customHeight="1" outlineLevel="2" x14ac:dyDescent="0.2">
      <c r="A213" s="8">
        <v>790</v>
      </c>
      <c r="B213" s="156" t="s">
        <v>4162</v>
      </c>
      <c r="C213" s="127"/>
      <c r="D213" s="449" t="str">
        <f t="shared" si="33"/>
        <v xml:space="preserve">* * * </v>
      </c>
      <c r="E213" s="40" t="s">
        <v>4172</v>
      </c>
      <c r="F213" s="42">
        <f t="shared" si="35"/>
        <v>3</v>
      </c>
      <c r="G213" s="234" t="s">
        <v>5613</v>
      </c>
      <c r="H213" s="234" t="s">
        <v>5613</v>
      </c>
      <c r="I213" s="234" t="s">
        <v>5613</v>
      </c>
      <c r="J213" s="234" t="s">
        <v>323</v>
      </c>
      <c r="K213" s="42" t="s">
        <v>16</v>
      </c>
      <c r="L213" s="41" t="str">
        <f t="shared" si="32"/>
        <v>1..1</v>
      </c>
      <c r="M213" s="41" t="str">
        <f t="shared" si="34"/>
        <v>1..1</v>
      </c>
      <c r="N213" s="481" t="s">
        <v>20</v>
      </c>
      <c r="O213" s="40" t="s">
        <v>3961</v>
      </c>
      <c r="P213" s="40" t="s">
        <v>4231</v>
      </c>
      <c r="Q213" s="40" t="s">
        <v>4256</v>
      </c>
      <c r="R213" s="40"/>
      <c r="S213" s="42"/>
      <c r="T213" s="42" t="s">
        <v>192</v>
      </c>
      <c r="U213" s="509" t="s">
        <v>81</v>
      </c>
      <c r="V213" s="192" t="s">
        <v>4266</v>
      </c>
      <c r="W213" s="193"/>
      <c r="X213" s="194"/>
      <c r="Y213" s="8"/>
      <c r="Z213" s="141" t="e">
        <f>INDEX('Factur-X FULL'!B:B,MATCH(CONCATENATE("/rsm:CrossIndustryInvoice",O213),'Factur-X FULL'!M:M,0))</f>
        <v>#N/A</v>
      </c>
      <c r="AA213" s="203" t="e">
        <f>INDEX('Factur-X FULL'!K:K,MATCH(CONCATENATE("/rsm:CrossIndustryInvoice",O213),'Factur-X FULL'!M:M,0))</f>
        <v>#N/A</v>
      </c>
      <c r="AB213" s="143" t="e">
        <f>IF(OR(ISNA(Z213),Z213="EXT"),INDEX('Factur-X FULL'!T:T,MATCH(CONCATENATE("/rsm:CrossIndustryInvoice",O213),'Factur-X FULL'!M:M,0)),INDEX('Factur-X FULL'!T:T,MATCH(Z213,'Factur-X FULL'!B:B,0)))</f>
        <v>#N/A</v>
      </c>
      <c r="AC213" s="70" t="s">
        <v>4706</v>
      </c>
      <c r="AD213" s="8"/>
    </row>
    <row r="214" spans="1:30" s="148" customFormat="1" ht="45" customHeight="1" outlineLevel="2" x14ac:dyDescent="0.2">
      <c r="A214" s="8">
        <v>927</v>
      </c>
      <c r="B214" s="156" t="s">
        <v>4162</v>
      </c>
      <c r="C214" s="127"/>
      <c r="D214" s="449" t="str">
        <f t="shared" ref="D214:D223" si="36">REPT($D$1,F214)</f>
        <v xml:space="preserve">* * * </v>
      </c>
      <c r="E214" s="40" t="s">
        <v>4184</v>
      </c>
      <c r="F214" s="42">
        <f t="shared" ref="F214:F223" si="37">LEN(O214)-LEN(SUBSTITUTE(O214,"/",""))</f>
        <v>3</v>
      </c>
      <c r="G214" s="234" t="s">
        <v>5613</v>
      </c>
      <c r="H214" s="234" t="s">
        <v>5613</v>
      </c>
      <c r="I214" s="234" t="s">
        <v>5613</v>
      </c>
      <c r="J214" s="234" t="s">
        <v>323</v>
      </c>
      <c r="K214" s="42" t="s">
        <v>16</v>
      </c>
      <c r="L214" s="41" t="str">
        <f t="shared" ref="L214:L223" si="38">IF($K214="","",$K214)</f>
        <v>1..1</v>
      </c>
      <c r="M214" s="41" t="str">
        <f t="shared" ref="M214:M223" si="39">IF($L214="","",$L214)</f>
        <v>1..1</v>
      </c>
      <c r="N214" s="481" t="s">
        <v>21</v>
      </c>
      <c r="O214" s="40" t="s">
        <v>3987</v>
      </c>
      <c r="P214" s="40" t="s">
        <v>4211</v>
      </c>
      <c r="Q214" s="40"/>
      <c r="R214" s="40"/>
      <c r="S214" s="42"/>
      <c r="T214" s="42" t="s">
        <v>77</v>
      </c>
      <c r="U214" s="499"/>
      <c r="V214" s="192" t="s">
        <v>4185</v>
      </c>
      <c r="W214" s="193"/>
      <c r="X214" s="194" t="s">
        <v>4949</v>
      </c>
      <c r="Y214" s="8"/>
      <c r="Z214" s="141" t="str">
        <f>INDEX('Factur-X FULL'!B:B,MATCH(CONCATENATE("/rsm:CrossIndustryInvoice",O214),'Factur-X FULL'!M:M,0))</f>
        <v>BG-22</v>
      </c>
      <c r="AA214" s="203" t="str">
        <f>INDEX('Factur-X FULL'!K:K,MATCH(CONCATENATE("/rsm:CrossIndustryInvoice",O214),'Factur-X FULL'!M:M,0))</f>
        <v>1..1</v>
      </c>
      <c r="AB214" s="143" t="str">
        <f>IF(OR(ISNA(Z214),Z214="EXT"),INDEX('Factur-X FULL'!T:T,MATCH(CONCATENATE("/rsm:CrossIndustryInvoice",O214),'Factur-X FULL'!M:M,0)),INDEX('Factur-X FULL'!T:T,MATCH(Z214,'Factur-X FULL'!B:B,0)))</f>
        <v>MINIMUM</v>
      </c>
      <c r="AC214" s="70"/>
      <c r="AD214" s="8"/>
    </row>
    <row r="215" spans="1:30" ht="45" customHeight="1" outlineLevel="3" x14ac:dyDescent="0.2">
      <c r="A215" s="8">
        <v>928</v>
      </c>
      <c r="B215" s="68" t="s">
        <v>4162</v>
      </c>
      <c r="C215" s="518" t="s">
        <v>5938</v>
      </c>
      <c r="D215" s="445" t="str">
        <f t="shared" si="36"/>
        <v xml:space="preserve">* * * * </v>
      </c>
      <c r="E215" s="24" t="s">
        <v>5921</v>
      </c>
      <c r="F215" s="26">
        <f t="shared" si="37"/>
        <v>4</v>
      </c>
      <c r="G215" s="26" t="s">
        <v>5613</v>
      </c>
      <c r="H215" s="26" t="s">
        <v>5613</v>
      </c>
      <c r="I215" s="26" t="s">
        <v>5613</v>
      </c>
      <c r="J215" s="26" t="s">
        <v>323</v>
      </c>
      <c r="K215" s="18" t="s">
        <v>16</v>
      </c>
      <c r="L215" s="230" t="str">
        <f t="shared" si="38"/>
        <v>1..1</v>
      </c>
      <c r="M215" s="230" t="str">
        <f t="shared" si="39"/>
        <v>1..1</v>
      </c>
      <c r="N215" s="475" t="s">
        <v>21</v>
      </c>
      <c r="O215" s="25" t="s">
        <v>3988</v>
      </c>
      <c r="P215" s="24" t="s">
        <v>4212</v>
      </c>
      <c r="Q215" s="24"/>
      <c r="R215" s="24"/>
      <c r="S215" s="25"/>
      <c r="T215" s="19" t="s">
        <v>230</v>
      </c>
      <c r="U215" s="495" t="s">
        <v>81</v>
      </c>
      <c r="V215" s="89" t="s">
        <v>483</v>
      </c>
      <c r="W215" s="182" t="s">
        <v>3771</v>
      </c>
      <c r="X215" s="164" t="s">
        <v>4949</v>
      </c>
      <c r="Y215" s="8"/>
      <c r="Z215" s="114" t="str">
        <f>INDEX('Factur-X FULL'!B:B,MATCH(CONCATENATE("/rsm:CrossIndustryInvoice",O215),'Factur-X FULL'!M:M,0))</f>
        <v>BT-106</v>
      </c>
      <c r="AA215" s="201" t="str">
        <f>INDEX('Factur-X FULL'!K:K,MATCH(CONCATENATE("/rsm:CrossIndustryInvoice",O215),'Factur-X FULL'!M:M,0))</f>
        <v>1..1</v>
      </c>
      <c r="AB215" s="109" t="str">
        <f>IF(OR(ISNA(Z215),Z215="EXT"),INDEX('Factur-X FULL'!T:T,MATCH(CONCATENATE("/rsm:CrossIndustryInvoice",O215),'Factur-X FULL'!M:M,0)),INDEX('Factur-X FULL'!T:T,MATCH(Z215,'Factur-X FULL'!B:B,0)))</f>
        <v>BASIC WL</v>
      </c>
      <c r="AD215" s="8"/>
    </row>
    <row r="216" spans="1:30" ht="45" customHeight="1" outlineLevel="3" x14ac:dyDescent="0.2">
      <c r="A216" s="8">
        <v>929</v>
      </c>
      <c r="B216" s="68" t="s">
        <v>4162</v>
      </c>
      <c r="C216" s="518" t="s">
        <v>5938</v>
      </c>
      <c r="D216" s="445" t="str">
        <f t="shared" si="36"/>
        <v xml:space="preserve">* * * * </v>
      </c>
      <c r="E216" s="24" t="s">
        <v>5922</v>
      </c>
      <c r="F216" s="26">
        <f t="shared" si="37"/>
        <v>4</v>
      </c>
      <c r="G216" s="26" t="s">
        <v>5613</v>
      </c>
      <c r="H216" s="26" t="s">
        <v>5613</v>
      </c>
      <c r="I216" s="26" t="s">
        <v>5613</v>
      </c>
      <c r="J216" s="26" t="s">
        <v>323</v>
      </c>
      <c r="K216" s="18" t="s">
        <v>20</v>
      </c>
      <c r="L216" s="230" t="str">
        <f t="shared" si="38"/>
        <v>0..1</v>
      </c>
      <c r="M216" s="230" t="str">
        <f t="shared" si="39"/>
        <v>0..1</v>
      </c>
      <c r="N216" s="475" t="s">
        <v>21</v>
      </c>
      <c r="O216" s="25" t="s">
        <v>3989</v>
      </c>
      <c r="P216" s="24" t="s">
        <v>4213</v>
      </c>
      <c r="Q216" s="24" t="s">
        <v>4239</v>
      </c>
      <c r="R216" s="24"/>
      <c r="S216" s="25"/>
      <c r="T216" s="19" t="s">
        <v>230</v>
      </c>
      <c r="U216" s="495" t="s">
        <v>81</v>
      </c>
      <c r="V216" s="89"/>
      <c r="W216" s="182"/>
      <c r="X216" s="164" t="s">
        <v>4949</v>
      </c>
      <c r="Y216" s="8"/>
      <c r="Z216" s="114" t="str">
        <f>INDEX('Factur-X FULL'!B:B,MATCH(CONCATENATE("/rsm:CrossIndustryInvoice",O216),'Factur-X FULL'!M:M,0))</f>
        <v>BT-108</v>
      </c>
      <c r="AA216" s="201" t="str">
        <f>INDEX('Factur-X FULL'!K:K,MATCH(CONCATENATE("/rsm:CrossIndustryInvoice",O216),'Factur-X FULL'!M:M,0))</f>
        <v>0..1</v>
      </c>
      <c r="AB216" s="109" t="str">
        <f>IF(OR(ISNA(Z216),Z216="EXT"),INDEX('Factur-X FULL'!T:T,MATCH(CONCATENATE("/rsm:CrossIndustryInvoice",O216),'Factur-X FULL'!M:M,0)),INDEX('Factur-X FULL'!T:T,MATCH(Z216,'Factur-X FULL'!B:B,0)))</f>
        <v>BASIC WL</v>
      </c>
      <c r="AD216" s="8"/>
    </row>
    <row r="217" spans="1:30" ht="45" customHeight="1" outlineLevel="3" x14ac:dyDescent="0.2">
      <c r="A217" s="8">
        <v>930</v>
      </c>
      <c r="B217" s="68" t="s">
        <v>4162</v>
      </c>
      <c r="C217" s="518" t="s">
        <v>5938</v>
      </c>
      <c r="D217" s="445" t="str">
        <f t="shared" si="36"/>
        <v xml:space="preserve">* * * * </v>
      </c>
      <c r="E217" s="24" t="s">
        <v>5923</v>
      </c>
      <c r="F217" s="26">
        <f t="shared" si="37"/>
        <v>4</v>
      </c>
      <c r="G217" s="26" t="s">
        <v>5613</v>
      </c>
      <c r="H217" s="26" t="s">
        <v>5613</v>
      </c>
      <c r="I217" s="26" t="s">
        <v>5613</v>
      </c>
      <c r="J217" s="26" t="s">
        <v>323</v>
      </c>
      <c r="K217" s="18" t="s">
        <v>20</v>
      </c>
      <c r="L217" s="230" t="str">
        <f t="shared" si="38"/>
        <v>0..1</v>
      </c>
      <c r="M217" s="230" t="str">
        <f t="shared" si="39"/>
        <v>0..1</v>
      </c>
      <c r="N217" s="475" t="s">
        <v>21</v>
      </c>
      <c r="O217" s="25" t="s">
        <v>3990</v>
      </c>
      <c r="P217" s="24" t="s">
        <v>4214</v>
      </c>
      <c r="Q217" s="24" t="s">
        <v>4240</v>
      </c>
      <c r="R217" s="24"/>
      <c r="S217" s="25"/>
      <c r="T217" s="19" t="s">
        <v>230</v>
      </c>
      <c r="U217" s="495" t="s">
        <v>81</v>
      </c>
      <c r="V217" s="89"/>
      <c r="W217" s="182"/>
      <c r="X217" s="164" t="s">
        <v>4949</v>
      </c>
      <c r="Y217" s="8"/>
      <c r="Z217" s="114" t="str">
        <f>INDEX('Factur-X FULL'!B:B,MATCH(CONCATENATE("/rsm:CrossIndustryInvoice",O217),'Factur-X FULL'!M:M,0))</f>
        <v>BT-107</v>
      </c>
      <c r="AA217" s="201" t="str">
        <f>INDEX('Factur-X FULL'!K:K,MATCH(CONCATENATE("/rsm:CrossIndustryInvoice",O217),'Factur-X FULL'!M:M,0))</f>
        <v>0..1</v>
      </c>
      <c r="AB217" s="109" t="str">
        <f>IF(OR(ISNA(Z217),Z217="EXT"),INDEX('Factur-X FULL'!T:T,MATCH(CONCATENATE("/rsm:CrossIndustryInvoice",O217),'Factur-X FULL'!M:M,0)),INDEX('Factur-X FULL'!T:T,MATCH(Z217,'Factur-X FULL'!B:B,0)))</f>
        <v>BASIC WL</v>
      </c>
      <c r="AD217" s="8"/>
    </row>
    <row r="218" spans="1:30" ht="45" customHeight="1" outlineLevel="3" x14ac:dyDescent="0.2">
      <c r="A218" s="8">
        <v>931</v>
      </c>
      <c r="B218" s="68" t="s">
        <v>4162</v>
      </c>
      <c r="C218" s="518" t="s">
        <v>5938</v>
      </c>
      <c r="D218" s="445" t="str">
        <f t="shared" si="36"/>
        <v xml:space="preserve">* * * * </v>
      </c>
      <c r="E218" s="24" t="s">
        <v>5924</v>
      </c>
      <c r="F218" s="26">
        <f t="shared" si="37"/>
        <v>4</v>
      </c>
      <c r="G218" s="26" t="s">
        <v>5613</v>
      </c>
      <c r="H218" s="26" t="s">
        <v>5613</v>
      </c>
      <c r="I218" s="26" t="s">
        <v>5613</v>
      </c>
      <c r="J218" s="26" t="s">
        <v>323</v>
      </c>
      <c r="K218" s="19" t="s">
        <v>16</v>
      </c>
      <c r="L218" s="230" t="str">
        <f t="shared" si="38"/>
        <v>1..1</v>
      </c>
      <c r="M218" s="230" t="str">
        <f t="shared" si="39"/>
        <v>1..1</v>
      </c>
      <c r="N218" s="475" t="s">
        <v>21</v>
      </c>
      <c r="O218" s="25" t="s">
        <v>3991</v>
      </c>
      <c r="P218" s="24" t="s">
        <v>4215</v>
      </c>
      <c r="Q218" s="24" t="s">
        <v>4241</v>
      </c>
      <c r="R218" s="24"/>
      <c r="S218" s="25"/>
      <c r="T218" s="19" t="s">
        <v>230</v>
      </c>
      <c r="U218" s="495" t="s">
        <v>81</v>
      </c>
      <c r="V218" s="89"/>
      <c r="W218" s="182"/>
      <c r="X218" s="164" t="s">
        <v>4949</v>
      </c>
      <c r="Y218" s="8"/>
      <c r="Z218" s="114" t="str">
        <f>INDEX('Factur-X FULL'!B:B,MATCH(CONCATENATE("/rsm:CrossIndustryInvoice",O218),'Factur-X FULL'!M:M,0))</f>
        <v>BT-109</v>
      </c>
      <c r="AA218" s="201" t="str">
        <f>INDEX('Factur-X FULL'!K:K,MATCH(CONCATENATE("/rsm:CrossIndustryInvoice",O218),'Factur-X FULL'!M:M,0))</f>
        <v>1..1</v>
      </c>
      <c r="AB218" s="109" t="str">
        <f>IF(OR(ISNA(Z218),Z218="EXT"),INDEX('Factur-X FULL'!T:T,MATCH(CONCATENATE("/rsm:CrossIndustryInvoice",O218),'Factur-X FULL'!M:M,0)),INDEX('Factur-X FULL'!T:T,MATCH(Z218,'Factur-X FULL'!B:B,0)))</f>
        <v>MINIMUM</v>
      </c>
      <c r="AD218" s="8"/>
    </row>
    <row r="219" spans="1:30" ht="45" customHeight="1" outlineLevel="3" x14ac:dyDescent="0.2">
      <c r="A219" s="8">
        <v>933</v>
      </c>
      <c r="B219" s="68" t="s">
        <v>4162</v>
      </c>
      <c r="C219" s="518" t="s">
        <v>5938</v>
      </c>
      <c r="D219" s="445" t="str">
        <f t="shared" si="36"/>
        <v xml:space="preserve">* * * * </v>
      </c>
      <c r="E219" s="24" t="s">
        <v>5926</v>
      </c>
      <c r="F219" s="26">
        <f t="shared" si="37"/>
        <v>4</v>
      </c>
      <c r="G219" s="26" t="s">
        <v>5613</v>
      </c>
      <c r="H219" s="26" t="s">
        <v>5613</v>
      </c>
      <c r="I219" s="26" t="s">
        <v>5613</v>
      </c>
      <c r="J219" s="26" t="s">
        <v>323</v>
      </c>
      <c r="K219" s="18" t="s">
        <v>20</v>
      </c>
      <c r="L219" s="230" t="str">
        <f t="shared" si="38"/>
        <v>0..1</v>
      </c>
      <c r="M219" s="230" t="s">
        <v>21</v>
      </c>
      <c r="N219" s="475" t="s">
        <v>21</v>
      </c>
      <c r="O219" s="20" t="s">
        <v>3992</v>
      </c>
      <c r="P219" s="20" t="s">
        <v>4216</v>
      </c>
      <c r="Q219" s="20" t="s">
        <v>4242</v>
      </c>
      <c r="R219" s="20"/>
      <c r="S219" s="20"/>
      <c r="T219" s="18" t="s">
        <v>230</v>
      </c>
      <c r="U219" s="495" t="s">
        <v>81</v>
      </c>
      <c r="V219" s="88"/>
      <c r="W219" s="181" t="s">
        <v>3774</v>
      </c>
      <c r="X219" s="163" t="s">
        <v>4949</v>
      </c>
      <c r="Y219" s="8"/>
      <c r="Z219" s="114" t="str">
        <f>INDEX('Factur-X FULL'!B:B,MATCH(CONCATENATE("/rsm:CrossIndustryInvoice",O219),'Factur-X FULL'!M:M,0))</f>
        <v>BT-110</v>
      </c>
      <c r="AA219" s="201" t="str">
        <f>INDEX('Factur-X FULL'!K:K,MATCH(CONCATENATE("/rsm:CrossIndustryInvoice",O219),'Factur-X FULL'!M:M,0))</f>
        <v>0..2</v>
      </c>
      <c r="AB219" s="109" t="str">
        <f>IF(OR(ISNA(Z219),Z219="EXT"),INDEX('Factur-X FULL'!T:T,MATCH(CONCATENATE("/rsm:CrossIndustryInvoice",O219),'Factur-X FULL'!M:M,0)),INDEX('Factur-X FULL'!T:T,MATCH(Z219,'Factur-X FULL'!B:B,0)))</f>
        <v>MINIMUM</v>
      </c>
      <c r="AC219" s="70" t="s">
        <v>4706</v>
      </c>
      <c r="AD219" s="8"/>
    </row>
    <row r="220" spans="1:30" ht="45" customHeight="1" outlineLevel="3" x14ac:dyDescent="0.2">
      <c r="A220" s="8">
        <v>934</v>
      </c>
      <c r="B220" s="68" t="s">
        <v>4162</v>
      </c>
      <c r="C220" s="518" t="s">
        <v>5938</v>
      </c>
      <c r="D220" s="445" t="str">
        <f t="shared" si="36"/>
        <v xml:space="preserve">* * * * * </v>
      </c>
      <c r="E220" s="24" t="s">
        <v>5927</v>
      </c>
      <c r="F220" s="26">
        <f t="shared" si="37"/>
        <v>5</v>
      </c>
      <c r="G220" s="26" t="s">
        <v>5613</v>
      </c>
      <c r="H220" s="26" t="s">
        <v>5613</v>
      </c>
      <c r="I220" s="26" t="s">
        <v>5613</v>
      </c>
      <c r="J220" s="26" t="s">
        <v>323</v>
      </c>
      <c r="K220" s="18" t="s">
        <v>16</v>
      </c>
      <c r="L220" s="230" t="str">
        <f t="shared" si="38"/>
        <v>1..1</v>
      </c>
      <c r="M220" s="230" t="str">
        <f t="shared" si="39"/>
        <v>1..1</v>
      </c>
      <c r="N220" s="475" t="s">
        <v>20</v>
      </c>
      <c r="O220" s="47" t="s">
        <v>4898</v>
      </c>
      <c r="P220" s="47"/>
      <c r="Q220" s="47"/>
      <c r="R220" s="47"/>
      <c r="S220" s="47"/>
      <c r="T220" s="125" t="s">
        <v>192</v>
      </c>
      <c r="U220" s="497" t="s">
        <v>230</v>
      </c>
      <c r="V220" s="94"/>
      <c r="W220" s="187"/>
      <c r="X220" s="169" t="s">
        <v>4949</v>
      </c>
      <c r="Y220" s="8"/>
      <c r="Z220" s="114" t="str">
        <f>INDEX('Factur-X FULL'!B:B,MATCH(CONCATENATE("/rsm:CrossIndustryInvoice",O220),'Factur-X FULL'!M:M,0))</f>
        <v>BT-110-0</v>
      </c>
      <c r="AA220" s="201" t="str">
        <f>INDEX('Factur-X FULL'!K:K,MATCH(CONCATENATE("/rsm:CrossIndustryInvoice",O220),'Factur-X FULL'!M:M,0))</f>
        <v>1..1</v>
      </c>
      <c r="AB220" s="109" t="str">
        <f>IF(OR(ISNA(Z220),Z220="EXT"),INDEX('Factur-X FULL'!T:T,MATCH(CONCATENATE("/rsm:CrossIndustryInvoice",O220),'Factur-X FULL'!M:M,0)),INDEX('Factur-X FULL'!T:T,MATCH(Z220,'Factur-X FULL'!B:B,0)))</f>
        <v>MINIMUM</v>
      </c>
      <c r="AD220" s="8"/>
    </row>
    <row r="221" spans="1:30" ht="45" customHeight="1" outlineLevel="3" x14ac:dyDescent="0.2">
      <c r="A221" s="8">
        <v>938</v>
      </c>
      <c r="B221" s="68" t="s">
        <v>4162</v>
      </c>
      <c r="C221" s="518" t="s">
        <v>5938</v>
      </c>
      <c r="D221" s="445" t="str">
        <f t="shared" si="36"/>
        <v xml:space="preserve">* * * * </v>
      </c>
      <c r="E221" s="24" t="s">
        <v>5931</v>
      </c>
      <c r="F221" s="26">
        <f t="shared" si="37"/>
        <v>4</v>
      </c>
      <c r="G221" s="26" t="s">
        <v>5613</v>
      </c>
      <c r="H221" s="26" t="s">
        <v>5613</v>
      </c>
      <c r="I221" s="26" t="s">
        <v>5613</v>
      </c>
      <c r="J221" s="26" t="s">
        <v>323</v>
      </c>
      <c r="K221" s="18" t="s">
        <v>20</v>
      </c>
      <c r="L221" s="230" t="str">
        <f t="shared" si="38"/>
        <v>0..1</v>
      </c>
      <c r="M221" s="230" t="str">
        <f t="shared" si="39"/>
        <v>0..1</v>
      </c>
      <c r="N221" s="475" t="s">
        <v>21</v>
      </c>
      <c r="O221" s="20" t="s">
        <v>3994</v>
      </c>
      <c r="P221" s="20" t="s">
        <v>4218</v>
      </c>
      <c r="Q221" s="20" t="s">
        <v>4243</v>
      </c>
      <c r="R221" s="20"/>
      <c r="S221" s="20"/>
      <c r="T221" s="18" t="s">
        <v>230</v>
      </c>
      <c r="U221" s="495" t="s">
        <v>81</v>
      </c>
      <c r="V221" s="88"/>
      <c r="W221" s="181"/>
      <c r="X221" s="163" t="s">
        <v>4949</v>
      </c>
      <c r="Y221" s="8"/>
      <c r="Z221" s="114" t="str">
        <f>INDEX('Factur-X FULL'!B:B,MATCH(CONCATENATE("/rsm:CrossIndustryInvoice",O221),'Factur-X FULL'!M:M,0))</f>
        <v>BT-112</v>
      </c>
      <c r="AA221" s="201" t="str">
        <f>INDEX('Factur-X FULL'!K:K,MATCH(CONCATENATE("/rsm:CrossIndustryInvoice",O221),'Factur-X FULL'!M:M,0))</f>
        <v>1..1</v>
      </c>
      <c r="AB221" s="109" t="str">
        <f>IF(OR(ISNA(Z221),Z221="EXT"),INDEX('Factur-X FULL'!T:T,MATCH(CONCATENATE("/rsm:CrossIndustryInvoice",O221),'Factur-X FULL'!M:M,0)),INDEX('Factur-X FULL'!T:T,MATCH(Z221,'Factur-X FULL'!B:B,0)))</f>
        <v>MINIMUM</v>
      </c>
      <c r="AC221" s="70" t="s">
        <v>4706</v>
      </c>
      <c r="AD221" s="8"/>
    </row>
    <row r="222" spans="1:30" s="148" customFormat="1" ht="45" customHeight="1" outlineLevel="2" x14ac:dyDescent="0.2">
      <c r="A222" s="8">
        <v>942</v>
      </c>
      <c r="B222" s="156" t="s">
        <v>4162</v>
      </c>
      <c r="C222" s="127"/>
      <c r="D222" s="449" t="str">
        <f t="shared" si="36"/>
        <v xml:space="preserve">* * * </v>
      </c>
      <c r="E222" s="40" t="s">
        <v>4186</v>
      </c>
      <c r="F222" s="42">
        <f t="shared" si="37"/>
        <v>3</v>
      </c>
      <c r="G222" s="234" t="s">
        <v>5613</v>
      </c>
      <c r="H222" s="234" t="s">
        <v>5613</v>
      </c>
      <c r="I222" s="234" t="s">
        <v>5613</v>
      </c>
      <c r="J222" s="234" t="s">
        <v>323</v>
      </c>
      <c r="K222" s="42" t="s">
        <v>20</v>
      </c>
      <c r="L222" s="41" t="str">
        <f t="shared" si="38"/>
        <v>0..1</v>
      </c>
      <c r="M222" s="41" t="str">
        <f t="shared" si="39"/>
        <v>0..1</v>
      </c>
      <c r="N222" s="481" t="s">
        <v>21</v>
      </c>
      <c r="O222" s="40" t="s">
        <v>4188</v>
      </c>
      <c r="P222" s="40"/>
      <c r="Q222" s="40"/>
      <c r="R222" s="40"/>
      <c r="S222" s="42"/>
      <c r="T222" s="42"/>
      <c r="U222" s="499"/>
      <c r="V222" s="196"/>
      <c r="W222" s="193"/>
      <c r="X222" s="194" t="s">
        <v>4949</v>
      </c>
      <c r="Y222" s="8"/>
      <c r="Z222" s="141" t="str">
        <f>INDEX('Factur-X FULL'!B:B,MATCH(CONCATENATE("/rsm:CrossIndustryInvoice",O222),'Factur-X FULL'!M:M,0))</f>
        <v>BT-19-00</v>
      </c>
      <c r="AA222" s="203" t="str">
        <f>INDEX('Factur-X FULL'!K:K,MATCH(CONCATENATE("/rsm:CrossIndustryInvoice",O222),'Factur-X FULL'!M:M,0))</f>
        <v>0..1</v>
      </c>
      <c r="AB222" s="143" t="str">
        <f>IF(OR(ISNA(Z222),Z222="EXT"),INDEX('Factur-X FULL'!T:T,MATCH(CONCATENATE("/rsm:CrossIndustryInvoice",O222),'Factur-X FULL'!M:M,0)),INDEX('Factur-X FULL'!T:T,MATCH(Z222,'Factur-X FULL'!B:B,0)))</f>
        <v>BASIC WL</v>
      </c>
      <c r="AC222" s="70"/>
      <c r="AD222" s="8"/>
    </row>
    <row r="223" spans="1:30" ht="45" customHeight="1" outlineLevel="2" x14ac:dyDescent="0.2">
      <c r="A223" s="8">
        <v>943</v>
      </c>
      <c r="B223" s="68" t="s">
        <v>4162</v>
      </c>
      <c r="C223" s="121"/>
      <c r="D223" s="445" t="str">
        <f t="shared" si="36"/>
        <v xml:space="preserve">* * * * </v>
      </c>
      <c r="E223" s="24" t="s">
        <v>4187</v>
      </c>
      <c r="F223" s="26">
        <f t="shared" si="37"/>
        <v>4</v>
      </c>
      <c r="G223" s="26" t="s">
        <v>5613</v>
      </c>
      <c r="H223" s="26" t="s">
        <v>5613</v>
      </c>
      <c r="I223" s="26" t="s">
        <v>5613</v>
      </c>
      <c r="J223" s="239" t="s">
        <v>323</v>
      </c>
      <c r="K223" s="18" t="s">
        <v>16</v>
      </c>
      <c r="L223" s="240" t="str">
        <f t="shared" si="38"/>
        <v>1..1</v>
      </c>
      <c r="M223" s="240" t="str">
        <f t="shared" si="39"/>
        <v>1..1</v>
      </c>
      <c r="N223" s="475" t="s">
        <v>16</v>
      </c>
      <c r="O223" s="20" t="s">
        <v>4189</v>
      </c>
      <c r="P223" s="20" t="s">
        <v>1357</v>
      </c>
      <c r="Q223" s="20"/>
      <c r="R223" s="20"/>
      <c r="S223" s="20"/>
      <c r="T223" s="18" t="s">
        <v>125</v>
      </c>
      <c r="U223" s="495" t="s">
        <v>81</v>
      </c>
      <c r="V223" s="88"/>
      <c r="W223" s="181"/>
      <c r="X223" s="163" t="s">
        <v>4949</v>
      </c>
      <c r="Y223" s="8"/>
      <c r="Z223" s="111" t="str">
        <f>INDEX('Factur-X FULL'!B:B,MATCH(CONCATENATE("/rsm:CrossIndustryInvoice",O223),'Factur-X FULL'!M:M,0))</f>
        <v>BT-19</v>
      </c>
      <c r="AA223" s="199" t="str">
        <f>INDEX('Factur-X FULL'!K:K,MATCH(CONCATENATE("/rsm:CrossIndustryInvoice",O223),'Factur-X FULL'!M:M,0))</f>
        <v>1..1</v>
      </c>
      <c r="AB223" s="109" t="str">
        <f>IF(OR(ISNA(Z223),Z223="EXT"),INDEX('Factur-X FULL'!T:T,MATCH(CONCATENATE("/rsm:CrossIndustryInvoice",O223),'Factur-X FULL'!M:M,0)),INDEX('Factur-X FULL'!T:T,MATCH(Z223,'Factur-X FULL'!B:B,0)))</f>
        <v>BASIC WL</v>
      </c>
      <c r="AD223" s="8"/>
    </row>
    <row r="224" spans="1:30" ht="21" customHeight="1" outlineLevel="1" x14ac:dyDescent="0.2">
      <c r="A224" s="103" t="s">
        <v>509</v>
      </c>
      <c r="C224" s="102"/>
      <c r="D224" s="454"/>
      <c r="E224" s="104"/>
      <c r="F224" s="105"/>
      <c r="G224" s="473"/>
      <c r="H224" s="473"/>
      <c r="I224" s="473"/>
      <c r="J224" s="105"/>
      <c r="K224" s="101"/>
      <c r="L224" s="108"/>
      <c r="M224" s="108"/>
      <c r="N224" s="101"/>
      <c r="O224" s="102"/>
      <c r="P224" s="104"/>
      <c r="Q224" s="104"/>
      <c r="R224" s="97"/>
      <c r="S224" s="102"/>
      <c r="T224" s="101"/>
      <c r="U224" s="508"/>
      <c r="V224" s="104"/>
      <c r="W224" s="104"/>
      <c r="X224" s="102"/>
      <c r="Y224" s="8"/>
      <c r="Z224" s="106"/>
      <c r="AB224" s="107"/>
    </row>
    <row r="225" spans="1:25" ht="21" customHeight="1" x14ac:dyDescent="0.2">
      <c r="A225" s="2"/>
      <c r="C225" s="4"/>
      <c r="D225" s="455"/>
      <c r="E225" s="5"/>
      <c r="F225" s="8"/>
      <c r="K225" s="70"/>
      <c r="L225" s="6"/>
      <c r="M225" s="6"/>
      <c r="N225" s="70"/>
      <c r="O225" s="4"/>
      <c r="P225" s="5"/>
      <c r="Q225" s="5"/>
      <c r="R225" s="5"/>
      <c r="S225" s="4"/>
      <c r="T225" s="70"/>
      <c r="U225" s="70"/>
      <c r="V225" s="5"/>
      <c r="W225" s="5"/>
      <c r="X225" s="4"/>
      <c r="Y225" s="8"/>
    </row>
  </sheetData>
  <autoFilter ref="A3:AD224" xr:uid="{9052950D-27D1-E442-8C7C-2DD8CE67DAF0}"/>
  <conditionalFormatting sqref="G127:I223 G58:I123 G4:I56">
    <cfRule type="beginsWith" dxfId="25" priority="23" operator="beginsWith" text="N">
      <formula>LEFT(G4,LEN("N"))="N"</formula>
    </cfRule>
  </conditionalFormatting>
  <conditionalFormatting sqref="AA127:AA223 AA58:AA123 AA4:AA56">
    <cfRule type="expression" dxfId="24" priority="22">
      <formula>AA4&lt;&gt;K4</formula>
    </cfRule>
  </conditionalFormatting>
  <conditionalFormatting sqref="K127:K223 K58:K123 K4:K56">
    <cfRule type="expression" dxfId="23" priority="24">
      <formula>K4&lt;&gt;N4</formula>
    </cfRule>
  </conditionalFormatting>
  <conditionalFormatting sqref="Z127:Z223 Z58:Z123 Z4:Z56">
    <cfRule type="expression" dxfId="22" priority="20">
      <formula>_xlfn.ISFORMULA(Z4)=FALSE</formula>
    </cfRule>
  </conditionalFormatting>
  <conditionalFormatting sqref="L127:L223 L58:L123 L4:L56">
    <cfRule type="expression" dxfId="21" priority="17">
      <formula>AND(LEFT(J4,3)&lt;&gt;"BAS",LEFT(J4,3)&lt;&gt;"COM")</formula>
    </cfRule>
  </conditionalFormatting>
  <conditionalFormatting sqref="K127:K223 K58:K123 K4:K56">
    <cfRule type="expression" dxfId="20" priority="18">
      <formula>LEFT(J4,3)&lt;&gt;"BAS"</formula>
    </cfRule>
  </conditionalFormatting>
  <conditionalFormatting sqref="M127:M223 M58:M123 M4:M56">
    <cfRule type="expression" dxfId="19" priority="21">
      <formula>AND(LEFT(J4,3)&lt;&gt;"BAS",LEFT(J4,3)&lt;&gt;"COM",LEFT(J4,3)&lt;&gt;"EXT")</formula>
    </cfRule>
  </conditionalFormatting>
  <conditionalFormatting sqref="L127:M223 L58:M123 L4:M56">
    <cfRule type="expression" dxfId="18" priority="19">
      <formula>L4&lt;&gt;K4</formula>
    </cfRule>
  </conditionalFormatting>
  <conditionalFormatting sqref="G57:I57">
    <cfRule type="beginsWith" dxfId="17" priority="13" operator="beginsWith" text="N">
      <formula>LEFT(G57,LEN("N"))="N"</formula>
    </cfRule>
  </conditionalFormatting>
  <conditionalFormatting sqref="AA57">
    <cfRule type="expression" dxfId="16" priority="12">
      <formula>AA57&lt;&gt;K57</formula>
    </cfRule>
  </conditionalFormatting>
  <conditionalFormatting sqref="K57">
    <cfRule type="expression" dxfId="15" priority="11">
      <formula>K57&lt;&gt;N57</formula>
    </cfRule>
  </conditionalFormatting>
  <conditionalFormatting sqref="Z57">
    <cfRule type="expression" dxfId="14" priority="10">
      <formula>_xlfn.ISFORMULA(Z57)=FALSE</formula>
    </cfRule>
  </conditionalFormatting>
  <conditionalFormatting sqref="L57:M57">
    <cfRule type="expression" dxfId="13" priority="9">
      <formula>L57&lt;&gt;K57</formula>
    </cfRule>
  </conditionalFormatting>
  <conditionalFormatting sqref="L57">
    <cfRule type="expression" dxfId="12" priority="14">
      <formula>AND(LEFT(J57,3)&lt;&gt;"BAS",LEFT(J57,3)&lt;&gt;"COM")</formula>
    </cfRule>
  </conditionalFormatting>
  <conditionalFormatting sqref="K57">
    <cfRule type="expression" dxfId="11" priority="15">
      <formula>LEFT(J57,3)&lt;&gt;"BAS"</formula>
    </cfRule>
  </conditionalFormatting>
  <conditionalFormatting sqref="M57">
    <cfRule type="expression" dxfId="10" priority="16">
      <formula>AND(LEFT(J57,3)&lt;&gt;"BAS",LEFT(J57,3)&lt;&gt;"COM",LEFT(J57,3)&lt;&gt;"EXT")</formula>
    </cfRule>
  </conditionalFormatting>
  <conditionalFormatting sqref="G124:I126">
    <cfRule type="beginsWith" dxfId="9" priority="7" operator="beginsWith" text="N">
      <formula>LEFT(G124,LEN("N"))="N"</formula>
    </cfRule>
  </conditionalFormatting>
  <conditionalFormatting sqref="AA124:AA126">
    <cfRule type="expression" dxfId="8" priority="6">
      <formula>AA124&lt;&gt;K124</formula>
    </cfRule>
  </conditionalFormatting>
  <conditionalFormatting sqref="K124:K126">
    <cfRule type="expression" dxfId="7" priority="8">
      <formula>K124&lt;&gt;N124</formula>
    </cfRule>
  </conditionalFormatting>
  <conditionalFormatting sqref="Z124:Z126">
    <cfRule type="expression" dxfId="6" priority="4">
      <formula>_xlfn.ISFORMULA(Z124)=FALSE</formula>
    </cfRule>
  </conditionalFormatting>
  <conditionalFormatting sqref="L124:L126">
    <cfRule type="expression" dxfId="5" priority="1">
      <formula>AND(LEFT(J124,3)&lt;&gt;"BAS",LEFT(J124,3)&lt;&gt;"COM")</formula>
    </cfRule>
  </conditionalFormatting>
  <conditionalFormatting sqref="K124:K126">
    <cfRule type="expression" dxfId="4" priority="2">
      <formula>LEFT(J124,3)&lt;&gt;"BAS"</formula>
    </cfRule>
  </conditionalFormatting>
  <conditionalFormatting sqref="M124:M126">
    <cfRule type="expression" dxfId="3" priority="5">
      <formula>AND(LEFT(J124,3)&lt;&gt;"BAS",LEFT(J124,3)&lt;&gt;"COM",LEFT(J124,3)&lt;&gt;"EXT")</formula>
    </cfRule>
  </conditionalFormatting>
  <conditionalFormatting sqref="L124:M126">
    <cfRule type="expression" dxfId="2" priority="3">
      <formula>L124&lt;&gt;K124</formula>
    </cfRule>
  </conditionalFormatting>
  <pageMargins left="0.7" right="0.7" top="0.75" bottom="0.75" header="0" footer="0"/>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B7B7B"/>
  </sheetPr>
  <dimension ref="A1:AS816"/>
  <sheetViews>
    <sheetView showGridLines="0" zoomScale="110" zoomScaleNormal="110" workbookViewId="0">
      <pane xSplit="5" ySplit="5" topLeftCell="F6" activePane="bottomRight" state="frozen"/>
      <selection pane="topRight" activeCell="F1" sqref="F1"/>
      <selection pane="bottomLeft" activeCell="A6" sqref="A6"/>
      <selection pane="bottomRight" activeCell="F10" sqref="F10"/>
    </sheetView>
  </sheetViews>
  <sheetFormatPr baseColWidth="10" defaultColWidth="12.6640625" defaultRowHeight="15" customHeight="1" x14ac:dyDescent="0.2"/>
  <cols>
    <col min="1" max="1" width="11.83203125" style="547" customWidth="1"/>
    <col min="2" max="2" width="11.33203125" style="207" customWidth="1"/>
    <col min="3" max="4" width="5.5" style="207" customWidth="1"/>
    <col min="5" max="5" width="37.5" style="207" customWidth="1"/>
    <col min="6" max="6" width="54.1640625" style="207" customWidth="1"/>
    <col min="7" max="7" width="65.5" style="207" customWidth="1"/>
    <col min="8" max="8" width="51" style="207" customWidth="1"/>
    <col min="9" max="9" width="42.5" style="207" customWidth="1"/>
    <col min="10" max="10" width="11.6640625" style="207" customWidth="1"/>
    <col min="11" max="11" width="5.33203125" style="207" customWidth="1"/>
    <col min="12" max="12" width="44.1640625" style="404" customWidth="1"/>
    <col min="13" max="13" width="62.1640625" style="224" customWidth="1"/>
    <col min="14" max="14" width="5.5" style="207" customWidth="1"/>
    <col min="15" max="15" width="4.5" style="207" customWidth="1"/>
    <col min="16" max="16" width="5.33203125" style="207" customWidth="1"/>
    <col min="17" max="17" width="9" style="207" customWidth="1"/>
    <col min="18" max="18" width="28.83203125" style="207" customWidth="1"/>
    <col min="19" max="19" width="7.6640625" style="207" customWidth="1"/>
    <col min="20" max="20" width="11.6640625" style="207" customWidth="1"/>
    <col min="21" max="21" width="35.33203125" style="402" customWidth="1"/>
    <col min="22" max="22" width="23.5" style="207" customWidth="1"/>
    <col min="23" max="23" width="24.6640625" style="207" customWidth="1"/>
    <col min="24" max="24" width="12" style="207" customWidth="1"/>
    <col min="25" max="25" width="2.6640625" style="207" customWidth="1"/>
    <col min="26" max="26" width="8" style="207" customWidth="1"/>
    <col min="27" max="28" width="5.5" style="207" customWidth="1"/>
    <col min="29" max="29" width="28.83203125" style="207" customWidth="1"/>
    <col min="30" max="30" width="35.1640625" style="207" customWidth="1"/>
    <col min="31" max="31" width="48.33203125" style="207" customWidth="1"/>
    <col min="32" max="32" width="45.33203125" style="207" customWidth="1"/>
    <col min="33" max="33" width="30.6640625" style="207" customWidth="1"/>
    <col min="34" max="34" width="11.6640625" style="207" customWidth="1"/>
    <col min="35" max="35" width="6.1640625" style="207" customWidth="1"/>
    <col min="36" max="36" width="39.1640625" style="207" customWidth="1"/>
    <col min="37" max="37" width="62.1640625" style="207" customWidth="1"/>
    <col min="38" max="38" width="5.5" style="207" customWidth="1"/>
    <col min="39" max="39" width="4.5" style="207" customWidth="1"/>
    <col min="40" max="40" width="5.33203125" style="207" customWidth="1"/>
    <col min="41" max="41" width="9" style="207" customWidth="1"/>
    <col min="42" max="42" width="19.1640625" style="207" customWidth="1"/>
    <col min="43" max="43" width="5" style="207" customWidth="1"/>
    <col min="44" max="44" width="11.6640625" style="207" customWidth="1"/>
    <col min="45" max="45" width="9.5" style="207" customWidth="1"/>
    <col min="46" max="16384" width="12.6640625" style="207"/>
  </cols>
  <sheetData>
    <row r="1" spans="1:45" ht="18.75" customHeight="1" x14ac:dyDescent="0.2">
      <c r="A1" s="540"/>
      <c r="B1" s="204"/>
      <c r="C1" s="205"/>
      <c r="D1" s="205"/>
      <c r="E1" s="1"/>
      <c r="F1" s="1"/>
      <c r="G1" s="1"/>
      <c r="H1" s="1"/>
      <c r="I1" s="1"/>
      <c r="J1" s="1"/>
      <c r="K1" s="205"/>
      <c r="L1" s="403"/>
      <c r="M1" s="211"/>
      <c r="N1" s="206"/>
      <c r="O1" s="205"/>
      <c r="P1" s="205"/>
      <c r="Q1" s="205"/>
      <c r="R1" s="1"/>
      <c r="S1" s="208" t="e">
        <f>IF(B1="EXT",MATCH(SUBSTITUTE(M1,"/rsm:CrossIndustryInvoice",""),'Order-X_EXTENDED'!O:O,0),MATCH(B1,'Order-X_EXTENDED'!Z:Z,0))</f>
        <v>#N/A</v>
      </c>
      <c r="T1" s="205"/>
      <c r="U1" s="208"/>
      <c r="V1" s="1"/>
      <c r="W1" s="1"/>
      <c r="X1" s="1"/>
      <c r="Y1" s="1"/>
      <c r="Z1" s="204"/>
      <c r="AA1" s="205"/>
      <c r="AB1" s="205"/>
      <c r="AC1" s="1"/>
      <c r="AD1" s="1"/>
      <c r="AE1" s="1"/>
      <c r="AF1" s="1"/>
      <c r="AG1" s="1"/>
      <c r="AH1" s="1"/>
      <c r="AI1" s="1"/>
      <c r="AJ1" s="1"/>
      <c r="AK1" s="1"/>
      <c r="AL1" s="206"/>
      <c r="AM1" s="205"/>
      <c r="AN1" s="205"/>
      <c r="AO1" s="205"/>
      <c r="AP1" s="1"/>
      <c r="AQ1" s="1"/>
      <c r="AR1" s="205"/>
      <c r="AS1" s="1"/>
    </row>
    <row r="2" spans="1:45" ht="18.75" customHeight="1" thickBot="1" x14ac:dyDescent="0.25">
      <c r="A2" s="541"/>
      <c r="B2" s="204"/>
      <c r="C2" s="205"/>
      <c r="D2" s="205"/>
      <c r="E2" s="1"/>
      <c r="F2" s="1"/>
      <c r="G2" s="1"/>
      <c r="H2" s="1"/>
      <c r="I2" s="1"/>
      <c r="J2" s="1"/>
      <c r="K2" s="205"/>
      <c r="L2" s="403"/>
      <c r="M2" s="211"/>
      <c r="N2" s="206"/>
      <c r="O2" s="205"/>
      <c r="P2" s="205"/>
      <c r="Q2" s="205"/>
      <c r="R2" s="204"/>
      <c r="S2" s="208"/>
      <c r="T2" s="205"/>
      <c r="U2" s="208"/>
      <c r="V2" s="209">
        <f>IF(ISERROR(FIND("/",M2)),M2,LEFT(M2,FIND(CHAR(1),SUBSTITUTE(M2,"/",CHAR(1),LEN(M2)-LEN(SUBSTITUTE(M2,"/",""))))-1))</f>
        <v>0</v>
      </c>
      <c r="W2" s="209">
        <f>IF(ISERROR(FIND("/",M2)),M2,MID(M2, FIND(CHAR(1),SUBSTITUTE(M2,"/",CHAR(1), LEN(M2)-LEN(SUBSTITUTE(M2,"/","")))), LEN(M2)))</f>
        <v>0</v>
      </c>
      <c r="X2" s="210">
        <f>COUNTIFS(M2:M$4,V2)</f>
        <v>0</v>
      </c>
      <c r="Y2" s="1"/>
      <c r="Z2" s="204"/>
      <c r="AA2" s="205"/>
      <c r="AB2" s="205"/>
      <c r="AC2" s="1"/>
      <c r="AD2" s="1"/>
      <c r="AE2" s="1"/>
      <c r="AF2" s="1"/>
      <c r="AG2" s="1"/>
      <c r="AH2" s="1"/>
      <c r="AI2" s="1"/>
      <c r="AJ2" s="1"/>
      <c r="AK2" s="1"/>
      <c r="AL2" s="206"/>
      <c r="AM2" s="205"/>
      <c r="AN2" s="205"/>
      <c r="AO2" s="205"/>
      <c r="AP2" s="204"/>
      <c r="AQ2" s="211"/>
      <c r="AR2" s="205"/>
      <c r="AS2" s="211"/>
    </row>
    <row r="3" spans="1:45" ht="18.75" customHeight="1" thickBot="1" x14ac:dyDescent="0.25">
      <c r="A3" s="541"/>
      <c r="B3" s="560" t="s">
        <v>45</v>
      </c>
      <c r="C3" s="561"/>
      <c r="D3" s="561"/>
      <c r="E3" s="561"/>
      <c r="F3" s="561"/>
      <c r="G3" s="561"/>
      <c r="H3" s="561"/>
      <c r="I3" s="561"/>
      <c r="J3" s="561"/>
      <c r="K3" s="562"/>
      <c r="L3" s="212"/>
      <c r="M3" s="213"/>
      <c r="N3" s="213"/>
      <c r="O3" s="213"/>
      <c r="P3" s="213"/>
      <c r="Q3" s="213"/>
      <c r="R3" s="214"/>
      <c r="S3" s="208"/>
      <c r="T3" s="215"/>
      <c r="U3" s="216"/>
      <c r="V3" s="211"/>
      <c r="W3" s="211"/>
      <c r="X3" s="211"/>
      <c r="Y3" s="211"/>
      <c r="Z3" s="560" t="s">
        <v>45</v>
      </c>
      <c r="AA3" s="561"/>
      <c r="AB3" s="561"/>
      <c r="AC3" s="561"/>
      <c r="AD3" s="561"/>
      <c r="AE3" s="561"/>
      <c r="AF3" s="561"/>
      <c r="AG3" s="561"/>
      <c r="AH3" s="561"/>
      <c r="AI3" s="561"/>
      <c r="AJ3" s="562"/>
      <c r="AK3" s="213"/>
      <c r="AL3" s="213"/>
      <c r="AM3" s="213"/>
      <c r="AN3" s="213"/>
      <c r="AO3" s="213"/>
      <c r="AP3" s="214"/>
      <c r="AQ3" s="211"/>
      <c r="AR3" s="215"/>
      <c r="AS3" s="211"/>
    </row>
    <row r="4" spans="1:45" s="248" customFormat="1" ht="85" x14ac:dyDescent="0.15">
      <c r="A4" s="242" t="s">
        <v>4190</v>
      </c>
      <c r="B4" s="243" t="s">
        <v>4</v>
      </c>
      <c r="C4" s="244" t="s">
        <v>7</v>
      </c>
      <c r="D4" s="244" t="s">
        <v>48</v>
      </c>
      <c r="E4" s="245" t="s">
        <v>6</v>
      </c>
      <c r="F4" s="245" t="s">
        <v>49</v>
      </c>
      <c r="G4" s="245" t="s">
        <v>50</v>
      </c>
      <c r="H4" s="245" t="s">
        <v>51</v>
      </c>
      <c r="I4" s="245" t="s">
        <v>52</v>
      </c>
      <c r="J4" s="245" t="s">
        <v>53</v>
      </c>
      <c r="K4" s="246" t="s">
        <v>54</v>
      </c>
      <c r="L4" s="245" t="s">
        <v>55</v>
      </c>
      <c r="M4" s="245" t="s">
        <v>55</v>
      </c>
      <c r="N4" s="244" t="s">
        <v>56</v>
      </c>
      <c r="O4" s="246" t="s">
        <v>57</v>
      </c>
      <c r="P4" s="246" t="s">
        <v>58</v>
      </c>
      <c r="Q4" s="245" t="s">
        <v>59</v>
      </c>
      <c r="R4" s="247" t="s">
        <v>60</v>
      </c>
      <c r="T4" s="249" t="s">
        <v>61</v>
      </c>
      <c r="U4" s="250"/>
      <c r="V4" s="251" t="s">
        <v>62</v>
      </c>
      <c r="W4" s="251" t="s">
        <v>63</v>
      </c>
      <c r="X4" s="251" t="s">
        <v>64</v>
      </c>
      <c r="Y4" s="252"/>
      <c r="Z4" s="253" t="s">
        <v>4</v>
      </c>
      <c r="AA4" s="254" t="s">
        <v>65</v>
      </c>
      <c r="AB4" s="254" t="s">
        <v>66</v>
      </c>
      <c r="AC4" s="255" t="s">
        <v>67</v>
      </c>
      <c r="AD4" s="255" t="s">
        <v>68</v>
      </c>
      <c r="AE4" s="255" t="s">
        <v>69</v>
      </c>
      <c r="AF4" s="255" t="s">
        <v>70</v>
      </c>
      <c r="AG4" s="255" t="s">
        <v>71</v>
      </c>
      <c r="AH4" s="255" t="s">
        <v>53</v>
      </c>
      <c r="AI4" s="256" t="s">
        <v>72</v>
      </c>
      <c r="AJ4" s="255" t="s">
        <v>55</v>
      </c>
      <c r="AK4" s="255" t="s">
        <v>55</v>
      </c>
      <c r="AL4" s="254" t="s">
        <v>56</v>
      </c>
      <c r="AM4" s="256" t="s">
        <v>57</v>
      </c>
      <c r="AN4" s="256" t="s">
        <v>58</v>
      </c>
      <c r="AO4" s="255" t="s">
        <v>59</v>
      </c>
      <c r="AP4" s="257" t="s">
        <v>60</v>
      </c>
      <c r="AR4" s="249" t="s">
        <v>74</v>
      </c>
    </row>
    <row r="5" spans="1:45" s="361" customFormat="1" ht="46" customHeight="1" x14ac:dyDescent="0.2">
      <c r="A5" s="542" t="s">
        <v>13</v>
      </c>
      <c r="B5" s="258" t="s">
        <v>75</v>
      </c>
      <c r="C5" s="259">
        <v>1</v>
      </c>
      <c r="D5" s="260" t="s">
        <v>16</v>
      </c>
      <c r="E5" s="261" t="s">
        <v>4467</v>
      </c>
      <c r="F5" s="261" t="s">
        <v>76</v>
      </c>
      <c r="G5" s="262"/>
      <c r="H5" s="262"/>
      <c r="I5" s="262" t="s">
        <v>77</v>
      </c>
      <c r="J5" s="261"/>
      <c r="K5" s="263" t="s">
        <v>16</v>
      </c>
      <c r="L5" s="264" t="s">
        <v>78</v>
      </c>
      <c r="M5" s="265" t="s">
        <v>80</v>
      </c>
      <c r="N5" s="263"/>
      <c r="O5" s="266" t="s">
        <v>81</v>
      </c>
      <c r="P5" s="263" t="s">
        <v>16</v>
      </c>
      <c r="Q5" s="263" t="s">
        <v>77</v>
      </c>
      <c r="R5" s="267" t="s">
        <v>77</v>
      </c>
      <c r="S5" s="208">
        <f>IF(B5="EXT",MATCH(SUBSTITUTE(M5,"/rsm:CrossIndustryInvoice",""),'Order-X_EXTENDED'!O:O,0),MATCH(B5,'Order-X_EXTENDED'!Z:Z,0))</f>
        <v>4</v>
      </c>
      <c r="T5" s="269" t="s">
        <v>84</v>
      </c>
      <c r="U5" s="270"/>
      <c r="V5" s="271" t="str">
        <f t="shared" ref="V5:V68" si="0">IF(ISERROR(FIND("/",M5)),M5,LEFT(M5,FIND(CHAR(1),SUBSTITUTE(M5,"/",CHAR(1),LEN(M5)-LEN(SUBSTITUTE(M5,"/",""))))-1))</f>
        <v>/rsm:CrossIndustryInvoice</v>
      </c>
      <c r="W5" s="271" t="str">
        <f t="shared" ref="W5:W68" si="1">IF(ISERROR(FIND("/",M5)),M5,MID(M5, FIND(CHAR(1),SUBSTITUTE(M5,"/",CHAR(1), LEN(M5)-LEN(SUBSTITUTE(M5,"/","")))), LEN(M5)))</f>
        <v>/rsm:ExchangedDocumentContext</v>
      </c>
      <c r="X5" s="272">
        <f>COUNTIFS(M$4:M5,V5)</f>
        <v>0</v>
      </c>
      <c r="Y5" s="273"/>
      <c r="Z5" s="258" t="s">
        <v>75</v>
      </c>
      <c r="AA5" s="259">
        <v>1</v>
      </c>
      <c r="AB5" s="260" t="s">
        <v>16</v>
      </c>
      <c r="AC5" s="261" t="s">
        <v>89</v>
      </c>
      <c r="AD5" s="261" t="s">
        <v>90</v>
      </c>
      <c r="AE5" s="262"/>
      <c r="AF5" s="262"/>
      <c r="AG5" s="262" t="s">
        <v>77</v>
      </c>
      <c r="AH5" s="261"/>
      <c r="AI5" s="263" t="s">
        <v>16</v>
      </c>
      <c r="AJ5" s="264" t="s">
        <v>78</v>
      </c>
      <c r="AK5" s="265" t="s">
        <v>80</v>
      </c>
      <c r="AL5" s="263" t="s">
        <v>77</v>
      </c>
      <c r="AM5" s="266" t="s">
        <v>81</v>
      </c>
      <c r="AN5" s="263" t="s">
        <v>16</v>
      </c>
      <c r="AO5" s="263" t="s">
        <v>77</v>
      </c>
      <c r="AP5" s="267" t="s">
        <v>77</v>
      </c>
      <c r="AQ5" s="268"/>
      <c r="AR5" s="269" t="s">
        <v>84</v>
      </c>
      <c r="AS5" s="398"/>
    </row>
    <row r="6" spans="1:45" s="361" customFormat="1" ht="46" customHeight="1" x14ac:dyDescent="0.2">
      <c r="A6" s="543" t="s">
        <v>13</v>
      </c>
      <c r="B6" s="274" t="s">
        <v>92</v>
      </c>
      <c r="C6" s="275">
        <v>2</v>
      </c>
      <c r="D6" s="275" t="s">
        <v>20</v>
      </c>
      <c r="E6" s="276" t="s">
        <v>95</v>
      </c>
      <c r="F6" s="277"/>
      <c r="G6" s="278"/>
      <c r="H6" s="278" t="s">
        <v>96</v>
      </c>
      <c r="I6" s="278"/>
      <c r="J6" s="277"/>
      <c r="K6" s="279" t="s">
        <v>20</v>
      </c>
      <c r="L6" s="280" t="s">
        <v>97</v>
      </c>
      <c r="M6" s="281" t="s">
        <v>98</v>
      </c>
      <c r="N6" s="279"/>
      <c r="O6" s="282"/>
      <c r="P6" s="275" t="s">
        <v>20</v>
      </c>
      <c r="Q6" s="279"/>
      <c r="R6" s="283"/>
      <c r="S6" s="208">
        <f>IF(B6="EXT",MATCH(SUBSTITUTE(M6,"/rsm:CrossIndustryInvoice",""),'Order-X_EXTENDED'!O:O,0),MATCH(B6,'Order-X_EXTENDED'!Z:Z,0))</f>
        <v>5</v>
      </c>
      <c r="T6" s="284" t="s">
        <v>99</v>
      </c>
      <c r="U6" s="270"/>
      <c r="V6" s="271" t="str">
        <f t="shared" si="0"/>
        <v>/rsm:CrossIndustryInvoice/rsm:ExchangedDocumentContext</v>
      </c>
      <c r="W6" s="271" t="str">
        <f t="shared" si="1"/>
        <v>/ram:TestIndicator</v>
      </c>
      <c r="X6" s="272">
        <f>COUNTIFS(M$4:M6,V6)</f>
        <v>1</v>
      </c>
      <c r="Y6" s="273"/>
      <c r="Z6" s="274" t="s">
        <v>92</v>
      </c>
      <c r="AA6" s="275">
        <v>2</v>
      </c>
      <c r="AB6" s="275" t="s">
        <v>20</v>
      </c>
      <c r="AC6" s="276" t="s">
        <v>100</v>
      </c>
      <c r="AD6" s="277"/>
      <c r="AE6" s="278"/>
      <c r="AF6" s="278"/>
      <c r="AG6" s="278"/>
      <c r="AH6" s="277"/>
      <c r="AI6" s="279" t="s">
        <v>20</v>
      </c>
      <c r="AJ6" s="280" t="s">
        <v>97</v>
      </c>
      <c r="AK6" s="281" t="s">
        <v>98</v>
      </c>
      <c r="AL6" s="279"/>
      <c r="AM6" s="282"/>
      <c r="AN6" s="275" t="s">
        <v>20</v>
      </c>
      <c r="AO6" s="279"/>
      <c r="AP6" s="283"/>
      <c r="AQ6" s="268"/>
      <c r="AR6" s="284" t="s">
        <v>99</v>
      </c>
      <c r="AS6" s="398"/>
    </row>
    <row r="7" spans="1:45" s="361" customFormat="1" ht="46" customHeight="1" x14ac:dyDescent="0.2">
      <c r="A7" s="543" t="s">
        <v>13</v>
      </c>
      <c r="B7" s="274" t="s">
        <v>92</v>
      </c>
      <c r="C7" s="275">
        <v>3</v>
      </c>
      <c r="D7" s="275" t="s">
        <v>16</v>
      </c>
      <c r="E7" s="276" t="s">
        <v>101</v>
      </c>
      <c r="F7" s="277" t="s">
        <v>102</v>
      </c>
      <c r="G7" s="278"/>
      <c r="H7" s="278" t="s">
        <v>103</v>
      </c>
      <c r="I7" s="278"/>
      <c r="J7" s="277"/>
      <c r="K7" s="279" t="s">
        <v>16</v>
      </c>
      <c r="L7" s="280" t="s">
        <v>104</v>
      </c>
      <c r="M7" s="281" t="s">
        <v>105</v>
      </c>
      <c r="N7" s="279"/>
      <c r="O7" s="282"/>
      <c r="P7" s="275" t="s">
        <v>20</v>
      </c>
      <c r="Q7" s="279"/>
      <c r="R7" s="283"/>
      <c r="S7" s="208">
        <f>IF(B7="EXT",MATCH(SUBSTITUTE(M7,"/rsm:CrossIndustryInvoice",""),'Order-X_EXTENDED'!O:O,0),MATCH(B7,'Order-X_EXTENDED'!Z:Z,0))</f>
        <v>6</v>
      </c>
      <c r="T7" s="284" t="s">
        <v>99</v>
      </c>
      <c r="U7" s="270"/>
      <c r="V7" s="271" t="str">
        <f t="shared" si="0"/>
        <v>/rsm:CrossIndustryInvoice/rsm:ExchangedDocumentContext/ram:TestIndicator</v>
      </c>
      <c r="W7" s="271" t="str">
        <f t="shared" si="1"/>
        <v>/udt:Indicator</v>
      </c>
      <c r="X7" s="272">
        <f>COUNTIFS(M$4:M7,V7)</f>
        <v>1</v>
      </c>
      <c r="Y7" s="273"/>
      <c r="Z7" s="274" t="s">
        <v>92</v>
      </c>
      <c r="AA7" s="275">
        <v>3</v>
      </c>
      <c r="AB7" s="275" t="s">
        <v>16</v>
      </c>
      <c r="AC7" s="276" t="s">
        <v>106</v>
      </c>
      <c r="AD7" s="277"/>
      <c r="AE7" s="278"/>
      <c r="AF7" s="278"/>
      <c r="AG7" s="278"/>
      <c r="AH7" s="277"/>
      <c r="AI7" s="279" t="s">
        <v>16</v>
      </c>
      <c r="AJ7" s="280" t="s">
        <v>104</v>
      </c>
      <c r="AK7" s="281" t="s">
        <v>105</v>
      </c>
      <c r="AL7" s="279"/>
      <c r="AM7" s="282"/>
      <c r="AN7" s="275" t="s">
        <v>20</v>
      </c>
      <c r="AO7" s="279"/>
      <c r="AP7" s="283"/>
      <c r="AQ7" s="268"/>
      <c r="AR7" s="284" t="s">
        <v>99</v>
      </c>
      <c r="AS7" s="398"/>
    </row>
    <row r="8" spans="1:45" s="361" customFormat="1" ht="46" customHeight="1" x14ac:dyDescent="0.2">
      <c r="A8" s="543" t="s">
        <v>13</v>
      </c>
      <c r="B8" s="285" t="s">
        <v>108</v>
      </c>
      <c r="C8" s="286">
        <v>2</v>
      </c>
      <c r="D8" s="286" t="s">
        <v>20</v>
      </c>
      <c r="E8" s="287" t="s">
        <v>19</v>
      </c>
      <c r="F8" s="277"/>
      <c r="G8" s="278"/>
      <c r="H8" s="278"/>
      <c r="I8" s="278"/>
      <c r="J8" s="277"/>
      <c r="K8" s="279" t="s">
        <v>20</v>
      </c>
      <c r="L8" s="288" t="s">
        <v>111</v>
      </c>
      <c r="M8" s="289" t="s">
        <v>112</v>
      </c>
      <c r="N8" s="279"/>
      <c r="O8" s="282"/>
      <c r="P8" s="279" t="s">
        <v>21</v>
      </c>
      <c r="Q8" s="279"/>
      <c r="R8" s="283"/>
      <c r="S8" s="208">
        <f>IF(B8="EXT",MATCH(SUBSTITUTE(M8,"/rsm:CrossIndustryInvoice",""),'Order-X_EXTENDED'!O:O,0),MATCH(B8,'Order-X_EXTENDED'!Z:Z,0))</f>
        <v>7</v>
      </c>
      <c r="T8" s="282" t="s">
        <v>84</v>
      </c>
      <c r="U8" s="270"/>
      <c r="V8" s="271" t="str">
        <f t="shared" si="0"/>
        <v>/rsm:CrossIndustryInvoice/rsm:ExchangedDocumentContext</v>
      </c>
      <c r="W8" s="271" t="str">
        <f t="shared" si="1"/>
        <v>/ram:BusinessProcessSpecifiedDocumentContextParameter</v>
      </c>
      <c r="X8" s="272">
        <f>COUNTIFS(M$4:M8,V8)</f>
        <v>1</v>
      </c>
      <c r="Y8" s="273"/>
      <c r="Z8" s="285" t="s">
        <v>108</v>
      </c>
      <c r="AA8" s="286">
        <v>2</v>
      </c>
      <c r="AB8" s="286" t="s">
        <v>20</v>
      </c>
      <c r="AC8" s="287" t="s">
        <v>115</v>
      </c>
      <c r="AD8" s="277"/>
      <c r="AE8" s="278"/>
      <c r="AF8" s="278"/>
      <c r="AG8" s="278" t="s">
        <v>77</v>
      </c>
      <c r="AH8" s="277"/>
      <c r="AI8" s="279" t="s">
        <v>20</v>
      </c>
      <c r="AJ8" s="288" t="s">
        <v>111</v>
      </c>
      <c r="AK8" s="289" t="s">
        <v>112</v>
      </c>
      <c r="AL8" s="279"/>
      <c r="AM8" s="282"/>
      <c r="AN8" s="279" t="s">
        <v>21</v>
      </c>
      <c r="AO8" s="279"/>
      <c r="AP8" s="283"/>
      <c r="AQ8" s="268"/>
      <c r="AR8" s="282" t="s">
        <v>84</v>
      </c>
      <c r="AS8" s="398"/>
    </row>
    <row r="9" spans="1:45" s="361" customFormat="1" ht="46" customHeight="1" x14ac:dyDescent="0.2">
      <c r="A9" s="543" t="s">
        <v>13</v>
      </c>
      <c r="B9" s="285" t="s">
        <v>118</v>
      </c>
      <c r="C9" s="279">
        <v>3</v>
      </c>
      <c r="D9" s="279" t="s">
        <v>20</v>
      </c>
      <c r="E9" s="277" t="s">
        <v>22</v>
      </c>
      <c r="F9" s="277" t="s">
        <v>119</v>
      </c>
      <c r="G9" s="278" t="s">
        <v>120</v>
      </c>
      <c r="H9" s="278" t="s">
        <v>121</v>
      </c>
      <c r="I9" s="278" t="s">
        <v>77</v>
      </c>
      <c r="J9" s="277" t="s">
        <v>122</v>
      </c>
      <c r="K9" s="279" t="s">
        <v>20</v>
      </c>
      <c r="L9" s="288" t="s">
        <v>123</v>
      </c>
      <c r="M9" s="289" t="s">
        <v>124</v>
      </c>
      <c r="N9" s="279" t="s">
        <v>125</v>
      </c>
      <c r="O9" s="282" t="s">
        <v>77</v>
      </c>
      <c r="P9" s="279" t="s">
        <v>20</v>
      </c>
      <c r="Q9" s="279" t="s">
        <v>77</v>
      </c>
      <c r="R9" s="283" t="s">
        <v>77</v>
      </c>
      <c r="S9" s="208">
        <f>IF(B9="EXT",MATCH(SUBSTITUTE(M9,"/rsm:CrossIndustryInvoice",""),'Order-X_EXTENDED'!O:O,0),MATCH(B9,'Order-X_EXTENDED'!Z:Z,0))</f>
        <v>8</v>
      </c>
      <c r="T9" s="282" t="s">
        <v>84</v>
      </c>
      <c r="U9" s="270"/>
      <c r="V9" s="271" t="str">
        <f t="shared" si="0"/>
        <v>/rsm:CrossIndustryInvoice/rsm:ExchangedDocumentContext/ram:BusinessProcessSpecifiedDocumentContextParameter</v>
      </c>
      <c r="W9" s="271" t="str">
        <f t="shared" si="1"/>
        <v>/ram:ID</v>
      </c>
      <c r="X9" s="272">
        <f>COUNTIFS(M$4:M9,V9)</f>
        <v>1</v>
      </c>
      <c r="Y9" s="273"/>
      <c r="Z9" s="285" t="s">
        <v>118</v>
      </c>
      <c r="AA9" s="279">
        <v>3</v>
      </c>
      <c r="AB9" s="279" t="s">
        <v>20</v>
      </c>
      <c r="AC9" s="277" t="s">
        <v>127</v>
      </c>
      <c r="AD9" s="277" t="s">
        <v>128</v>
      </c>
      <c r="AE9" s="278" t="s">
        <v>129</v>
      </c>
      <c r="AF9" s="278" t="s">
        <v>130</v>
      </c>
      <c r="AG9" s="278" t="s">
        <v>77</v>
      </c>
      <c r="AH9" s="277" t="s">
        <v>131</v>
      </c>
      <c r="AI9" s="279" t="s">
        <v>20</v>
      </c>
      <c r="AJ9" s="288" t="s">
        <v>123</v>
      </c>
      <c r="AK9" s="289" t="s">
        <v>124</v>
      </c>
      <c r="AL9" s="279" t="s">
        <v>125</v>
      </c>
      <c r="AM9" s="282" t="s">
        <v>77</v>
      </c>
      <c r="AN9" s="279" t="s">
        <v>20</v>
      </c>
      <c r="AO9" s="279" t="s">
        <v>77</v>
      </c>
      <c r="AP9" s="283" t="s">
        <v>77</v>
      </c>
      <c r="AQ9" s="268"/>
      <c r="AR9" s="282" t="s">
        <v>84</v>
      </c>
      <c r="AS9" s="398"/>
    </row>
    <row r="10" spans="1:45" s="361" customFormat="1" ht="46" customHeight="1" x14ac:dyDescent="0.2">
      <c r="A10" s="543" t="s">
        <v>13</v>
      </c>
      <c r="B10" s="290" t="s">
        <v>133</v>
      </c>
      <c r="C10" s="286">
        <v>2</v>
      </c>
      <c r="D10" s="286" t="s">
        <v>16</v>
      </c>
      <c r="E10" s="287" t="s">
        <v>23</v>
      </c>
      <c r="F10" s="277"/>
      <c r="G10" s="278"/>
      <c r="H10" s="278"/>
      <c r="I10" s="278"/>
      <c r="J10" s="277"/>
      <c r="K10" s="279" t="s">
        <v>16</v>
      </c>
      <c r="L10" s="288" t="s">
        <v>135</v>
      </c>
      <c r="M10" s="289" t="s">
        <v>136</v>
      </c>
      <c r="N10" s="279"/>
      <c r="O10" s="282"/>
      <c r="P10" s="279" t="s">
        <v>21</v>
      </c>
      <c r="Q10" s="279"/>
      <c r="R10" s="283"/>
      <c r="S10" s="208">
        <f>IF(B10="EXT",MATCH(SUBSTITUTE(M10,"/rsm:CrossIndustryInvoice",""),'Order-X_EXTENDED'!O:O,0),MATCH(B10,'Order-X_EXTENDED'!Z:Z,0))</f>
        <v>9</v>
      </c>
      <c r="T10" s="282" t="s">
        <v>84</v>
      </c>
      <c r="U10" s="270"/>
      <c r="V10" s="271" t="str">
        <f t="shared" si="0"/>
        <v>/rsm:CrossIndustryInvoice/rsm:ExchangedDocumentContext</v>
      </c>
      <c r="W10" s="271" t="str">
        <f t="shared" si="1"/>
        <v>/ram:GuidelineSpecifiedDocumentContextParameter</v>
      </c>
      <c r="X10" s="272">
        <f>COUNTIFS(M$4:M10,V10)</f>
        <v>1</v>
      </c>
      <c r="Y10" s="273"/>
      <c r="Z10" s="290" t="s">
        <v>133</v>
      </c>
      <c r="AA10" s="286">
        <v>2</v>
      </c>
      <c r="AB10" s="286" t="s">
        <v>16</v>
      </c>
      <c r="AC10" s="287" t="s">
        <v>137</v>
      </c>
      <c r="AD10" s="277"/>
      <c r="AE10" s="278"/>
      <c r="AF10" s="278"/>
      <c r="AG10" s="278" t="s">
        <v>77</v>
      </c>
      <c r="AH10" s="277"/>
      <c r="AI10" s="279" t="s">
        <v>16</v>
      </c>
      <c r="AJ10" s="288" t="s">
        <v>135</v>
      </c>
      <c r="AK10" s="289" t="s">
        <v>136</v>
      </c>
      <c r="AL10" s="279"/>
      <c r="AM10" s="282"/>
      <c r="AN10" s="279" t="s">
        <v>21</v>
      </c>
      <c r="AO10" s="279"/>
      <c r="AP10" s="283"/>
      <c r="AQ10" s="268"/>
      <c r="AR10" s="282" t="s">
        <v>84</v>
      </c>
      <c r="AS10" s="398"/>
    </row>
    <row r="11" spans="1:45" s="361" customFormat="1" ht="46" customHeight="1" x14ac:dyDescent="0.2">
      <c r="A11" s="543" t="s">
        <v>13</v>
      </c>
      <c r="B11" s="290" t="s">
        <v>139</v>
      </c>
      <c r="C11" s="279">
        <v>3</v>
      </c>
      <c r="D11" s="279" t="s">
        <v>16</v>
      </c>
      <c r="E11" s="277" t="s">
        <v>24</v>
      </c>
      <c r="F11" s="277" t="s">
        <v>140</v>
      </c>
      <c r="G11" s="278" t="s">
        <v>141</v>
      </c>
      <c r="H11" s="278" t="s">
        <v>142</v>
      </c>
      <c r="I11" s="278" t="s">
        <v>143</v>
      </c>
      <c r="J11" s="277" t="s">
        <v>144</v>
      </c>
      <c r="K11" s="279" t="s">
        <v>16</v>
      </c>
      <c r="L11" s="288" t="s">
        <v>145</v>
      </c>
      <c r="M11" s="289" t="s">
        <v>146</v>
      </c>
      <c r="N11" s="279" t="s">
        <v>147</v>
      </c>
      <c r="O11" s="282" t="s">
        <v>81</v>
      </c>
      <c r="P11" s="279" t="s">
        <v>20</v>
      </c>
      <c r="Q11" s="279" t="s">
        <v>148</v>
      </c>
      <c r="R11" s="283" t="s">
        <v>77</v>
      </c>
      <c r="S11" s="208">
        <f>IF(B11="EXT",MATCH(SUBSTITUTE(M11,"/rsm:CrossIndustryInvoice",""),'Order-X_EXTENDED'!O:O,0),MATCH(B11,'Order-X_EXTENDED'!Z:Z,0))</f>
        <v>10</v>
      </c>
      <c r="T11" s="282" t="s">
        <v>84</v>
      </c>
      <c r="U11" s="270"/>
      <c r="V11" s="271" t="str">
        <f t="shared" si="0"/>
        <v>/rsm:CrossIndustryInvoice/rsm:ExchangedDocumentContext/ram:GuidelineSpecifiedDocumentContextParameter</v>
      </c>
      <c r="W11" s="271" t="str">
        <f t="shared" si="1"/>
        <v>/ram:ID</v>
      </c>
      <c r="X11" s="272">
        <f>COUNTIFS(M$4:M11,V11)</f>
        <v>1</v>
      </c>
      <c r="Y11" s="273"/>
      <c r="Z11" s="290" t="s">
        <v>139</v>
      </c>
      <c r="AA11" s="279">
        <v>3</v>
      </c>
      <c r="AB11" s="279" t="s">
        <v>16</v>
      </c>
      <c r="AC11" s="277" t="s">
        <v>149</v>
      </c>
      <c r="AD11" s="277" t="s">
        <v>150</v>
      </c>
      <c r="AE11" s="278" t="s">
        <v>151</v>
      </c>
      <c r="AF11" s="278" t="s">
        <v>152</v>
      </c>
      <c r="AG11" s="278" t="s">
        <v>153</v>
      </c>
      <c r="AH11" s="277" t="s">
        <v>154</v>
      </c>
      <c r="AI11" s="279" t="s">
        <v>16</v>
      </c>
      <c r="AJ11" s="288" t="s">
        <v>145</v>
      </c>
      <c r="AK11" s="289" t="s">
        <v>146</v>
      </c>
      <c r="AL11" s="279" t="s">
        <v>147</v>
      </c>
      <c r="AM11" s="282" t="s">
        <v>81</v>
      </c>
      <c r="AN11" s="279" t="s">
        <v>20</v>
      </c>
      <c r="AO11" s="279" t="s">
        <v>148</v>
      </c>
      <c r="AP11" s="283" t="s">
        <v>77</v>
      </c>
      <c r="AQ11" s="268"/>
      <c r="AR11" s="282" t="s">
        <v>84</v>
      </c>
      <c r="AS11" s="398"/>
    </row>
    <row r="12" spans="1:45" s="361" customFormat="1" ht="46" customHeight="1" x14ac:dyDescent="0.2">
      <c r="A12" s="544" t="s">
        <v>13</v>
      </c>
      <c r="B12" s="291" t="s">
        <v>155</v>
      </c>
      <c r="C12" s="292">
        <v>1</v>
      </c>
      <c r="D12" s="292" t="s">
        <v>16</v>
      </c>
      <c r="E12" s="261" t="s">
        <v>4468</v>
      </c>
      <c r="F12" s="261"/>
      <c r="G12" s="262"/>
      <c r="H12" s="262"/>
      <c r="I12" s="262"/>
      <c r="J12" s="261"/>
      <c r="K12" s="292" t="s">
        <v>16</v>
      </c>
      <c r="L12" s="293" t="s">
        <v>156</v>
      </c>
      <c r="M12" s="294" t="s">
        <v>157</v>
      </c>
      <c r="N12" s="292"/>
      <c r="O12" s="260"/>
      <c r="P12" s="292" t="s">
        <v>16</v>
      </c>
      <c r="Q12" s="292"/>
      <c r="R12" s="295"/>
      <c r="S12" s="208">
        <f>IF(B12="EXT",MATCH(SUBSTITUTE(M12,"/rsm:CrossIndustryInvoice",""),'Order-X_EXTENDED'!O:O,0),MATCH(B12,'Order-X_EXTENDED'!Z:Z,0))</f>
        <v>11</v>
      </c>
      <c r="T12" s="260" t="s">
        <v>84</v>
      </c>
      <c r="U12" s="270"/>
      <c r="V12" s="271" t="str">
        <f t="shared" si="0"/>
        <v>/rsm:CrossIndustryInvoice</v>
      </c>
      <c r="W12" s="271" t="str">
        <f t="shared" si="1"/>
        <v>/rsm:ExchangedDocument</v>
      </c>
      <c r="X12" s="272">
        <f>COUNTIFS(M$4:M12,V12)</f>
        <v>0</v>
      </c>
      <c r="Y12" s="273"/>
      <c r="Z12" s="291" t="s">
        <v>155</v>
      </c>
      <c r="AA12" s="292">
        <v>1</v>
      </c>
      <c r="AB12" s="292" t="s">
        <v>16</v>
      </c>
      <c r="AC12" s="261" t="s">
        <v>160</v>
      </c>
      <c r="AD12" s="261"/>
      <c r="AE12" s="262"/>
      <c r="AF12" s="262"/>
      <c r="AG12" s="262" t="s">
        <v>77</v>
      </c>
      <c r="AH12" s="261"/>
      <c r="AI12" s="292" t="s">
        <v>16</v>
      </c>
      <c r="AJ12" s="293" t="s">
        <v>156</v>
      </c>
      <c r="AK12" s="294" t="s">
        <v>157</v>
      </c>
      <c r="AL12" s="292"/>
      <c r="AM12" s="260"/>
      <c r="AN12" s="292" t="s">
        <v>16</v>
      </c>
      <c r="AO12" s="292"/>
      <c r="AP12" s="295"/>
      <c r="AQ12" s="268"/>
      <c r="AR12" s="260" t="s">
        <v>84</v>
      </c>
      <c r="AS12" s="398"/>
    </row>
    <row r="13" spans="1:45" s="361" customFormat="1" ht="46" customHeight="1" x14ac:dyDescent="0.2">
      <c r="A13" s="545" t="s">
        <v>13</v>
      </c>
      <c r="B13" s="296" t="s">
        <v>162</v>
      </c>
      <c r="C13" s="279">
        <v>2</v>
      </c>
      <c r="D13" s="279" t="s">
        <v>16</v>
      </c>
      <c r="E13" s="277" t="s">
        <v>163</v>
      </c>
      <c r="F13" s="277" t="s">
        <v>164</v>
      </c>
      <c r="G13" s="278" t="s">
        <v>165</v>
      </c>
      <c r="H13" s="278" t="s">
        <v>166</v>
      </c>
      <c r="I13" s="278" t="s">
        <v>167</v>
      </c>
      <c r="J13" s="277" t="s">
        <v>144</v>
      </c>
      <c r="K13" s="279" t="s">
        <v>16</v>
      </c>
      <c r="L13" s="288" t="s">
        <v>168</v>
      </c>
      <c r="M13" s="289" t="s">
        <v>169</v>
      </c>
      <c r="N13" s="279" t="s">
        <v>147</v>
      </c>
      <c r="O13" s="282" t="s">
        <v>81</v>
      </c>
      <c r="P13" s="279" t="s">
        <v>16</v>
      </c>
      <c r="Q13" s="279" t="s">
        <v>77</v>
      </c>
      <c r="R13" s="283" t="s">
        <v>77</v>
      </c>
      <c r="S13" s="208">
        <f>IF(B13="EXT",MATCH(SUBSTITUTE(M13,"/rsm:CrossIndustryInvoice",""),'Order-X_EXTENDED'!O:O,0),MATCH(B13,'Order-X_EXTENDED'!Z:Z,0))</f>
        <v>12</v>
      </c>
      <c r="T13" s="282" t="s">
        <v>84</v>
      </c>
      <c r="U13" s="270"/>
      <c r="V13" s="271" t="str">
        <f t="shared" si="0"/>
        <v>/rsm:CrossIndustryInvoice/rsm:ExchangedDocument</v>
      </c>
      <c r="W13" s="271" t="str">
        <f t="shared" si="1"/>
        <v>/ram:ID</v>
      </c>
      <c r="X13" s="272">
        <f>COUNTIFS(M$4:M13,V13)</f>
        <v>1</v>
      </c>
      <c r="Y13" s="273"/>
      <c r="Z13" s="296" t="s">
        <v>162</v>
      </c>
      <c r="AA13" s="279">
        <v>2</v>
      </c>
      <c r="AB13" s="279" t="s">
        <v>16</v>
      </c>
      <c r="AC13" s="277" t="s">
        <v>172</v>
      </c>
      <c r="AD13" s="277" t="s">
        <v>173</v>
      </c>
      <c r="AE13" s="278" t="s">
        <v>174</v>
      </c>
      <c r="AF13" s="278" t="s">
        <v>175</v>
      </c>
      <c r="AG13" s="278" t="s">
        <v>176</v>
      </c>
      <c r="AH13" s="277" t="s">
        <v>154</v>
      </c>
      <c r="AI13" s="279" t="s">
        <v>16</v>
      </c>
      <c r="AJ13" s="288" t="s">
        <v>168</v>
      </c>
      <c r="AK13" s="289" t="s">
        <v>169</v>
      </c>
      <c r="AL13" s="279" t="s">
        <v>147</v>
      </c>
      <c r="AM13" s="282" t="s">
        <v>81</v>
      </c>
      <c r="AN13" s="279" t="s">
        <v>16</v>
      </c>
      <c r="AO13" s="279" t="s">
        <v>77</v>
      </c>
      <c r="AP13" s="283" t="s">
        <v>77</v>
      </c>
      <c r="AQ13" s="268"/>
      <c r="AR13" s="282" t="s">
        <v>84</v>
      </c>
      <c r="AS13" s="398"/>
    </row>
    <row r="14" spans="1:45" s="361" customFormat="1" ht="46" customHeight="1" x14ac:dyDescent="0.2">
      <c r="A14" s="545" t="s">
        <v>13</v>
      </c>
      <c r="B14" s="274" t="s">
        <v>92</v>
      </c>
      <c r="C14" s="275">
        <v>2</v>
      </c>
      <c r="D14" s="275" t="s">
        <v>20</v>
      </c>
      <c r="E14" s="277" t="s">
        <v>8</v>
      </c>
      <c r="F14" s="277" t="s">
        <v>177</v>
      </c>
      <c r="G14" s="278"/>
      <c r="H14" s="278"/>
      <c r="I14" s="278"/>
      <c r="J14" s="277" t="s">
        <v>122</v>
      </c>
      <c r="K14" s="279" t="s">
        <v>20</v>
      </c>
      <c r="L14" s="280" t="s">
        <v>178</v>
      </c>
      <c r="M14" s="281" t="s">
        <v>179</v>
      </c>
      <c r="N14" s="279"/>
      <c r="O14" s="282"/>
      <c r="P14" s="275" t="s">
        <v>21</v>
      </c>
      <c r="Q14" s="279"/>
      <c r="R14" s="283"/>
      <c r="S14" s="208">
        <f>IF(B14="EXT",MATCH(SUBSTITUTE(M14,"/rsm:CrossIndustryInvoice",""),'Order-X_EXTENDED'!O:O,0),MATCH(B14,'Order-X_EXTENDED'!Z:Z,0))</f>
        <v>13</v>
      </c>
      <c r="T14" s="284" t="s">
        <v>99</v>
      </c>
      <c r="U14" s="270"/>
      <c r="V14" s="271" t="str">
        <f t="shared" si="0"/>
        <v>/rsm:CrossIndustryInvoice/rsm:ExchangedDocument</v>
      </c>
      <c r="W14" s="271" t="str">
        <f t="shared" si="1"/>
        <v>/ram:Name</v>
      </c>
      <c r="X14" s="272">
        <f>COUNTIFS(M$4:M14,V14)</f>
        <v>1</v>
      </c>
      <c r="Y14" s="273"/>
      <c r="Z14" s="274" t="s">
        <v>92</v>
      </c>
      <c r="AA14" s="275">
        <v>2</v>
      </c>
      <c r="AB14" s="275" t="s">
        <v>20</v>
      </c>
      <c r="AC14" s="277" t="s">
        <v>180</v>
      </c>
      <c r="AD14" s="277"/>
      <c r="AE14" s="278"/>
      <c r="AF14" s="278"/>
      <c r="AG14" s="278"/>
      <c r="AH14" s="277"/>
      <c r="AI14" s="279" t="s">
        <v>20</v>
      </c>
      <c r="AJ14" s="280" t="s">
        <v>178</v>
      </c>
      <c r="AK14" s="281" t="s">
        <v>179</v>
      </c>
      <c r="AL14" s="279"/>
      <c r="AM14" s="282"/>
      <c r="AN14" s="275" t="s">
        <v>21</v>
      </c>
      <c r="AO14" s="279"/>
      <c r="AP14" s="283"/>
      <c r="AQ14" s="268"/>
      <c r="AR14" s="284" t="s">
        <v>99</v>
      </c>
      <c r="AS14" s="398"/>
    </row>
    <row r="15" spans="1:45" s="361" customFormat="1" ht="46" customHeight="1" x14ac:dyDescent="0.2">
      <c r="A15" s="545" t="s">
        <v>13</v>
      </c>
      <c r="B15" s="296" t="s">
        <v>182</v>
      </c>
      <c r="C15" s="279">
        <v>2</v>
      </c>
      <c r="D15" s="279" t="s">
        <v>16</v>
      </c>
      <c r="E15" s="277" t="s">
        <v>184</v>
      </c>
      <c r="F15" s="277" t="s">
        <v>185</v>
      </c>
      <c r="G15" s="278" t="s">
        <v>186</v>
      </c>
      <c r="H15" s="278" t="s">
        <v>187</v>
      </c>
      <c r="I15" s="278" t="s">
        <v>188</v>
      </c>
      <c r="J15" s="277" t="s">
        <v>189</v>
      </c>
      <c r="K15" s="279" t="s">
        <v>16</v>
      </c>
      <c r="L15" s="288" t="s">
        <v>190</v>
      </c>
      <c r="M15" s="289" t="s">
        <v>191</v>
      </c>
      <c r="N15" s="279" t="s">
        <v>192</v>
      </c>
      <c r="O15" s="282" t="s">
        <v>81</v>
      </c>
      <c r="P15" s="279" t="s">
        <v>20</v>
      </c>
      <c r="Q15" s="279" t="s">
        <v>193</v>
      </c>
      <c r="R15" s="283" t="s">
        <v>77</v>
      </c>
      <c r="S15" s="208">
        <f>IF(B15="EXT",MATCH(SUBSTITUTE(M15,"/rsm:CrossIndustryInvoice",""),'Order-X_EXTENDED'!O:O,0),MATCH(B15,'Order-X_EXTENDED'!Z:Z,0))</f>
        <v>14</v>
      </c>
      <c r="T15" s="282" t="s">
        <v>84</v>
      </c>
      <c r="U15" s="270"/>
      <c r="V15" s="271" t="str">
        <f t="shared" si="0"/>
        <v>/rsm:CrossIndustryInvoice/rsm:ExchangedDocument</v>
      </c>
      <c r="W15" s="271" t="str">
        <f t="shared" si="1"/>
        <v>/ram:TypeCode</v>
      </c>
      <c r="X15" s="272">
        <f>COUNTIFS(M$4:M15,V15)</f>
        <v>1</v>
      </c>
      <c r="Y15" s="273"/>
      <c r="Z15" s="296" t="s">
        <v>182</v>
      </c>
      <c r="AA15" s="279">
        <v>2</v>
      </c>
      <c r="AB15" s="279" t="s">
        <v>16</v>
      </c>
      <c r="AC15" s="277" t="s">
        <v>195</v>
      </c>
      <c r="AD15" s="277" t="s">
        <v>196</v>
      </c>
      <c r="AE15" s="278" t="s">
        <v>197</v>
      </c>
      <c r="AF15" s="278" t="s">
        <v>198</v>
      </c>
      <c r="AG15" s="278" t="s">
        <v>199</v>
      </c>
      <c r="AH15" s="277" t="s">
        <v>189</v>
      </c>
      <c r="AI15" s="279" t="s">
        <v>16</v>
      </c>
      <c r="AJ15" s="288" t="s">
        <v>190</v>
      </c>
      <c r="AK15" s="289" t="s">
        <v>191</v>
      </c>
      <c r="AL15" s="279" t="s">
        <v>192</v>
      </c>
      <c r="AM15" s="282" t="s">
        <v>81</v>
      </c>
      <c r="AN15" s="279" t="s">
        <v>20</v>
      </c>
      <c r="AO15" s="279" t="s">
        <v>193</v>
      </c>
      <c r="AP15" s="283" t="s">
        <v>77</v>
      </c>
      <c r="AQ15" s="268"/>
      <c r="AR15" s="282" t="s">
        <v>84</v>
      </c>
      <c r="AS15" s="398"/>
    </row>
    <row r="16" spans="1:45" s="361" customFormat="1" ht="46" customHeight="1" x14ac:dyDescent="0.2">
      <c r="A16" s="544" t="s">
        <v>13</v>
      </c>
      <c r="B16" s="297" t="s">
        <v>200</v>
      </c>
      <c r="C16" s="298">
        <v>2</v>
      </c>
      <c r="D16" s="298" t="s">
        <v>16</v>
      </c>
      <c r="E16" s="299" t="s">
        <v>4469</v>
      </c>
      <c r="F16" s="300"/>
      <c r="G16" s="301"/>
      <c r="H16" s="301"/>
      <c r="I16" s="301"/>
      <c r="J16" s="300"/>
      <c r="K16" s="298" t="s">
        <v>16</v>
      </c>
      <c r="L16" s="302" t="s">
        <v>202</v>
      </c>
      <c r="M16" s="303" t="s">
        <v>203</v>
      </c>
      <c r="N16" s="298"/>
      <c r="O16" s="304"/>
      <c r="P16" s="298" t="s">
        <v>16</v>
      </c>
      <c r="Q16" s="298"/>
      <c r="R16" s="305"/>
      <c r="S16" s="208">
        <f>IF(B16="EXT",MATCH(SUBSTITUTE(M16,"/rsm:CrossIndustryInvoice",""),'Order-X_EXTENDED'!O:O,0),MATCH(B16,'Order-X_EXTENDED'!Z:Z,0))</f>
        <v>16</v>
      </c>
      <c r="T16" s="304" t="s">
        <v>84</v>
      </c>
      <c r="U16" s="270"/>
      <c r="V16" s="271" t="str">
        <f t="shared" si="0"/>
        <v>/rsm:CrossIndustryInvoice/rsm:ExchangedDocument</v>
      </c>
      <c r="W16" s="271" t="str">
        <f t="shared" si="1"/>
        <v>/ram:IssueDateTime</v>
      </c>
      <c r="X16" s="272">
        <f>COUNTIFS(M$4:M16,V16)</f>
        <v>1</v>
      </c>
      <c r="Y16" s="273"/>
      <c r="Z16" s="297" t="s">
        <v>200</v>
      </c>
      <c r="AA16" s="298">
        <v>2</v>
      </c>
      <c r="AB16" s="298" t="s">
        <v>16</v>
      </c>
      <c r="AC16" s="299" t="s">
        <v>205</v>
      </c>
      <c r="AD16" s="300"/>
      <c r="AE16" s="301"/>
      <c r="AF16" s="301"/>
      <c r="AG16" s="301" t="s">
        <v>77</v>
      </c>
      <c r="AH16" s="300"/>
      <c r="AI16" s="298" t="s">
        <v>16</v>
      </c>
      <c r="AJ16" s="302" t="s">
        <v>202</v>
      </c>
      <c r="AK16" s="303" t="s">
        <v>203</v>
      </c>
      <c r="AL16" s="298"/>
      <c r="AM16" s="304"/>
      <c r="AN16" s="298" t="s">
        <v>16</v>
      </c>
      <c r="AO16" s="298"/>
      <c r="AP16" s="305"/>
      <c r="AQ16" s="268"/>
      <c r="AR16" s="304" t="s">
        <v>84</v>
      </c>
      <c r="AS16" s="398"/>
    </row>
    <row r="17" spans="1:45" s="361" customFormat="1" ht="46" customHeight="1" x14ac:dyDescent="0.2">
      <c r="A17" s="545" t="s">
        <v>13</v>
      </c>
      <c r="B17" s="306" t="s">
        <v>206</v>
      </c>
      <c r="C17" s="279">
        <v>3</v>
      </c>
      <c r="D17" s="279" t="s">
        <v>16</v>
      </c>
      <c r="E17" s="277" t="s">
        <v>208</v>
      </c>
      <c r="F17" s="277" t="s">
        <v>209</v>
      </c>
      <c r="G17" s="278"/>
      <c r="H17" s="278" t="s">
        <v>210</v>
      </c>
      <c r="I17" s="278" t="s">
        <v>211</v>
      </c>
      <c r="J17" s="277" t="s">
        <v>212</v>
      </c>
      <c r="K17" s="279" t="s">
        <v>16</v>
      </c>
      <c r="L17" s="288" t="s">
        <v>213</v>
      </c>
      <c r="M17" s="289" t="s">
        <v>214</v>
      </c>
      <c r="N17" s="279" t="s">
        <v>215</v>
      </c>
      <c r="O17" s="282" t="s">
        <v>81</v>
      </c>
      <c r="P17" s="279" t="s">
        <v>16</v>
      </c>
      <c r="Q17" s="279" t="s">
        <v>77</v>
      </c>
      <c r="R17" s="283" t="s">
        <v>216</v>
      </c>
      <c r="S17" s="208">
        <f>IF(B17="EXT",MATCH(SUBSTITUTE(M17,"/rsm:CrossIndustryInvoice",""),'Order-X_EXTENDED'!O:O,0),MATCH(B17,'Order-X_EXTENDED'!Z:Z,0))</f>
        <v>17</v>
      </c>
      <c r="T17" s="282" t="s">
        <v>84</v>
      </c>
      <c r="U17" s="270"/>
      <c r="V17" s="271" t="str">
        <f t="shared" si="0"/>
        <v>/rsm:CrossIndustryInvoice/rsm:ExchangedDocument/ram:IssueDateTime</v>
      </c>
      <c r="W17" s="271" t="str">
        <f t="shared" si="1"/>
        <v>/udt:DateTimeString</v>
      </c>
      <c r="X17" s="272">
        <f>COUNTIFS(M$4:M17,V17)</f>
        <v>1</v>
      </c>
      <c r="Y17" s="273"/>
      <c r="Z17" s="306" t="s">
        <v>206</v>
      </c>
      <c r="AA17" s="279">
        <v>3</v>
      </c>
      <c r="AB17" s="279" t="s">
        <v>16</v>
      </c>
      <c r="AC17" s="277" t="s">
        <v>218</v>
      </c>
      <c r="AD17" s="277" t="s">
        <v>219</v>
      </c>
      <c r="AE17" s="278"/>
      <c r="AF17" s="278" t="s">
        <v>220</v>
      </c>
      <c r="AG17" s="278" t="s">
        <v>221</v>
      </c>
      <c r="AH17" s="277" t="s">
        <v>212</v>
      </c>
      <c r="AI17" s="279" t="s">
        <v>16</v>
      </c>
      <c r="AJ17" s="288" t="s">
        <v>213</v>
      </c>
      <c r="AK17" s="289" t="s">
        <v>214</v>
      </c>
      <c r="AL17" s="279" t="s">
        <v>215</v>
      </c>
      <c r="AM17" s="282" t="s">
        <v>81</v>
      </c>
      <c r="AN17" s="279" t="s">
        <v>16</v>
      </c>
      <c r="AO17" s="279" t="s">
        <v>77</v>
      </c>
      <c r="AP17" s="283" t="s">
        <v>216</v>
      </c>
      <c r="AQ17" s="268"/>
      <c r="AR17" s="282" t="s">
        <v>84</v>
      </c>
      <c r="AS17" s="398"/>
    </row>
    <row r="18" spans="1:45" s="362" customFormat="1" ht="46" customHeight="1" x14ac:dyDescent="0.2">
      <c r="A18" s="545" t="s">
        <v>13</v>
      </c>
      <c r="B18" s="306" t="s">
        <v>223</v>
      </c>
      <c r="C18" s="279">
        <v>4</v>
      </c>
      <c r="D18" s="279" t="s">
        <v>16</v>
      </c>
      <c r="E18" s="307" t="s">
        <v>225</v>
      </c>
      <c r="F18" s="277" t="s">
        <v>77</v>
      </c>
      <c r="G18" s="278" t="s">
        <v>226</v>
      </c>
      <c r="H18" s="278"/>
      <c r="I18" s="278" t="s">
        <v>227</v>
      </c>
      <c r="J18" s="277"/>
      <c r="K18" s="279" t="s">
        <v>16</v>
      </c>
      <c r="L18" s="288" t="s">
        <v>228</v>
      </c>
      <c r="M18" s="289" t="s">
        <v>229</v>
      </c>
      <c r="N18" s="279" t="s">
        <v>77</v>
      </c>
      <c r="O18" s="282" t="s">
        <v>230</v>
      </c>
      <c r="P18" s="279" t="s">
        <v>20</v>
      </c>
      <c r="Q18" s="279" t="s">
        <v>77</v>
      </c>
      <c r="R18" s="283" t="s">
        <v>227</v>
      </c>
      <c r="S18" s="208">
        <f>IF(B18="EXT",MATCH(SUBSTITUTE(M18,"/rsm:CrossIndustryInvoice",""),'Order-X_EXTENDED'!O:O,0),MATCH(B18,'Order-X_EXTENDED'!Z:Z,0))</f>
        <v>18</v>
      </c>
      <c r="T18" s="282" t="s">
        <v>84</v>
      </c>
      <c r="U18" s="270"/>
      <c r="V18" s="271" t="str">
        <f t="shared" si="0"/>
        <v>/rsm:CrossIndustryInvoice/rsm:ExchangedDocument/ram:IssueDateTime/udt:DateTimeString</v>
      </c>
      <c r="W18" s="271" t="str">
        <f t="shared" si="1"/>
        <v>/@format</v>
      </c>
      <c r="X18" s="272">
        <f>COUNTIFS(M$4:M18,V18)</f>
        <v>1</v>
      </c>
      <c r="Y18" s="273"/>
      <c r="Z18" s="306" t="s">
        <v>223</v>
      </c>
      <c r="AA18" s="279">
        <v>4</v>
      </c>
      <c r="AB18" s="279" t="s">
        <v>16</v>
      </c>
      <c r="AC18" s="307" t="s">
        <v>231</v>
      </c>
      <c r="AD18" s="277" t="s">
        <v>77</v>
      </c>
      <c r="AE18" s="278" t="s">
        <v>232</v>
      </c>
      <c r="AF18" s="278"/>
      <c r="AG18" s="278" t="s">
        <v>233</v>
      </c>
      <c r="AH18" s="277"/>
      <c r="AI18" s="279" t="s">
        <v>16</v>
      </c>
      <c r="AJ18" s="288" t="s">
        <v>228</v>
      </c>
      <c r="AK18" s="289" t="s">
        <v>229</v>
      </c>
      <c r="AL18" s="279" t="s">
        <v>77</v>
      </c>
      <c r="AM18" s="282" t="s">
        <v>230</v>
      </c>
      <c r="AN18" s="279" t="s">
        <v>20</v>
      </c>
      <c r="AO18" s="279" t="s">
        <v>77</v>
      </c>
      <c r="AP18" s="283" t="s">
        <v>227</v>
      </c>
      <c r="AQ18" s="268"/>
      <c r="AR18" s="282" t="s">
        <v>84</v>
      </c>
      <c r="AS18" s="398"/>
    </row>
    <row r="19" spans="1:45" s="362" customFormat="1" ht="46" customHeight="1" x14ac:dyDescent="0.2">
      <c r="A19" s="544" t="s">
        <v>13</v>
      </c>
      <c r="B19" s="308" t="s">
        <v>92</v>
      </c>
      <c r="C19" s="309">
        <v>2</v>
      </c>
      <c r="D19" s="309" t="s">
        <v>20</v>
      </c>
      <c r="E19" s="310" t="s">
        <v>4470</v>
      </c>
      <c r="F19" s="300"/>
      <c r="G19" s="301"/>
      <c r="H19" s="301"/>
      <c r="I19" s="301"/>
      <c r="J19" s="300"/>
      <c r="K19" s="298" t="s">
        <v>20</v>
      </c>
      <c r="L19" s="311" t="s">
        <v>235</v>
      </c>
      <c r="M19" s="312" t="s">
        <v>236</v>
      </c>
      <c r="N19" s="298"/>
      <c r="O19" s="304"/>
      <c r="P19" s="309" t="s">
        <v>20</v>
      </c>
      <c r="Q19" s="298"/>
      <c r="R19" s="305"/>
      <c r="S19" s="208">
        <f>IF(B19="EXT",MATCH(SUBSTITUTE(M19,"/rsm:CrossIndustryInvoice",""),'Order-X_EXTENDED'!O:O,0),MATCH(B19,'Order-X_EXTENDED'!Z:Z,0))</f>
        <v>19</v>
      </c>
      <c r="T19" s="313" t="s">
        <v>99</v>
      </c>
      <c r="U19" s="270"/>
      <c r="V19" s="271" t="str">
        <f t="shared" si="0"/>
        <v>/rsm:CrossIndustryInvoice/rsm:ExchangedDocument</v>
      </c>
      <c r="W19" s="271" t="str">
        <f t="shared" si="1"/>
        <v>/ram:CopyIndicator</v>
      </c>
      <c r="X19" s="272">
        <f>COUNTIFS(M$4:M19,V19)</f>
        <v>1</v>
      </c>
      <c r="Y19" s="273"/>
      <c r="Z19" s="308" t="s">
        <v>92</v>
      </c>
      <c r="AA19" s="309">
        <v>2</v>
      </c>
      <c r="AB19" s="309" t="s">
        <v>20</v>
      </c>
      <c r="AC19" s="310">
        <v>0</v>
      </c>
      <c r="AD19" s="300"/>
      <c r="AE19" s="301"/>
      <c r="AF19" s="301"/>
      <c r="AG19" s="301"/>
      <c r="AH19" s="300"/>
      <c r="AI19" s="298" t="s">
        <v>20</v>
      </c>
      <c r="AJ19" s="311" t="s">
        <v>235</v>
      </c>
      <c r="AK19" s="312" t="s">
        <v>236</v>
      </c>
      <c r="AL19" s="298"/>
      <c r="AM19" s="304"/>
      <c r="AN19" s="309" t="s">
        <v>20</v>
      </c>
      <c r="AO19" s="298"/>
      <c r="AP19" s="305"/>
      <c r="AQ19" s="268"/>
      <c r="AR19" s="313" t="s">
        <v>99</v>
      </c>
      <c r="AS19" s="398"/>
    </row>
    <row r="20" spans="1:45" s="362" customFormat="1" ht="46" customHeight="1" x14ac:dyDescent="0.2">
      <c r="A20" s="545" t="s">
        <v>13</v>
      </c>
      <c r="B20" s="274" t="s">
        <v>92</v>
      </c>
      <c r="C20" s="275">
        <v>3</v>
      </c>
      <c r="D20" s="275" t="s">
        <v>16</v>
      </c>
      <c r="E20" s="277" t="s">
        <v>14</v>
      </c>
      <c r="F20" s="277" t="s">
        <v>239</v>
      </c>
      <c r="G20" s="278"/>
      <c r="H20" s="278" t="s">
        <v>241</v>
      </c>
      <c r="I20" s="278"/>
      <c r="J20" s="277"/>
      <c r="K20" s="279" t="s">
        <v>16</v>
      </c>
      <c r="L20" s="280" t="s">
        <v>242</v>
      </c>
      <c r="M20" s="281" t="s">
        <v>243</v>
      </c>
      <c r="N20" s="279"/>
      <c r="O20" s="282"/>
      <c r="P20" s="275" t="s">
        <v>20</v>
      </c>
      <c r="Q20" s="279"/>
      <c r="R20" s="283"/>
      <c r="S20" s="208">
        <f>IF(B20="EXT",MATCH(SUBSTITUTE(M20,"/rsm:CrossIndustryInvoice",""),'Order-X_EXTENDED'!O:O,0),MATCH(B20,'Order-X_EXTENDED'!Z:Z,0))</f>
        <v>20</v>
      </c>
      <c r="T20" s="284" t="s">
        <v>99</v>
      </c>
      <c r="U20" s="270"/>
      <c r="V20" s="271" t="str">
        <f t="shared" si="0"/>
        <v>/rsm:CrossIndustryInvoice/rsm:ExchangedDocument/ram:CopyIndicator</v>
      </c>
      <c r="W20" s="271" t="str">
        <f t="shared" si="1"/>
        <v>/udt:Indicator</v>
      </c>
      <c r="X20" s="272">
        <f>COUNTIFS(M$4:M20,V20)</f>
        <v>1</v>
      </c>
      <c r="Y20" s="273"/>
      <c r="Z20" s="274" t="s">
        <v>92</v>
      </c>
      <c r="AA20" s="275">
        <v>3</v>
      </c>
      <c r="AB20" s="275" t="s">
        <v>16</v>
      </c>
      <c r="AC20" s="277">
        <v>0</v>
      </c>
      <c r="AD20" s="277"/>
      <c r="AE20" s="278"/>
      <c r="AF20" s="278"/>
      <c r="AG20" s="278"/>
      <c r="AH20" s="277"/>
      <c r="AI20" s="279" t="s">
        <v>16</v>
      </c>
      <c r="AJ20" s="280" t="s">
        <v>242</v>
      </c>
      <c r="AK20" s="281" t="s">
        <v>243</v>
      </c>
      <c r="AL20" s="279"/>
      <c r="AM20" s="282"/>
      <c r="AN20" s="275" t="s">
        <v>20</v>
      </c>
      <c r="AO20" s="279"/>
      <c r="AP20" s="283"/>
      <c r="AQ20" s="268"/>
      <c r="AR20" s="284" t="s">
        <v>99</v>
      </c>
      <c r="AS20" s="398"/>
    </row>
    <row r="21" spans="1:45" s="362" customFormat="1" ht="46" customHeight="1" x14ac:dyDescent="0.2">
      <c r="A21" s="545" t="s">
        <v>13</v>
      </c>
      <c r="B21" s="274" t="s">
        <v>92</v>
      </c>
      <c r="C21" s="275">
        <v>2</v>
      </c>
      <c r="D21" s="275" t="s">
        <v>21</v>
      </c>
      <c r="E21" s="277" t="s">
        <v>244</v>
      </c>
      <c r="F21" s="277" t="s">
        <v>245</v>
      </c>
      <c r="G21" s="278"/>
      <c r="H21" s="278"/>
      <c r="I21" s="278"/>
      <c r="J21" s="277"/>
      <c r="K21" s="279" t="s">
        <v>21</v>
      </c>
      <c r="L21" s="280" t="s">
        <v>246</v>
      </c>
      <c r="M21" s="281" t="s">
        <v>247</v>
      </c>
      <c r="N21" s="279"/>
      <c r="O21" s="282"/>
      <c r="P21" s="275" t="s">
        <v>21</v>
      </c>
      <c r="Q21" s="279"/>
      <c r="R21" s="283"/>
      <c r="S21" s="208">
        <f>IF(B21="EXT",MATCH(SUBSTITUTE(M21,"/rsm:CrossIndustryInvoice",""),'Order-X_EXTENDED'!O:O,0),MATCH(B21,'Order-X_EXTENDED'!Z:Z,0))</f>
        <v>21</v>
      </c>
      <c r="T21" s="284" t="s">
        <v>99</v>
      </c>
      <c r="U21" s="270"/>
      <c r="V21" s="271" t="str">
        <f t="shared" si="0"/>
        <v>/rsm:CrossIndustryInvoice/rsm:ExchangedDocument</v>
      </c>
      <c r="W21" s="271" t="str">
        <f t="shared" si="1"/>
        <v>/ram:LanguageID</v>
      </c>
      <c r="X21" s="272">
        <f>COUNTIFS(M$4:M21,V21)</f>
        <v>1</v>
      </c>
      <c r="Y21" s="273"/>
      <c r="Z21" s="274" t="s">
        <v>92</v>
      </c>
      <c r="AA21" s="275">
        <v>2</v>
      </c>
      <c r="AB21" s="275" t="s">
        <v>21</v>
      </c>
      <c r="AC21" s="277" t="s">
        <v>248</v>
      </c>
      <c r="AD21" s="277"/>
      <c r="AE21" s="278"/>
      <c r="AF21" s="278"/>
      <c r="AG21" s="278"/>
      <c r="AH21" s="277"/>
      <c r="AI21" s="279" t="s">
        <v>21</v>
      </c>
      <c r="AJ21" s="280" t="s">
        <v>246</v>
      </c>
      <c r="AK21" s="281" t="s">
        <v>247</v>
      </c>
      <c r="AL21" s="279"/>
      <c r="AM21" s="282"/>
      <c r="AN21" s="275" t="s">
        <v>21</v>
      </c>
      <c r="AO21" s="279"/>
      <c r="AP21" s="283"/>
      <c r="AQ21" s="268"/>
      <c r="AR21" s="284" t="s">
        <v>99</v>
      </c>
      <c r="AS21" s="398"/>
    </row>
    <row r="22" spans="1:45" s="362" customFormat="1" ht="46" customHeight="1" x14ac:dyDescent="0.2">
      <c r="A22" s="544" t="s">
        <v>13</v>
      </c>
      <c r="B22" s="314" t="s">
        <v>249</v>
      </c>
      <c r="C22" s="298">
        <v>2</v>
      </c>
      <c r="D22" s="298" t="s">
        <v>21</v>
      </c>
      <c r="E22" s="299" t="s">
        <v>250</v>
      </c>
      <c r="F22" s="300" t="s">
        <v>251</v>
      </c>
      <c r="G22" s="301"/>
      <c r="H22" s="301"/>
      <c r="I22" s="301" t="s">
        <v>77</v>
      </c>
      <c r="J22" s="300"/>
      <c r="K22" s="298" t="s">
        <v>21</v>
      </c>
      <c r="L22" s="302" t="s">
        <v>253</v>
      </c>
      <c r="M22" s="303" t="s">
        <v>254</v>
      </c>
      <c r="N22" s="298" t="s">
        <v>77</v>
      </c>
      <c r="O22" s="304" t="s">
        <v>81</v>
      </c>
      <c r="P22" s="298" t="s">
        <v>21</v>
      </c>
      <c r="Q22" s="298" t="s">
        <v>77</v>
      </c>
      <c r="R22" s="305" t="s">
        <v>77</v>
      </c>
      <c r="S22" s="208">
        <f>IF(B22="EXT",MATCH(SUBSTITUTE(M22,"/rsm:CrossIndustryInvoice",""),'Order-X_EXTENDED'!O:O,0),MATCH(B22,'Order-X_EXTENDED'!Z:Z,0))</f>
        <v>24</v>
      </c>
      <c r="T22" s="304" t="s">
        <v>256</v>
      </c>
      <c r="U22" s="270"/>
      <c r="V22" s="271" t="str">
        <f t="shared" si="0"/>
        <v>/rsm:CrossIndustryInvoice/rsm:ExchangedDocument</v>
      </c>
      <c r="W22" s="271" t="str">
        <f t="shared" si="1"/>
        <v>/ram:IncludedNote</v>
      </c>
      <c r="X22" s="272">
        <f>COUNTIFS(M$4:M22,V22)</f>
        <v>1</v>
      </c>
      <c r="Y22" s="273"/>
      <c r="Z22" s="314" t="s">
        <v>249</v>
      </c>
      <c r="AA22" s="298">
        <v>2</v>
      </c>
      <c r="AB22" s="298" t="s">
        <v>21</v>
      </c>
      <c r="AC22" s="299" t="s">
        <v>257</v>
      </c>
      <c r="AD22" s="300" t="s">
        <v>258</v>
      </c>
      <c r="AE22" s="301" t="s">
        <v>77</v>
      </c>
      <c r="AF22" s="301"/>
      <c r="AG22" s="301" t="s">
        <v>77</v>
      </c>
      <c r="AH22" s="300"/>
      <c r="AI22" s="298" t="s">
        <v>21</v>
      </c>
      <c r="AJ22" s="302" t="s">
        <v>253</v>
      </c>
      <c r="AK22" s="303" t="s">
        <v>254</v>
      </c>
      <c r="AL22" s="298" t="s">
        <v>77</v>
      </c>
      <c r="AM22" s="304" t="s">
        <v>81</v>
      </c>
      <c r="AN22" s="298" t="s">
        <v>21</v>
      </c>
      <c r="AO22" s="298" t="s">
        <v>77</v>
      </c>
      <c r="AP22" s="305" t="s">
        <v>77</v>
      </c>
      <c r="AQ22" s="268"/>
      <c r="AR22" s="304" t="s">
        <v>256</v>
      </c>
      <c r="AS22" s="398"/>
    </row>
    <row r="23" spans="1:45" s="362" customFormat="1" ht="46" customHeight="1" x14ac:dyDescent="0.2">
      <c r="A23" s="545" t="s">
        <v>13</v>
      </c>
      <c r="B23" s="274" t="s">
        <v>92</v>
      </c>
      <c r="C23" s="275">
        <v>3</v>
      </c>
      <c r="D23" s="275" t="s">
        <v>20</v>
      </c>
      <c r="E23" s="277" t="s">
        <v>260</v>
      </c>
      <c r="F23" s="277" t="s">
        <v>261</v>
      </c>
      <c r="G23" s="278" t="s">
        <v>262</v>
      </c>
      <c r="H23" s="278"/>
      <c r="I23" s="278"/>
      <c r="J23" s="277"/>
      <c r="K23" s="279" t="s">
        <v>20</v>
      </c>
      <c r="L23" s="280" t="s">
        <v>263</v>
      </c>
      <c r="M23" s="281" t="s">
        <v>264</v>
      </c>
      <c r="N23" s="279"/>
      <c r="O23" s="282"/>
      <c r="P23" s="275" t="s">
        <v>20</v>
      </c>
      <c r="Q23" s="279"/>
      <c r="R23" s="283"/>
      <c r="S23" s="208">
        <f>IF(B23="EXT",MATCH(SUBSTITUTE(M23,"/rsm:CrossIndustryInvoice",""),'Order-X_EXTENDED'!O:O,0),MATCH(B23,'Order-X_EXTENDED'!Z:Z,0))</f>
        <v>25</v>
      </c>
      <c r="T23" s="284" t="s">
        <v>99</v>
      </c>
      <c r="U23" s="270"/>
      <c r="V23" s="271" t="str">
        <f t="shared" si="0"/>
        <v>/rsm:CrossIndustryInvoice/rsm:ExchangedDocument/ram:IncludedNote</v>
      </c>
      <c r="W23" s="271" t="str">
        <f t="shared" si="1"/>
        <v>/ram:ContentCode</v>
      </c>
      <c r="X23" s="272">
        <f>COUNTIFS(M$4:M23,V23)</f>
        <v>1</v>
      </c>
      <c r="Y23" s="273"/>
      <c r="Z23" s="274" t="s">
        <v>92</v>
      </c>
      <c r="AA23" s="275">
        <v>3</v>
      </c>
      <c r="AB23" s="275" t="s">
        <v>20</v>
      </c>
      <c r="AC23" s="277" t="s">
        <v>265</v>
      </c>
      <c r="AD23" s="277"/>
      <c r="AE23" s="278"/>
      <c r="AF23" s="278"/>
      <c r="AG23" s="278"/>
      <c r="AH23" s="277"/>
      <c r="AI23" s="279" t="s">
        <v>20</v>
      </c>
      <c r="AJ23" s="280" t="s">
        <v>263</v>
      </c>
      <c r="AK23" s="281" t="s">
        <v>264</v>
      </c>
      <c r="AL23" s="279"/>
      <c r="AM23" s="282"/>
      <c r="AN23" s="275" t="s">
        <v>20</v>
      </c>
      <c r="AO23" s="279"/>
      <c r="AP23" s="283"/>
      <c r="AQ23" s="268"/>
      <c r="AR23" s="284" t="s">
        <v>99</v>
      </c>
      <c r="AS23" s="398"/>
    </row>
    <row r="24" spans="1:45" s="362" customFormat="1" ht="46" customHeight="1" x14ac:dyDescent="0.2">
      <c r="A24" s="545" t="s">
        <v>13</v>
      </c>
      <c r="B24" s="296" t="s">
        <v>266</v>
      </c>
      <c r="C24" s="279">
        <v>3</v>
      </c>
      <c r="D24" s="279" t="s">
        <v>16</v>
      </c>
      <c r="E24" s="277" t="s">
        <v>267</v>
      </c>
      <c r="F24" s="277" t="s">
        <v>268</v>
      </c>
      <c r="G24" s="278" t="s">
        <v>269</v>
      </c>
      <c r="H24" s="278"/>
      <c r="I24" s="278" t="s">
        <v>77</v>
      </c>
      <c r="J24" s="277" t="s">
        <v>122</v>
      </c>
      <c r="K24" s="279" t="s">
        <v>16</v>
      </c>
      <c r="L24" s="288" t="s">
        <v>270</v>
      </c>
      <c r="M24" s="289" t="s">
        <v>271</v>
      </c>
      <c r="N24" s="279" t="s">
        <v>125</v>
      </c>
      <c r="O24" s="282" t="s">
        <v>81</v>
      </c>
      <c r="P24" s="279" t="s">
        <v>21</v>
      </c>
      <c r="Q24" s="279" t="s">
        <v>272</v>
      </c>
      <c r="R24" s="283" t="s">
        <v>77</v>
      </c>
      <c r="S24" s="208">
        <f>IF(B24="EXT",MATCH(SUBSTITUTE(M24,"/rsm:CrossIndustryInvoice",""),'Order-X_EXTENDED'!O:O,0),MATCH(B24,'Order-X_EXTENDED'!Z:Z,0))</f>
        <v>26</v>
      </c>
      <c r="T24" s="282" t="s">
        <v>256</v>
      </c>
      <c r="U24" s="270"/>
      <c r="V24" s="271" t="str">
        <f t="shared" si="0"/>
        <v>/rsm:CrossIndustryInvoice/rsm:ExchangedDocument/ram:IncludedNote</v>
      </c>
      <c r="W24" s="271" t="str">
        <f t="shared" si="1"/>
        <v>/ram:Content</v>
      </c>
      <c r="X24" s="272">
        <f>COUNTIFS(M$4:M24,V24)</f>
        <v>1</v>
      </c>
      <c r="Y24" s="273"/>
      <c r="Z24" s="296" t="s">
        <v>266</v>
      </c>
      <c r="AA24" s="279">
        <v>3</v>
      </c>
      <c r="AB24" s="279" t="s">
        <v>16</v>
      </c>
      <c r="AC24" s="277" t="s">
        <v>273</v>
      </c>
      <c r="AD24" s="277" t="s">
        <v>274</v>
      </c>
      <c r="AE24" s="278" t="s">
        <v>275</v>
      </c>
      <c r="AF24" s="278"/>
      <c r="AG24" s="278" t="s">
        <v>77</v>
      </c>
      <c r="AH24" s="277" t="s">
        <v>131</v>
      </c>
      <c r="AI24" s="279" t="s">
        <v>16</v>
      </c>
      <c r="AJ24" s="288" t="s">
        <v>270</v>
      </c>
      <c r="AK24" s="289" t="s">
        <v>271</v>
      </c>
      <c r="AL24" s="279" t="s">
        <v>125</v>
      </c>
      <c r="AM24" s="282" t="s">
        <v>81</v>
      </c>
      <c r="AN24" s="279" t="s">
        <v>21</v>
      </c>
      <c r="AO24" s="279" t="s">
        <v>272</v>
      </c>
      <c r="AP24" s="283" t="s">
        <v>77</v>
      </c>
      <c r="AQ24" s="268"/>
      <c r="AR24" s="282" t="s">
        <v>256</v>
      </c>
      <c r="AS24" s="398"/>
    </row>
    <row r="25" spans="1:45" s="362" customFormat="1" ht="46" customHeight="1" x14ac:dyDescent="0.2">
      <c r="A25" s="545" t="s">
        <v>13</v>
      </c>
      <c r="B25" s="296" t="s">
        <v>276</v>
      </c>
      <c r="C25" s="279">
        <v>3</v>
      </c>
      <c r="D25" s="279" t="s">
        <v>20</v>
      </c>
      <c r="E25" s="277" t="s">
        <v>277</v>
      </c>
      <c r="F25" s="277" t="s">
        <v>278</v>
      </c>
      <c r="G25" s="278" t="s">
        <v>279</v>
      </c>
      <c r="H25" s="278" t="s">
        <v>280</v>
      </c>
      <c r="I25" s="278" t="s">
        <v>77</v>
      </c>
      <c r="J25" s="277" t="s">
        <v>122</v>
      </c>
      <c r="K25" s="279" t="s">
        <v>20</v>
      </c>
      <c r="L25" s="288" t="s">
        <v>281</v>
      </c>
      <c r="M25" s="289" t="s">
        <v>282</v>
      </c>
      <c r="N25" s="279" t="s">
        <v>192</v>
      </c>
      <c r="O25" s="282" t="s">
        <v>81</v>
      </c>
      <c r="P25" s="279" t="s">
        <v>20</v>
      </c>
      <c r="Q25" s="279" t="s">
        <v>77</v>
      </c>
      <c r="R25" s="283" t="s">
        <v>77</v>
      </c>
      <c r="S25" s="208">
        <f>IF(B25="EXT",MATCH(SUBSTITUTE(M25,"/rsm:CrossIndustryInvoice",""),'Order-X_EXTENDED'!O:O,0),MATCH(B25,'Order-X_EXTENDED'!Z:Z,0))</f>
        <v>27</v>
      </c>
      <c r="T25" s="282" t="s">
        <v>256</v>
      </c>
      <c r="U25" s="270"/>
      <c r="V25" s="271" t="str">
        <f t="shared" si="0"/>
        <v>/rsm:CrossIndustryInvoice/rsm:ExchangedDocument/ram:IncludedNote</v>
      </c>
      <c r="W25" s="271" t="str">
        <f t="shared" si="1"/>
        <v>/ram:SubjectCode</v>
      </c>
      <c r="X25" s="272">
        <f>COUNTIFS(M$4:M25,V25)</f>
        <v>1</v>
      </c>
      <c r="Y25" s="273"/>
      <c r="Z25" s="296" t="s">
        <v>276</v>
      </c>
      <c r="AA25" s="279">
        <v>3</v>
      </c>
      <c r="AB25" s="279" t="s">
        <v>20</v>
      </c>
      <c r="AC25" s="277" t="s">
        <v>283</v>
      </c>
      <c r="AD25" s="277" t="s">
        <v>284</v>
      </c>
      <c r="AE25" s="278" t="s">
        <v>285</v>
      </c>
      <c r="AF25" s="278" t="s">
        <v>286</v>
      </c>
      <c r="AG25" s="278" t="s">
        <v>77</v>
      </c>
      <c r="AH25" s="277" t="s">
        <v>131</v>
      </c>
      <c r="AI25" s="279" t="s">
        <v>20</v>
      </c>
      <c r="AJ25" s="288" t="s">
        <v>281</v>
      </c>
      <c r="AK25" s="289" t="s">
        <v>282</v>
      </c>
      <c r="AL25" s="279" t="s">
        <v>192</v>
      </c>
      <c r="AM25" s="282" t="s">
        <v>81</v>
      </c>
      <c r="AN25" s="279" t="s">
        <v>20</v>
      </c>
      <c r="AO25" s="279" t="s">
        <v>77</v>
      </c>
      <c r="AP25" s="283" t="s">
        <v>77</v>
      </c>
      <c r="AQ25" s="268"/>
      <c r="AR25" s="282" t="s">
        <v>256</v>
      </c>
      <c r="AS25" s="398"/>
    </row>
    <row r="26" spans="1:45" s="362" customFormat="1" ht="46" customHeight="1" x14ac:dyDescent="0.2">
      <c r="A26" s="544" t="s">
        <v>13</v>
      </c>
      <c r="B26" s="308" t="s">
        <v>92</v>
      </c>
      <c r="C26" s="309">
        <v>2</v>
      </c>
      <c r="D26" s="309" t="s">
        <v>20</v>
      </c>
      <c r="E26" s="310" t="s">
        <v>287</v>
      </c>
      <c r="F26" s="300"/>
      <c r="G26" s="301"/>
      <c r="H26" s="301"/>
      <c r="I26" s="301"/>
      <c r="J26" s="300"/>
      <c r="K26" s="298" t="s">
        <v>20</v>
      </c>
      <c r="L26" s="311" t="s">
        <v>288</v>
      </c>
      <c r="M26" s="312" t="s">
        <v>289</v>
      </c>
      <c r="N26" s="298"/>
      <c r="O26" s="304"/>
      <c r="P26" s="309" t="s">
        <v>20</v>
      </c>
      <c r="Q26" s="298"/>
      <c r="R26" s="305"/>
      <c r="S26" s="208">
        <f>IF(B26="EXT",MATCH(SUBSTITUTE(M26,"/rsm:CrossIndustryInvoice",""),'Order-X_EXTENDED'!O:O,0),MATCH(B26,'Order-X_EXTENDED'!Z:Z,0))</f>
        <v>28</v>
      </c>
      <c r="T26" s="313" t="s">
        <v>99</v>
      </c>
      <c r="U26" s="270"/>
      <c r="V26" s="271" t="str">
        <f t="shared" si="0"/>
        <v>/rsm:CrossIndustryInvoice/rsm:ExchangedDocument</v>
      </c>
      <c r="W26" s="271" t="str">
        <f t="shared" si="1"/>
        <v>/ram:EffectiveSpecifiedPeriod</v>
      </c>
      <c r="X26" s="272">
        <f>COUNTIFS(M$4:M26,V26)</f>
        <v>1</v>
      </c>
      <c r="Y26" s="273"/>
      <c r="Z26" s="308" t="s">
        <v>92</v>
      </c>
      <c r="AA26" s="309">
        <v>2</v>
      </c>
      <c r="AB26" s="309" t="s">
        <v>20</v>
      </c>
      <c r="AC26" s="310" t="s">
        <v>290</v>
      </c>
      <c r="AD26" s="300"/>
      <c r="AE26" s="301"/>
      <c r="AF26" s="301"/>
      <c r="AG26" s="301"/>
      <c r="AH26" s="300"/>
      <c r="AI26" s="298" t="s">
        <v>20</v>
      </c>
      <c r="AJ26" s="311" t="s">
        <v>288</v>
      </c>
      <c r="AK26" s="312" t="s">
        <v>289</v>
      </c>
      <c r="AL26" s="298"/>
      <c r="AM26" s="304"/>
      <c r="AN26" s="309" t="s">
        <v>20</v>
      </c>
      <c r="AO26" s="298"/>
      <c r="AP26" s="305"/>
      <c r="AQ26" s="268"/>
      <c r="AR26" s="313" t="s">
        <v>99</v>
      </c>
      <c r="AS26" s="398"/>
    </row>
    <row r="27" spans="1:45" s="362" customFormat="1" ht="46" customHeight="1" x14ac:dyDescent="0.2">
      <c r="A27" s="545" t="s">
        <v>13</v>
      </c>
      <c r="B27" s="274" t="s">
        <v>92</v>
      </c>
      <c r="C27" s="275">
        <v>3</v>
      </c>
      <c r="D27" s="275" t="s">
        <v>16</v>
      </c>
      <c r="E27" s="287" t="s">
        <v>291</v>
      </c>
      <c r="F27" s="277"/>
      <c r="G27" s="278"/>
      <c r="H27" s="278"/>
      <c r="I27" s="278"/>
      <c r="J27" s="277"/>
      <c r="K27" s="279" t="s">
        <v>16</v>
      </c>
      <c r="L27" s="280" t="s">
        <v>292</v>
      </c>
      <c r="M27" s="281" t="s">
        <v>293</v>
      </c>
      <c r="N27" s="279"/>
      <c r="O27" s="282"/>
      <c r="P27" s="275" t="s">
        <v>20</v>
      </c>
      <c r="Q27" s="279"/>
      <c r="R27" s="283"/>
      <c r="S27" s="208" t="e">
        <f>IF(B27="EXT",MATCH(SUBSTITUTE(M27,"/rsm:CrossIndustryInvoice",""),'Order-X_EXTENDED'!O:O,0),MATCH(B27,'Order-X_EXTENDED'!Z:Z,0))</f>
        <v>#N/A</v>
      </c>
      <c r="T27" s="284" t="s">
        <v>99</v>
      </c>
      <c r="U27" s="270" t="s">
        <v>4702</v>
      </c>
      <c r="V27" s="271" t="str">
        <f t="shared" si="0"/>
        <v>/rsm:CrossIndustryInvoice/rsm:ExchangedDocument/ram:EffectiveSpecifiedPeriod</v>
      </c>
      <c r="W27" s="271" t="str">
        <f t="shared" si="1"/>
        <v>/ram:CompleteDateTime</v>
      </c>
      <c r="X27" s="272">
        <f>COUNTIFS(M$4:M27,V27)</f>
        <v>1</v>
      </c>
      <c r="Y27" s="273"/>
      <c r="Z27" s="274" t="s">
        <v>92</v>
      </c>
      <c r="AA27" s="275">
        <v>3</v>
      </c>
      <c r="AB27" s="275" t="s">
        <v>16</v>
      </c>
      <c r="AC27" s="287" t="s">
        <v>290</v>
      </c>
      <c r="AD27" s="277"/>
      <c r="AE27" s="278"/>
      <c r="AF27" s="278"/>
      <c r="AG27" s="278"/>
      <c r="AH27" s="277"/>
      <c r="AI27" s="279" t="s">
        <v>16</v>
      </c>
      <c r="AJ27" s="280" t="s">
        <v>292</v>
      </c>
      <c r="AK27" s="281" t="s">
        <v>293</v>
      </c>
      <c r="AL27" s="279"/>
      <c r="AM27" s="282"/>
      <c r="AN27" s="275" t="s">
        <v>20</v>
      </c>
      <c r="AO27" s="279"/>
      <c r="AP27" s="283"/>
      <c r="AQ27" s="268"/>
      <c r="AR27" s="284" t="s">
        <v>99</v>
      </c>
      <c r="AS27" s="398"/>
    </row>
    <row r="28" spans="1:45" s="362" customFormat="1" ht="46" customHeight="1" x14ac:dyDescent="0.2">
      <c r="A28" s="545" t="s">
        <v>13</v>
      </c>
      <c r="B28" s="274" t="s">
        <v>92</v>
      </c>
      <c r="C28" s="275">
        <v>4</v>
      </c>
      <c r="D28" s="275" t="s">
        <v>16</v>
      </c>
      <c r="E28" s="277" t="s">
        <v>297</v>
      </c>
      <c r="F28" s="277"/>
      <c r="G28" s="278"/>
      <c r="H28" s="278"/>
      <c r="I28" s="278"/>
      <c r="J28" s="277"/>
      <c r="K28" s="279" t="s">
        <v>16</v>
      </c>
      <c r="L28" s="280" t="s">
        <v>298</v>
      </c>
      <c r="M28" s="281" t="s">
        <v>299</v>
      </c>
      <c r="N28" s="279"/>
      <c r="O28" s="282"/>
      <c r="P28" s="275" t="s">
        <v>20</v>
      </c>
      <c r="Q28" s="279"/>
      <c r="R28" s="283"/>
      <c r="S28" s="208" t="e">
        <f>IF(B28="EXT",MATCH(SUBSTITUTE(M28,"/rsm:CrossIndustryInvoice",""),'Order-X_EXTENDED'!O:O,0),MATCH(B28,'Order-X_EXTENDED'!Z:Z,0))</f>
        <v>#N/A</v>
      </c>
      <c r="T28" s="284" t="s">
        <v>99</v>
      </c>
      <c r="U28" s="270" t="s">
        <v>4702</v>
      </c>
      <c r="V28" s="271" t="str">
        <f t="shared" si="0"/>
        <v>/rsm:CrossIndustryInvoice/rsm:ExchangedDocument/ram:EffectiveSpecifiedPeriod/ram:CompleteDateTime</v>
      </c>
      <c r="W28" s="271" t="str">
        <f t="shared" si="1"/>
        <v>/udt:DateTimeString</v>
      </c>
      <c r="X28" s="272">
        <f>COUNTIFS(M$4:M28,V28)</f>
        <v>1</v>
      </c>
      <c r="Y28" s="273"/>
      <c r="Z28" s="274" t="s">
        <v>92</v>
      </c>
      <c r="AA28" s="275">
        <v>4</v>
      </c>
      <c r="AB28" s="275" t="s">
        <v>16</v>
      </c>
      <c r="AC28" s="277" t="s">
        <v>300</v>
      </c>
      <c r="AD28" s="277"/>
      <c r="AE28" s="278"/>
      <c r="AF28" s="278"/>
      <c r="AG28" s="278"/>
      <c r="AH28" s="277"/>
      <c r="AI28" s="279" t="s">
        <v>16</v>
      </c>
      <c r="AJ28" s="280" t="s">
        <v>298</v>
      </c>
      <c r="AK28" s="281" t="s">
        <v>299</v>
      </c>
      <c r="AL28" s="279"/>
      <c r="AM28" s="282"/>
      <c r="AN28" s="275" t="s">
        <v>20</v>
      </c>
      <c r="AO28" s="279"/>
      <c r="AP28" s="283"/>
      <c r="AQ28" s="268"/>
      <c r="AR28" s="284" t="s">
        <v>99</v>
      </c>
      <c r="AS28" s="398"/>
    </row>
    <row r="29" spans="1:45" s="362" customFormat="1" ht="46" customHeight="1" x14ac:dyDescent="0.2">
      <c r="A29" s="545" t="s">
        <v>13</v>
      </c>
      <c r="B29" s="274" t="s">
        <v>92</v>
      </c>
      <c r="C29" s="275">
        <v>5</v>
      </c>
      <c r="D29" s="275" t="s">
        <v>16</v>
      </c>
      <c r="E29" s="277" t="s">
        <v>302</v>
      </c>
      <c r="F29" s="277"/>
      <c r="G29" s="278"/>
      <c r="H29" s="278"/>
      <c r="I29" s="278" t="s">
        <v>227</v>
      </c>
      <c r="J29" s="277"/>
      <c r="K29" s="279" t="s">
        <v>16</v>
      </c>
      <c r="L29" s="280" t="s">
        <v>304</v>
      </c>
      <c r="M29" s="281" t="s">
        <v>305</v>
      </c>
      <c r="N29" s="279"/>
      <c r="O29" s="282"/>
      <c r="P29" s="275" t="s">
        <v>20</v>
      </c>
      <c r="Q29" s="279"/>
      <c r="R29" s="283"/>
      <c r="S29" s="208" t="e">
        <f>IF(B29="EXT",MATCH(SUBSTITUTE(M29,"/rsm:CrossIndustryInvoice",""),'Order-X_EXTENDED'!O:O,0),MATCH(B29,'Order-X_EXTENDED'!Z:Z,0))</f>
        <v>#N/A</v>
      </c>
      <c r="T29" s="284" t="s">
        <v>99</v>
      </c>
      <c r="U29" s="270" t="s">
        <v>4702</v>
      </c>
      <c r="V29" s="271" t="str">
        <f t="shared" si="0"/>
        <v>/rsm:CrossIndustryInvoice/rsm:ExchangedDocument/ram:EffectiveSpecifiedPeriod/ram:CompleteDateTime/udt:DateTimeString</v>
      </c>
      <c r="W29" s="271" t="str">
        <f t="shared" si="1"/>
        <v>/@format</v>
      </c>
      <c r="X29" s="272">
        <f>COUNTIFS(M$4:M29,V29)</f>
        <v>1</v>
      </c>
      <c r="Y29" s="273"/>
      <c r="Z29" s="274" t="s">
        <v>92</v>
      </c>
      <c r="AA29" s="275">
        <v>5</v>
      </c>
      <c r="AB29" s="275" t="s">
        <v>16</v>
      </c>
      <c r="AC29" s="277" t="s">
        <v>307</v>
      </c>
      <c r="AD29" s="277"/>
      <c r="AE29" s="278"/>
      <c r="AF29" s="278"/>
      <c r="AG29" s="278"/>
      <c r="AH29" s="277"/>
      <c r="AI29" s="279" t="s">
        <v>16</v>
      </c>
      <c r="AJ29" s="280" t="s">
        <v>304</v>
      </c>
      <c r="AK29" s="281" t="s">
        <v>305</v>
      </c>
      <c r="AL29" s="279"/>
      <c r="AM29" s="282"/>
      <c r="AN29" s="275" t="s">
        <v>20</v>
      </c>
      <c r="AO29" s="279"/>
      <c r="AP29" s="283"/>
      <c r="AQ29" s="268"/>
      <c r="AR29" s="284" t="s">
        <v>99</v>
      </c>
      <c r="AS29" s="398"/>
    </row>
    <row r="30" spans="1:45" s="362" customFormat="1" ht="46" customHeight="1" x14ac:dyDescent="0.2">
      <c r="A30" s="546" t="s">
        <v>4155</v>
      </c>
      <c r="B30" s="291" t="s">
        <v>308</v>
      </c>
      <c r="C30" s="259">
        <v>1</v>
      </c>
      <c r="D30" s="292" t="s">
        <v>16</v>
      </c>
      <c r="E30" s="261" t="s">
        <v>4471</v>
      </c>
      <c r="F30" s="261"/>
      <c r="G30" s="262"/>
      <c r="H30" s="262"/>
      <c r="I30" s="262"/>
      <c r="J30" s="261"/>
      <c r="K30" s="292" t="s">
        <v>16</v>
      </c>
      <c r="L30" s="293" t="s">
        <v>309</v>
      </c>
      <c r="M30" s="294" t="s">
        <v>310</v>
      </c>
      <c r="N30" s="292"/>
      <c r="O30" s="260"/>
      <c r="P30" s="292" t="s">
        <v>16</v>
      </c>
      <c r="Q30" s="292"/>
      <c r="R30" s="295"/>
      <c r="S30" s="208">
        <f>IF(B30="EXT",MATCH(SUBSTITUTE(M30,"/rsm:CrossIndustryInvoice",""),'Order-X_EXTENDED'!O:O,0),MATCH(B30,'Order-X_EXTENDED'!Z:Z,0))</f>
        <v>35</v>
      </c>
      <c r="T30" s="260" t="s">
        <v>84</v>
      </c>
      <c r="U30" s="270"/>
      <c r="V30" s="271" t="str">
        <f t="shared" si="0"/>
        <v>/rsm:CrossIndustryInvoice</v>
      </c>
      <c r="W30" s="271" t="str">
        <f t="shared" si="1"/>
        <v>/rsm:SupplyChainTradeTransaction</v>
      </c>
      <c r="X30" s="272">
        <f>COUNTIFS(M$4:M30,V30)</f>
        <v>0</v>
      </c>
      <c r="Y30" s="273"/>
      <c r="Z30" s="291" t="s">
        <v>308</v>
      </c>
      <c r="AA30" s="259">
        <v>1</v>
      </c>
      <c r="AB30" s="292" t="s">
        <v>16</v>
      </c>
      <c r="AC30" s="261" t="s">
        <v>314</v>
      </c>
      <c r="AD30" s="261"/>
      <c r="AE30" s="262"/>
      <c r="AF30" s="262"/>
      <c r="AG30" s="262" t="s">
        <v>77</v>
      </c>
      <c r="AH30" s="261"/>
      <c r="AI30" s="292" t="s">
        <v>16</v>
      </c>
      <c r="AJ30" s="293" t="s">
        <v>309</v>
      </c>
      <c r="AK30" s="294" t="s">
        <v>310</v>
      </c>
      <c r="AL30" s="292"/>
      <c r="AM30" s="260"/>
      <c r="AN30" s="292" t="s">
        <v>16</v>
      </c>
      <c r="AO30" s="292"/>
      <c r="AP30" s="295"/>
      <c r="AQ30" s="268"/>
      <c r="AR30" s="260" t="s">
        <v>84</v>
      </c>
      <c r="AS30" s="398"/>
    </row>
    <row r="31" spans="1:45" s="362" customFormat="1" ht="46" customHeight="1" x14ac:dyDescent="0.2">
      <c r="A31" s="548" t="s">
        <v>4156</v>
      </c>
      <c r="B31" s="315" t="s">
        <v>316</v>
      </c>
      <c r="C31" s="298">
        <v>2</v>
      </c>
      <c r="D31" s="298" t="s">
        <v>40</v>
      </c>
      <c r="E31" s="300" t="s">
        <v>317</v>
      </c>
      <c r="F31" s="300" t="s">
        <v>318</v>
      </c>
      <c r="G31" s="301"/>
      <c r="H31" s="301"/>
      <c r="I31" s="301" t="s">
        <v>319</v>
      </c>
      <c r="J31" s="300"/>
      <c r="K31" s="298" t="s">
        <v>40</v>
      </c>
      <c r="L31" s="302" t="s">
        <v>320</v>
      </c>
      <c r="M31" s="303" t="s">
        <v>321</v>
      </c>
      <c r="N31" s="298" t="s">
        <v>77</v>
      </c>
      <c r="O31" s="304" t="s">
        <v>81</v>
      </c>
      <c r="P31" s="298" t="s">
        <v>21</v>
      </c>
      <c r="Q31" s="298" t="s">
        <v>193</v>
      </c>
      <c r="R31" s="305" t="s">
        <v>77</v>
      </c>
      <c r="S31" s="208">
        <f>IF(B31="EXT",MATCH(SUBSTITUTE(M31,"/rsm:CrossIndustryInvoice",""),'Order-X_EXTENDED'!O:O,0),MATCH(B31,'Order-X_EXTENDED'!Z:Z,0))</f>
        <v>36</v>
      </c>
      <c r="T31" s="304" t="s">
        <v>323</v>
      </c>
      <c r="U31" s="270"/>
      <c r="V31" s="271" t="str">
        <f t="shared" si="0"/>
        <v>/rsm:CrossIndustryInvoice/rsm:SupplyChainTradeTransaction</v>
      </c>
      <c r="W31" s="271" t="str">
        <f t="shared" si="1"/>
        <v>/ram:IncludedSupplyChainTradeLineItem</v>
      </c>
      <c r="X31" s="272">
        <f>COUNTIFS(M$4:M31,V31)</f>
        <v>1</v>
      </c>
      <c r="Y31" s="273"/>
      <c r="Z31" s="315" t="s">
        <v>316</v>
      </c>
      <c r="AA31" s="298">
        <v>2</v>
      </c>
      <c r="AB31" s="298" t="s">
        <v>40</v>
      </c>
      <c r="AC31" s="300" t="s">
        <v>325</v>
      </c>
      <c r="AD31" s="300" t="s">
        <v>326</v>
      </c>
      <c r="AE31" s="301"/>
      <c r="AF31" s="301"/>
      <c r="AG31" s="301" t="s">
        <v>328</v>
      </c>
      <c r="AH31" s="300"/>
      <c r="AI31" s="298" t="s">
        <v>40</v>
      </c>
      <c r="AJ31" s="302" t="s">
        <v>320</v>
      </c>
      <c r="AK31" s="303" t="s">
        <v>321</v>
      </c>
      <c r="AL31" s="298" t="s">
        <v>77</v>
      </c>
      <c r="AM31" s="304" t="s">
        <v>81</v>
      </c>
      <c r="AN31" s="298" t="s">
        <v>21</v>
      </c>
      <c r="AO31" s="298" t="s">
        <v>193</v>
      </c>
      <c r="AP31" s="305" t="s">
        <v>77</v>
      </c>
      <c r="AQ31" s="268"/>
      <c r="AR31" s="304" t="s">
        <v>323</v>
      </c>
      <c r="AS31" s="398"/>
    </row>
    <row r="32" spans="1:45" s="362" customFormat="1" ht="46" customHeight="1" x14ac:dyDescent="0.2">
      <c r="A32" s="548" t="s">
        <v>4156</v>
      </c>
      <c r="B32" s="316" t="s">
        <v>329</v>
      </c>
      <c r="C32" s="317">
        <v>3</v>
      </c>
      <c r="D32" s="317" t="s">
        <v>16</v>
      </c>
      <c r="E32" s="318" t="s">
        <v>4472</v>
      </c>
      <c r="F32" s="319"/>
      <c r="G32" s="320"/>
      <c r="H32" s="320"/>
      <c r="I32" s="320"/>
      <c r="J32" s="319"/>
      <c r="K32" s="317" t="s">
        <v>16</v>
      </c>
      <c r="L32" s="321" t="s">
        <v>330</v>
      </c>
      <c r="M32" s="322" t="s">
        <v>331</v>
      </c>
      <c r="N32" s="317"/>
      <c r="O32" s="323"/>
      <c r="P32" s="317" t="s">
        <v>16</v>
      </c>
      <c r="Q32" s="317"/>
      <c r="R32" s="324"/>
      <c r="S32" s="208">
        <f>IF(B32="EXT",MATCH(SUBSTITUTE(M32,"/rsm:CrossIndustryInvoice",""),'Order-X_EXTENDED'!O:O,0),MATCH(B32,'Order-X_EXTENDED'!Z:Z,0))</f>
        <v>37</v>
      </c>
      <c r="T32" s="323" t="s">
        <v>323</v>
      </c>
      <c r="U32" s="270"/>
      <c r="V32" s="271" t="str">
        <f t="shared" si="0"/>
        <v>/rsm:CrossIndustryInvoice/rsm:SupplyChainTradeTransaction/ram:IncludedSupplyChainTradeLineItem</v>
      </c>
      <c r="W32" s="271" t="str">
        <f t="shared" si="1"/>
        <v>/ram:AssociatedDocumentLineDocument</v>
      </c>
      <c r="X32" s="272">
        <f>COUNTIFS(M$4:M32,V32)</f>
        <v>1</v>
      </c>
      <c r="Y32" s="273"/>
      <c r="Z32" s="316" t="s">
        <v>329</v>
      </c>
      <c r="AA32" s="317">
        <v>3</v>
      </c>
      <c r="AB32" s="317" t="s">
        <v>16</v>
      </c>
      <c r="AC32" s="318" t="s">
        <v>332</v>
      </c>
      <c r="AD32" s="319"/>
      <c r="AE32" s="320"/>
      <c r="AF32" s="320"/>
      <c r="AG32" s="320" t="s">
        <v>77</v>
      </c>
      <c r="AH32" s="319"/>
      <c r="AI32" s="317" t="s">
        <v>16</v>
      </c>
      <c r="AJ32" s="321" t="s">
        <v>330</v>
      </c>
      <c r="AK32" s="322" t="s">
        <v>331</v>
      </c>
      <c r="AL32" s="317"/>
      <c r="AM32" s="323"/>
      <c r="AN32" s="317" t="s">
        <v>16</v>
      </c>
      <c r="AO32" s="317"/>
      <c r="AP32" s="324"/>
      <c r="AQ32" s="268"/>
      <c r="AR32" s="323" t="s">
        <v>323</v>
      </c>
      <c r="AS32" s="398"/>
    </row>
    <row r="33" spans="1:45" s="362" customFormat="1" ht="46" customHeight="1" x14ac:dyDescent="0.2">
      <c r="A33" s="549" t="s">
        <v>4156</v>
      </c>
      <c r="B33" s="325" t="s">
        <v>333</v>
      </c>
      <c r="C33" s="279">
        <v>4</v>
      </c>
      <c r="D33" s="279" t="s">
        <v>16</v>
      </c>
      <c r="E33" s="277" t="s">
        <v>334</v>
      </c>
      <c r="F33" s="277" t="s">
        <v>335</v>
      </c>
      <c r="G33" s="278"/>
      <c r="H33" s="278"/>
      <c r="I33" s="278" t="s">
        <v>336</v>
      </c>
      <c r="J33" s="277" t="s">
        <v>144</v>
      </c>
      <c r="K33" s="279" t="s">
        <v>16</v>
      </c>
      <c r="L33" s="288" t="s">
        <v>337</v>
      </c>
      <c r="M33" s="289" t="s">
        <v>338</v>
      </c>
      <c r="N33" s="279" t="s">
        <v>147</v>
      </c>
      <c r="O33" s="282" t="s">
        <v>81</v>
      </c>
      <c r="P33" s="279" t="s">
        <v>20</v>
      </c>
      <c r="Q33" s="279" t="s">
        <v>193</v>
      </c>
      <c r="R33" s="283" t="s">
        <v>77</v>
      </c>
      <c r="S33" s="208">
        <f>IF(B33="EXT",MATCH(SUBSTITUTE(M33,"/rsm:CrossIndustryInvoice",""),'Order-X_EXTENDED'!O:O,0),MATCH(B33,'Order-X_EXTENDED'!Z:Z,0))</f>
        <v>38</v>
      </c>
      <c r="T33" s="282" t="s">
        <v>323</v>
      </c>
      <c r="U33" s="270"/>
      <c r="V33" s="271" t="str">
        <f t="shared" si="0"/>
        <v>/rsm:CrossIndustryInvoice/rsm:SupplyChainTradeTransaction/ram:IncludedSupplyChainTradeLineItem/ram:AssociatedDocumentLineDocument</v>
      </c>
      <c r="W33" s="271" t="str">
        <f t="shared" si="1"/>
        <v>/ram:LineID</v>
      </c>
      <c r="X33" s="272">
        <f>COUNTIFS(M$4:M33,V33)</f>
        <v>1</v>
      </c>
      <c r="Y33" s="273"/>
      <c r="Z33" s="325" t="s">
        <v>333</v>
      </c>
      <c r="AA33" s="279">
        <v>4</v>
      </c>
      <c r="AB33" s="279" t="s">
        <v>16</v>
      </c>
      <c r="AC33" s="277" t="s">
        <v>340</v>
      </c>
      <c r="AD33" s="277" t="s">
        <v>341</v>
      </c>
      <c r="AE33" s="278"/>
      <c r="AF33" s="278"/>
      <c r="AG33" s="278" t="s">
        <v>342</v>
      </c>
      <c r="AH33" s="277" t="s">
        <v>154</v>
      </c>
      <c r="AI33" s="279" t="s">
        <v>16</v>
      </c>
      <c r="AJ33" s="288" t="s">
        <v>337</v>
      </c>
      <c r="AK33" s="289" t="s">
        <v>338</v>
      </c>
      <c r="AL33" s="279" t="s">
        <v>147</v>
      </c>
      <c r="AM33" s="282" t="s">
        <v>81</v>
      </c>
      <c r="AN33" s="279" t="s">
        <v>20</v>
      </c>
      <c r="AO33" s="279" t="s">
        <v>193</v>
      </c>
      <c r="AP33" s="283" t="s">
        <v>77</v>
      </c>
      <c r="AQ33" s="268"/>
      <c r="AR33" s="282" t="s">
        <v>323</v>
      </c>
      <c r="AS33" s="398"/>
    </row>
    <row r="34" spans="1:45" s="362" customFormat="1" ht="46" customHeight="1" x14ac:dyDescent="0.2">
      <c r="A34" s="549" t="s">
        <v>4156</v>
      </c>
      <c r="B34" s="274" t="s">
        <v>92</v>
      </c>
      <c r="C34" s="275">
        <v>4</v>
      </c>
      <c r="D34" s="275" t="s">
        <v>20</v>
      </c>
      <c r="E34" s="277" t="s">
        <v>343</v>
      </c>
      <c r="F34" s="277" t="s">
        <v>4448</v>
      </c>
      <c r="G34" s="278" t="s">
        <v>4473</v>
      </c>
      <c r="H34" s="278"/>
      <c r="I34" s="278"/>
      <c r="J34" s="277"/>
      <c r="K34" s="279" t="s">
        <v>20</v>
      </c>
      <c r="L34" s="280" t="s">
        <v>344</v>
      </c>
      <c r="M34" s="281" t="s">
        <v>345</v>
      </c>
      <c r="N34" s="279"/>
      <c r="O34" s="282"/>
      <c r="P34" s="275" t="s">
        <v>20</v>
      </c>
      <c r="Q34" s="279"/>
      <c r="R34" s="283"/>
      <c r="S34" s="208">
        <f>IF(B34="EXT",MATCH(SUBSTITUTE(M34,"/rsm:CrossIndustryInvoice",""),'Order-X_EXTENDED'!O:O,0),MATCH(B34,'Order-X_EXTENDED'!Z:Z,0))</f>
        <v>39</v>
      </c>
      <c r="T34" s="284" t="s">
        <v>99</v>
      </c>
      <c r="U34" s="270" t="s">
        <v>4715</v>
      </c>
      <c r="V34" s="271" t="str">
        <f t="shared" si="0"/>
        <v>/rsm:CrossIndustryInvoice/rsm:SupplyChainTradeTransaction/ram:IncludedSupplyChainTradeLineItem/ram:AssociatedDocumentLineDocument</v>
      </c>
      <c r="W34" s="271" t="str">
        <f t="shared" si="1"/>
        <v>/ram:LineStatusCode</v>
      </c>
      <c r="X34" s="272">
        <f>COUNTIFS(M$4:M34,V34)</f>
        <v>1</v>
      </c>
      <c r="Y34" s="273"/>
      <c r="Z34" s="274" t="s">
        <v>92</v>
      </c>
      <c r="AA34" s="275">
        <v>4</v>
      </c>
      <c r="AB34" s="275" t="s">
        <v>20</v>
      </c>
      <c r="AC34" s="277" t="s">
        <v>347</v>
      </c>
      <c r="AD34" s="277"/>
      <c r="AE34" s="278"/>
      <c r="AF34" s="278"/>
      <c r="AG34" s="278"/>
      <c r="AH34" s="277"/>
      <c r="AI34" s="279" t="s">
        <v>20</v>
      </c>
      <c r="AJ34" s="280" t="s">
        <v>344</v>
      </c>
      <c r="AK34" s="281" t="s">
        <v>345</v>
      </c>
      <c r="AL34" s="279"/>
      <c r="AM34" s="282"/>
      <c r="AN34" s="275" t="s">
        <v>20</v>
      </c>
      <c r="AO34" s="279"/>
      <c r="AP34" s="283"/>
      <c r="AQ34" s="268"/>
      <c r="AR34" s="284" t="s">
        <v>99</v>
      </c>
      <c r="AS34" s="398"/>
    </row>
    <row r="35" spans="1:45" s="362" customFormat="1" ht="46" customHeight="1" x14ac:dyDescent="0.2">
      <c r="A35" s="549" t="s">
        <v>4156</v>
      </c>
      <c r="B35" s="274" t="s">
        <v>92</v>
      </c>
      <c r="C35" s="275">
        <v>4</v>
      </c>
      <c r="D35" s="275" t="s">
        <v>20</v>
      </c>
      <c r="E35" s="277" t="s">
        <v>349</v>
      </c>
      <c r="F35" s="277" t="s">
        <v>4474</v>
      </c>
      <c r="G35" s="278"/>
      <c r="H35" s="278"/>
      <c r="I35" s="278"/>
      <c r="J35" s="277"/>
      <c r="K35" s="279" t="s">
        <v>20</v>
      </c>
      <c r="L35" s="280" t="s">
        <v>350</v>
      </c>
      <c r="M35" s="281" t="s">
        <v>351</v>
      </c>
      <c r="N35" s="279"/>
      <c r="O35" s="282"/>
      <c r="P35" s="275" t="s">
        <v>20</v>
      </c>
      <c r="Q35" s="279"/>
      <c r="R35" s="283"/>
      <c r="S35" s="208" t="e">
        <f>IF(B35="EXT",MATCH(SUBSTITUTE(M35,"/rsm:CrossIndustryInvoice",""),'Order-X_EXTENDED'!O:O,0),MATCH(B35,'Order-X_EXTENDED'!Z:Z,0))</f>
        <v>#N/A</v>
      </c>
      <c r="T35" s="284" t="s">
        <v>99</v>
      </c>
      <c r="U35" s="270" t="s">
        <v>4703</v>
      </c>
      <c r="V35" s="271" t="str">
        <f t="shared" si="0"/>
        <v>/rsm:CrossIndustryInvoice/rsm:SupplyChainTradeTransaction/ram:IncludedSupplyChainTradeLineItem/ram:AssociatedDocumentLineDocument</v>
      </c>
      <c r="W35" s="271" t="str">
        <f t="shared" si="1"/>
        <v>/ram:LineStatusReasonCode</v>
      </c>
      <c r="X35" s="272">
        <f>COUNTIFS(M$4:M35,V35)</f>
        <v>1</v>
      </c>
      <c r="Y35" s="273"/>
      <c r="Z35" s="274" t="s">
        <v>92</v>
      </c>
      <c r="AA35" s="275">
        <v>4</v>
      </c>
      <c r="AB35" s="275" t="s">
        <v>20</v>
      </c>
      <c r="AC35" s="277" t="s">
        <v>353</v>
      </c>
      <c r="AD35" s="277"/>
      <c r="AE35" s="278"/>
      <c r="AF35" s="278"/>
      <c r="AG35" s="278"/>
      <c r="AH35" s="277"/>
      <c r="AI35" s="279" t="s">
        <v>20</v>
      </c>
      <c r="AJ35" s="280" t="s">
        <v>350</v>
      </c>
      <c r="AK35" s="281" t="s">
        <v>351</v>
      </c>
      <c r="AL35" s="279"/>
      <c r="AM35" s="282"/>
      <c r="AN35" s="275" t="s">
        <v>20</v>
      </c>
      <c r="AO35" s="279"/>
      <c r="AP35" s="283"/>
      <c r="AQ35" s="268"/>
      <c r="AR35" s="284" t="s">
        <v>99</v>
      </c>
      <c r="AS35" s="398"/>
    </row>
    <row r="36" spans="1:45" s="362" customFormat="1" ht="46" customHeight="1" x14ac:dyDescent="0.2">
      <c r="A36" s="549" t="s">
        <v>4156</v>
      </c>
      <c r="B36" s="326" t="s">
        <v>354</v>
      </c>
      <c r="C36" s="327">
        <v>4</v>
      </c>
      <c r="D36" s="327" t="s">
        <v>20</v>
      </c>
      <c r="E36" s="328" t="s">
        <v>4475</v>
      </c>
      <c r="F36" s="328"/>
      <c r="G36" s="329"/>
      <c r="H36" s="329"/>
      <c r="I36" s="329"/>
      <c r="J36" s="328"/>
      <c r="K36" s="327" t="s">
        <v>20</v>
      </c>
      <c r="L36" s="330" t="s">
        <v>356</v>
      </c>
      <c r="M36" s="331" t="s">
        <v>357</v>
      </c>
      <c r="N36" s="327"/>
      <c r="O36" s="332"/>
      <c r="P36" s="327" t="s">
        <v>21</v>
      </c>
      <c r="Q36" s="327"/>
      <c r="R36" s="333"/>
      <c r="S36" s="208">
        <f>IF(B36="EXT",MATCH(SUBSTITUTE(M36,"/rsm:CrossIndustryInvoice",""),'Order-X_EXTENDED'!O:O,0),MATCH(B36,'Order-X_EXTENDED'!Z:Z,0))</f>
        <v>40</v>
      </c>
      <c r="T36" s="332" t="s">
        <v>359</v>
      </c>
      <c r="U36" s="270"/>
      <c r="V36" s="271" t="str">
        <f t="shared" si="0"/>
        <v>/rsm:CrossIndustryInvoice/rsm:SupplyChainTradeTransaction/ram:IncludedSupplyChainTradeLineItem/ram:AssociatedDocumentLineDocument</v>
      </c>
      <c r="W36" s="271" t="str">
        <f t="shared" si="1"/>
        <v>/ram:IncludedNote</v>
      </c>
      <c r="X36" s="272">
        <f>COUNTIFS(M$4:M36,V36)</f>
        <v>1</v>
      </c>
      <c r="Y36" s="273"/>
      <c r="Z36" s="326" t="s">
        <v>354</v>
      </c>
      <c r="AA36" s="327">
        <v>4</v>
      </c>
      <c r="AB36" s="327" t="s">
        <v>20</v>
      </c>
      <c r="AC36" s="328" t="s">
        <v>360</v>
      </c>
      <c r="AD36" s="328"/>
      <c r="AE36" s="329"/>
      <c r="AF36" s="329"/>
      <c r="AG36" s="329" t="s">
        <v>77</v>
      </c>
      <c r="AH36" s="328"/>
      <c r="AI36" s="327" t="s">
        <v>20</v>
      </c>
      <c r="AJ36" s="330" t="s">
        <v>356</v>
      </c>
      <c r="AK36" s="331" t="s">
        <v>357</v>
      </c>
      <c r="AL36" s="327"/>
      <c r="AM36" s="332"/>
      <c r="AN36" s="327" t="s">
        <v>21</v>
      </c>
      <c r="AO36" s="327"/>
      <c r="AP36" s="333"/>
      <c r="AQ36" s="268"/>
      <c r="AR36" s="332" t="s">
        <v>359</v>
      </c>
      <c r="AS36" s="398"/>
    </row>
    <row r="37" spans="1:45" s="362" customFormat="1" ht="46" customHeight="1" x14ac:dyDescent="0.2">
      <c r="A37" s="549" t="s">
        <v>4156</v>
      </c>
      <c r="B37" s="274" t="s">
        <v>92</v>
      </c>
      <c r="C37" s="275">
        <v>5</v>
      </c>
      <c r="D37" s="275" t="s">
        <v>20</v>
      </c>
      <c r="E37" s="277" t="s">
        <v>260</v>
      </c>
      <c r="F37" s="277"/>
      <c r="G37" s="278"/>
      <c r="H37" s="278"/>
      <c r="I37" s="278"/>
      <c r="J37" s="277"/>
      <c r="K37" s="279" t="s">
        <v>20</v>
      </c>
      <c r="L37" s="280" t="s">
        <v>361</v>
      </c>
      <c r="M37" s="281" t="s">
        <v>362</v>
      </c>
      <c r="N37" s="279"/>
      <c r="O37" s="282"/>
      <c r="P37" s="275" t="s">
        <v>20</v>
      </c>
      <c r="Q37" s="279"/>
      <c r="R37" s="283"/>
      <c r="S37" s="208">
        <f>IF(B37="EXT",MATCH(SUBSTITUTE(M37,"/rsm:CrossIndustryInvoice",""),'Order-X_EXTENDED'!O:O,0),MATCH(B37,'Order-X_EXTENDED'!Z:Z,0))</f>
        <v>41</v>
      </c>
      <c r="T37" s="284" t="s">
        <v>99</v>
      </c>
      <c r="U37" s="270"/>
      <c r="V37" s="271" t="str">
        <f t="shared" si="0"/>
        <v>/rsm:CrossIndustryInvoice/rsm:SupplyChainTradeTransaction/ram:IncludedSupplyChainTradeLineItem/ram:AssociatedDocumentLineDocument/ram:IncludedNote</v>
      </c>
      <c r="W37" s="271" t="str">
        <f t="shared" si="1"/>
        <v>/ram:ContentCode</v>
      </c>
      <c r="X37" s="272">
        <f>COUNTIFS(M$4:M37,V37)</f>
        <v>1</v>
      </c>
      <c r="Y37" s="273"/>
      <c r="Z37" s="274" t="s">
        <v>92</v>
      </c>
      <c r="AA37" s="275">
        <v>5</v>
      </c>
      <c r="AB37" s="275" t="s">
        <v>20</v>
      </c>
      <c r="AC37" s="277" t="s">
        <v>363</v>
      </c>
      <c r="AD37" s="277"/>
      <c r="AE37" s="278"/>
      <c r="AF37" s="278"/>
      <c r="AG37" s="278"/>
      <c r="AH37" s="277"/>
      <c r="AI37" s="279" t="s">
        <v>20</v>
      </c>
      <c r="AJ37" s="280" t="s">
        <v>361</v>
      </c>
      <c r="AK37" s="281" t="s">
        <v>362</v>
      </c>
      <c r="AL37" s="279"/>
      <c r="AM37" s="282"/>
      <c r="AN37" s="275" t="s">
        <v>20</v>
      </c>
      <c r="AO37" s="279"/>
      <c r="AP37" s="283"/>
      <c r="AQ37" s="268"/>
      <c r="AR37" s="284" t="s">
        <v>99</v>
      </c>
      <c r="AS37" s="398"/>
    </row>
    <row r="38" spans="1:45" s="362" customFormat="1" ht="46" customHeight="1" x14ac:dyDescent="0.2">
      <c r="A38" s="549" t="s">
        <v>4156</v>
      </c>
      <c r="B38" s="325" t="s">
        <v>364</v>
      </c>
      <c r="C38" s="279">
        <v>5</v>
      </c>
      <c r="D38" s="279" t="s">
        <v>20</v>
      </c>
      <c r="E38" s="277" t="s">
        <v>365</v>
      </c>
      <c r="F38" s="277" t="s">
        <v>366</v>
      </c>
      <c r="G38" s="278"/>
      <c r="H38" s="278"/>
      <c r="I38" s="278" t="s">
        <v>77</v>
      </c>
      <c r="J38" s="277" t="s">
        <v>122</v>
      </c>
      <c r="K38" s="279" t="s">
        <v>16</v>
      </c>
      <c r="L38" s="288" t="s">
        <v>368</v>
      </c>
      <c r="M38" s="289" t="s">
        <v>369</v>
      </c>
      <c r="N38" s="279" t="s">
        <v>125</v>
      </c>
      <c r="O38" s="282" t="s">
        <v>81</v>
      </c>
      <c r="P38" s="279" t="s">
        <v>21</v>
      </c>
      <c r="Q38" s="279" t="s">
        <v>272</v>
      </c>
      <c r="R38" s="283" t="s">
        <v>77</v>
      </c>
      <c r="S38" s="208">
        <f>IF(B38="EXT",MATCH(SUBSTITUTE(M38,"/rsm:CrossIndustryInvoice",""),'Order-X_EXTENDED'!O:O,0),MATCH(B38,'Order-X_EXTENDED'!Z:Z,0))</f>
        <v>42</v>
      </c>
      <c r="T38" s="282" t="s">
        <v>359</v>
      </c>
      <c r="U38" s="270"/>
      <c r="V38" s="271" t="str">
        <f t="shared" si="0"/>
        <v>/rsm:CrossIndustryInvoice/rsm:SupplyChainTradeTransaction/ram:IncludedSupplyChainTradeLineItem/ram:AssociatedDocumentLineDocument/ram:IncludedNote</v>
      </c>
      <c r="W38" s="271" t="str">
        <f t="shared" si="1"/>
        <v>/ram:Content</v>
      </c>
      <c r="X38" s="272">
        <f>COUNTIFS(M$4:M38,V38)</f>
        <v>1</v>
      </c>
      <c r="Y38" s="273"/>
      <c r="Z38" s="325" t="s">
        <v>364</v>
      </c>
      <c r="AA38" s="279">
        <v>5</v>
      </c>
      <c r="AB38" s="279" t="s">
        <v>20</v>
      </c>
      <c r="AC38" s="277" t="s">
        <v>371</v>
      </c>
      <c r="AD38" s="277" t="s">
        <v>372</v>
      </c>
      <c r="AE38" s="278"/>
      <c r="AF38" s="278"/>
      <c r="AG38" s="278" t="s">
        <v>77</v>
      </c>
      <c r="AH38" s="277" t="s">
        <v>131</v>
      </c>
      <c r="AI38" s="279" t="s">
        <v>16</v>
      </c>
      <c r="AJ38" s="288" t="s">
        <v>368</v>
      </c>
      <c r="AK38" s="289" t="s">
        <v>369</v>
      </c>
      <c r="AL38" s="279" t="s">
        <v>125</v>
      </c>
      <c r="AM38" s="282" t="s">
        <v>81</v>
      </c>
      <c r="AN38" s="279" t="s">
        <v>21</v>
      </c>
      <c r="AO38" s="279" t="s">
        <v>272</v>
      </c>
      <c r="AP38" s="283" t="s">
        <v>77</v>
      </c>
      <c r="AQ38" s="268"/>
      <c r="AR38" s="282" t="s">
        <v>359</v>
      </c>
      <c r="AS38" s="398"/>
    </row>
    <row r="39" spans="1:45" s="362" customFormat="1" ht="46" customHeight="1" x14ac:dyDescent="0.2">
      <c r="A39" s="549" t="s">
        <v>4156</v>
      </c>
      <c r="B39" s="274" t="s">
        <v>92</v>
      </c>
      <c r="C39" s="275">
        <v>5</v>
      </c>
      <c r="D39" s="275" t="s">
        <v>20</v>
      </c>
      <c r="E39" s="277" t="s">
        <v>373</v>
      </c>
      <c r="F39" s="277"/>
      <c r="G39" s="278"/>
      <c r="H39" s="278"/>
      <c r="I39" s="278"/>
      <c r="J39" s="277"/>
      <c r="K39" s="279" t="s">
        <v>20</v>
      </c>
      <c r="L39" s="280" t="s">
        <v>374</v>
      </c>
      <c r="M39" s="281" t="s">
        <v>375</v>
      </c>
      <c r="N39" s="279"/>
      <c r="O39" s="282"/>
      <c r="P39" s="275" t="s">
        <v>20</v>
      </c>
      <c r="Q39" s="279"/>
      <c r="R39" s="283"/>
      <c r="S39" s="208">
        <f>IF(B39="EXT",MATCH(SUBSTITUTE(M39,"/rsm:CrossIndustryInvoice",""),'Order-X_EXTENDED'!O:O,0),MATCH(B39,'Order-X_EXTENDED'!Z:Z,0))</f>
        <v>43</v>
      </c>
      <c r="T39" s="284" t="s">
        <v>99</v>
      </c>
      <c r="U39" s="270"/>
      <c r="V39" s="271" t="str">
        <f t="shared" si="0"/>
        <v>/rsm:CrossIndustryInvoice/rsm:SupplyChainTradeTransaction/ram:IncludedSupplyChainTradeLineItem/ram:AssociatedDocumentLineDocument/ram:IncludedNote</v>
      </c>
      <c r="W39" s="271" t="str">
        <f t="shared" si="1"/>
        <v>/ram:SubjectCode</v>
      </c>
      <c r="X39" s="272">
        <f>COUNTIFS(M$4:M39,V39)</f>
        <v>1</v>
      </c>
      <c r="Y39" s="273"/>
      <c r="Z39" s="274" t="s">
        <v>92</v>
      </c>
      <c r="AA39" s="275">
        <v>5</v>
      </c>
      <c r="AB39" s="275" t="s">
        <v>20</v>
      </c>
      <c r="AC39" s="277" t="s">
        <v>377</v>
      </c>
      <c r="AD39" s="277"/>
      <c r="AE39" s="278"/>
      <c r="AF39" s="278"/>
      <c r="AG39" s="278"/>
      <c r="AH39" s="277"/>
      <c r="AI39" s="279" t="s">
        <v>20</v>
      </c>
      <c r="AJ39" s="280" t="s">
        <v>374</v>
      </c>
      <c r="AK39" s="281" t="s">
        <v>375</v>
      </c>
      <c r="AL39" s="279"/>
      <c r="AM39" s="282"/>
      <c r="AN39" s="275" t="s">
        <v>20</v>
      </c>
      <c r="AO39" s="279"/>
      <c r="AP39" s="283"/>
      <c r="AQ39" s="268"/>
      <c r="AR39" s="284" t="s">
        <v>99</v>
      </c>
      <c r="AS39" s="398"/>
    </row>
    <row r="40" spans="1:45" s="362" customFormat="1" ht="46" customHeight="1" x14ac:dyDescent="0.2">
      <c r="A40" s="548" t="s">
        <v>4156</v>
      </c>
      <c r="B40" s="316" t="s">
        <v>379</v>
      </c>
      <c r="C40" s="317">
        <v>3</v>
      </c>
      <c r="D40" s="317" t="s">
        <v>16</v>
      </c>
      <c r="E40" s="318" t="s">
        <v>380</v>
      </c>
      <c r="F40" s="319" t="s">
        <v>381</v>
      </c>
      <c r="G40" s="320"/>
      <c r="H40" s="320"/>
      <c r="I40" s="320" t="s">
        <v>77</v>
      </c>
      <c r="J40" s="319"/>
      <c r="K40" s="317" t="s">
        <v>16</v>
      </c>
      <c r="L40" s="321" t="s">
        <v>382</v>
      </c>
      <c r="M40" s="322" t="s">
        <v>383</v>
      </c>
      <c r="N40" s="317" t="s">
        <v>77</v>
      </c>
      <c r="O40" s="323" t="s">
        <v>81</v>
      </c>
      <c r="P40" s="317" t="s">
        <v>20</v>
      </c>
      <c r="Q40" s="317" t="s">
        <v>193</v>
      </c>
      <c r="R40" s="324" t="s">
        <v>77</v>
      </c>
      <c r="S40" s="208">
        <f>IF(B40="EXT",MATCH(SUBSTITUTE(M40,"/rsm:CrossIndustryInvoice",""),'Order-X_EXTENDED'!O:O,0),MATCH(B40,'Order-X_EXTENDED'!Z:Z,0))</f>
        <v>44</v>
      </c>
      <c r="T40" s="323" t="s">
        <v>323</v>
      </c>
      <c r="U40" s="270"/>
      <c r="V40" s="271" t="str">
        <f t="shared" si="0"/>
        <v>/rsm:CrossIndustryInvoice/rsm:SupplyChainTradeTransaction/ram:IncludedSupplyChainTradeLineItem</v>
      </c>
      <c r="W40" s="271" t="str">
        <f t="shared" si="1"/>
        <v>/ram:SpecifiedTradeProduct</v>
      </c>
      <c r="X40" s="272">
        <f>COUNTIFS(M$4:M40,V40)</f>
        <v>1</v>
      </c>
      <c r="Y40" s="273"/>
      <c r="Z40" s="316" t="s">
        <v>379</v>
      </c>
      <c r="AA40" s="317">
        <v>3</v>
      </c>
      <c r="AB40" s="317" t="s">
        <v>16</v>
      </c>
      <c r="AC40" s="318" t="s">
        <v>386</v>
      </c>
      <c r="AD40" s="319" t="s">
        <v>387</v>
      </c>
      <c r="AE40" s="320"/>
      <c r="AF40" s="320"/>
      <c r="AG40" s="320" t="s">
        <v>77</v>
      </c>
      <c r="AH40" s="319"/>
      <c r="AI40" s="317" t="s">
        <v>16</v>
      </c>
      <c r="AJ40" s="321" t="s">
        <v>382</v>
      </c>
      <c r="AK40" s="322" t="s">
        <v>383</v>
      </c>
      <c r="AL40" s="317" t="s">
        <v>77</v>
      </c>
      <c r="AM40" s="323" t="s">
        <v>81</v>
      </c>
      <c r="AN40" s="317" t="s">
        <v>20</v>
      </c>
      <c r="AO40" s="317" t="s">
        <v>193</v>
      </c>
      <c r="AP40" s="324" t="s">
        <v>77</v>
      </c>
      <c r="AQ40" s="268"/>
      <c r="AR40" s="323" t="s">
        <v>323</v>
      </c>
      <c r="AS40" s="398"/>
    </row>
    <row r="41" spans="1:45" s="362" customFormat="1" ht="46" customHeight="1" x14ac:dyDescent="0.2">
      <c r="A41" s="549" t="s">
        <v>4156</v>
      </c>
      <c r="B41" s="325" t="s">
        <v>388</v>
      </c>
      <c r="C41" s="279">
        <v>4</v>
      </c>
      <c r="D41" s="279" t="s">
        <v>20</v>
      </c>
      <c r="E41" s="277" t="s">
        <v>390</v>
      </c>
      <c r="F41" s="277" t="s">
        <v>391</v>
      </c>
      <c r="G41" s="278" t="s">
        <v>392</v>
      </c>
      <c r="H41" s="278" t="s">
        <v>393</v>
      </c>
      <c r="I41" s="278" t="s">
        <v>394</v>
      </c>
      <c r="J41" s="277" t="s">
        <v>144</v>
      </c>
      <c r="K41" s="279" t="s">
        <v>20</v>
      </c>
      <c r="L41" s="288" t="s">
        <v>396</v>
      </c>
      <c r="M41" s="289" t="s">
        <v>397</v>
      </c>
      <c r="N41" s="279" t="s">
        <v>147</v>
      </c>
      <c r="O41" s="282" t="s">
        <v>81</v>
      </c>
      <c r="P41" s="279" t="s">
        <v>20</v>
      </c>
      <c r="Q41" s="279" t="s">
        <v>77</v>
      </c>
      <c r="R41" s="283" t="s">
        <v>77</v>
      </c>
      <c r="S41" s="208">
        <f>IF(B41="EXT",MATCH(SUBSTITUTE(M41,"/rsm:CrossIndustryInvoice",""),'Order-X_EXTENDED'!O:O,0),MATCH(B41,'Order-X_EXTENDED'!Z:Z,0))</f>
        <v>46</v>
      </c>
      <c r="T41" s="282" t="s">
        <v>323</v>
      </c>
      <c r="U41" s="270"/>
      <c r="V41" s="271" t="str">
        <f t="shared" si="0"/>
        <v>/rsm:CrossIndustryInvoice/rsm:SupplyChainTradeTransaction/ram:IncludedSupplyChainTradeLineItem/ram:SpecifiedTradeProduct</v>
      </c>
      <c r="W41" s="271" t="str">
        <f t="shared" si="1"/>
        <v>/ram:GlobalID</v>
      </c>
      <c r="X41" s="272">
        <f>COUNTIFS(M$4:M41,V41)</f>
        <v>1</v>
      </c>
      <c r="Y41" s="273"/>
      <c r="Z41" s="325" t="s">
        <v>388</v>
      </c>
      <c r="AA41" s="279">
        <v>4</v>
      </c>
      <c r="AB41" s="279" t="s">
        <v>20</v>
      </c>
      <c r="AC41" s="277" t="s">
        <v>399</v>
      </c>
      <c r="AD41" s="277" t="s">
        <v>400</v>
      </c>
      <c r="AE41" s="278"/>
      <c r="AF41" s="278" t="s">
        <v>401</v>
      </c>
      <c r="AG41" s="278" t="s">
        <v>402</v>
      </c>
      <c r="AH41" s="277" t="s">
        <v>154</v>
      </c>
      <c r="AI41" s="279" t="s">
        <v>20</v>
      </c>
      <c r="AJ41" s="288" t="s">
        <v>396</v>
      </c>
      <c r="AK41" s="289" t="s">
        <v>397</v>
      </c>
      <c r="AL41" s="279" t="s">
        <v>147</v>
      </c>
      <c r="AM41" s="282" t="s">
        <v>81</v>
      </c>
      <c r="AN41" s="279" t="s">
        <v>20</v>
      </c>
      <c r="AO41" s="279" t="s">
        <v>77</v>
      </c>
      <c r="AP41" s="283" t="s">
        <v>77</v>
      </c>
      <c r="AQ41" s="268"/>
      <c r="AR41" s="282" t="s">
        <v>323</v>
      </c>
      <c r="AS41" s="398"/>
    </row>
    <row r="42" spans="1:45" s="362" customFormat="1" ht="46" customHeight="1" x14ac:dyDescent="0.2">
      <c r="A42" s="549" t="s">
        <v>4156</v>
      </c>
      <c r="B42" s="325" t="s">
        <v>403</v>
      </c>
      <c r="C42" s="279">
        <v>5</v>
      </c>
      <c r="D42" s="279" t="s">
        <v>16</v>
      </c>
      <c r="E42" s="307" t="s">
        <v>404</v>
      </c>
      <c r="F42" s="277" t="s">
        <v>405</v>
      </c>
      <c r="G42" s="278" t="s">
        <v>406</v>
      </c>
      <c r="H42" s="278"/>
      <c r="I42" s="278" t="s">
        <v>77</v>
      </c>
      <c r="J42" s="277"/>
      <c r="K42" s="279" t="s">
        <v>16</v>
      </c>
      <c r="L42" s="288" t="s">
        <v>407</v>
      </c>
      <c r="M42" s="289" t="s">
        <v>408</v>
      </c>
      <c r="N42" s="279" t="s">
        <v>409</v>
      </c>
      <c r="O42" s="282" t="s">
        <v>230</v>
      </c>
      <c r="P42" s="279" t="s">
        <v>20</v>
      </c>
      <c r="Q42" s="279" t="s">
        <v>77</v>
      </c>
      <c r="R42" s="283" t="s">
        <v>77</v>
      </c>
      <c r="S42" s="208">
        <f>IF(B42="EXT",MATCH(SUBSTITUTE(M42,"/rsm:CrossIndustryInvoice",""),'Order-X_EXTENDED'!O:O,0),MATCH(B42,'Order-X_EXTENDED'!Z:Z,0))</f>
        <v>47</v>
      </c>
      <c r="T42" s="282" t="s">
        <v>323</v>
      </c>
      <c r="U42" s="270"/>
      <c r="V42" s="271" t="str">
        <f t="shared" si="0"/>
        <v>/rsm:CrossIndustryInvoice/rsm:SupplyChainTradeTransaction/ram:IncludedSupplyChainTradeLineItem/ram:SpecifiedTradeProduct/ram:GlobalID</v>
      </c>
      <c r="W42" s="271" t="str">
        <f t="shared" si="1"/>
        <v>/@schemeID</v>
      </c>
      <c r="X42" s="272">
        <f>COUNTIFS(M$4:M42,V42)</f>
        <v>1</v>
      </c>
      <c r="Y42" s="273"/>
      <c r="Z42" s="325" t="s">
        <v>403</v>
      </c>
      <c r="AA42" s="279">
        <v>5</v>
      </c>
      <c r="AB42" s="279" t="s">
        <v>16</v>
      </c>
      <c r="AC42" s="307" t="s">
        <v>410</v>
      </c>
      <c r="AD42" s="277" t="s">
        <v>405</v>
      </c>
      <c r="AE42" s="278" t="s">
        <v>411</v>
      </c>
      <c r="AF42" s="278"/>
      <c r="AG42" s="278" t="s">
        <v>77</v>
      </c>
      <c r="AH42" s="277"/>
      <c r="AI42" s="279" t="s">
        <v>16</v>
      </c>
      <c r="AJ42" s="288" t="s">
        <v>407</v>
      </c>
      <c r="AK42" s="289" t="s">
        <v>408</v>
      </c>
      <c r="AL42" s="279" t="s">
        <v>409</v>
      </c>
      <c r="AM42" s="282" t="s">
        <v>230</v>
      </c>
      <c r="AN42" s="279" t="s">
        <v>20</v>
      </c>
      <c r="AO42" s="279" t="s">
        <v>77</v>
      </c>
      <c r="AP42" s="283" t="s">
        <v>77</v>
      </c>
      <c r="AQ42" s="268"/>
      <c r="AR42" s="282" t="s">
        <v>323</v>
      </c>
      <c r="AS42" s="398"/>
    </row>
    <row r="43" spans="1:45" s="362" customFormat="1" ht="46" customHeight="1" x14ac:dyDescent="0.2">
      <c r="A43" s="549" t="s">
        <v>4156</v>
      </c>
      <c r="B43" s="325" t="s">
        <v>412</v>
      </c>
      <c r="C43" s="279">
        <v>4</v>
      </c>
      <c r="D43" s="279" t="s">
        <v>20</v>
      </c>
      <c r="E43" s="277" t="s">
        <v>413</v>
      </c>
      <c r="F43" s="277" t="s">
        <v>414</v>
      </c>
      <c r="G43" s="278"/>
      <c r="H43" s="278"/>
      <c r="I43" s="278" t="s">
        <v>77</v>
      </c>
      <c r="J43" s="277" t="s">
        <v>144</v>
      </c>
      <c r="K43" s="279" t="s">
        <v>20</v>
      </c>
      <c r="L43" s="288" t="s">
        <v>415</v>
      </c>
      <c r="M43" s="289" t="s">
        <v>416</v>
      </c>
      <c r="N43" s="279" t="s">
        <v>147</v>
      </c>
      <c r="O43" s="282" t="s">
        <v>81</v>
      </c>
      <c r="P43" s="279" t="s">
        <v>20</v>
      </c>
      <c r="Q43" s="279" t="s">
        <v>77</v>
      </c>
      <c r="R43" s="283" t="s">
        <v>77</v>
      </c>
      <c r="S43" s="208">
        <f>IF(B43="EXT",MATCH(SUBSTITUTE(M43,"/rsm:CrossIndustryInvoice",""),'Order-X_EXTENDED'!O:O,0),MATCH(B43,'Order-X_EXTENDED'!Z:Z,0))</f>
        <v>48</v>
      </c>
      <c r="T43" s="282" t="s">
        <v>359</v>
      </c>
      <c r="U43" s="270"/>
      <c r="V43" s="271" t="str">
        <f t="shared" si="0"/>
        <v>/rsm:CrossIndustryInvoice/rsm:SupplyChainTradeTransaction/ram:IncludedSupplyChainTradeLineItem/ram:SpecifiedTradeProduct</v>
      </c>
      <c r="W43" s="271" t="str">
        <f t="shared" si="1"/>
        <v>/ram:SellerAssignedID</v>
      </c>
      <c r="X43" s="272">
        <f>COUNTIFS(M$4:M43,V43)</f>
        <v>1</v>
      </c>
      <c r="Y43" s="273"/>
      <c r="Z43" s="325" t="s">
        <v>412</v>
      </c>
      <c r="AA43" s="279">
        <v>4</v>
      </c>
      <c r="AB43" s="279" t="s">
        <v>20</v>
      </c>
      <c r="AC43" s="277" t="s">
        <v>417</v>
      </c>
      <c r="AD43" s="277" t="s">
        <v>418</v>
      </c>
      <c r="AE43" s="278"/>
      <c r="AF43" s="278"/>
      <c r="AG43" s="278" t="s">
        <v>77</v>
      </c>
      <c r="AH43" s="277" t="s">
        <v>154</v>
      </c>
      <c r="AI43" s="279" t="s">
        <v>20</v>
      </c>
      <c r="AJ43" s="288" t="s">
        <v>415</v>
      </c>
      <c r="AK43" s="289" t="s">
        <v>416</v>
      </c>
      <c r="AL43" s="279" t="s">
        <v>147</v>
      </c>
      <c r="AM43" s="282" t="s">
        <v>81</v>
      </c>
      <c r="AN43" s="279" t="s">
        <v>20</v>
      </c>
      <c r="AO43" s="279" t="s">
        <v>77</v>
      </c>
      <c r="AP43" s="283" t="s">
        <v>77</v>
      </c>
      <c r="AQ43" s="268"/>
      <c r="AR43" s="282" t="s">
        <v>359</v>
      </c>
      <c r="AS43" s="398"/>
    </row>
    <row r="44" spans="1:45" s="362" customFormat="1" ht="46" customHeight="1" x14ac:dyDescent="0.2">
      <c r="A44" s="549" t="s">
        <v>4156</v>
      </c>
      <c r="B44" s="325" t="s">
        <v>419</v>
      </c>
      <c r="C44" s="279">
        <v>4</v>
      </c>
      <c r="D44" s="279" t="s">
        <v>20</v>
      </c>
      <c r="E44" s="277" t="s">
        <v>420</v>
      </c>
      <c r="F44" s="277" t="s">
        <v>421</v>
      </c>
      <c r="G44" s="278"/>
      <c r="H44" s="278"/>
      <c r="I44" s="278" t="s">
        <v>77</v>
      </c>
      <c r="J44" s="277" t="s">
        <v>144</v>
      </c>
      <c r="K44" s="279" t="s">
        <v>20</v>
      </c>
      <c r="L44" s="288" t="s">
        <v>422</v>
      </c>
      <c r="M44" s="289" t="s">
        <v>423</v>
      </c>
      <c r="N44" s="279" t="s">
        <v>147</v>
      </c>
      <c r="O44" s="282" t="s">
        <v>81</v>
      </c>
      <c r="P44" s="279" t="s">
        <v>20</v>
      </c>
      <c r="Q44" s="279" t="s">
        <v>77</v>
      </c>
      <c r="R44" s="283" t="s">
        <v>77</v>
      </c>
      <c r="S44" s="208">
        <f>IF(B44="EXT",MATCH(SUBSTITUTE(M44,"/rsm:CrossIndustryInvoice",""),'Order-X_EXTENDED'!O:O,0),MATCH(B44,'Order-X_EXTENDED'!Z:Z,0))</f>
        <v>49</v>
      </c>
      <c r="T44" s="282" t="s">
        <v>359</v>
      </c>
      <c r="U44" s="270"/>
      <c r="V44" s="271" t="str">
        <f t="shared" si="0"/>
        <v>/rsm:CrossIndustryInvoice/rsm:SupplyChainTradeTransaction/ram:IncludedSupplyChainTradeLineItem/ram:SpecifiedTradeProduct</v>
      </c>
      <c r="W44" s="271" t="str">
        <f t="shared" si="1"/>
        <v>/ram:BuyerAssignedID</v>
      </c>
      <c r="X44" s="272">
        <f>COUNTIFS(M$4:M44,V44)</f>
        <v>1</v>
      </c>
      <c r="Y44" s="273"/>
      <c r="Z44" s="325" t="s">
        <v>419</v>
      </c>
      <c r="AA44" s="279">
        <v>4</v>
      </c>
      <c r="AB44" s="279" t="s">
        <v>20</v>
      </c>
      <c r="AC44" s="277" t="s">
        <v>424</v>
      </c>
      <c r="AD44" s="277" t="s">
        <v>425</v>
      </c>
      <c r="AE44" s="278" t="s">
        <v>77</v>
      </c>
      <c r="AF44" s="278"/>
      <c r="AG44" s="278" t="s">
        <v>77</v>
      </c>
      <c r="AH44" s="277" t="s">
        <v>154</v>
      </c>
      <c r="AI44" s="279" t="s">
        <v>20</v>
      </c>
      <c r="AJ44" s="288" t="s">
        <v>422</v>
      </c>
      <c r="AK44" s="289" t="s">
        <v>423</v>
      </c>
      <c r="AL44" s="279" t="s">
        <v>147</v>
      </c>
      <c r="AM44" s="282" t="s">
        <v>81</v>
      </c>
      <c r="AN44" s="279" t="s">
        <v>20</v>
      </c>
      <c r="AO44" s="279" t="s">
        <v>77</v>
      </c>
      <c r="AP44" s="283" t="s">
        <v>77</v>
      </c>
      <c r="AQ44" s="268"/>
      <c r="AR44" s="282" t="s">
        <v>359</v>
      </c>
      <c r="AS44" s="398"/>
    </row>
    <row r="45" spans="1:45" s="362" customFormat="1" ht="46" customHeight="1" x14ac:dyDescent="0.2">
      <c r="A45" s="549" t="s">
        <v>4156</v>
      </c>
      <c r="B45" s="325" t="s">
        <v>426</v>
      </c>
      <c r="C45" s="279">
        <v>4</v>
      </c>
      <c r="D45" s="279" t="s">
        <v>16</v>
      </c>
      <c r="E45" s="277" t="s">
        <v>427</v>
      </c>
      <c r="F45" s="277" t="s">
        <v>428</v>
      </c>
      <c r="G45" s="278"/>
      <c r="H45" s="278"/>
      <c r="I45" s="278" t="s">
        <v>429</v>
      </c>
      <c r="J45" s="277" t="s">
        <v>122</v>
      </c>
      <c r="K45" s="279" t="s">
        <v>16</v>
      </c>
      <c r="L45" s="288" t="s">
        <v>430</v>
      </c>
      <c r="M45" s="289" t="s">
        <v>431</v>
      </c>
      <c r="N45" s="279" t="s">
        <v>125</v>
      </c>
      <c r="O45" s="282" t="s">
        <v>81</v>
      </c>
      <c r="P45" s="279" t="s">
        <v>21</v>
      </c>
      <c r="Q45" s="279" t="s">
        <v>148</v>
      </c>
      <c r="R45" s="283" t="s">
        <v>77</v>
      </c>
      <c r="S45" s="208">
        <f>IF(B45="EXT",MATCH(SUBSTITUTE(M45,"/rsm:CrossIndustryInvoice",""),'Order-X_EXTENDED'!O:O,0),MATCH(B45,'Order-X_EXTENDED'!Z:Z,0))</f>
        <v>52</v>
      </c>
      <c r="T45" s="282" t="s">
        <v>323</v>
      </c>
      <c r="U45" s="270"/>
      <c r="V45" s="271" t="str">
        <f t="shared" si="0"/>
        <v>/rsm:CrossIndustryInvoice/rsm:SupplyChainTradeTransaction/ram:IncludedSupplyChainTradeLineItem/ram:SpecifiedTradeProduct</v>
      </c>
      <c r="W45" s="271" t="str">
        <f t="shared" si="1"/>
        <v>/ram:Name</v>
      </c>
      <c r="X45" s="272">
        <f>COUNTIFS(M$4:M45,V45)</f>
        <v>1</v>
      </c>
      <c r="Y45" s="273"/>
      <c r="Z45" s="325" t="s">
        <v>426</v>
      </c>
      <c r="AA45" s="279">
        <v>4</v>
      </c>
      <c r="AB45" s="279" t="s">
        <v>16</v>
      </c>
      <c r="AC45" s="277" t="s">
        <v>433</v>
      </c>
      <c r="AD45" s="277" t="s">
        <v>434</v>
      </c>
      <c r="AE45" s="278"/>
      <c r="AF45" s="278"/>
      <c r="AG45" s="278" t="s">
        <v>435</v>
      </c>
      <c r="AH45" s="277" t="s">
        <v>131</v>
      </c>
      <c r="AI45" s="279" t="s">
        <v>16</v>
      </c>
      <c r="AJ45" s="288" t="s">
        <v>430</v>
      </c>
      <c r="AK45" s="289" t="s">
        <v>431</v>
      </c>
      <c r="AL45" s="279" t="s">
        <v>125</v>
      </c>
      <c r="AM45" s="282" t="s">
        <v>81</v>
      </c>
      <c r="AN45" s="279" t="s">
        <v>21</v>
      </c>
      <c r="AO45" s="279" t="s">
        <v>148</v>
      </c>
      <c r="AP45" s="283" t="s">
        <v>77</v>
      </c>
      <c r="AQ45" s="268"/>
      <c r="AR45" s="282" t="s">
        <v>323</v>
      </c>
      <c r="AS45" s="398"/>
    </row>
    <row r="46" spans="1:45" s="362" customFormat="1" ht="46" customHeight="1" x14ac:dyDescent="0.2">
      <c r="A46" s="549" t="s">
        <v>4156</v>
      </c>
      <c r="B46" s="325" t="s">
        <v>436</v>
      </c>
      <c r="C46" s="279">
        <v>4</v>
      </c>
      <c r="D46" s="279" t="s">
        <v>20</v>
      </c>
      <c r="E46" s="277" t="s">
        <v>437</v>
      </c>
      <c r="F46" s="277" t="s">
        <v>438</v>
      </c>
      <c r="G46" s="278" t="s">
        <v>439</v>
      </c>
      <c r="H46" s="278"/>
      <c r="I46" s="278" t="s">
        <v>77</v>
      </c>
      <c r="J46" s="277" t="s">
        <v>122</v>
      </c>
      <c r="K46" s="279" t="s">
        <v>20</v>
      </c>
      <c r="L46" s="288" t="s">
        <v>440</v>
      </c>
      <c r="M46" s="289" t="s">
        <v>441</v>
      </c>
      <c r="N46" s="279" t="s">
        <v>125</v>
      </c>
      <c r="O46" s="282" t="s">
        <v>81</v>
      </c>
      <c r="P46" s="279" t="s">
        <v>20</v>
      </c>
      <c r="Q46" s="279" t="s">
        <v>272</v>
      </c>
      <c r="R46" s="283" t="s">
        <v>77</v>
      </c>
      <c r="S46" s="208">
        <f>IF(B46="EXT",MATCH(SUBSTITUTE(M46,"/rsm:CrossIndustryInvoice",""),'Order-X_EXTENDED'!O:O,0),MATCH(B46,'Order-X_EXTENDED'!Z:Z,0))</f>
        <v>53</v>
      </c>
      <c r="T46" s="282" t="s">
        <v>359</v>
      </c>
      <c r="U46" s="270"/>
      <c r="V46" s="271" t="str">
        <f t="shared" si="0"/>
        <v>/rsm:CrossIndustryInvoice/rsm:SupplyChainTradeTransaction/ram:IncludedSupplyChainTradeLineItem/ram:SpecifiedTradeProduct</v>
      </c>
      <c r="W46" s="271" t="str">
        <f t="shared" si="1"/>
        <v>/ram:Description</v>
      </c>
      <c r="X46" s="272">
        <f>COUNTIFS(M$4:M46,V46)</f>
        <v>1</v>
      </c>
      <c r="Y46" s="273"/>
      <c r="Z46" s="325" t="s">
        <v>436</v>
      </c>
      <c r="AA46" s="279">
        <v>4</v>
      </c>
      <c r="AB46" s="279" t="s">
        <v>20</v>
      </c>
      <c r="AC46" s="277" t="s">
        <v>442</v>
      </c>
      <c r="AD46" s="277" t="s">
        <v>443</v>
      </c>
      <c r="AE46" s="278" t="s">
        <v>444</v>
      </c>
      <c r="AF46" s="278"/>
      <c r="AG46" s="278" t="s">
        <v>77</v>
      </c>
      <c r="AH46" s="277" t="s">
        <v>131</v>
      </c>
      <c r="AI46" s="279" t="s">
        <v>20</v>
      </c>
      <c r="AJ46" s="288" t="s">
        <v>440</v>
      </c>
      <c r="AK46" s="289" t="s">
        <v>441</v>
      </c>
      <c r="AL46" s="279" t="s">
        <v>125</v>
      </c>
      <c r="AM46" s="282" t="s">
        <v>81</v>
      </c>
      <c r="AN46" s="279" t="s">
        <v>20</v>
      </c>
      <c r="AO46" s="279" t="s">
        <v>272</v>
      </c>
      <c r="AP46" s="283" t="s">
        <v>77</v>
      </c>
      <c r="AQ46" s="268"/>
      <c r="AR46" s="282" t="s">
        <v>359</v>
      </c>
      <c r="AS46" s="398"/>
    </row>
    <row r="47" spans="1:45" s="362" customFormat="1" ht="46" customHeight="1" x14ac:dyDescent="0.2">
      <c r="A47" s="549" t="s">
        <v>4156</v>
      </c>
      <c r="B47" s="326" t="s">
        <v>445</v>
      </c>
      <c r="C47" s="327">
        <v>4</v>
      </c>
      <c r="D47" s="327" t="s">
        <v>21</v>
      </c>
      <c r="E47" s="328" t="s">
        <v>446</v>
      </c>
      <c r="F47" s="328" t="s">
        <v>447</v>
      </c>
      <c r="G47" s="329"/>
      <c r="H47" s="329"/>
      <c r="I47" s="329" t="s">
        <v>77</v>
      </c>
      <c r="J47" s="328"/>
      <c r="K47" s="327" t="s">
        <v>21</v>
      </c>
      <c r="L47" s="330" t="s">
        <v>449</v>
      </c>
      <c r="M47" s="331" t="s">
        <v>450</v>
      </c>
      <c r="N47" s="327" t="s">
        <v>77</v>
      </c>
      <c r="O47" s="332" t="s">
        <v>81</v>
      </c>
      <c r="P47" s="327" t="s">
        <v>21</v>
      </c>
      <c r="Q47" s="327" t="s">
        <v>77</v>
      </c>
      <c r="R47" s="333" t="s">
        <v>77</v>
      </c>
      <c r="S47" s="208">
        <f>IF(B47="EXT",MATCH(SUBSTITUTE(M47,"/rsm:CrossIndustryInvoice",""),'Order-X_EXTENDED'!O:O,0),MATCH(B47,'Order-X_EXTENDED'!Z:Z,0))</f>
        <v>57</v>
      </c>
      <c r="T47" s="332" t="s">
        <v>359</v>
      </c>
      <c r="U47" s="270"/>
      <c r="V47" s="271" t="str">
        <f t="shared" si="0"/>
        <v>/rsm:CrossIndustryInvoice/rsm:SupplyChainTradeTransaction/ram:IncludedSupplyChainTradeLineItem/ram:SpecifiedTradeProduct</v>
      </c>
      <c r="W47" s="271" t="str">
        <f t="shared" si="1"/>
        <v>/ram:ApplicableProductCharacteristic</v>
      </c>
      <c r="X47" s="272">
        <f>COUNTIFS(M$4:M47,V47)</f>
        <v>1</v>
      </c>
      <c r="Y47" s="273"/>
      <c r="Z47" s="326" t="s">
        <v>445</v>
      </c>
      <c r="AA47" s="327">
        <v>4</v>
      </c>
      <c r="AB47" s="327" t="s">
        <v>21</v>
      </c>
      <c r="AC47" s="328" t="s">
        <v>452</v>
      </c>
      <c r="AD47" s="328" t="s">
        <v>453</v>
      </c>
      <c r="AE47" s="329"/>
      <c r="AF47" s="329"/>
      <c r="AG47" s="329" t="s">
        <v>77</v>
      </c>
      <c r="AH47" s="328"/>
      <c r="AI47" s="327" t="s">
        <v>21</v>
      </c>
      <c r="AJ47" s="330" t="s">
        <v>449</v>
      </c>
      <c r="AK47" s="331" t="s">
        <v>450</v>
      </c>
      <c r="AL47" s="327" t="s">
        <v>77</v>
      </c>
      <c r="AM47" s="332" t="s">
        <v>81</v>
      </c>
      <c r="AN47" s="327" t="s">
        <v>21</v>
      </c>
      <c r="AO47" s="327" t="s">
        <v>77</v>
      </c>
      <c r="AP47" s="333" t="s">
        <v>77</v>
      </c>
      <c r="AQ47" s="268"/>
      <c r="AR47" s="332" t="s">
        <v>359</v>
      </c>
      <c r="AS47" s="398"/>
    </row>
    <row r="48" spans="1:45" s="362" customFormat="1" ht="46" customHeight="1" x14ac:dyDescent="0.2">
      <c r="A48" s="549" t="s">
        <v>4156</v>
      </c>
      <c r="B48" s="274" t="s">
        <v>92</v>
      </c>
      <c r="C48" s="275">
        <v>5</v>
      </c>
      <c r="D48" s="275" t="s">
        <v>20</v>
      </c>
      <c r="E48" s="277" t="s">
        <v>454</v>
      </c>
      <c r="F48" s="277"/>
      <c r="G48" s="278"/>
      <c r="H48" s="278"/>
      <c r="I48" s="278"/>
      <c r="J48" s="277"/>
      <c r="K48" s="279" t="s">
        <v>20</v>
      </c>
      <c r="L48" s="280" t="s">
        <v>455</v>
      </c>
      <c r="M48" s="281" t="s">
        <v>456</v>
      </c>
      <c r="N48" s="279"/>
      <c r="O48" s="282"/>
      <c r="P48" s="275" t="s">
        <v>20</v>
      </c>
      <c r="Q48" s="279"/>
      <c r="R48" s="283"/>
      <c r="S48" s="208">
        <f>IF(B48="EXT",MATCH(SUBSTITUTE(M48,"/rsm:CrossIndustryInvoice",""),'Order-X_EXTENDED'!O:O,0),MATCH(B48,'Order-X_EXTENDED'!Z:Z,0))</f>
        <v>58</v>
      </c>
      <c r="T48" s="284" t="s">
        <v>99</v>
      </c>
      <c r="U48" s="270"/>
      <c r="V48" s="271" t="str">
        <f t="shared" si="0"/>
        <v>/rsm:CrossIndustryInvoice/rsm:SupplyChainTradeTransaction/ram:IncludedSupplyChainTradeLineItem/ram:SpecifiedTradeProduct/ram:ApplicableProductCharacteristic</v>
      </c>
      <c r="W48" s="271" t="str">
        <f t="shared" si="1"/>
        <v>/ram:TypeCode</v>
      </c>
      <c r="X48" s="272">
        <f>COUNTIFS(M$4:M48,V48)</f>
        <v>1</v>
      </c>
      <c r="Y48" s="273"/>
      <c r="Z48" s="274" t="s">
        <v>92</v>
      </c>
      <c r="AA48" s="275">
        <v>5</v>
      </c>
      <c r="AB48" s="275" t="s">
        <v>20</v>
      </c>
      <c r="AC48" s="277" t="s">
        <v>459</v>
      </c>
      <c r="AD48" s="277"/>
      <c r="AE48" s="278"/>
      <c r="AF48" s="278"/>
      <c r="AG48" s="278"/>
      <c r="AH48" s="277"/>
      <c r="AI48" s="279" t="s">
        <v>20</v>
      </c>
      <c r="AJ48" s="280" t="s">
        <v>455</v>
      </c>
      <c r="AK48" s="281" t="s">
        <v>456</v>
      </c>
      <c r="AL48" s="279"/>
      <c r="AM48" s="282"/>
      <c r="AN48" s="275" t="s">
        <v>20</v>
      </c>
      <c r="AO48" s="279"/>
      <c r="AP48" s="283"/>
      <c r="AQ48" s="268"/>
      <c r="AR48" s="284" t="s">
        <v>99</v>
      </c>
      <c r="AS48" s="398"/>
    </row>
    <row r="49" spans="1:45" s="362" customFormat="1" ht="46" customHeight="1" x14ac:dyDescent="0.2">
      <c r="A49" s="549" t="s">
        <v>4156</v>
      </c>
      <c r="B49" s="325" t="s">
        <v>461</v>
      </c>
      <c r="C49" s="279">
        <v>5</v>
      </c>
      <c r="D49" s="279" t="s">
        <v>16</v>
      </c>
      <c r="E49" s="277" t="s">
        <v>462</v>
      </c>
      <c r="F49" s="277" t="s">
        <v>463</v>
      </c>
      <c r="G49" s="278" t="s">
        <v>464</v>
      </c>
      <c r="H49" s="278"/>
      <c r="I49" s="278" t="s">
        <v>465</v>
      </c>
      <c r="J49" s="277" t="s">
        <v>122</v>
      </c>
      <c r="K49" s="279" t="s">
        <v>16</v>
      </c>
      <c r="L49" s="288" t="s">
        <v>466</v>
      </c>
      <c r="M49" s="289" t="s">
        <v>467</v>
      </c>
      <c r="N49" s="279" t="s">
        <v>125</v>
      </c>
      <c r="O49" s="282" t="s">
        <v>81</v>
      </c>
      <c r="P49" s="279" t="s">
        <v>21</v>
      </c>
      <c r="Q49" s="279" t="s">
        <v>148</v>
      </c>
      <c r="R49" s="283" t="s">
        <v>77</v>
      </c>
      <c r="S49" s="208">
        <f>IF(B49="EXT",MATCH(SUBSTITUTE(M49,"/rsm:CrossIndustryInvoice",""),'Order-X_EXTENDED'!O:O,0),MATCH(B49,'Order-X_EXTENDED'!Z:Z,0))</f>
        <v>59</v>
      </c>
      <c r="T49" s="282" t="s">
        <v>359</v>
      </c>
      <c r="U49" s="270"/>
      <c r="V49" s="271" t="str">
        <f t="shared" si="0"/>
        <v>/rsm:CrossIndustryInvoice/rsm:SupplyChainTradeTransaction/ram:IncludedSupplyChainTradeLineItem/ram:SpecifiedTradeProduct/ram:ApplicableProductCharacteristic</v>
      </c>
      <c r="W49" s="271" t="str">
        <f t="shared" si="1"/>
        <v>/ram:Description</v>
      </c>
      <c r="X49" s="272">
        <f>COUNTIFS(M$4:M49,V49)</f>
        <v>1</v>
      </c>
      <c r="Y49" s="273"/>
      <c r="Z49" s="325" t="s">
        <v>461</v>
      </c>
      <c r="AA49" s="279">
        <v>5</v>
      </c>
      <c r="AB49" s="279" t="s">
        <v>16</v>
      </c>
      <c r="AC49" s="277" t="s">
        <v>469</v>
      </c>
      <c r="AD49" s="277" t="s">
        <v>470</v>
      </c>
      <c r="AE49" s="278" t="s">
        <v>471</v>
      </c>
      <c r="AF49" s="278"/>
      <c r="AG49" s="278" t="s">
        <v>472</v>
      </c>
      <c r="AH49" s="277" t="s">
        <v>131</v>
      </c>
      <c r="AI49" s="279" t="s">
        <v>16</v>
      </c>
      <c r="AJ49" s="288" t="s">
        <v>466</v>
      </c>
      <c r="AK49" s="289" t="s">
        <v>467</v>
      </c>
      <c r="AL49" s="279" t="s">
        <v>125</v>
      </c>
      <c r="AM49" s="282" t="s">
        <v>81</v>
      </c>
      <c r="AN49" s="279" t="s">
        <v>21</v>
      </c>
      <c r="AO49" s="279" t="s">
        <v>148</v>
      </c>
      <c r="AP49" s="283" t="s">
        <v>77</v>
      </c>
      <c r="AQ49" s="268"/>
      <c r="AR49" s="282" t="s">
        <v>359</v>
      </c>
      <c r="AS49" s="398"/>
    </row>
    <row r="50" spans="1:45" s="362" customFormat="1" ht="46" customHeight="1" x14ac:dyDescent="0.2">
      <c r="A50" s="549" t="s">
        <v>4156</v>
      </c>
      <c r="B50" s="274" t="s">
        <v>92</v>
      </c>
      <c r="C50" s="275">
        <v>5</v>
      </c>
      <c r="D50" s="275" t="s">
        <v>20</v>
      </c>
      <c r="E50" s="277" t="s">
        <v>474</v>
      </c>
      <c r="F50" s="277" t="s">
        <v>4282</v>
      </c>
      <c r="G50" s="278"/>
      <c r="H50" s="278"/>
      <c r="I50" s="278"/>
      <c r="J50" s="277"/>
      <c r="K50" s="279" t="s">
        <v>20</v>
      </c>
      <c r="L50" s="280" t="s">
        <v>475</v>
      </c>
      <c r="M50" s="281" t="s">
        <v>476</v>
      </c>
      <c r="N50" s="279"/>
      <c r="O50" s="282"/>
      <c r="P50" s="275" t="s">
        <v>20</v>
      </c>
      <c r="Q50" s="279"/>
      <c r="R50" s="283"/>
      <c r="S50" s="208">
        <f>IF(B50="EXT",MATCH(SUBSTITUTE(M50,"/rsm:CrossIndustryInvoice",""),'Order-X_EXTENDED'!O:O,0),MATCH(B50,'Order-X_EXTENDED'!Z:Z,0))</f>
        <v>60</v>
      </c>
      <c r="T50" s="284" t="s">
        <v>99</v>
      </c>
      <c r="U50" s="270"/>
      <c r="V50" s="271" t="str">
        <f t="shared" si="0"/>
        <v>/rsm:CrossIndustryInvoice/rsm:SupplyChainTradeTransaction/ram:IncludedSupplyChainTradeLineItem/ram:SpecifiedTradeProduct/ram:ApplicableProductCharacteristic</v>
      </c>
      <c r="W50" s="271" t="str">
        <f t="shared" si="1"/>
        <v>/ram:ValueMeasure</v>
      </c>
      <c r="X50" s="272">
        <f>COUNTIFS(M$4:M50,V50)</f>
        <v>1</v>
      </c>
      <c r="Y50" s="273"/>
      <c r="Z50" s="274" t="s">
        <v>92</v>
      </c>
      <c r="AA50" s="275">
        <v>5</v>
      </c>
      <c r="AB50" s="275" t="s">
        <v>20</v>
      </c>
      <c r="AC50" s="277" t="s">
        <v>477</v>
      </c>
      <c r="AD50" s="277"/>
      <c r="AE50" s="278"/>
      <c r="AF50" s="278"/>
      <c r="AG50" s="278"/>
      <c r="AH50" s="277"/>
      <c r="AI50" s="279" t="s">
        <v>20</v>
      </c>
      <c r="AJ50" s="280" t="s">
        <v>475</v>
      </c>
      <c r="AK50" s="281" t="s">
        <v>476</v>
      </c>
      <c r="AL50" s="279"/>
      <c r="AM50" s="282"/>
      <c r="AN50" s="275" t="s">
        <v>20</v>
      </c>
      <c r="AO50" s="279"/>
      <c r="AP50" s="283"/>
      <c r="AQ50" s="268"/>
      <c r="AR50" s="284" t="s">
        <v>99</v>
      </c>
      <c r="AS50" s="398"/>
    </row>
    <row r="51" spans="1:45" s="362" customFormat="1" ht="46" customHeight="1" x14ac:dyDescent="0.2">
      <c r="A51" s="549" t="s">
        <v>4156</v>
      </c>
      <c r="B51" s="274" t="s">
        <v>92</v>
      </c>
      <c r="C51" s="275">
        <v>6</v>
      </c>
      <c r="D51" s="275" t="s">
        <v>16</v>
      </c>
      <c r="E51" s="277" t="s">
        <v>4476</v>
      </c>
      <c r="F51" s="277"/>
      <c r="G51" s="278"/>
      <c r="H51" s="278"/>
      <c r="I51" s="278"/>
      <c r="J51" s="277"/>
      <c r="K51" s="279" t="s">
        <v>20</v>
      </c>
      <c r="L51" s="280" t="s">
        <v>480</v>
      </c>
      <c r="M51" s="281" t="s">
        <v>481</v>
      </c>
      <c r="N51" s="279"/>
      <c r="O51" s="282"/>
      <c r="P51" s="275" t="s">
        <v>20</v>
      </c>
      <c r="Q51" s="279"/>
      <c r="R51" s="283"/>
      <c r="S51" s="208">
        <f>IF(B51="EXT",MATCH(SUBSTITUTE(M51,"/rsm:CrossIndustryInvoice",""),'Order-X_EXTENDED'!O:O,0),MATCH(B51,'Order-X_EXTENDED'!Z:Z,0))</f>
        <v>61</v>
      </c>
      <c r="T51" s="284" t="s">
        <v>99</v>
      </c>
      <c r="U51" s="270"/>
      <c r="V51" s="271" t="str">
        <f t="shared" si="0"/>
        <v>/rsm:CrossIndustryInvoice/rsm:SupplyChainTradeTransaction/ram:IncludedSupplyChainTradeLineItem/ram:SpecifiedTradeProduct/ram:ApplicableProductCharacteristic/ram:ValueMeasure</v>
      </c>
      <c r="W51" s="271" t="str">
        <f t="shared" si="1"/>
        <v>/@unitCode</v>
      </c>
      <c r="X51" s="272">
        <f>COUNTIFS(M$4:M51,V51)</f>
        <v>1</v>
      </c>
      <c r="Y51" s="273"/>
      <c r="Z51" s="274" t="s">
        <v>92</v>
      </c>
      <c r="AA51" s="275">
        <v>6</v>
      </c>
      <c r="AB51" s="275" t="s">
        <v>16</v>
      </c>
      <c r="AC51" s="277" t="s">
        <v>482</v>
      </c>
      <c r="AD51" s="277"/>
      <c r="AE51" s="278"/>
      <c r="AF51" s="278"/>
      <c r="AG51" s="278"/>
      <c r="AH51" s="277"/>
      <c r="AI51" s="279" t="s">
        <v>20</v>
      </c>
      <c r="AJ51" s="280" t="s">
        <v>480</v>
      </c>
      <c r="AK51" s="281" t="s">
        <v>481</v>
      </c>
      <c r="AL51" s="279"/>
      <c r="AM51" s="282"/>
      <c r="AN51" s="275" t="s">
        <v>20</v>
      </c>
      <c r="AO51" s="279"/>
      <c r="AP51" s="283"/>
      <c r="AQ51" s="268"/>
      <c r="AR51" s="284" t="s">
        <v>99</v>
      </c>
      <c r="AS51" s="398"/>
    </row>
    <row r="52" spans="1:45" s="362" customFormat="1" ht="46" customHeight="1" x14ac:dyDescent="0.2">
      <c r="A52" s="549" t="s">
        <v>4156</v>
      </c>
      <c r="B52" s="325" t="s">
        <v>484</v>
      </c>
      <c r="C52" s="279">
        <v>5</v>
      </c>
      <c r="D52" s="279" t="s">
        <v>16</v>
      </c>
      <c r="E52" s="277" t="s">
        <v>485</v>
      </c>
      <c r="F52" s="277" t="s">
        <v>486</v>
      </c>
      <c r="G52" s="278" t="s">
        <v>487</v>
      </c>
      <c r="H52" s="278"/>
      <c r="I52" s="278" t="s">
        <v>488</v>
      </c>
      <c r="J52" s="277" t="s">
        <v>122</v>
      </c>
      <c r="K52" s="279" t="s">
        <v>16</v>
      </c>
      <c r="L52" s="288" t="s">
        <v>489</v>
      </c>
      <c r="M52" s="289" t="s">
        <v>490</v>
      </c>
      <c r="N52" s="279" t="s">
        <v>125</v>
      </c>
      <c r="O52" s="282" t="s">
        <v>81</v>
      </c>
      <c r="P52" s="279" t="s">
        <v>21</v>
      </c>
      <c r="Q52" s="279" t="s">
        <v>491</v>
      </c>
      <c r="R52" s="283" t="s">
        <v>77</v>
      </c>
      <c r="S52" s="208">
        <f>IF(B52="EXT",MATCH(SUBSTITUTE(M52,"/rsm:CrossIndustryInvoice",""),'Order-X_EXTENDED'!O:O,0),MATCH(B52,'Order-X_EXTENDED'!Z:Z,0))</f>
        <v>62</v>
      </c>
      <c r="T52" s="282" t="s">
        <v>359</v>
      </c>
      <c r="U52" s="270"/>
      <c r="V52" s="271" t="str">
        <f t="shared" si="0"/>
        <v>/rsm:CrossIndustryInvoice/rsm:SupplyChainTradeTransaction/ram:IncludedSupplyChainTradeLineItem/ram:SpecifiedTradeProduct/ram:ApplicableProductCharacteristic</v>
      </c>
      <c r="W52" s="271" t="str">
        <f t="shared" si="1"/>
        <v>/ram:Value</v>
      </c>
      <c r="X52" s="272">
        <f>COUNTIFS(M$4:M52,V52)</f>
        <v>1</v>
      </c>
      <c r="Y52" s="273"/>
      <c r="Z52" s="325" t="s">
        <v>484</v>
      </c>
      <c r="AA52" s="279">
        <v>5</v>
      </c>
      <c r="AB52" s="279" t="s">
        <v>16</v>
      </c>
      <c r="AC52" s="277" t="s">
        <v>492</v>
      </c>
      <c r="AD52" s="277" t="s">
        <v>493</v>
      </c>
      <c r="AE52" s="278" t="s">
        <v>494</v>
      </c>
      <c r="AF52" s="278"/>
      <c r="AG52" s="278" t="s">
        <v>472</v>
      </c>
      <c r="AH52" s="277" t="s">
        <v>131</v>
      </c>
      <c r="AI52" s="279" t="s">
        <v>16</v>
      </c>
      <c r="AJ52" s="288" t="s">
        <v>489</v>
      </c>
      <c r="AK52" s="289" t="s">
        <v>490</v>
      </c>
      <c r="AL52" s="279" t="s">
        <v>125</v>
      </c>
      <c r="AM52" s="282" t="s">
        <v>81</v>
      </c>
      <c r="AN52" s="279" t="s">
        <v>21</v>
      </c>
      <c r="AO52" s="279" t="s">
        <v>491</v>
      </c>
      <c r="AP52" s="283" t="s">
        <v>77</v>
      </c>
      <c r="AQ52" s="268"/>
      <c r="AR52" s="282" t="s">
        <v>359</v>
      </c>
      <c r="AS52" s="398"/>
    </row>
    <row r="53" spans="1:45" s="362" customFormat="1" ht="46" customHeight="1" x14ac:dyDescent="0.2">
      <c r="A53" s="549" t="s">
        <v>4156</v>
      </c>
      <c r="B53" s="326" t="s">
        <v>495</v>
      </c>
      <c r="C53" s="327">
        <v>4</v>
      </c>
      <c r="D53" s="327" t="s">
        <v>21</v>
      </c>
      <c r="E53" s="334" t="s">
        <v>4477</v>
      </c>
      <c r="F53" s="328"/>
      <c r="G53" s="329"/>
      <c r="H53" s="329"/>
      <c r="I53" s="329"/>
      <c r="J53" s="328"/>
      <c r="K53" s="327" t="s">
        <v>21</v>
      </c>
      <c r="L53" s="330" t="s">
        <v>496</v>
      </c>
      <c r="M53" s="331" t="s">
        <v>497</v>
      </c>
      <c r="N53" s="327"/>
      <c r="O53" s="332"/>
      <c r="P53" s="327" t="s">
        <v>21</v>
      </c>
      <c r="Q53" s="327"/>
      <c r="R53" s="333"/>
      <c r="S53" s="208">
        <f>IF(B53="EXT",MATCH(SUBSTITUTE(M53,"/rsm:CrossIndustryInvoice",""),'Order-X_EXTENDED'!O:O,0),MATCH(B53,'Order-X_EXTENDED'!Z:Z,0))</f>
        <v>63</v>
      </c>
      <c r="T53" s="332" t="s">
        <v>359</v>
      </c>
      <c r="U53" s="270"/>
      <c r="V53" s="271" t="str">
        <f t="shared" si="0"/>
        <v>/rsm:CrossIndustryInvoice/rsm:SupplyChainTradeTransaction/ram:IncludedSupplyChainTradeLineItem/ram:SpecifiedTradeProduct</v>
      </c>
      <c r="W53" s="271" t="str">
        <f t="shared" si="1"/>
        <v>/ram:DesignatedProductClassification</v>
      </c>
      <c r="X53" s="272">
        <f>COUNTIFS(M$4:M53,V53)</f>
        <v>1</v>
      </c>
      <c r="Y53" s="273"/>
      <c r="Z53" s="326" t="s">
        <v>495</v>
      </c>
      <c r="AA53" s="327">
        <v>4</v>
      </c>
      <c r="AB53" s="327" t="s">
        <v>21</v>
      </c>
      <c r="AC53" s="328" t="s">
        <v>498</v>
      </c>
      <c r="AD53" s="328"/>
      <c r="AE53" s="329"/>
      <c r="AF53" s="329"/>
      <c r="AG53" s="329" t="s">
        <v>77</v>
      </c>
      <c r="AH53" s="328"/>
      <c r="AI53" s="327" t="s">
        <v>21</v>
      </c>
      <c r="AJ53" s="330" t="s">
        <v>496</v>
      </c>
      <c r="AK53" s="331" t="s">
        <v>497</v>
      </c>
      <c r="AL53" s="327"/>
      <c r="AM53" s="332"/>
      <c r="AN53" s="327" t="s">
        <v>21</v>
      </c>
      <c r="AO53" s="327"/>
      <c r="AP53" s="333"/>
      <c r="AQ53" s="268"/>
      <c r="AR53" s="332" t="s">
        <v>359</v>
      </c>
      <c r="AS53" s="398"/>
    </row>
    <row r="54" spans="1:45" s="362" customFormat="1" ht="46" customHeight="1" x14ac:dyDescent="0.2">
      <c r="A54" s="549" t="s">
        <v>4156</v>
      </c>
      <c r="B54" s="325" t="s">
        <v>499</v>
      </c>
      <c r="C54" s="279">
        <v>5</v>
      </c>
      <c r="D54" s="279" t="s">
        <v>21</v>
      </c>
      <c r="E54" s="277" t="s">
        <v>500</v>
      </c>
      <c r="F54" s="277" t="s">
        <v>501</v>
      </c>
      <c r="G54" s="278" t="s">
        <v>502</v>
      </c>
      <c r="H54" s="278"/>
      <c r="I54" s="278" t="s">
        <v>504</v>
      </c>
      <c r="J54" s="277" t="s">
        <v>144</v>
      </c>
      <c r="K54" s="279" t="s">
        <v>20</v>
      </c>
      <c r="L54" s="288" t="s">
        <v>505</v>
      </c>
      <c r="M54" s="289" t="s">
        <v>506</v>
      </c>
      <c r="N54" s="279" t="s">
        <v>147</v>
      </c>
      <c r="O54" s="282" t="s">
        <v>81</v>
      </c>
      <c r="P54" s="279" t="s">
        <v>20</v>
      </c>
      <c r="Q54" s="279" t="s">
        <v>77</v>
      </c>
      <c r="R54" s="283" t="s">
        <v>77</v>
      </c>
      <c r="S54" s="208">
        <f>IF(B54="EXT",MATCH(SUBSTITUTE(M54,"/rsm:CrossIndustryInvoice",""),'Order-X_EXTENDED'!O:O,0),MATCH(B54,'Order-X_EXTENDED'!Z:Z,0))</f>
        <v>64</v>
      </c>
      <c r="T54" s="282" t="s">
        <v>359</v>
      </c>
      <c r="U54" s="270"/>
      <c r="V54" s="271" t="str">
        <f t="shared" si="0"/>
        <v>/rsm:CrossIndustryInvoice/rsm:SupplyChainTradeTransaction/ram:IncludedSupplyChainTradeLineItem/ram:SpecifiedTradeProduct/ram:DesignatedProductClassification</v>
      </c>
      <c r="W54" s="271" t="str">
        <f t="shared" si="1"/>
        <v>/ram:ClassCode</v>
      </c>
      <c r="X54" s="272">
        <f>COUNTIFS(M$4:M54,V54)</f>
        <v>1</v>
      </c>
      <c r="Y54" s="273"/>
      <c r="Z54" s="325" t="s">
        <v>499</v>
      </c>
      <c r="AA54" s="279">
        <v>5</v>
      </c>
      <c r="AB54" s="279" t="s">
        <v>21</v>
      </c>
      <c r="AC54" s="277" t="s">
        <v>510</v>
      </c>
      <c r="AD54" s="277" t="s">
        <v>511</v>
      </c>
      <c r="AE54" s="278" t="s">
        <v>512</v>
      </c>
      <c r="AF54" s="278"/>
      <c r="AG54" s="278" t="s">
        <v>513</v>
      </c>
      <c r="AH54" s="277" t="s">
        <v>154</v>
      </c>
      <c r="AI54" s="279" t="s">
        <v>20</v>
      </c>
      <c r="AJ54" s="288" t="s">
        <v>505</v>
      </c>
      <c r="AK54" s="289" t="s">
        <v>506</v>
      </c>
      <c r="AL54" s="279" t="s">
        <v>147</v>
      </c>
      <c r="AM54" s="282" t="s">
        <v>81</v>
      </c>
      <c r="AN54" s="279" t="s">
        <v>20</v>
      </c>
      <c r="AO54" s="279" t="s">
        <v>77</v>
      </c>
      <c r="AP54" s="283" t="s">
        <v>77</v>
      </c>
      <c r="AQ54" s="268"/>
      <c r="AR54" s="282" t="s">
        <v>359</v>
      </c>
      <c r="AS54" s="398"/>
    </row>
    <row r="55" spans="1:45" s="362" customFormat="1" ht="46" customHeight="1" x14ac:dyDescent="0.2">
      <c r="A55" s="549" t="s">
        <v>4156</v>
      </c>
      <c r="B55" s="325" t="s">
        <v>514</v>
      </c>
      <c r="C55" s="279">
        <v>6</v>
      </c>
      <c r="D55" s="279" t="s">
        <v>16</v>
      </c>
      <c r="E55" s="307" t="s">
        <v>404</v>
      </c>
      <c r="F55" s="277" t="s">
        <v>515</v>
      </c>
      <c r="G55" s="278" t="s">
        <v>516</v>
      </c>
      <c r="H55" s="278"/>
      <c r="I55" s="278" t="s">
        <v>77</v>
      </c>
      <c r="J55" s="277"/>
      <c r="K55" s="279" t="s">
        <v>16</v>
      </c>
      <c r="L55" s="288" t="s">
        <v>517</v>
      </c>
      <c r="M55" s="289" t="s">
        <v>518</v>
      </c>
      <c r="N55" s="279" t="s">
        <v>409</v>
      </c>
      <c r="O55" s="282" t="s">
        <v>230</v>
      </c>
      <c r="P55" s="279" t="s">
        <v>20</v>
      </c>
      <c r="Q55" s="279" t="s">
        <v>193</v>
      </c>
      <c r="R55" s="283" t="s">
        <v>77</v>
      </c>
      <c r="S55" s="208">
        <f>IF(B55="EXT",MATCH(SUBSTITUTE(M55,"/rsm:CrossIndustryInvoice",""),'Order-X_EXTENDED'!O:O,0),MATCH(B55,'Order-X_EXTENDED'!Z:Z,0))</f>
        <v>65</v>
      </c>
      <c r="T55" s="282" t="s">
        <v>359</v>
      </c>
      <c r="U55" s="270"/>
      <c r="V55" s="271" t="str">
        <f t="shared" si="0"/>
        <v>/rsm:CrossIndustryInvoice/rsm:SupplyChainTradeTransaction/ram:IncludedSupplyChainTradeLineItem/ram:SpecifiedTradeProduct/ram:DesignatedProductClassification/ram:ClassCode</v>
      </c>
      <c r="W55" s="271" t="str">
        <f t="shared" si="1"/>
        <v>/@listID</v>
      </c>
      <c r="X55" s="272">
        <f>COUNTIFS(M$4:M55,V55)</f>
        <v>1</v>
      </c>
      <c r="Y55" s="273"/>
      <c r="Z55" s="325" t="s">
        <v>514</v>
      </c>
      <c r="AA55" s="279">
        <v>6</v>
      </c>
      <c r="AB55" s="279" t="s">
        <v>16</v>
      </c>
      <c r="AC55" s="307" t="s">
        <v>410</v>
      </c>
      <c r="AD55" s="277" t="s">
        <v>519</v>
      </c>
      <c r="AE55" s="278" t="s">
        <v>520</v>
      </c>
      <c r="AF55" s="278"/>
      <c r="AG55" s="278" t="s">
        <v>77</v>
      </c>
      <c r="AH55" s="277"/>
      <c r="AI55" s="279" t="s">
        <v>16</v>
      </c>
      <c r="AJ55" s="288" t="s">
        <v>517</v>
      </c>
      <c r="AK55" s="289" t="s">
        <v>518</v>
      </c>
      <c r="AL55" s="279" t="s">
        <v>409</v>
      </c>
      <c r="AM55" s="282" t="s">
        <v>230</v>
      </c>
      <c r="AN55" s="279" t="s">
        <v>20</v>
      </c>
      <c r="AO55" s="279" t="s">
        <v>193</v>
      </c>
      <c r="AP55" s="283" t="s">
        <v>77</v>
      </c>
      <c r="AQ55" s="268"/>
      <c r="AR55" s="282" t="s">
        <v>359</v>
      </c>
      <c r="AS55" s="398"/>
    </row>
    <row r="56" spans="1:45" s="362" customFormat="1" ht="46" customHeight="1" x14ac:dyDescent="0.2">
      <c r="A56" s="549" t="s">
        <v>4156</v>
      </c>
      <c r="B56" s="325" t="s">
        <v>522</v>
      </c>
      <c r="C56" s="279">
        <v>6</v>
      </c>
      <c r="D56" s="279" t="s">
        <v>20</v>
      </c>
      <c r="E56" s="307" t="s">
        <v>523</v>
      </c>
      <c r="F56" s="277" t="s">
        <v>523</v>
      </c>
      <c r="G56" s="278" t="s">
        <v>77</v>
      </c>
      <c r="H56" s="278"/>
      <c r="I56" s="278" t="s">
        <v>77</v>
      </c>
      <c r="J56" s="277"/>
      <c r="K56" s="279" t="s">
        <v>20</v>
      </c>
      <c r="L56" s="288" t="s">
        <v>524</v>
      </c>
      <c r="M56" s="289" t="s">
        <v>525</v>
      </c>
      <c r="N56" s="279" t="s">
        <v>409</v>
      </c>
      <c r="O56" s="282" t="s">
        <v>230</v>
      </c>
      <c r="P56" s="279" t="s">
        <v>20</v>
      </c>
      <c r="Q56" s="279" t="s">
        <v>77</v>
      </c>
      <c r="R56" s="283" t="s">
        <v>77</v>
      </c>
      <c r="S56" s="208">
        <f>IF(B56="EXT",MATCH(SUBSTITUTE(M56,"/rsm:CrossIndustryInvoice",""),'Order-X_EXTENDED'!O:O,0),MATCH(B56,'Order-X_EXTENDED'!Z:Z,0))</f>
        <v>66</v>
      </c>
      <c r="T56" s="282" t="s">
        <v>359</v>
      </c>
      <c r="U56" s="270"/>
      <c r="V56" s="271" t="str">
        <f t="shared" si="0"/>
        <v>/rsm:CrossIndustryInvoice/rsm:SupplyChainTradeTransaction/ram:IncludedSupplyChainTradeLineItem/ram:SpecifiedTradeProduct/ram:DesignatedProductClassification/ram:ClassCode</v>
      </c>
      <c r="W56" s="271" t="str">
        <f t="shared" si="1"/>
        <v>/@listVersionID</v>
      </c>
      <c r="X56" s="272">
        <f>COUNTIFS(M$4:M56,V56)</f>
        <v>1</v>
      </c>
      <c r="Y56" s="273"/>
      <c r="Z56" s="325" t="s">
        <v>522</v>
      </c>
      <c r="AA56" s="279">
        <v>6</v>
      </c>
      <c r="AB56" s="279" t="s">
        <v>20</v>
      </c>
      <c r="AC56" s="307" t="s">
        <v>526</v>
      </c>
      <c r="AD56" s="277" t="s">
        <v>527</v>
      </c>
      <c r="AE56" s="278" t="s">
        <v>77</v>
      </c>
      <c r="AF56" s="278"/>
      <c r="AG56" s="278" t="s">
        <v>77</v>
      </c>
      <c r="AH56" s="277"/>
      <c r="AI56" s="279" t="s">
        <v>20</v>
      </c>
      <c r="AJ56" s="288" t="s">
        <v>524</v>
      </c>
      <c r="AK56" s="289" t="s">
        <v>525</v>
      </c>
      <c r="AL56" s="279" t="s">
        <v>409</v>
      </c>
      <c r="AM56" s="282" t="s">
        <v>230</v>
      </c>
      <c r="AN56" s="279" t="s">
        <v>20</v>
      </c>
      <c r="AO56" s="279" t="s">
        <v>77</v>
      </c>
      <c r="AP56" s="283" t="s">
        <v>77</v>
      </c>
      <c r="AQ56" s="268"/>
      <c r="AR56" s="282" t="s">
        <v>359</v>
      </c>
      <c r="AS56" s="398"/>
    </row>
    <row r="57" spans="1:45" s="362" customFormat="1" ht="46" customHeight="1" x14ac:dyDescent="0.2">
      <c r="A57" s="549" t="s">
        <v>4156</v>
      </c>
      <c r="B57" s="274" t="s">
        <v>92</v>
      </c>
      <c r="C57" s="275">
        <v>5</v>
      </c>
      <c r="D57" s="275" t="s">
        <v>20</v>
      </c>
      <c r="E57" s="277" t="s">
        <v>528</v>
      </c>
      <c r="F57" s="277"/>
      <c r="G57" s="278"/>
      <c r="H57" s="278"/>
      <c r="I57" s="278"/>
      <c r="J57" s="277"/>
      <c r="K57" s="279" t="s">
        <v>20</v>
      </c>
      <c r="L57" s="280" t="s">
        <v>529</v>
      </c>
      <c r="M57" s="281" t="s">
        <v>530</v>
      </c>
      <c r="N57" s="279"/>
      <c r="O57" s="282"/>
      <c r="P57" s="275" t="s">
        <v>21</v>
      </c>
      <c r="Q57" s="279"/>
      <c r="R57" s="283"/>
      <c r="S57" s="208">
        <f>IF(B57="EXT",MATCH(SUBSTITUTE(M57,"/rsm:CrossIndustryInvoice",""),'Order-X_EXTENDED'!O:O,0),MATCH(B57,'Order-X_EXTENDED'!Z:Z,0))</f>
        <v>67</v>
      </c>
      <c r="T57" s="284" t="s">
        <v>99</v>
      </c>
      <c r="U57" s="270"/>
      <c r="V57" s="271" t="str">
        <f t="shared" si="0"/>
        <v>/rsm:CrossIndustryInvoice/rsm:SupplyChainTradeTransaction/ram:IncludedSupplyChainTradeLineItem/ram:SpecifiedTradeProduct/ram:DesignatedProductClassification</v>
      </c>
      <c r="W57" s="271" t="str">
        <f t="shared" si="1"/>
        <v>/ram:ClassName</v>
      </c>
      <c r="X57" s="272">
        <f>COUNTIFS(M$4:M57,V57)</f>
        <v>1</v>
      </c>
      <c r="Y57" s="273"/>
      <c r="Z57" s="274" t="s">
        <v>92</v>
      </c>
      <c r="AA57" s="275">
        <v>5</v>
      </c>
      <c r="AB57" s="275" t="s">
        <v>20</v>
      </c>
      <c r="AC57" s="277" t="s">
        <v>532</v>
      </c>
      <c r="AD57" s="277"/>
      <c r="AE57" s="278"/>
      <c r="AF57" s="278"/>
      <c r="AG57" s="278"/>
      <c r="AH57" s="277"/>
      <c r="AI57" s="279" t="s">
        <v>20</v>
      </c>
      <c r="AJ57" s="280" t="s">
        <v>529</v>
      </c>
      <c r="AK57" s="281" t="s">
        <v>530</v>
      </c>
      <c r="AL57" s="279"/>
      <c r="AM57" s="282"/>
      <c r="AN57" s="275" t="s">
        <v>21</v>
      </c>
      <c r="AO57" s="279"/>
      <c r="AP57" s="283"/>
      <c r="AQ57" s="268"/>
      <c r="AR57" s="284" t="s">
        <v>99</v>
      </c>
      <c r="AS57" s="398"/>
    </row>
    <row r="58" spans="1:45" s="362" customFormat="1" ht="46" customHeight="1" x14ac:dyDescent="0.2">
      <c r="A58" s="549" t="s">
        <v>4156</v>
      </c>
      <c r="B58" s="326" t="s">
        <v>533</v>
      </c>
      <c r="C58" s="327">
        <v>4</v>
      </c>
      <c r="D58" s="327" t="s">
        <v>20</v>
      </c>
      <c r="E58" s="328" t="s">
        <v>534</v>
      </c>
      <c r="F58" s="328"/>
      <c r="G58" s="329"/>
      <c r="H58" s="329"/>
      <c r="I58" s="329"/>
      <c r="J58" s="328"/>
      <c r="K58" s="327" t="s">
        <v>20</v>
      </c>
      <c r="L58" s="330" t="s">
        <v>535</v>
      </c>
      <c r="M58" s="331" t="s">
        <v>536</v>
      </c>
      <c r="N58" s="327"/>
      <c r="O58" s="332"/>
      <c r="P58" s="327" t="s">
        <v>20</v>
      </c>
      <c r="Q58" s="327"/>
      <c r="R58" s="333"/>
      <c r="S58" s="208">
        <f>IF(B58="EXT",MATCH(SUBSTITUTE(M58,"/rsm:CrossIndustryInvoice",""),'Order-X_EXTENDED'!O:O,0),MATCH(B58,'Order-X_EXTENDED'!Z:Z,0))</f>
        <v>80</v>
      </c>
      <c r="T58" s="332" t="s">
        <v>359</v>
      </c>
      <c r="U58" s="270"/>
      <c r="V58" s="271" t="str">
        <f t="shared" si="0"/>
        <v>/rsm:CrossIndustryInvoice/rsm:SupplyChainTradeTransaction/ram:IncludedSupplyChainTradeLineItem/ram:SpecifiedTradeProduct</v>
      </c>
      <c r="W58" s="271" t="str">
        <f t="shared" si="1"/>
        <v>/ram:OriginTradeCountry</v>
      </c>
      <c r="X58" s="272">
        <f>COUNTIFS(M$4:M58,V58)</f>
        <v>1</v>
      </c>
      <c r="Y58" s="273"/>
      <c r="Z58" s="326" t="s">
        <v>533</v>
      </c>
      <c r="AA58" s="327">
        <v>4</v>
      </c>
      <c r="AB58" s="327" t="s">
        <v>20</v>
      </c>
      <c r="AC58" s="328" t="s">
        <v>537</v>
      </c>
      <c r="AD58" s="328"/>
      <c r="AE58" s="329"/>
      <c r="AF58" s="329"/>
      <c r="AG58" s="329" t="s">
        <v>77</v>
      </c>
      <c r="AH58" s="328"/>
      <c r="AI58" s="327" t="s">
        <v>20</v>
      </c>
      <c r="AJ58" s="330" t="s">
        <v>535</v>
      </c>
      <c r="AK58" s="331" t="s">
        <v>536</v>
      </c>
      <c r="AL58" s="327"/>
      <c r="AM58" s="332"/>
      <c r="AN58" s="327" t="s">
        <v>20</v>
      </c>
      <c r="AO58" s="327"/>
      <c r="AP58" s="333"/>
      <c r="AQ58" s="268"/>
      <c r="AR58" s="332" t="s">
        <v>359</v>
      </c>
      <c r="AS58" s="398"/>
    </row>
    <row r="59" spans="1:45" s="362" customFormat="1" ht="46" customHeight="1" x14ac:dyDescent="0.2">
      <c r="A59" s="549" t="s">
        <v>4156</v>
      </c>
      <c r="B59" s="325" t="s">
        <v>538</v>
      </c>
      <c r="C59" s="279">
        <v>5</v>
      </c>
      <c r="D59" s="279" t="s">
        <v>20</v>
      </c>
      <c r="E59" s="277" t="s">
        <v>539</v>
      </c>
      <c r="F59" s="277" t="s">
        <v>540</v>
      </c>
      <c r="G59" s="278" t="s">
        <v>541</v>
      </c>
      <c r="H59" s="278"/>
      <c r="I59" s="278" t="s">
        <v>77</v>
      </c>
      <c r="J59" s="277" t="s">
        <v>189</v>
      </c>
      <c r="K59" s="279" t="s">
        <v>20</v>
      </c>
      <c r="L59" s="288" t="s">
        <v>542</v>
      </c>
      <c r="M59" s="289" t="s">
        <v>543</v>
      </c>
      <c r="N59" s="279" t="s">
        <v>192</v>
      </c>
      <c r="O59" s="282" t="s">
        <v>81</v>
      </c>
      <c r="P59" s="279" t="s">
        <v>20</v>
      </c>
      <c r="Q59" s="279" t="s">
        <v>77</v>
      </c>
      <c r="R59" s="283" t="s">
        <v>77</v>
      </c>
      <c r="S59" s="208">
        <f>IF(B59="EXT",MATCH(SUBSTITUTE(M59,"/rsm:CrossIndustryInvoice",""),'Order-X_EXTENDED'!O:O,0),MATCH(B59,'Order-X_EXTENDED'!Z:Z,0))</f>
        <v>81</v>
      </c>
      <c r="T59" s="282" t="s">
        <v>359</v>
      </c>
      <c r="U59" s="270"/>
      <c r="V59" s="271" t="str">
        <f t="shared" si="0"/>
        <v>/rsm:CrossIndustryInvoice/rsm:SupplyChainTradeTransaction/ram:IncludedSupplyChainTradeLineItem/ram:SpecifiedTradeProduct/ram:OriginTradeCountry</v>
      </c>
      <c r="W59" s="271" t="str">
        <f t="shared" si="1"/>
        <v>/ram:ID</v>
      </c>
      <c r="X59" s="272">
        <f>COUNTIFS(M$4:M59,V59)</f>
        <v>1</v>
      </c>
      <c r="Y59" s="273"/>
      <c r="Z59" s="325" t="s">
        <v>538</v>
      </c>
      <c r="AA59" s="279">
        <v>5</v>
      </c>
      <c r="AB59" s="279" t="s">
        <v>20</v>
      </c>
      <c r="AC59" s="277" t="s">
        <v>544</v>
      </c>
      <c r="AD59" s="277" t="s">
        <v>545</v>
      </c>
      <c r="AE59" s="278" t="s">
        <v>546</v>
      </c>
      <c r="AF59" s="278"/>
      <c r="AG59" s="278" t="s">
        <v>77</v>
      </c>
      <c r="AH59" s="277" t="s">
        <v>189</v>
      </c>
      <c r="AI59" s="279" t="s">
        <v>20</v>
      </c>
      <c r="AJ59" s="288" t="s">
        <v>542</v>
      </c>
      <c r="AK59" s="289" t="s">
        <v>543</v>
      </c>
      <c r="AL59" s="279" t="s">
        <v>192</v>
      </c>
      <c r="AM59" s="282" t="s">
        <v>81</v>
      </c>
      <c r="AN59" s="279" t="s">
        <v>20</v>
      </c>
      <c r="AO59" s="279" t="s">
        <v>77</v>
      </c>
      <c r="AP59" s="283" t="s">
        <v>77</v>
      </c>
      <c r="AQ59" s="268"/>
      <c r="AR59" s="282" t="s">
        <v>359</v>
      </c>
      <c r="AS59" s="398"/>
    </row>
    <row r="60" spans="1:45" s="362" customFormat="1" ht="46" customHeight="1" x14ac:dyDescent="0.2">
      <c r="A60" s="549" t="s">
        <v>4156</v>
      </c>
      <c r="B60" s="335" t="s">
        <v>92</v>
      </c>
      <c r="C60" s="336">
        <v>4</v>
      </c>
      <c r="D60" s="336" t="s">
        <v>21</v>
      </c>
      <c r="E60" s="328" t="s">
        <v>547</v>
      </c>
      <c r="F60" s="328" t="s">
        <v>4478</v>
      </c>
      <c r="G60" s="329"/>
      <c r="H60" s="329"/>
      <c r="I60" s="329"/>
      <c r="J60" s="328"/>
      <c r="K60" s="327" t="s">
        <v>21</v>
      </c>
      <c r="L60" s="337" t="s">
        <v>548</v>
      </c>
      <c r="M60" s="338" t="s">
        <v>549</v>
      </c>
      <c r="N60" s="327"/>
      <c r="O60" s="332"/>
      <c r="P60" s="336" t="s">
        <v>21</v>
      </c>
      <c r="Q60" s="327"/>
      <c r="R60" s="333"/>
      <c r="S60" s="208">
        <f>IF(B60="EXT",MATCH(SUBSTITUTE(M60,"/rsm:CrossIndustryInvoice",""),'Order-X_EXTENDED'!O:O,0),MATCH(B60,'Order-X_EXTENDED'!Z:Z,0))</f>
        <v>90</v>
      </c>
      <c r="T60" s="339" t="s">
        <v>99</v>
      </c>
      <c r="U60" s="270"/>
      <c r="V60" s="271" t="str">
        <f t="shared" si="0"/>
        <v>/rsm:CrossIndustryInvoice/rsm:SupplyChainTradeTransaction/ram:IncludedSupplyChainTradeLineItem/ram:SpecifiedTradeProduct</v>
      </c>
      <c r="W60" s="271" t="str">
        <f t="shared" si="1"/>
        <v>/ram:IncludedReferencedProduct</v>
      </c>
      <c r="X60" s="272">
        <f>COUNTIFS(M$4:M60,V60)</f>
        <v>1</v>
      </c>
      <c r="Y60" s="273"/>
      <c r="Z60" s="335" t="s">
        <v>92</v>
      </c>
      <c r="AA60" s="336">
        <v>4</v>
      </c>
      <c r="AB60" s="336" t="s">
        <v>21</v>
      </c>
      <c r="AC60" s="328" t="s">
        <v>550</v>
      </c>
      <c r="AD60" s="328"/>
      <c r="AE60" s="329"/>
      <c r="AF60" s="329"/>
      <c r="AG60" s="329"/>
      <c r="AH60" s="328"/>
      <c r="AI60" s="327" t="s">
        <v>21</v>
      </c>
      <c r="AJ60" s="337" t="s">
        <v>548</v>
      </c>
      <c r="AK60" s="338" t="s">
        <v>549</v>
      </c>
      <c r="AL60" s="327"/>
      <c r="AM60" s="332"/>
      <c r="AN60" s="336" t="s">
        <v>21</v>
      </c>
      <c r="AO60" s="327"/>
      <c r="AP60" s="333"/>
      <c r="AQ60" s="268"/>
      <c r="AR60" s="339" t="s">
        <v>99</v>
      </c>
      <c r="AS60" s="398"/>
    </row>
    <row r="61" spans="1:45" s="362" customFormat="1" ht="46" customHeight="1" x14ac:dyDescent="0.2">
      <c r="A61" s="549" t="s">
        <v>4156</v>
      </c>
      <c r="B61" s="274" t="s">
        <v>92</v>
      </c>
      <c r="C61" s="275">
        <v>5</v>
      </c>
      <c r="D61" s="275" t="s">
        <v>20</v>
      </c>
      <c r="E61" s="277" t="s">
        <v>4479</v>
      </c>
      <c r="F61" s="277"/>
      <c r="G61" s="278"/>
      <c r="H61" s="278"/>
      <c r="I61" s="278"/>
      <c r="J61" s="277"/>
      <c r="K61" s="279" t="s">
        <v>20</v>
      </c>
      <c r="L61" s="280" t="s">
        <v>552</v>
      </c>
      <c r="M61" s="281" t="s">
        <v>553</v>
      </c>
      <c r="N61" s="279"/>
      <c r="O61" s="282"/>
      <c r="P61" s="275" t="s">
        <v>21</v>
      </c>
      <c r="Q61" s="279"/>
      <c r="R61" s="283"/>
      <c r="S61" s="208">
        <f>IF(B61="EXT",MATCH(SUBSTITUTE(M61,"/rsm:CrossIndustryInvoice",""),'Order-X_EXTENDED'!O:O,0),MATCH(B61,'Order-X_EXTENDED'!Z:Z,0))</f>
        <v>92</v>
      </c>
      <c r="T61" s="284" t="s">
        <v>99</v>
      </c>
      <c r="U61" s="270"/>
      <c r="V61" s="271" t="str">
        <f t="shared" si="0"/>
        <v>/rsm:CrossIndustryInvoice/rsm:SupplyChainTradeTransaction/ram:IncludedSupplyChainTradeLineItem/ram:SpecifiedTradeProduct/ram:IncludedReferencedProduct</v>
      </c>
      <c r="W61" s="271" t="str">
        <f t="shared" si="1"/>
        <v>/ram:GlobalID</v>
      </c>
      <c r="X61" s="272">
        <f>COUNTIFS(M$4:M61,V61)</f>
        <v>1</v>
      </c>
      <c r="Y61" s="273"/>
      <c r="Z61" s="274" t="s">
        <v>92</v>
      </c>
      <c r="AA61" s="275">
        <v>5</v>
      </c>
      <c r="AB61" s="275" t="s">
        <v>20</v>
      </c>
      <c r="AC61" s="277" t="s">
        <v>399</v>
      </c>
      <c r="AD61" s="277"/>
      <c r="AE61" s="278"/>
      <c r="AF61" s="278"/>
      <c r="AG61" s="278"/>
      <c r="AH61" s="277"/>
      <c r="AI61" s="279" t="s">
        <v>20</v>
      </c>
      <c r="AJ61" s="280" t="s">
        <v>552</v>
      </c>
      <c r="AK61" s="281" t="s">
        <v>553</v>
      </c>
      <c r="AL61" s="279"/>
      <c r="AM61" s="282"/>
      <c r="AN61" s="275" t="s">
        <v>21</v>
      </c>
      <c r="AO61" s="279"/>
      <c r="AP61" s="283"/>
      <c r="AQ61" s="268"/>
      <c r="AR61" s="284" t="s">
        <v>99</v>
      </c>
      <c r="AS61" s="398"/>
    </row>
    <row r="62" spans="1:45" s="362" customFormat="1" ht="46" customHeight="1" x14ac:dyDescent="0.2">
      <c r="A62" s="549" t="s">
        <v>4156</v>
      </c>
      <c r="B62" s="274" t="s">
        <v>92</v>
      </c>
      <c r="C62" s="275">
        <v>6</v>
      </c>
      <c r="D62" s="275" t="s">
        <v>16</v>
      </c>
      <c r="E62" s="277" t="s">
        <v>554</v>
      </c>
      <c r="F62" s="277"/>
      <c r="G62" s="278"/>
      <c r="H62" s="278"/>
      <c r="I62" s="278"/>
      <c r="J62" s="277"/>
      <c r="K62" s="279" t="s">
        <v>16</v>
      </c>
      <c r="L62" s="280" t="s">
        <v>555</v>
      </c>
      <c r="M62" s="281" t="s">
        <v>556</v>
      </c>
      <c r="N62" s="279"/>
      <c r="O62" s="282"/>
      <c r="P62" s="275" t="s">
        <v>20</v>
      </c>
      <c r="Q62" s="279"/>
      <c r="R62" s="283"/>
      <c r="S62" s="208">
        <f>IF(B62="EXT",MATCH(SUBSTITUTE(M62,"/rsm:CrossIndustryInvoice",""),'Order-X_EXTENDED'!O:O,0),MATCH(B62,'Order-X_EXTENDED'!Z:Z,0))</f>
        <v>93</v>
      </c>
      <c r="T62" s="284" t="s">
        <v>99</v>
      </c>
      <c r="U62" s="270"/>
      <c r="V62" s="271" t="str">
        <f t="shared" si="0"/>
        <v>/rsm:CrossIndustryInvoice/rsm:SupplyChainTradeTransaction/ram:IncludedSupplyChainTradeLineItem/ram:SpecifiedTradeProduct/ram:IncludedReferencedProduct/ram:GlobalID</v>
      </c>
      <c r="W62" s="271" t="str">
        <f t="shared" si="1"/>
        <v>/@schemeID</v>
      </c>
      <c r="X62" s="272">
        <f>COUNTIFS(M$4:M62,V62)</f>
        <v>1</v>
      </c>
      <c r="Y62" s="273"/>
      <c r="Z62" s="274" t="s">
        <v>92</v>
      </c>
      <c r="AA62" s="275">
        <v>6</v>
      </c>
      <c r="AB62" s="275" t="s">
        <v>16</v>
      </c>
      <c r="AC62" s="277" t="s">
        <v>410</v>
      </c>
      <c r="AD62" s="277"/>
      <c r="AE62" s="278"/>
      <c r="AF62" s="278"/>
      <c r="AG62" s="278"/>
      <c r="AH62" s="277"/>
      <c r="AI62" s="279" t="s">
        <v>16</v>
      </c>
      <c r="AJ62" s="280" t="s">
        <v>555</v>
      </c>
      <c r="AK62" s="281" t="s">
        <v>556</v>
      </c>
      <c r="AL62" s="279"/>
      <c r="AM62" s="282"/>
      <c r="AN62" s="275" t="s">
        <v>20</v>
      </c>
      <c r="AO62" s="279"/>
      <c r="AP62" s="283"/>
      <c r="AQ62" s="268"/>
      <c r="AR62" s="284" t="s">
        <v>99</v>
      </c>
      <c r="AS62" s="398"/>
    </row>
    <row r="63" spans="1:45" s="362" customFormat="1" ht="46" customHeight="1" x14ac:dyDescent="0.2">
      <c r="A63" s="549" t="s">
        <v>4156</v>
      </c>
      <c r="B63" s="274" t="s">
        <v>92</v>
      </c>
      <c r="C63" s="275">
        <v>5</v>
      </c>
      <c r="D63" s="275" t="s">
        <v>20</v>
      </c>
      <c r="E63" s="277" t="s">
        <v>4480</v>
      </c>
      <c r="F63" s="277"/>
      <c r="G63" s="278"/>
      <c r="H63" s="278"/>
      <c r="I63" s="278"/>
      <c r="J63" s="277"/>
      <c r="K63" s="279" t="s">
        <v>20</v>
      </c>
      <c r="L63" s="280" t="s">
        <v>557</v>
      </c>
      <c r="M63" s="281" t="s">
        <v>558</v>
      </c>
      <c r="N63" s="279"/>
      <c r="O63" s="282"/>
      <c r="P63" s="275" t="s">
        <v>20</v>
      </c>
      <c r="Q63" s="279"/>
      <c r="R63" s="283"/>
      <c r="S63" s="208">
        <f>IF(B63="EXT",MATCH(SUBSTITUTE(M63,"/rsm:CrossIndustryInvoice",""),'Order-X_EXTENDED'!O:O,0),MATCH(B63,'Order-X_EXTENDED'!Z:Z,0))</f>
        <v>94</v>
      </c>
      <c r="T63" s="284" t="s">
        <v>99</v>
      </c>
      <c r="U63" s="270"/>
      <c r="V63" s="271" t="str">
        <f t="shared" si="0"/>
        <v>/rsm:CrossIndustryInvoice/rsm:SupplyChainTradeTransaction/ram:IncludedSupplyChainTradeLineItem/ram:SpecifiedTradeProduct/ram:IncludedReferencedProduct</v>
      </c>
      <c r="W63" s="271" t="str">
        <f t="shared" si="1"/>
        <v>/ram:SellerAssignedID</v>
      </c>
      <c r="X63" s="272">
        <f>COUNTIFS(M$4:M63,V63)</f>
        <v>1</v>
      </c>
      <c r="Y63" s="273"/>
      <c r="Z63" s="274" t="s">
        <v>92</v>
      </c>
      <c r="AA63" s="275">
        <v>5</v>
      </c>
      <c r="AB63" s="275" t="s">
        <v>20</v>
      </c>
      <c r="AC63" s="277" t="s">
        <v>417</v>
      </c>
      <c r="AD63" s="277"/>
      <c r="AE63" s="278"/>
      <c r="AF63" s="278"/>
      <c r="AG63" s="278"/>
      <c r="AH63" s="277"/>
      <c r="AI63" s="279" t="s">
        <v>20</v>
      </c>
      <c r="AJ63" s="280" t="s">
        <v>557</v>
      </c>
      <c r="AK63" s="281" t="s">
        <v>558</v>
      </c>
      <c r="AL63" s="279"/>
      <c r="AM63" s="282"/>
      <c r="AN63" s="275" t="s">
        <v>20</v>
      </c>
      <c r="AO63" s="279"/>
      <c r="AP63" s="283"/>
      <c r="AQ63" s="268"/>
      <c r="AR63" s="284" t="s">
        <v>99</v>
      </c>
      <c r="AS63" s="398"/>
    </row>
    <row r="64" spans="1:45" s="362" customFormat="1" ht="46" customHeight="1" x14ac:dyDescent="0.2">
      <c r="A64" s="549" t="s">
        <v>4156</v>
      </c>
      <c r="B64" s="274" t="s">
        <v>92</v>
      </c>
      <c r="C64" s="275">
        <v>5</v>
      </c>
      <c r="D64" s="275" t="s">
        <v>20</v>
      </c>
      <c r="E64" s="277" t="s">
        <v>4481</v>
      </c>
      <c r="F64" s="277"/>
      <c r="G64" s="278"/>
      <c r="H64" s="278"/>
      <c r="I64" s="278"/>
      <c r="J64" s="277"/>
      <c r="K64" s="279" t="s">
        <v>20</v>
      </c>
      <c r="L64" s="280" t="s">
        <v>559</v>
      </c>
      <c r="M64" s="281" t="s">
        <v>560</v>
      </c>
      <c r="N64" s="279"/>
      <c r="O64" s="282"/>
      <c r="P64" s="275" t="s">
        <v>20</v>
      </c>
      <c r="Q64" s="279"/>
      <c r="R64" s="283"/>
      <c r="S64" s="208">
        <f>IF(B64="EXT",MATCH(SUBSTITUTE(M64,"/rsm:CrossIndustryInvoice",""),'Order-X_EXTENDED'!O:O,0),MATCH(B64,'Order-X_EXTENDED'!Z:Z,0))</f>
        <v>95</v>
      </c>
      <c r="T64" s="284" t="s">
        <v>99</v>
      </c>
      <c r="U64" s="270"/>
      <c r="V64" s="271" t="str">
        <f t="shared" si="0"/>
        <v>/rsm:CrossIndustryInvoice/rsm:SupplyChainTradeTransaction/ram:IncludedSupplyChainTradeLineItem/ram:SpecifiedTradeProduct/ram:IncludedReferencedProduct</v>
      </c>
      <c r="W64" s="271" t="str">
        <f t="shared" si="1"/>
        <v>/ram:BuyerAssignedID</v>
      </c>
      <c r="X64" s="272">
        <f>COUNTIFS(M$4:M64,V64)</f>
        <v>1</v>
      </c>
      <c r="Y64" s="273"/>
      <c r="Z64" s="274" t="s">
        <v>92</v>
      </c>
      <c r="AA64" s="275">
        <v>5</v>
      </c>
      <c r="AB64" s="275" t="s">
        <v>20</v>
      </c>
      <c r="AC64" s="277" t="s">
        <v>424</v>
      </c>
      <c r="AD64" s="277"/>
      <c r="AE64" s="278"/>
      <c r="AF64" s="278"/>
      <c r="AG64" s="278"/>
      <c r="AH64" s="277"/>
      <c r="AI64" s="279" t="s">
        <v>20</v>
      </c>
      <c r="AJ64" s="280" t="s">
        <v>559</v>
      </c>
      <c r="AK64" s="281" t="s">
        <v>560</v>
      </c>
      <c r="AL64" s="279"/>
      <c r="AM64" s="282"/>
      <c r="AN64" s="275" t="s">
        <v>20</v>
      </c>
      <c r="AO64" s="279"/>
      <c r="AP64" s="283"/>
      <c r="AQ64" s="268"/>
      <c r="AR64" s="284" t="s">
        <v>99</v>
      </c>
      <c r="AS64" s="398"/>
    </row>
    <row r="65" spans="1:45" s="362" customFormat="1" ht="46" customHeight="1" x14ac:dyDescent="0.2">
      <c r="A65" s="549" t="s">
        <v>4156</v>
      </c>
      <c r="B65" s="274" t="s">
        <v>92</v>
      </c>
      <c r="C65" s="275">
        <v>5</v>
      </c>
      <c r="D65" s="275" t="s">
        <v>16</v>
      </c>
      <c r="E65" s="277" t="s">
        <v>4482</v>
      </c>
      <c r="F65" s="277"/>
      <c r="G65" s="278"/>
      <c r="H65" s="278"/>
      <c r="I65" s="278"/>
      <c r="J65" s="277"/>
      <c r="K65" s="279" t="s">
        <v>16</v>
      </c>
      <c r="L65" s="280" t="s">
        <v>561</v>
      </c>
      <c r="M65" s="281" t="s">
        <v>562</v>
      </c>
      <c r="N65" s="279"/>
      <c r="O65" s="282"/>
      <c r="P65" s="275" t="s">
        <v>21</v>
      </c>
      <c r="Q65" s="279"/>
      <c r="R65" s="283"/>
      <c r="S65" s="208">
        <f>IF(B65="EXT",MATCH(SUBSTITUTE(M65,"/rsm:CrossIndustryInvoice",""),'Order-X_EXTENDED'!O:O,0),MATCH(B65,'Order-X_EXTENDED'!Z:Z,0))</f>
        <v>97</v>
      </c>
      <c r="T65" s="284" t="s">
        <v>99</v>
      </c>
      <c r="U65" s="270"/>
      <c r="V65" s="271" t="str">
        <f t="shared" si="0"/>
        <v>/rsm:CrossIndustryInvoice/rsm:SupplyChainTradeTransaction/ram:IncludedSupplyChainTradeLineItem/ram:SpecifiedTradeProduct/ram:IncludedReferencedProduct</v>
      </c>
      <c r="W65" s="271" t="str">
        <f t="shared" si="1"/>
        <v>/ram:Name</v>
      </c>
      <c r="X65" s="272">
        <f>COUNTIFS(M$4:M65,V65)</f>
        <v>1</v>
      </c>
      <c r="Y65" s="273"/>
      <c r="Z65" s="274" t="s">
        <v>92</v>
      </c>
      <c r="AA65" s="275">
        <v>5</v>
      </c>
      <c r="AB65" s="275" t="s">
        <v>16</v>
      </c>
      <c r="AC65" s="277" t="s">
        <v>433</v>
      </c>
      <c r="AD65" s="277"/>
      <c r="AE65" s="278"/>
      <c r="AF65" s="278"/>
      <c r="AG65" s="278"/>
      <c r="AH65" s="277"/>
      <c r="AI65" s="279" t="s">
        <v>16</v>
      </c>
      <c r="AJ65" s="280" t="s">
        <v>561</v>
      </c>
      <c r="AK65" s="281" t="s">
        <v>562</v>
      </c>
      <c r="AL65" s="279"/>
      <c r="AM65" s="282"/>
      <c r="AN65" s="275" t="s">
        <v>21</v>
      </c>
      <c r="AO65" s="279"/>
      <c r="AP65" s="283"/>
      <c r="AQ65" s="268"/>
      <c r="AR65" s="284" t="s">
        <v>99</v>
      </c>
      <c r="AS65" s="398"/>
    </row>
    <row r="66" spans="1:45" s="362" customFormat="1" ht="46" customHeight="1" x14ac:dyDescent="0.2">
      <c r="A66" s="549" t="s">
        <v>4156</v>
      </c>
      <c r="B66" s="274" t="s">
        <v>92</v>
      </c>
      <c r="C66" s="275">
        <v>5</v>
      </c>
      <c r="D66" s="275" t="s">
        <v>20</v>
      </c>
      <c r="E66" s="277" t="s">
        <v>4483</v>
      </c>
      <c r="F66" s="277"/>
      <c r="G66" s="278"/>
      <c r="H66" s="278"/>
      <c r="I66" s="278"/>
      <c r="J66" s="277"/>
      <c r="K66" s="279" t="s">
        <v>20</v>
      </c>
      <c r="L66" s="280" t="s">
        <v>563</v>
      </c>
      <c r="M66" s="281" t="s">
        <v>564</v>
      </c>
      <c r="N66" s="279"/>
      <c r="O66" s="282"/>
      <c r="P66" s="275" t="s">
        <v>21</v>
      </c>
      <c r="Q66" s="279"/>
      <c r="R66" s="283"/>
      <c r="S66" s="208">
        <f>IF(B66="EXT",MATCH(SUBSTITUTE(M66,"/rsm:CrossIndustryInvoice",""),'Order-X_EXTENDED'!O:O,0),MATCH(B66,'Order-X_EXTENDED'!Z:Z,0))</f>
        <v>98</v>
      </c>
      <c r="T66" s="284" t="s">
        <v>99</v>
      </c>
      <c r="U66" s="270"/>
      <c r="V66" s="271" t="str">
        <f t="shared" si="0"/>
        <v>/rsm:CrossIndustryInvoice/rsm:SupplyChainTradeTransaction/ram:IncludedSupplyChainTradeLineItem/ram:SpecifiedTradeProduct/ram:IncludedReferencedProduct</v>
      </c>
      <c r="W66" s="271" t="str">
        <f t="shared" si="1"/>
        <v>/ram:Description</v>
      </c>
      <c r="X66" s="272">
        <f>COUNTIFS(M$4:M66,V66)</f>
        <v>1</v>
      </c>
      <c r="Y66" s="273"/>
      <c r="Z66" s="274" t="s">
        <v>92</v>
      </c>
      <c r="AA66" s="275">
        <v>5</v>
      </c>
      <c r="AB66" s="275" t="s">
        <v>20</v>
      </c>
      <c r="AC66" s="277" t="s">
        <v>442</v>
      </c>
      <c r="AD66" s="277"/>
      <c r="AE66" s="278"/>
      <c r="AF66" s="278"/>
      <c r="AG66" s="278"/>
      <c r="AH66" s="277"/>
      <c r="AI66" s="279" t="s">
        <v>20</v>
      </c>
      <c r="AJ66" s="280" t="s">
        <v>563</v>
      </c>
      <c r="AK66" s="281" t="s">
        <v>564</v>
      </c>
      <c r="AL66" s="279"/>
      <c r="AM66" s="282"/>
      <c r="AN66" s="275" t="s">
        <v>21</v>
      </c>
      <c r="AO66" s="279"/>
      <c r="AP66" s="283"/>
      <c r="AQ66" s="268"/>
      <c r="AR66" s="284" t="s">
        <v>99</v>
      </c>
      <c r="AS66" s="398"/>
    </row>
    <row r="67" spans="1:45" s="362" customFormat="1" ht="46" customHeight="1" x14ac:dyDescent="0.2">
      <c r="A67" s="549" t="s">
        <v>4156</v>
      </c>
      <c r="B67" s="274" t="s">
        <v>92</v>
      </c>
      <c r="C67" s="275">
        <v>5</v>
      </c>
      <c r="D67" s="275" t="s">
        <v>20</v>
      </c>
      <c r="E67" s="277" t="s">
        <v>4484</v>
      </c>
      <c r="F67" s="277"/>
      <c r="G67" s="278"/>
      <c r="H67" s="278"/>
      <c r="I67" s="278"/>
      <c r="J67" s="277"/>
      <c r="K67" s="279" t="s">
        <v>20</v>
      </c>
      <c r="L67" s="280" t="s">
        <v>565</v>
      </c>
      <c r="M67" s="281" t="s">
        <v>566</v>
      </c>
      <c r="N67" s="279"/>
      <c r="O67" s="282"/>
      <c r="P67" s="275" t="s">
        <v>21</v>
      </c>
      <c r="Q67" s="279"/>
      <c r="R67" s="283"/>
      <c r="S67" s="208">
        <f>IF(B67="EXT",MATCH(SUBSTITUTE(M67,"/rsm:CrossIndustryInvoice",""),'Order-X_EXTENDED'!O:O,0),MATCH(B67,'Order-X_EXTENDED'!Z:Z,0))</f>
        <v>99</v>
      </c>
      <c r="T67" s="284" t="s">
        <v>99</v>
      </c>
      <c r="U67" s="270"/>
      <c r="V67" s="271" t="str">
        <f t="shared" si="0"/>
        <v>/rsm:CrossIndustryInvoice/rsm:SupplyChainTradeTransaction/ram:IncludedSupplyChainTradeLineItem/ram:SpecifiedTradeProduct/ram:IncludedReferencedProduct</v>
      </c>
      <c r="W67" s="271" t="str">
        <f t="shared" si="1"/>
        <v>/ram:UnitQuantity</v>
      </c>
      <c r="X67" s="272">
        <f>COUNTIFS(M$4:M67,V67)</f>
        <v>1</v>
      </c>
      <c r="Y67" s="273"/>
      <c r="Z67" s="274" t="s">
        <v>92</v>
      </c>
      <c r="AA67" s="275">
        <v>5</v>
      </c>
      <c r="AB67" s="275" t="s">
        <v>20</v>
      </c>
      <c r="AC67" s="277" t="s">
        <v>567</v>
      </c>
      <c r="AD67" s="277"/>
      <c r="AE67" s="278"/>
      <c r="AF67" s="278"/>
      <c r="AG67" s="278"/>
      <c r="AH67" s="277"/>
      <c r="AI67" s="279" t="s">
        <v>20</v>
      </c>
      <c r="AJ67" s="280" t="s">
        <v>565</v>
      </c>
      <c r="AK67" s="281" t="s">
        <v>566</v>
      </c>
      <c r="AL67" s="279"/>
      <c r="AM67" s="282"/>
      <c r="AN67" s="275" t="s">
        <v>21</v>
      </c>
      <c r="AO67" s="279"/>
      <c r="AP67" s="283"/>
      <c r="AQ67" s="268"/>
      <c r="AR67" s="284" t="s">
        <v>99</v>
      </c>
      <c r="AS67" s="398"/>
    </row>
    <row r="68" spans="1:45" s="362" customFormat="1" ht="46" customHeight="1" x14ac:dyDescent="0.2">
      <c r="A68" s="549" t="s">
        <v>4156</v>
      </c>
      <c r="B68" s="274" t="s">
        <v>92</v>
      </c>
      <c r="C68" s="275">
        <v>6</v>
      </c>
      <c r="D68" s="275" t="s">
        <v>16</v>
      </c>
      <c r="E68" s="277" t="s">
        <v>478</v>
      </c>
      <c r="F68" s="277"/>
      <c r="G68" s="278"/>
      <c r="H68" s="278"/>
      <c r="I68" s="278"/>
      <c r="J68" s="277"/>
      <c r="K68" s="279" t="s">
        <v>20</v>
      </c>
      <c r="L68" s="280" t="s">
        <v>568</v>
      </c>
      <c r="M68" s="281" t="s">
        <v>569</v>
      </c>
      <c r="N68" s="279"/>
      <c r="O68" s="282"/>
      <c r="P68" s="275" t="s">
        <v>20</v>
      </c>
      <c r="Q68" s="279"/>
      <c r="R68" s="283"/>
      <c r="S68" s="208">
        <f>IF(B68="EXT",MATCH(SUBSTITUTE(M68,"/rsm:CrossIndustryInvoice",""),'Order-X_EXTENDED'!O:O,0),MATCH(B68,'Order-X_EXTENDED'!Z:Z,0))</f>
        <v>100</v>
      </c>
      <c r="T68" s="284" t="s">
        <v>99</v>
      </c>
      <c r="U68" s="270"/>
      <c r="V68" s="271" t="str">
        <f t="shared" si="0"/>
        <v>/rsm:CrossIndustryInvoice/rsm:SupplyChainTradeTransaction/ram:IncludedSupplyChainTradeLineItem/ram:SpecifiedTradeProduct/ram:IncludedReferencedProduct/ram:UnitQuantity</v>
      </c>
      <c r="W68" s="271" t="str">
        <f t="shared" si="1"/>
        <v>/@unitCode</v>
      </c>
      <c r="X68" s="272">
        <f>COUNTIFS(M$4:M68,V68)</f>
        <v>1</v>
      </c>
      <c r="Y68" s="273"/>
      <c r="Z68" s="274" t="s">
        <v>92</v>
      </c>
      <c r="AA68" s="275">
        <v>6</v>
      </c>
      <c r="AB68" s="275" t="s">
        <v>16</v>
      </c>
      <c r="AC68" s="277" t="s">
        <v>482</v>
      </c>
      <c r="AD68" s="277"/>
      <c r="AE68" s="278"/>
      <c r="AF68" s="278"/>
      <c r="AG68" s="278"/>
      <c r="AH68" s="277"/>
      <c r="AI68" s="279" t="s">
        <v>20</v>
      </c>
      <c r="AJ68" s="280" t="s">
        <v>568</v>
      </c>
      <c r="AK68" s="281" t="s">
        <v>569</v>
      </c>
      <c r="AL68" s="279"/>
      <c r="AM68" s="282"/>
      <c r="AN68" s="275" t="s">
        <v>20</v>
      </c>
      <c r="AO68" s="279"/>
      <c r="AP68" s="283"/>
      <c r="AQ68" s="268"/>
      <c r="AR68" s="284" t="s">
        <v>99</v>
      </c>
      <c r="AS68" s="398"/>
    </row>
    <row r="69" spans="1:45" s="362" customFormat="1" ht="46" customHeight="1" x14ac:dyDescent="0.2">
      <c r="A69" s="550" t="s">
        <v>4157</v>
      </c>
      <c r="B69" s="316" t="s">
        <v>570</v>
      </c>
      <c r="C69" s="317">
        <v>3</v>
      </c>
      <c r="D69" s="317" t="s">
        <v>16</v>
      </c>
      <c r="E69" s="318" t="s">
        <v>4485</v>
      </c>
      <c r="F69" s="319" t="s">
        <v>571</v>
      </c>
      <c r="G69" s="320"/>
      <c r="H69" s="320"/>
      <c r="I69" s="320" t="s">
        <v>77</v>
      </c>
      <c r="J69" s="319"/>
      <c r="K69" s="317" t="s">
        <v>16</v>
      </c>
      <c r="L69" s="321" t="s">
        <v>572</v>
      </c>
      <c r="M69" s="322" t="s">
        <v>573</v>
      </c>
      <c r="N69" s="317" t="s">
        <v>77</v>
      </c>
      <c r="O69" s="323" t="s">
        <v>81</v>
      </c>
      <c r="P69" s="317" t="s">
        <v>20</v>
      </c>
      <c r="Q69" s="317" t="s">
        <v>574</v>
      </c>
      <c r="R69" s="324" t="s">
        <v>77</v>
      </c>
      <c r="S69" s="208">
        <f>IF(B69="EXT",MATCH(SUBSTITUTE(M69,"/rsm:CrossIndustryInvoice",""),'Order-X_EXTENDED'!O:O,0),MATCH(B69,'Order-X_EXTENDED'!Z:Z,0))</f>
        <v>110</v>
      </c>
      <c r="T69" s="323" t="s">
        <v>323</v>
      </c>
      <c r="U69" s="270"/>
      <c r="V69" s="271" t="str">
        <f t="shared" ref="V69:V132" si="2">IF(ISERROR(FIND("/",M69)),M69,LEFT(M69,FIND(CHAR(1),SUBSTITUTE(M69,"/",CHAR(1),LEN(M69)-LEN(SUBSTITUTE(M69,"/",""))))-1))</f>
        <v>/rsm:CrossIndustryInvoice/rsm:SupplyChainTradeTransaction/ram:IncludedSupplyChainTradeLineItem</v>
      </c>
      <c r="W69" s="271" t="str">
        <f t="shared" ref="W69:W132" si="3">IF(ISERROR(FIND("/",M69)),M69,MID(M69, FIND(CHAR(1),SUBSTITUTE(M69,"/",CHAR(1), LEN(M69)-LEN(SUBSTITUTE(M69,"/","")))), LEN(M69)))</f>
        <v>/ram:SpecifiedLineTradeAgreement</v>
      </c>
      <c r="X69" s="272">
        <f>COUNTIFS(M$4:M69,V69)</f>
        <v>1</v>
      </c>
      <c r="Y69" s="273"/>
      <c r="Z69" s="316" t="s">
        <v>570</v>
      </c>
      <c r="AA69" s="317">
        <v>3</v>
      </c>
      <c r="AB69" s="317" t="s">
        <v>16</v>
      </c>
      <c r="AC69" s="318" t="s">
        <v>575</v>
      </c>
      <c r="AD69" s="319" t="s">
        <v>576</v>
      </c>
      <c r="AE69" s="320"/>
      <c r="AF69" s="320"/>
      <c r="AG69" s="320" t="s">
        <v>77</v>
      </c>
      <c r="AH69" s="319"/>
      <c r="AI69" s="317" t="s">
        <v>16</v>
      </c>
      <c r="AJ69" s="321" t="s">
        <v>572</v>
      </c>
      <c r="AK69" s="322" t="s">
        <v>573</v>
      </c>
      <c r="AL69" s="317" t="s">
        <v>77</v>
      </c>
      <c r="AM69" s="323" t="s">
        <v>81</v>
      </c>
      <c r="AN69" s="317" t="s">
        <v>20</v>
      </c>
      <c r="AO69" s="317" t="s">
        <v>574</v>
      </c>
      <c r="AP69" s="324" t="s">
        <v>77</v>
      </c>
      <c r="AQ69" s="268"/>
      <c r="AR69" s="323" t="s">
        <v>323</v>
      </c>
      <c r="AS69" s="398"/>
    </row>
    <row r="70" spans="1:45" s="362" customFormat="1" ht="46" customHeight="1" x14ac:dyDescent="0.2">
      <c r="A70" s="550" t="s">
        <v>4157</v>
      </c>
      <c r="B70" s="326" t="s">
        <v>577</v>
      </c>
      <c r="C70" s="327">
        <v>4</v>
      </c>
      <c r="D70" s="327" t="s">
        <v>20</v>
      </c>
      <c r="E70" s="328" t="s">
        <v>578</v>
      </c>
      <c r="F70" s="328"/>
      <c r="G70" s="329"/>
      <c r="H70" s="329"/>
      <c r="I70" s="329"/>
      <c r="J70" s="328"/>
      <c r="K70" s="327" t="s">
        <v>20</v>
      </c>
      <c r="L70" s="330" t="s">
        <v>579</v>
      </c>
      <c r="M70" s="331" t="s">
        <v>580</v>
      </c>
      <c r="N70" s="327"/>
      <c r="O70" s="332"/>
      <c r="P70" s="327" t="s">
        <v>20</v>
      </c>
      <c r="Q70" s="327"/>
      <c r="R70" s="333"/>
      <c r="S70" s="208">
        <f>IF(B70="EXT",MATCH(SUBSTITUTE(M70,"/rsm:CrossIndustryInvoice",""),'Order-X_EXTENDED'!O:O,0),MATCH(B70,'Order-X_EXTENDED'!Z:Z,0))</f>
        <v>130</v>
      </c>
      <c r="T70" s="332" t="s">
        <v>359</v>
      </c>
      <c r="U70" s="270"/>
      <c r="V70" s="271" t="str">
        <f t="shared" si="2"/>
        <v>/rsm:CrossIndustryInvoice/rsm:SupplyChainTradeTransaction/ram:IncludedSupplyChainTradeLineItem/ram:SpecifiedLineTradeAgreement</v>
      </c>
      <c r="W70" s="271" t="str">
        <f t="shared" si="3"/>
        <v>/ram:BuyerOrderReferencedDocument</v>
      </c>
      <c r="X70" s="272">
        <f>COUNTIFS(M$4:M70,V70)</f>
        <v>1</v>
      </c>
      <c r="Y70" s="273"/>
      <c r="Z70" s="326" t="s">
        <v>577</v>
      </c>
      <c r="AA70" s="327">
        <v>4</v>
      </c>
      <c r="AB70" s="327" t="s">
        <v>20</v>
      </c>
      <c r="AC70" s="328" t="s">
        <v>581</v>
      </c>
      <c r="AD70" s="328"/>
      <c r="AE70" s="329"/>
      <c r="AF70" s="329"/>
      <c r="AG70" s="329" t="s">
        <v>77</v>
      </c>
      <c r="AH70" s="328"/>
      <c r="AI70" s="327" t="s">
        <v>20</v>
      </c>
      <c r="AJ70" s="330" t="s">
        <v>579</v>
      </c>
      <c r="AK70" s="331" t="s">
        <v>580</v>
      </c>
      <c r="AL70" s="327"/>
      <c r="AM70" s="332"/>
      <c r="AN70" s="327" t="s">
        <v>20</v>
      </c>
      <c r="AO70" s="327"/>
      <c r="AP70" s="333"/>
      <c r="AQ70" s="268"/>
      <c r="AR70" s="332" t="s">
        <v>359</v>
      </c>
      <c r="AS70" s="398"/>
    </row>
    <row r="71" spans="1:45" s="362" customFormat="1" ht="46" customHeight="1" x14ac:dyDescent="0.2">
      <c r="A71" s="550" t="s">
        <v>4157</v>
      </c>
      <c r="B71" s="274" t="s">
        <v>92</v>
      </c>
      <c r="C71" s="275">
        <v>5</v>
      </c>
      <c r="D71" s="275" t="s">
        <v>20</v>
      </c>
      <c r="E71" s="277" t="s">
        <v>4486</v>
      </c>
      <c r="F71" s="277" t="s">
        <v>4487</v>
      </c>
      <c r="G71" s="278" t="s">
        <v>4488</v>
      </c>
      <c r="H71" s="278"/>
      <c r="I71" s="278"/>
      <c r="J71" s="277"/>
      <c r="K71" s="279" t="s">
        <v>20</v>
      </c>
      <c r="L71" s="280" t="s">
        <v>583</v>
      </c>
      <c r="M71" s="281" t="s">
        <v>584</v>
      </c>
      <c r="N71" s="279"/>
      <c r="O71" s="282"/>
      <c r="P71" s="275" t="s">
        <v>20</v>
      </c>
      <c r="Q71" s="279"/>
      <c r="R71" s="283"/>
      <c r="S71" s="208" t="e">
        <f>IF(B71="EXT",MATCH(SUBSTITUTE(M71,"/rsm:CrossIndustryInvoice",""),'Order-X_EXTENDED'!O:O,0),MATCH(B71,'Order-X_EXTENDED'!Z:Z,0))</f>
        <v>#N/A</v>
      </c>
      <c r="T71" s="284" t="s">
        <v>99</v>
      </c>
      <c r="U71" s="270" t="s">
        <v>4704</v>
      </c>
      <c r="V71" s="271" t="str">
        <f t="shared" si="2"/>
        <v>/rsm:CrossIndustryInvoice/rsm:SupplyChainTradeTransaction/ram:IncludedSupplyChainTradeLineItem/ram:SpecifiedLineTradeAgreement/ram:BuyerOrderReferencedDocument</v>
      </c>
      <c r="W71" s="271" t="str">
        <f t="shared" si="3"/>
        <v>/ram:IssuerAssignedID</v>
      </c>
      <c r="X71" s="272">
        <f>COUNTIFS(M$4:M71,V71)</f>
        <v>1</v>
      </c>
      <c r="Y71" s="273"/>
      <c r="Z71" s="274" t="s">
        <v>92</v>
      </c>
      <c r="AA71" s="275">
        <v>5</v>
      </c>
      <c r="AB71" s="275" t="s">
        <v>20</v>
      </c>
      <c r="AC71" s="277" t="s">
        <v>585</v>
      </c>
      <c r="AD71" s="277"/>
      <c r="AE71" s="278"/>
      <c r="AF71" s="278"/>
      <c r="AG71" s="278"/>
      <c r="AH71" s="277"/>
      <c r="AI71" s="279" t="s">
        <v>20</v>
      </c>
      <c r="AJ71" s="280" t="s">
        <v>583</v>
      </c>
      <c r="AK71" s="281" t="s">
        <v>584</v>
      </c>
      <c r="AL71" s="279"/>
      <c r="AM71" s="282"/>
      <c r="AN71" s="275" t="s">
        <v>20</v>
      </c>
      <c r="AO71" s="279"/>
      <c r="AP71" s="283"/>
      <c r="AQ71" s="268"/>
      <c r="AR71" s="284" t="s">
        <v>99</v>
      </c>
      <c r="AS71" s="398"/>
    </row>
    <row r="72" spans="1:45" s="362" customFormat="1" ht="46" customHeight="1" x14ac:dyDescent="0.2">
      <c r="A72" s="550" t="s">
        <v>4157</v>
      </c>
      <c r="B72" s="325" t="s">
        <v>586</v>
      </c>
      <c r="C72" s="279">
        <v>5</v>
      </c>
      <c r="D72" s="279" t="s">
        <v>20</v>
      </c>
      <c r="E72" s="277" t="s">
        <v>587</v>
      </c>
      <c r="F72" s="277" t="s">
        <v>588</v>
      </c>
      <c r="G72" s="278" t="s">
        <v>589</v>
      </c>
      <c r="H72" s="278"/>
      <c r="I72" s="278" t="s">
        <v>77</v>
      </c>
      <c r="J72" s="340" t="s">
        <v>590</v>
      </c>
      <c r="K72" s="279" t="s">
        <v>20</v>
      </c>
      <c r="L72" s="288" t="s">
        <v>591</v>
      </c>
      <c r="M72" s="289" t="s">
        <v>592</v>
      </c>
      <c r="N72" s="279" t="s">
        <v>531</v>
      </c>
      <c r="O72" s="282" t="s">
        <v>81</v>
      </c>
      <c r="P72" s="279" t="s">
        <v>20</v>
      </c>
      <c r="Q72" s="279" t="s">
        <v>77</v>
      </c>
      <c r="R72" s="283" t="s">
        <v>77</v>
      </c>
      <c r="S72" s="208">
        <f>IF(B72="EXT",MATCH(SUBSTITUTE(M72,"/rsm:CrossIndustryInvoice",""),'Order-X_EXTENDED'!O:O,0),MATCH(B72,'Order-X_EXTENDED'!Z:Z,0))</f>
        <v>131</v>
      </c>
      <c r="T72" s="282" t="s">
        <v>359</v>
      </c>
      <c r="U72" s="270"/>
      <c r="V72" s="271" t="str">
        <f t="shared" si="2"/>
        <v>/rsm:CrossIndustryInvoice/rsm:SupplyChainTradeTransaction/ram:IncludedSupplyChainTradeLineItem/ram:SpecifiedLineTradeAgreement/ram:BuyerOrderReferencedDocument</v>
      </c>
      <c r="W72" s="271" t="str">
        <f t="shared" si="3"/>
        <v>/ram:LineID</v>
      </c>
      <c r="X72" s="272">
        <f>COUNTIFS(M$4:M72,V72)</f>
        <v>1</v>
      </c>
      <c r="Y72" s="273"/>
      <c r="Z72" s="325" t="s">
        <v>586</v>
      </c>
      <c r="AA72" s="279">
        <v>5</v>
      </c>
      <c r="AB72" s="279" t="s">
        <v>20</v>
      </c>
      <c r="AC72" s="277" t="s">
        <v>593</v>
      </c>
      <c r="AD72" s="277" t="s">
        <v>594</v>
      </c>
      <c r="AE72" s="278" t="s">
        <v>595</v>
      </c>
      <c r="AF72" s="278"/>
      <c r="AG72" s="278" t="s">
        <v>77</v>
      </c>
      <c r="AH72" s="340" t="s">
        <v>596</v>
      </c>
      <c r="AI72" s="279" t="s">
        <v>20</v>
      </c>
      <c r="AJ72" s="288" t="s">
        <v>591</v>
      </c>
      <c r="AK72" s="289" t="s">
        <v>592</v>
      </c>
      <c r="AL72" s="279" t="s">
        <v>531</v>
      </c>
      <c r="AM72" s="282" t="s">
        <v>81</v>
      </c>
      <c r="AN72" s="279" t="s">
        <v>20</v>
      </c>
      <c r="AO72" s="279" t="s">
        <v>77</v>
      </c>
      <c r="AP72" s="283" t="s">
        <v>77</v>
      </c>
      <c r="AQ72" s="268"/>
      <c r="AR72" s="282" t="s">
        <v>359</v>
      </c>
      <c r="AS72" s="398"/>
    </row>
    <row r="73" spans="1:45" s="361" customFormat="1" ht="46" customHeight="1" x14ac:dyDescent="0.2">
      <c r="A73" s="550" t="s">
        <v>4157</v>
      </c>
      <c r="B73" s="274" t="s">
        <v>92</v>
      </c>
      <c r="C73" s="275">
        <v>5</v>
      </c>
      <c r="D73" s="275" t="s">
        <v>20</v>
      </c>
      <c r="E73" s="277" t="s">
        <v>4489</v>
      </c>
      <c r="F73" s="277" t="s">
        <v>4490</v>
      </c>
      <c r="G73" s="278" t="s">
        <v>4488</v>
      </c>
      <c r="H73" s="278"/>
      <c r="I73" s="278"/>
      <c r="J73" s="277"/>
      <c r="K73" s="279" t="s">
        <v>20</v>
      </c>
      <c r="L73" s="280" t="s">
        <v>598</v>
      </c>
      <c r="M73" s="281" t="s">
        <v>599</v>
      </c>
      <c r="N73" s="279"/>
      <c r="O73" s="282"/>
      <c r="P73" s="275" t="s">
        <v>20</v>
      </c>
      <c r="Q73" s="279"/>
      <c r="R73" s="283"/>
      <c r="S73" s="208" t="e">
        <f>IF(B73="EXT",MATCH(SUBSTITUTE(M73,"/rsm:CrossIndustryInvoice",""),'Order-X_EXTENDED'!O:O,0),MATCH(B73,'Order-X_EXTENDED'!Z:Z,0))</f>
        <v>#N/A</v>
      </c>
      <c r="T73" s="284" t="s">
        <v>99</v>
      </c>
      <c r="U73" s="270" t="s">
        <v>4704</v>
      </c>
      <c r="V73" s="271" t="str">
        <f t="shared" si="2"/>
        <v>/rsm:CrossIndustryInvoice/rsm:SupplyChainTradeTransaction/ram:IncludedSupplyChainTradeLineItem/ram:SpecifiedLineTradeAgreement/ram:BuyerOrderReferencedDocument</v>
      </c>
      <c r="W73" s="271" t="str">
        <f t="shared" si="3"/>
        <v>/ram:FormattedIssueDateTime</v>
      </c>
      <c r="X73" s="272">
        <f>COUNTIFS(M$4:M73,V73)</f>
        <v>1</v>
      </c>
      <c r="Y73" s="273"/>
      <c r="Z73" s="274" t="s">
        <v>92</v>
      </c>
      <c r="AA73" s="275">
        <v>5</v>
      </c>
      <c r="AB73" s="275" t="s">
        <v>20</v>
      </c>
      <c r="AC73" s="277" t="s">
        <v>600</v>
      </c>
      <c r="AD73" s="277"/>
      <c r="AE73" s="278"/>
      <c r="AF73" s="278"/>
      <c r="AG73" s="278"/>
      <c r="AH73" s="277"/>
      <c r="AI73" s="279" t="s">
        <v>20</v>
      </c>
      <c r="AJ73" s="280" t="s">
        <v>598</v>
      </c>
      <c r="AK73" s="281" t="s">
        <v>599</v>
      </c>
      <c r="AL73" s="279"/>
      <c r="AM73" s="282"/>
      <c r="AN73" s="275" t="s">
        <v>20</v>
      </c>
      <c r="AO73" s="279"/>
      <c r="AP73" s="283"/>
      <c r="AQ73" s="268"/>
      <c r="AR73" s="284" t="s">
        <v>99</v>
      </c>
      <c r="AS73" s="398"/>
    </row>
    <row r="74" spans="1:45" s="361" customFormat="1" ht="46" customHeight="1" x14ac:dyDescent="0.2">
      <c r="A74" s="550" t="s">
        <v>4157</v>
      </c>
      <c r="B74" s="274" t="s">
        <v>92</v>
      </c>
      <c r="C74" s="275">
        <v>6</v>
      </c>
      <c r="D74" s="275" t="s">
        <v>16</v>
      </c>
      <c r="E74" s="277" t="s">
        <v>297</v>
      </c>
      <c r="F74" s="277"/>
      <c r="G74" s="278"/>
      <c r="H74" s="278"/>
      <c r="I74" s="278"/>
      <c r="J74" s="277" t="s">
        <v>212</v>
      </c>
      <c r="K74" s="279" t="s">
        <v>16</v>
      </c>
      <c r="L74" s="280" t="s">
        <v>601</v>
      </c>
      <c r="M74" s="281" t="s">
        <v>602</v>
      </c>
      <c r="N74" s="279"/>
      <c r="O74" s="282"/>
      <c r="P74" s="275" t="s">
        <v>20</v>
      </c>
      <c r="Q74" s="279"/>
      <c r="R74" s="283"/>
      <c r="S74" s="208" t="e">
        <f>IF(B74="EXT",MATCH(SUBSTITUTE(M74,"/rsm:CrossIndustryInvoice",""),'Order-X_EXTENDED'!O:O,0),MATCH(B74,'Order-X_EXTENDED'!Z:Z,0))</f>
        <v>#N/A</v>
      </c>
      <c r="T74" s="284" t="s">
        <v>99</v>
      </c>
      <c r="U74" s="270" t="s">
        <v>4704</v>
      </c>
      <c r="V74" s="271" t="str">
        <f t="shared" si="2"/>
        <v>/rsm:CrossIndustryInvoice/rsm:SupplyChainTradeTransaction/ram:IncludedSupplyChainTradeLineItem/ram:SpecifiedLineTradeAgreement/ram:BuyerOrderReferencedDocument/ram:FormattedIssueDateTime</v>
      </c>
      <c r="W74" s="271" t="str">
        <f t="shared" si="3"/>
        <v>/qdt:DateTimeString</v>
      </c>
      <c r="X74" s="272">
        <f>COUNTIFS(M$4:M74,V74)</f>
        <v>1</v>
      </c>
      <c r="Y74" s="273"/>
      <c r="Z74" s="274" t="s">
        <v>92</v>
      </c>
      <c r="AA74" s="275">
        <v>6</v>
      </c>
      <c r="AB74" s="275" t="s">
        <v>16</v>
      </c>
      <c r="AC74" s="277" t="s">
        <v>603</v>
      </c>
      <c r="AD74" s="277"/>
      <c r="AE74" s="278"/>
      <c r="AF74" s="278"/>
      <c r="AG74" s="278"/>
      <c r="AH74" s="277"/>
      <c r="AI74" s="279" t="s">
        <v>16</v>
      </c>
      <c r="AJ74" s="280" t="s">
        <v>601</v>
      </c>
      <c r="AK74" s="281" t="s">
        <v>602</v>
      </c>
      <c r="AL74" s="279"/>
      <c r="AM74" s="282"/>
      <c r="AN74" s="275" t="s">
        <v>20</v>
      </c>
      <c r="AO74" s="279"/>
      <c r="AP74" s="283"/>
      <c r="AQ74" s="268"/>
      <c r="AR74" s="284" t="s">
        <v>99</v>
      </c>
      <c r="AS74" s="398"/>
    </row>
    <row r="75" spans="1:45" s="361" customFormat="1" ht="46" customHeight="1" x14ac:dyDescent="0.2">
      <c r="A75" s="550" t="s">
        <v>4157</v>
      </c>
      <c r="B75" s="274" t="s">
        <v>92</v>
      </c>
      <c r="C75" s="275">
        <v>7</v>
      </c>
      <c r="D75" s="275" t="s">
        <v>16</v>
      </c>
      <c r="E75" s="277" t="s">
        <v>302</v>
      </c>
      <c r="F75" s="277"/>
      <c r="G75" s="278"/>
      <c r="H75" s="278"/>
      <c r="I75" s="278" t="s">
        <v>227</v>
      </c>
      <c r="J75" s="277"/>
      <c r="K75" s="279" t="s">
        <v>16</v>
      </c>
      <c r="L75" s="280" t="s">
        <v>604</v>
      </c>
      <c r="M75" s="281" t="s">
        <v>605</v>
      </c>
      <c r="N75" s="279"/>
      <c r="O75" s="282"/>
      <c r="P75" s="275" t="s">
        <v>20</v>
      </c>
      <c r="Q75" s="279"/>
      <c r="R75" s="283"/>
      <c r="S75" s="208" t="e">
        <f>IF(B75="EXT",MATCH(SUBSTITUTE(M75,"/rsm:CrossIndustryInvoice",""),'Order-X_EXTENDED'!O:O,0),MATCH(B75,'Order-X_EXTENDED'!Z:Z,0))</f>
        <v>#N/A</v>
      </c>
      <c r="T75" s="284" t="s">
        <v>99</v>
      </c>
      <c r="U75" s="270" t="s">
        <v>4704</v>
      </c>
      <c r="V75" s="271" t="str">
        <f t="shared" si="2"/>
        <v>/rsm:CrossIndustryInvoice/rsm:SupplyChainTradeTransaction/ram:IncludedSupplyChainTradeLineItem/ram:SpecifiedLineTradeAgreement/ram:BuyerOrderReferencedDocument/ram:FormattedIssueDateTime/qdt:DateTimeString</v>
      </c>
      <c r="W75" s="271" t="str">
        <f t="shared" si="3"/>
        <v>/@format</v>
      </c>
      <c r="X75" s="272">
        <f>COUNTIFS(M$4:M75,V75)</f>
        <v>1</v>
      </c>
      <c r="Y75" s="273"/>
      <c r="Z75" s="274" t="s">
        <v>92</v>
      </c>
      <c r="AA75" s="275">
        <v>7</v>
      </c>
      <c r="AB75" s="275" t="s">
        <v>16</v>
      </c>
      <c r="AC75" s="277" t="s">
        <v>307</v>
      </c>
      <c r="AD75" s="277"/>
      <c r="AE75" s="278"/>
      <c r="AF75" s="278"/>
      <c r="AG75" s="278"/>
      <c r="AH75" s="277"/>
      <c r="AI75" s="279" t="s">
        <v>16</v>
      </c>
      <c r="AJ75" s="280" t="s">
        <v>604</v>
      </c>
      <c r="AK75" s="281" t="s">
        <v>605</v>
      </c>
      <c r="AL75" s="279"/>
      <c r="AM75" s="282"/>
      <c r="AN75" s="275" t="s">
        <v>20</v>
      </c>
      <c r="AO75" s="279"/>
      <c r="AP75" s="283"/>
      <c r="AQ75" s="268"/>
      <c r="AR75" s="284" t="s">
        <v>99</v>
      </c>
      <c r="AS75" s="398"/>
    </row>
    <row r="76" spans="1:45" s="361" customFormat="1" ht="46" customHeight="1" x14ac:dyDescent="0.2">
      <c r="A76" s="550" t="s">
        <v>4157</v>
      </c>
      <c r="B76" s="335" t="s">
        <v>92</v>
      </c>
      <c r="C76" s="336">
        <v>4</v>
      </c>
      <c r="D76" s="336" t="s">
        <v>20</v>
      </c>
      <c r="E76" s="328" t="s">
        <v>4491</v>
      </c>
      <c r="F76" s="328" t="s">
        <v>4492</v>
      </c>
      <c r="G76" s="329" t="s">
        <v>4493</v>
      </c>
      <c r="H76" s="329"/>
      <c r="I76" s="329"/>
      <c r="J76" s="328"/>
      <c r="K76" s="327" t="s">
        <v>20</v>
      </c>
      <c r="L76" s="337" t="s">
        <v>606</v>
      </c>
      <c r="M76" s="338" t="s">
        <v>607</v>
      </c>
      <c r="N76" s="327"/>
      <c r="O76" s="332"/>
      <c r="P76" s="336" t="s">
        <v>20</v>
      </c>
      <c r="Q76" s="327"/>
      <c r="R76" s="333"/>
      <c r="S76" s="208">
        <f>IF(B76="EXT",MATCH(SUBSTITUTE(M76,"/rsm:CrossIndustryInvoice",""),'Order-X_EXTENDED'!O:O,0),MATCH(B76,'Order-X_EXTENDED'!Z:Z,0))</f>
        <v>138</v>
      </c>
      <c r="T76" s="339" t="s">
        <v>99</v>
      </c>
      <c r="U76" s="270"/>
      <c r="V76" s="271" t="str">
        <f t="shared" si="2"/>
        <v>/rsm:CrossIndustryInvoice/rsm:SupplyChainTradeTransaction/ram:IncludedSupplyChainTradeLineItem/ram:SpecifiedLineTradeAgreement</v>
      </c>
      <c r="W76" s="271" t="str">
        <f t="shared" si="3"/>
        <v>/ram:ContractReferencedDocument</v>
      </c>
      <c r="X76" s="272">
        <f>COUNTIFS(M$4:M76,V76)</f>
        <v>1</v>
      </c>
      <c r="Y76" s="273"/>
      <c r="Z76" s="335" t="s">
        <v>92</v>
      </c>
      <c r="AA76" s="336">
        <v>4</v>
      </c>
      <c r="AB76" s="336" t="s">
        <v>20</v>
      </c>
      <c r="AC76" s="328" t="s">
        <v>608</v>
      </c>
      <c r="AD76" s="328"/>
      <c r="AE76" s="329"/>
      <c r="AF76" s="329"/>
      <c r="AG76" s="329"/>
      <c r="AH76" s="328"/>
      <c r="AI76" s="327" t="s">
        <v>20</v>
      </c>
      <c r="AJ76" s="337" t="s">
        <v>606</v>
      </c>
      <c r="AK76" s="338" t="s">
        <v>607</v>
      </c>
      <c r="AL76" s="327"/>
      <c r="AM76" s="332"/>
      <c r="AN76" s="336" t="s">
        <v>20</v>
      </c>
      <c r="AO76" s="327"/>
      <c r="AP76" s="333"/>
      <c r="AQ76" s="268"/>
      <c r="AR76" s="339" t="s">
        <v>99</v>
      </c>
      <c r="AS76" s="398"/>
    </row>
    <row r="77" spans="1:45" s="361" customFormat="1" ht="46" customHeight="1" x14ac:dyDescent="0.2">
      <c r="A77" s="550" t="s">
        <v>4157</v>
      </c>
      <c r="B77" s="274" t="s">
        <v>92</v>
      </c>
      <c r="C77" s="275">
        <v>5</v>
      </c>
      <c r="D77" s="275" t="s">
        <v>20</v>
      </c>
      <c r="E77" s="277" t="s">
        <v>582</v>
      </c>
      <c r="F77" s="277" t="s">
        <v>4494</v>
      </c>
      <c r="G77" s="278"/>
      <c r="H77" s="278"/>
      <c r="I77" s="278"/>
      <c r="J77" s="277"/>
      <c r="K77" s="279" t="s">
        <v>20</v>
      </c>
      <c r="L77" s="280" t="s">
        <v>609</v>
      </c>
      <c r="M77" s="281" t="s">
        <v>610</v>
      </c>
      <c r="N77" s="279"/>
      <c r="O77" s="282"/>
      <c r="P77" s="275" t="s">
        <v>20</v>
      </c>
      <c r="Q77" s="279"/>
      <c r="R77" s="283"/>
      <c r="S77" s="208">
        <f>IF(B77="EXT",MATCH(SUBSTITUTE(M77,"/rsm:CrossIndustryInvoice",""),'Order-X_EXTENDED'!O:O,0),MATCH(B77,'Order-X_EXTENDED'!Z:Z,0))</f>
        <v>139</v>
      </c>
      <c r="T77" s="284" t="s">
        <v>99</v>
      </c>
      <c r="U77" s="270"/>
      <c r="V77" s="271" t="str">
        <f t="shared" si="2"/>
        <v>/rsm:CrossIndustryInvoice/rsm:SupplyChainTradeTransaction/ram:IncludedSupplyChainTradeLineItem/ram:SpecifiedLineTradeAgreement/ram:ContractReferencedDocument</v>
      </c>
      <c r="W77" s="271" t="str">
        <f t="shared" si="3"/>
        <v>/ram:IssuerAssignedID</v>
      </c>
      <c r="X77" s="272">
        <f>COUNTIFS(M$4:M77,V77)</f>
        <v>1</v>
      </c>
      <c r="Y77" s="273"/>
      <c r="Z77" s="274" t="s">
        <v>92</v>
      </c>
      <c r="AA77" s="275">
        <v>5</v>
      </c>
      <c r="AB77" s="275" t="s">
        <v>20</v>
      </c>
      <c r="AC77" s="277" t="s">
        <v>611</v>
      </c>
      <c r="AD77" s="277"/>
      <c r="AE77" s="278"/>
      <c r="AF77" s="278"/>
      <c r="AG77" s="278"/>
      <c r="AH77" s="277"/>
      <c r="AI77" s="279" t="s">
        <v>20</v>
      </c>
      <c r="AJ77" s="280" t="s">
        <v>609</v>
      </c>
      <c r="AK77" s="281" t="s">
        <v>610</v>
      </c>
      <c r="AL77" s="279"/>
      <c r="AM77" s="282"/>
      <c r="AN77" s="275" t="s">
        <v>20</v>
      </c>
      <c r="AO77" s="279"/>
      <c r="AP77" s="283"/>
      <c r="AQ77" s="268"/>
      <c r="AR77" s="284" t="s">
        <v>99</v>
      </c>
      <c r="AS77" s="398"/>
    </row>
    <row r="78" spans="1:45" s="361" customFormat="1" ht="46" customHeight="1" x14ac:dyDescent="0.2">
      <c r="A78" s="550" t="s">
        <v>4157</v>
      </c>
      <c r="B78" s="274" t="s">
        <v>92</v>
      </c>
      <c r="C78" s="275">
        <v>5</v>
      </c>
      <c r="D78" s="275" t="s">
        <v>20</v>
      </c>
      <c r="E78" s="277" t="s">
        <v>612</v>
      </c>
      <c r="F78" s="277" t="s">
        <v>4495</v>
      </c>
      <c r="G78" s="278"/>
      <c r="H78" s="278"/>
      <c r="I78" s="278"/>
      <c r="J78" s="277"/>
      <c r="K78" s="279" t="s">
        <v>20</v>
      </c>
      <c r="L78" s="280" t="s">
        <v>613</v>
      </c>
      <c r="M78" s="281" t="s">
        <v>614</v>
      </c>
      <c r="N78" s="279"/>
      <c r="O78" s="282"/>
      <c r="P78" s="275" t="s">
        <v>20</v>
      </c>
      <c r="Q78" s="279"/>
      <c r="R78" s="283"/>
      <c r="S78" s="208">
        <f>IF(B78="EXT",MATCH(SUBSTITUTE(M78,"/rsm:CrossIndustryInvoice",""),'Order-X_EXTENDED'!O:O,0),MATCH(B78,'Order-X_EXTENDED'!Z:Z,0))</f>
        <v>140</v>
      </c>
      <c r="T78" s="284" t="s">
        <v>99</v>
      </c>
      <c r="U78" s="270"/>
      <c r="V78" s="271" t="str">
        <f t="shared" si="2"/>
        <v>/rsm:CrossIndustryInvoice/rsm:SupplyChainTradeTransaction/ram:IncludedSupplyChainTradeLineItem/ram:SpecifiedLineTradeAgreement/ram:ContractReferencedDocument</v>
      </c>
      <c r="W78" s="271" t="str">
        <f t="shared" si="3"/>
        <v>/ram:LineID</v>
      </c>
      <c r="X78" s="272">
        <f>COUNTIFS(M$4:M78,V78)</f>
        <v>1</v>
      </c>
      <c r="Y78" s="273"/>
      <c r="Z78" s="274" t="s">
        <v>92</v>
      </c>
      <c r="AA78" s="275">
        <v>5</v>
      </c>
      <c r="AB78" s="275" t="s">
        <v>20</v>
      </c>
      <c r="AC78" s="277" t="s">
        <v>615</v>
      </c>
      <c r="AD78" s="277"/>
      <c r="AE78" s="278"/>
      <c r="AF78" s="278"/>
      <c r="AG78" s="278"/>
      <c r="AH78" s="277"/>
      <c r="AI78" s="279" t="s">
        <v>20</v>
      </c>
      <c r="AJ78" s="280" t="s">
        <v>613</v>
      </c>
      <c r="AK78" s="281" t="s">
        <v>614</v>
      </c>
      <c r="AL78" s="279"/>
      <c r="AM78" s="282"/>
      <c r="AN78" s="275" t="s">
        <v>20</v>
      </c>
      <c r="AO78" s="279"/>
      <c r="AP78" s="283"/>
      <c r="AQ78" s="268"/>
      <c r="AR78" s="284" t="s">
        <v>99</v>
      </c>
      <c r="AS78" s="398"/>
    </row>
    <row r="79" spans="1:45" s="399" customFormat="1" ht="46" customHeight="1" x14ac:dyDescent="0.2">
      <c r="A79" s="550" t="s">
        <v>4157</v>
      </c>
      <c r="B79" s="274" t="s">
        <v>92</v>
      </c>
      <c r="C79" s="275">
        <v>5</v>
      </c>
      <c r="D79" s="275" t="s">
        <v>20</v>
      </c>
      <c r="E79" s="343" t="s">
        <v>4611</v>
      </c>
      <c r="F79" s="277" t="s">
        <v>4496</v>
      </c>
      <c r="G79" s="278"/>
      <c r="H79" s="278"/>
      <c r="I79" s="278"/>
      <c r="J79" s="277"/>
      <c r="K79" s="279" t="s">
        <v>20</v>
      </c>
      <c r="L79" s="280" t="s">
        <v>616</v>
      </c>
      <c r="M79" s="281" t="s">
        <v>617</v>
      </c>
      <c r="N79" s="279"/>
      <c r="O79" s="282"/>
      <c r="P79" s="275" t="s">
        <v>20</v>
      </c>
      <c r="Q79" s="279"/>
      <c r="R79" s="283"/>
      <c r="S79" s="208">
        <f>IF(B79="EXT",MATCH(SUBSTITUTE(M79,"/rsm:CrossIndustryInvoice",""),'Order-X_EXTENDED'!O:O,0),MATCH(B79,'Order-X_EXTENDED'!Z:Z,0))</f>
        <v>141</v>
      </c>
      <c r="T79" s="284" t="s">
        <v>99</v>
      </c>
      <c r="U79" s="270"/>
      <c r="V79" s="271" t="str">
        <f t="shared" si="2"/>
        <v>/rsm:CrossIndustryInvoice/rsm:SupplyChainTradeTransaction/ram:IncludedSupplyChainTradeLineItem/ram:SpecifiedLineTradeAgreement/ram:ContractReferencedDocument</v>
      </c>
      <c r="W79" s="271" t="str">
        <f t="shared" si="3"/>
        <v>/ram:FormattedIssueDateTime</v>
      </c>
      <c r="X79" s="272">
        <f>COUNTIFS(M$4:M79,V79)</f>
        <v>1</v>
      </c>
      <c r="Y79" s="273"/>
      <c r="Z79" s="274" t="s">
        <v>92</v>
      </c>
      <c r="AA79" s="275">
        <v>5</v>
      </c>
      <c r="AB79" s="275" t="s">
        <v>20</v>
      </c>
      <c r="AC79" s="277" t="s">
        <v>618</v>
      </c>
      <c r="AD79" s="277"/>
      <c r="AE79" s="278"/>
      <c r="AF79" s="278"/>
      <c r="AG79" s="278"/>
      <c r="AH79" s="277"/>
      <c r="AI79" s="279" t="s">
        <v>20</v>
      </c>
      <c r="AJ79" s="280" t="s">
        <v>616</v>
      </c>
      <c r="AK79" s="281" t="s">
        <v>617</v>
      </c>
      <c r="AL79" s="279"/>
      <c r="AM79" s="282"/>
      <c r="AN79" s="275" t="s">
        <v>20</v>
      </c>
      <c r="AO79" s="279"/>
      <c r="AP79" s="283"/>
      <c r="AQ79" s="268"/>
      <c r="AR79" s="284" t="s">
        <v>99</v>
      </c>
      <c r="AS79" s="398"/>
    </row>
    <row r="80" spans="1:45" s="361" customFormat="1" ht="46" customHeight="1" x14ac:dyDescent="0.2">
      <c r="A80" s="550" t="s">
        <v>4157</v>
      </c>
      <c r="B80" s="274" t="s">
        <v>92</v>
      </c>
      <c r="C80" s="275">
        <v>6</v>
      </c>
      <c r="D80" s="275" t="s">
        <v>16</v>
      </c>
      <c r="E80" s="277" t="s">
        <v>4612</v>
      </c>
      <c r="F80" s="277"/>
      <c r="G80" s="278"/>
      <c r="H80" s="278"/>
      <c r="I80" s="278"/>
      <c r="J80" s="277" t="s">
        <v>212</v>
      </c>
      <c r="K80" s="279" t="s">
        <v>16</v>
      </c>
      <c r="L80" s="280" t="s">
        <v>619</v>
      </c>
      <c r="M80" s="281" t="s">
        <v>620</v>
      </c>
      <c r="N80" s="279"/>
      <c r="O80" s="282"/>
      <c r="P80" s="275" t="s">
        <v>20</v>
      </c>
      <c r="Q80" s="279"/>
      <c r="R80" s="283"/>
      <c r="S80" s="208">
        <f>IF(B80="EXT",MATCH(SUBSTITUTE(M80,"/rsm:CrossIndustryInvoice",""),'Order-X_EXTENDED'!O:O,0),MATCH(B80,'Order-X_EXTENDED'!Z:Z,0))</f>
        <v>142</v>
      </c>
      <c r="T80" s="284" t="s">
        <v>99</v>
      </c>
      <c r="U80" s="270"/>
      <c r="V80" s="271" t="str">
        <f t="shared" si="2"/>
        <v>/rsm:CrossIndustryInvoice/rsm:SupplyChainTradeTransaction/ram:IncludedSupplyChainTradeLineItem/ram:SpecifiedLineTradeAgreement/ram:ContractReferencedDocument/ram:FormattedIssueDateTime</v>
      </c>
      <c r="W80" s="271" t="str">
        <f t="shared" si="3"/>
        <v>/qdt:DateTimeString</v>
      </c>
      <c r="X80" s="272">
        <f>COUNTIFS(M$4:M80,V80)</f>
        <v>1</v>
      </c>
      <c r="Y80" s="273"/>
      <c r="Z80" s="274" t="s">
        <v>92</v>
      </c>
      <c r="AA80" s="275">
        <v>6</v>
      </c>
      <c r="AB80" s="275" t="s">
        <v>16</v>
      </c>
      <c r="AC80" s="277" t="s">
        <v>621</v>
      </c>
      <c r="AD80" s="277"/>
      <c r="AE80" s="278"/>
      <c r="AF80" s="278"/>
      <c r="AG80" s="278"/>
      <c r="AH80" s="277"/>
      <c r="AI80" s="279" t="s">
        <v>16</v>
      </c>
      <c r="AJ80" s="280" t="s">
        <v>619</v>
      </c>
      <c r="AK80" s="281" t="s">
        <v>620</v>
      </c>
      <c r="AL80" s="279"/>
      <c r="AM80" s="282"/>
      <c r="AN80" s="275" t="s">
        <v>20</v>
      </c>
      <c r="AO80" s="279"/>
      <c r="AP80" s="283"/>
      <c r="AQ80" s="268"/>
      <c r="AR80" s="284" t="s">
        <v>99</v>
      </c>
      <c r="AS80" s="398"/>
    </row>
    <row r="81" spans="1:45" s="361" customFormat="1" ht="46" customHeight="1" x14ac:dyDescent="0.2">
      <c r="A81" s="550" t="s">
        <v>4157</v>
      </c>
      <c r="B81" s="274" t="s">
        <v>92</v>
      </c>
      <c r="C81" s="275">
        <v>7</v>
      </c>
      <c r="D81" s="275" t="s">
        <v>16</v>
      </c>
      <c r="E81" s="277" t="s">
        <v>302</v>
      </c>
      <c r="F81" s="277"/>
      <c r="G81" s="278"/>
      <c r="H81" s="278"/>
      <c r="I81" s="278" t="s">
        <v>227</v>
      </c>
      <c r="J81" s="277"/>
      <c r="K81" s="279" t="s">
        <v>16</v>
      </c>
      <c r="L81" s="280" t="s">
        <v>622</v>
      </c>
      <c r="M81" s="281" t="s">
        <v>623</v>
      </c>
      <c r="N81" s="279"/>
      <c r="O81" s="282"/>
      <c r="P81" s="275" t="s">
        <v>20</v>
      </c>
      <c r="Q81" s="279"/>
      <c r="R81" s="283"/>
      <c r="S81" s="208">
        <f>IF(B81="EXT",MATCH(SUBSTITUTE(M81,"/rsm:CrossIndustryInvoice",""),'Order-X_EXTENDED'!O:O,0),MATCH(B81,'Order-X_EXTENDED'!Z:Z,0))</f>
        <v>143</v>
      </c>
      <c r="T81" s="284" t="s">
        <v>99</v>
      </c>
      <c r="U81" s="270"/>
      <c r="V81" s="271" t="str">
        <f t="shared" si="2"/>
        <v>/rsm:CrossIndustryInvoice/rsm:SupplyChainTradeTransaction/ram:IncludedSupplyChainTradeLineItem/ram:SpecifiedLineTradeAgreement/ram:ContractReferencedDocument/ram:FormattedIssueDateTime/qdt:DateTimeString</v>
      </c>
      <c r="W81" s="271" t="str">
        <f t="shared" si="3"/>
        <v>/@format</v>
      </c>
      <c r="X81" s="272">
        <f>COUNTIFS(M$4:M81,V81)</f>
        <v>1</v>
      </c>
      <c r="Y81" s="273"/>
      <c r="Z81" s="274" t="s">
        <v>92</v>
      </c>
      <c r="AA81" s="275">
        <v>7</v>
      </c>
      <c r="AB81" s="275" t="s">
        <v>16</v>
      </c>
      <c r="AC81" s="277" t="s">
        <v>307</v>
      </c>
      <c r="AD81" s="277"/>
      <c r="AE81" s="278"/>
      <c r="AF81" s="278"/>
      <c r="AG81" s="278"/>
      <c r="AH81" s="277"/>
      <c r="AI81" s="279" t="s">
        <v>16</v>
      </c>
      <c r="AJ81" s="280" t="s">
        <v>622</v>
      </c>
      <c r="AK81" s="281" t="s">
        <v>623</v>
      </c>
      <c r="AL81" s="279"/>
      <c r="AM81" s="282"/>
      <c r="AN81" s="275" t="s">
        <v>20</v>
      </c>
      <c r="AO81" s="279"/>
      <c r="AP81" s="283"/>
      <c r="AQ81" s="268"/>
      <c r="AR81" s="284" t="s">
        <v>99</v>
      </c>
      <c r="AS81" s="398"/>
    </row>
    <row r="82" spans="1:45" s="361" customFormat="1" ht="46" customHeight="1" x14ac:dyDescent="0.2">
      <c r="A82" s="550" t="s">
        <v>4157</v>
      </c>
      <c r="B82" s="335" t="s">
        <v>92</v>
      </c>
      <c r="C82" s="336">
        <v>4</v>
      </c>
      <c r="D82" s="336" t="s">
        <v>21</v>
      </c>
      <c r="E82" s="328" t="s">
        <v>4497</v>
      </c>
      <c r="F82" s="328" t="s">
        <v>4498</v>
      </c>
      <c r="G82" s="329"/>
      <c r="H82" s="329"/>
      <c r="I82" s="329"/>
      <c r="J82" s="328"/>
      <c r="K82" s="327" t="s">
        <v>21</v>
      </c>
      <c r="L82" s="337" t="s">
        <v>624</v>
      </c>
      <c r="M82" s="338" t="s">
        <v>625</v>
      </c>
      <c r="N82" s="327"/>
      <c r="O82" s="332"/>
      <c r="P82" s="336" t="s">
        <v>21</v>
      </c>
      <c r="Q82" s="327"/>
      <c r="R82" s="333"/>
      <c r="S82" s="208">
        <f>IF(B82="EXT",MATCH(SUBSTITUTE(M82,"/rsm:CrossIndustryInvoice",""),'Order-X_EXTENDED'!O:O,0),MATCH(B82,'Order-X_EXTENDED'!Z:Z,0))</f>
        <v>144</v>
      </c>
      <c r="T82" s="339" t="s">
        <v>99</v>
      </c>
      <c r="U82" s="270"/>
      <c r="V82" s="271" t="str">
        <f t="shared" si="2"/>
        <v>/rsm:CrossIndustryInvoice/rsm:SupplyChainTradeTransaction/ram:IncludedSupplyChainTradeLineItem/ram:SpecifiedLineTradeAgreement</v>
      </c>
      <c r="W82" s="271" t="str">
        <f t="shared" si="3"/>
        <v>/ram:AdditionalReferencedDocument</v>
      </c>
      <c r="X82" s="272">
        <f>COUNTIFS(M$4:M82,V82)</f>
        <v>1</v>
      </c>
      <c r="Y82" s="273"/>
      <c r="Z82" s="335" t="s">
        <v>92</v>
      </c>
      <c r="AA82" s="336">
        <v>4</v>
      </c>
      <c r="AB82" s="336" t="s">
        <v>21</v>
      </c>
      <c r="AC82" s="328" t="s">
        <v>626</v>
      </c>
      <c r="AD82" s="328"/>
      <c r="AE82" s="329"/>
      <c r="AF82" s="329"/>
      <c r="AG82" s="329"/>
      <c r="AH82" s="328"/>
      <c r="AI82" s="327" t="s">
        <v>21</v>
      </c>
      <c r="AJ82" s="337" t="s">
        <v>624</v>
      </c>
      <c r="AK82" s="338" t="s">
        <v>625</v>
      </c>
      <c r="AL82" s="327"/>
      <c r="AM82" s="332"/>
      <c r="AN82" s="336" t="s">
        <v>21</v>
      </c>
      <c r="AO82" s="327"/>
      <c r="AP82" s="333"/>
      <c r="AQ82" s="268"/>
      <c r="AR82" s="339" t="s">
        <v>99</v>
      </c>
      <c r="AS82" s="398"/>
    </row>
    <row r="83" spans="1:45" s="361" customFormat="1" ht="46" customHeight="1" x14ac:dyDescent="0.2">
      <c r="A83" s="550" t="s">
        <v>4157</v>
      </c>
      <c r="B83" s="274" t="s">
        <v>92</v>
      </c>
      <c r="C83" s="275">
        <v>5</v>
      </c>
      <c r="D83" s="275" t="s">
        <v>16</v>
      </c>
      <c r="E83" s="277" t="s">
        <v>582</v>
      </c>
      <c r="F83" s="277"/>
      <c r="G83" s="278"/>
      <c r="H83" s="278"/>
      <c r="I83" s="278"/>
      <c r="J83" s="277"/>
      <c r="K83" s="279" t="s">
        <v>16</v>
      </c>
      <c r="L83" s="280" t="s">
        <v>627</v>
      </c>
      <c r="M83" s="281" t="s">
        <v>628</v>
      </c>
      <c r="N83" s="279"/>
      <c r="O83" s="282"/>
      <c r="P83" s="275" t="s">
        <v>20</v>
      </c>
      <c r="Q83" s="279"/>
      <c r="R83" s="283"/>
      <c r="S83" s="208">
        <f>IF(B83="EXT",MATCH(SUBSTITUTE(M83,"/rsm:CrossIndustryInvoice",""),'Order-X_EXTENDED'!O:O,0),MATCH(B83,'Order-X_EXTENDED'!Z:Z,0))</f>
        <v>145</v>
      </c>
      <c r="T83" s="284" t="s">
        <v>99</v>
      </c>
      <c r="U83" s="270"/>
      <c r="V83" s="271" t="str">
        <f t="shared" si="2"/>
        <v>/rsm:CrossIndustryInvoice/rsm:SupplyChainTradeTransaction/ram:IncludedSupplyChainTradeLineItem/ram:SpecifiedLineTradeAgreement/ram:AdditionalReferencedDocument</v>
      </c>
      <c r="W83" s="271" t="str">
        <f t="shared" si="3"/>
        <v>/ram:IssuerAssignedID</v>
      </c>
      <c r="X83" s="272">
        <f>COUNTIFS(M$4:M83,V83)</f>
        <v>1</v>
      </c>
      <c r="Y83" s="273"/>
      <c r="Z83" s="274" t="s">
        <v>92</v>
      </c>
      <c r="AA83" s="275">
        <v>5</v>
      </c>
      <c r="AB83" s="275" t="s">
        <v>16</v>
      </c>
      <c r="AC83" s="277" t="s">
        <v>629</v>
      </c>
      <c r="AD83" s="277"/>
      <c r="AE83" s="278"/>
      <c r="AF83" s="278"/>
      <c r="AG83" s="278"/>
      <c r="AH83" s="277"/>
      <c r="AI83" s="279" t="s">
        <v>16</v>
      </c>
      <c r="AJ83" s="280" t="s">
        <v>627</v>
      </c>
      <c r="AK83" s="281" t="s">
        <v>628</v>
      </c>
      <c r="AL83" s="279"/>
      <c r="AM83" s="282"/>
      <c r="AN83" s="275" t="s">
        <v>20</v>
      </c>
      <c r="AO83" s="279"/>
      <c r="AP83" s="283"/>
      <c r="AQ83" s="268"/>
      <c r="AR83" s="284" t="s">
        <v>99</v>
      </c>
      <c r="AS83" s="398"/>
    </row>
    <row r="84" spans="1:45" s="361" customFormat="1" ht="46" customHeight="1" x14ac:dyDescent="0.2">
      <c r="A84" s="550" t="s">
        <v>4157</v>
      </c>
      <c r="B84" s="274" t="s">
        <v>92</v>
      </c>
      <c r="C84" s="275">
        <v>5</v>
      </c>
      <c r="D84" s="275" t="s">
        <v>20</v>
      </c>
      <c r="E84" s="277" t="s">
        <v>630</v>
      </c>
      <c r="F84" s="277"/>
      <c r="G84" s="278"/>
      <c r="H84" s="278"/>
      <c r="I84" s="278"/>
      <c r="J84" s="277"/>
      <c r="K84" s="279" t="s">
        <v>20</v>
      </c>
      <c r="L84" s="280" t="s">
        <v>631</v>
      </c>
      <c r="M84" s="281" t="s">
        <v>632</v>
      </c>
      <c r="N84" s="279"/>
      <c r="O84" s="282"/>
      <c r="P84" s="275" t="s">
        <v>20</v>
      </c>
      <c r="Q84" s="279"/>
      <c r="R84" s="283"/>
      <c r="S84" s="208">
        <f>IF(B84="EXT",MATCH(SUBSTITUTE(M84,"/rsm:CrossIndustryInvoice",""),'Order-X_EXTENDED'!O:O,0),MATCH(B84,'Order-X_EXTENDED'!Z:Z,0))</f>
        <v>146</v>
      </c>
      <c r="T84" s="284" t="s">
        <v>99</v>
      </c>
      <c r="U84" s="270"/>
      <c r="V84" s="271" t="str">
        <f t="shared" si="2"/>
        <v>/rsm:CrossIndustryInvoice/rsm:SupplyChainTradeTransaction/ram:IncludedSupplyChainTradeLineItem/ram:SpecifiedLineTradeAgreement/ram:AdditionalReferencedDocument</v>
      </c>
      <c r="W84" s="271" t="str">
        <f t="shared" si="3"/>
        <v>/ram:URIID</v>
      </c>
      <c r="X84" s="272">
        <f>COUNTIFS(M$4:M84,V84)</f>
        <v>1</v>
      </c>
      <c r="Y84" s="273"/>
      <c r="Z84" s="274" t="s">
        <v>92</v>
      </c>
      <c r="AA84" s="275">
        <v>5</v>
      </c>
      <c r="AB84" s="275" t="s">
        <v>20</v>
      </c>
      <c r="AC84" s="277">
        <v>0</v>
      </c>
      <c r="AD84" s="277"/>
      <c r="AE84" s="278"/>
      <c r="AF84" s="278"/>
      <c r="AG84" s="278"/>
      <c r="AH84" s="277"/>
      <c r="AI84" s="279" t="s">
        <v>20</v>
      </c>
      <c r="AJ84" s="280" t="s">
        <v>631</v>
      </c>
      <c r="AK84" s="281" t="s">
        <v>632</v>
      </c>
      <c r="AL84" s="279"/>
      <c r="AM84" s="282"/>
      <c r="AN84" s="275" t="s">
        <v>20</v>
      </c>
      <c r="AO84" s="279"/>
      <c r="AP84" s="283"/>
      <c r="AQ84" s="268"/>
      <c r="AR84" s="284" t="s">
        <v>99</v>
      </c>
      <c r="AS84" s="398"/>
    </row>
    <row r="85" spans="1:45" s="361" customFormat="1" ht="46" customHeight="1" x14ac:dyDescent="0.2">
      <c r="A85" s="550" t="s">
        <v>4157</v>
      </c>
      <c r="B85" s="274" t="s">
        <v>92</v>
      </c>
      <c r="C85" s="275">
        <v>5</v>
      </c>
      <c r="D85" s="275" t="s">
        <v>20</v>
      </c>
      <c r="E85" s="277" t="s">
        <v>612</v>
      </c>
      <c r="F85" s="277"/>
      <c r="G85" s="278"/>
      <c r="H85" s="278"/>
      <c r="I85" s="278"/>
      <c r="J85" s="277"/>
      <c r="K85" s="279" t="s">
        <v>20</v>
      </c>
      <c r="L85" s="280" t="s">
        <v>633</v>
      </c>
      <c r="M85" s="281" t="s">
        <v>634</v>
      </c>
      <c r="N85" s="279"/>
      <c r="O85" s="282"/>
      <c r="P85" s="275" t="s">
        <v>20</v>
      </c>
      <c r="Q85" s="279"/>
      <c r="R85" s="283"/>
      <c r="S85" s="208">
        <f>IF(B85="EXT",MATCH(SUBSTITUTE(M85,"/rsm:CrossIndustryInvoice",""),'Order-X_EXTENDED'!O:O,0),MATCH(B85,'Order-X_EXTENDED'!Z:Z,0))</f>
        <v>147</v>
      </c>
      <c r="T85" s="284" t="s">
        <v>99</v>
      </c>
      <c r="U85" s="270"/>
      <c r="V85" s="271" t="str">
        <f t="shared" si="2"/>
        <v>/rsm:CrossIndustryInvoice/rsm:SupplyChainTradeTransaction/ram:IncludedSupplyChainTradeLineItem/ram:SpecifiedLineTradeAgreement/ram:AdditionalReferencedDocument</v>
      </c>
      <c r="W85" s="271" t="str">
        <f t="shared" si="3"/>
        <v>/ram:LineID</v>
      </c>
      <c r="X85" s="272">
        <f>COUNTIFS(M$4:M85,V85)</f>
        <v>1</v>
      </c>
      <c r="Y85" s="273"/>
      <c r="Z85" s="274" t="s">
        <v>92</v>
      </c>
      <c r="AA85" s="275">
        <v>5</v>
      </c>
      <c r="AB85" s="275" t="s">
        <v>20</v>
      </c>
      <c r="AC85" s="277" t="s">
        <v>635</v>
      </c>
      <c r="AD85" s="277"/>
      <c r="AE85" s="278"/>
      <c r="AF85" s="278"/>
      <c r="AG85" s="278"/>
      <c r="AH85" s="277"/>
      <c r="AI85" s="279" t="s">
        <v>20</v>
      </c>
      <c r="AJ85" s="280" t="s">
        <v>633</v>
      </c>
      <c r="AK85" s="281" t="s">
        <v>634</v>
      </c>
      <c r="AL85" s="279"/>
      <c r="AM85" s="282"/>
      <c r="AN85" s="275" t="s">
        <v>20</v>
      </c>
      <c r="AO85" s="279"/>
      <c r="AP85" s="283"/>
      <c r="AQ85" s="268"/>
      <c r="AR85" s="284" t="s">
        <v>99</v>
      </c>
      <c r="AS85" s="398"/>
    </row>
    <row r="86" spans="1:45" s="399" customFormat="1" ht="46" customHeight="1" x14ac:dyDescent="0.2">
      <c r="A86" s="550" t="s">
        <v>4157</v>
      </c>
      <c r="B86" s="274" t="s">
        <v>92</v>
      </c>
      <c r="C86" s="275">
        <v>5</v>
      </c>
      <c r="D86" s="275" t="s">
        <v>16</v>
      </c>
      <c r="E86" s="277" t="s">
        <v>454</v>
      </c>
      <c r="F86" s="277"/>
      <c r="G86" s="278"/>
      <c r="H86" s="278"/>
      <c r="I86" s="278"/>
      <c r="J86" s="277"/>
      <c r="K86" s="279" t="s">
        <v>16</v>
      </c>
      <c r="L86" s="280" t="s">
        <v>636</v>
      </c>
      <c r="M86" s="281" t="s">
        <v>637</v>
      </c>
      <c r="N86" s="279"/>
      <c r="O86" s="282"/>
      <c r="P86" s="275" t="s">
        <v>20</v>
      </c>
      <c r="Q86" s="279"/>
      <c r="R86" s="283"/>
      <c r="S86" s="208">
        <f>IF(B86="EXT",MATCH(SUBSTITUTE(M86,"/rsm:CrossIndustryInvoice",""),'Order-X_EXTENDED'!O:O,0),MATCH(B86,'Order-X_EXTENDED'!Z:Z,0))</f>
        <v>148</v>
      </c>
      <c r="T86" s="284" t="s">
        <v>99</v>
      </c>
      <c r="U86" s="270"/>
      <c r="V86" s="271" t="str">
        <f t="shared" si="2"/>
        <v>/rsm:CrossIndustryInvoice/rsm:SupplyChainTradeTransaction/ram:IncludedSupplyChainTradeLineItem/ram:SpecifiedLineTradeAgreement/ram:AdditionalReferencedDocument</v>
      </c>
      <c r="W86" s="271" t="str">
        <f t="shared" si="3"/>
        <v>/ram:TypeCode</v>
      </c>
      <c r="X86" s="272">
        <f>COUNTIFS(M$4:M86,V86)</f>
        <v>1</v>
      </c>
      <c r="Y86" s="273"/>
      <c r="Z86" s="274" t="s">
        <v>92</v>
      </c>
      <c r="AA86" s="275">
        <v>5</v>
      </c>
      <c r="AB86" s="275" t="s">
        <v>16</v>
      </c>
      <c r="AC86" s="277">
        <v>0</v>
      </c>
      <c r="AD86" s="277"/>
      <c r="AE86" s="278"/>
      <c r="AF86" s="278"/>
      <c r="AG86" s="278"/>
      <c r="AH86" s="277"/>
      <c r="AI86" s="279" t="s">
        <v>16</v>
      </c>
      <c r="AJ86" s="280" t="s">
        <v>636</v>
      </c>
      <c r="AK86" s="281" t="s">
        <v>637</v>
      </c>
      <c r="AL86" s="279"/>
      <c r="AM86" s="282"/>
      <c r="AN86" s="275" t="s">
        <v>20</v>
      </c>
      <c r="AO86" s="279"/>
      <c r="AP86" s="283"/>
      <c r="AQ86" s="268"/>
      <c r="AR86" s="284" t="s">
        <v>99</v>
      </c>
      <c r="AS86" s="398"/>
    </row>
    <row r="87" spans="1:45" s="361" customFormat="1" ht="46" customHeight="1" x14ac:dyDescent="0.2">
      <c r="A87" s="550" t="s">
        <v>4157</v>
      </c>
      <c r="B87" s="274" t="s">
        <v>92</v>
      </c>
      <c r="C87" s="275">
        <v>5</v>
      </c>
      <c r="D87" s="275" t="s">
        <v>21</v>
      </c>
      <c r="E87" s="277" t="s">
        <v>8</v>
      </c>
      <c r="F87" s="277"/>
      <c r="G87" s="278"/>
      <c r="H87" s="278"/>
      <c r="I87" s="278"/>
      <c r="J87" s="277"/>
      <c r="K87" s="279" t="s">
        <v>21</v>
      </c>
      <c r="L87" s="280" t="s">
        <v>638</v>
      </c>
      <c r="M87" s="281" t="s">
        <v>639</v>
      </c>
      <c r="N87" s="279"/>
      <c r="O87" s="282"/>
      <c r="P87" s="275" t="s">
        <v>21</v>
      </c>
      <c r="Q87" s="279"/>
      <c r="R87" s="283"/>
      <c r="S87" s="208">
        <f>IF(B87="EXT",MATCH(SUBSTITUTE(M87,"/rsm:CrossIndustryInvoice",""),'Order-X_EXTENDED'!O:O,0),MATCH(B87,'Order-X_EXTENDED'!Z:Z,0))</f>
        <v>149</v>
      </c>
      <c r="T87" s="284" t="s">
        <v>99</v>
      </c>
      <c r="U87" s="270"/>
      <c r="V87" s="271" t="str">
        <f t="shared" si="2"/>
        <v>/rsm:CrossIndustryInvoice/rsm:SupplyChainTradeTransaction/ram:IncludedSupplyChainTradeLineItem/ram:SpecifiedLineTradeAgreement/ram:AdditionalReferencedDocument</v>
      </c>
      <c r="W87" s="271" t="str">
        <f t="shared" si="3"/>
        <v>/ram:Name</v>
      </c>
      <c r="X87" s="272">
        <f>COUNTIFS(M$4:M87,V87)</f>
        <v>1</v>
      </c>
      <c r="Y87" s="273"/>
      <c r="Z87" s="274" t="s">
        <v>92</v>
      </c>
      <c r="AA87" s="275">
        <v>5</v>
      </c>
      <c r="AB87" s="275" t="s">
        <v>21</v>
      </c>
      <c r="AC87" s="277">
        <v>0</v>
      </c>
      <c r="AD87" s="277"/>
      <c r="AE87" s="278"/>
      <c r="AF87" s="278"/>
      <c r="AG87" s="278"/>
      <c r="AH87" s="277"/>
      <c r="AI87" s="279" t="s">
        <v>21</v>
      </c>
      <c r="AJ87" s="280" t="s">
        <v>638</v>
      </c>
      <c r="AK87" s="281" t="s">
        <v>639</v>
      </c>
      <c r="AL87" s="279"/>
      <c r="AM87" s="282"/>
      <c r="AN87" s="275" t="s">
        <v>21</v>
      </c>
      <c r="AO87" s="279"/>
      <c r="AP87" s="283"/>
      <c r="AQ87" s="268"/>
      <c r="AR87" s="284" t="s">
        <v>99</v>
      </c>
      <c r="AS87" s="398"/>
    </row>
    <row r="88" spans="1:45" s="361" customFormat="1" ht="46" customHeight="1" x14ac:dyDescent="0.2">
      <c r="A88" s="550" t="s">
        <v>4157</v>
      </c>
      <c r="B88" s="274" t="s">
        <v>92</v>
      </c>
      <c r="C88" s="275">
        <v>5</v>
      </c>
      <c r="D88" s="275" t="s">
        <v>20</v>
      </c>
      <c r="E88" s="277" t="s">
        <v>640</v>
      </c>
      <c r="F88" s="277"/>
      <c r="G88" s="278"/>
      <c r="H88" s="278"/>
      <c r="I88" s="278"/>
      <c r="J88" s="277"/>
      <c r="K88" s="279" t="s">
        <v>20</v>
      </c>
      <c r="L88" s="280" t="s">
        <v>641</v>
      </c>
      <c r="M88" s="281" t="s">
        <v>642</v>
      </c>
      <c r="N88" s="279"/>
      <c r="O88" s="282"/>
      <c r="P88" s="275" t="s">
        <v>21</v>
      </c>
      <c r="Q88" s="279"/>
      <c r="R88" s="283"/>
      <c r="S88" s="208">
        <f>IF(B88="EXT",MATCH(SUBSTITUTE(M88,"/rsm:CrossIndustryInvoice",""),'Order-X_EXTENDED'!O:O,0),MATCH(B88,'Order-X_EXTENDED'!Z:Z,0))</f>
        <v>150</v>
      </c>
      <c r="T88" s="284" t="s">
        <v>99</v>
      </c>
      <c r="U88" s="270"/>
      <c r="V88" s="271" t="str">
        <f t="shared" si="2"/>
        <v>/rsm:CrossIndustryInvoice/rsm:SupplyChainTradeTransaction/ram:IncludedSupplyChainTradeLineItem/ram:SpecifiedLineTradeAgreement/ram:AdditionalReferencedDocument</v>
      </c>
      <c r="W88" s="271" t="str">
        <f t="shared" si="3"/>
        <v>/ram:AttachmentBinaryObject</v>
      </c>
      <c r="X88" s="272">
        <f>COUNTIFS(M$4:M88,V88)</f>
        <v>1</v>
      </c>
      <c r="Y88" s="273"/>
      <c r="Z88" s="274" t="s">
        <v>92</v>
      </c>
      <c r="AA88" s="275">
        <v>5</v>
      </c>
      <c r="AB88" s="275" t="s">
        <v>20</v>
      </c>
      <c r="AC88" s="277">
        <v>0</v>
      </c>
      <c r="AD88" s="277"/>
      <c r="AE88" s="278"/>
      <c r="AF88" s="278"/>
      <c r="AG88" s="278"/>
      <c r="AH88" s="277"/>
      <c r="AI88" s="279" t="s">
        <v>20</v>
      </c>
      <c r="AJ88" s="280" t="s">
        <v>641</v>
      </c>
      <c r="AK88" s="281" t="s">
        <v>642</v>
      </c>
      <c r="AL88" s="279"/>
      <c r="AM88" s="282"/>
      <c r="AN88" s="275" t="s">
        <v>21</v>
      </c>
      <c r="AO88" s="279"/>
      <c r="AP88" s="283"/>
      <c r="AQ88" s="268"/>
      <c r="AR88" s="284" t="s">
        <v>99</v>
      </c>
      <c r="AS88" s="398"/>
    </row>
    <row r="89" spans="1:45" s="361" customFormat="1" ht="46" customHeight="1" x14ac:dyDescent="0.2">
      <c r="A89" s="550" t="s">
        <v>4157</v>
      </c>
      <c r="B89" s="274" t="s">
        <v>92</v>
      </c>
      <c r="C89" s="275">
        <v>6</v>
      </c>
      <c r="D89" s="275" t="s">
        <v>20</v>
      </c>
      <c r="E89" s="277" t="s">
        <v>643</v>
      </c>
      <c r="F89" s="277"/>
      <c r="G89" s="278"/>
      <c r="H89" s="278"/>
      <c r="I89" s="278"/>
      <c r="J89" s="277"/>
      <c r="K89" s="279" t="s">
        <v>20</v>
      </c>
      <c r="L89" s="280" t="s">
        <v>644</v>
      </c>
      <c r="M89" s="281" t="s">
        <v>645</v>
      </c>
      <c r="N89" s="279"/>
      <c r="O89" s="282"/>
      <c r="P89" s="275" t="s">
        <v>20</v>
      </c>
      <c r="Q89" s="279"/>
      <c r="R89" s="283"/>
      <c r="S89" s="208">
        <f>IF(B89="EXT",MATCH(SUBSTITUTE(M89,"/rsm:CrossIndustryInvoice",""),'Order-X_EXTENDED'!O:O,0),MATCH(B89,'Order-X_EXTENDED'!Z:Z,0))</f>
        <v>151</v>
      </c>
      <c r="T89" s="284" t="s">
        <v>99</v>
      </c>
      <c r="U89" s="270"/>
      <c r="V89" s="271" t="str">
        <f t="shared" si="2"/>
        <v>/rsm:CrossIndustryInvoice/rsm:SupplyChainTradeTransaction/ram:IncludedSupplyChainTradeLineItem/ram:SpecifiedLineTradeAgreement/ram:AdditionalReferencedDocument/ram:AttachmentBinaryObject</v>
      </c>
      <c r="W89" s="271" t="str">
        <f t="shared" si="3"/>
        <v>/@mimeCode</v>
      </c>
      <c r="X89" s="272">
        <f>COUNTIFS(M$4:M89,V89)</f>
        <v>1</v>
      </c>
      <c r="Y89" s="273"/>
      <c r="Z89" s="274" t="s">
        <v>92</v>
      </c>
      <c r="AA89" s="275">
        <v>6</v>
      </c>
      <c r="AB89" s="275" t="s">
        <v>20</v>
      </c>
      <c r="AC89" s="277" t="s">
        <v>646</v>
      </c>
      <c r="AD89" s="277"/>
      <c r="AE89" s="278"/>
      <c r="AF89" s="278"/>
      <c r="AG89" s="278"/>
      <c r="AH89" s="277"/>
      <c r="AI89" s="279" t="s">
        <v>20</v>
      </c>
      <c r="AJ89" s="280" t="s">
        <v>644</v>
      </c>
      <c r="AK89" s="281" t="s">
        <v>645</v>
      </c>
      <c r="AL89" s="279"/>
      <c r="AM89" s="282"/>
      <c r="AN89" s="275" t="s">
        <v>20</v>
      </c>
      <c r="AO89" s="279"/>
      <c r="AP89" s="283"/>
      <c r="AQ89" s="268"/>
      <c r="AR89" s="284" t="s">
        <v>99</v>
      </c>
      <c r="AS89" s="398"/>
    </row>
    <row r="90" spans="1:45" s="400" customFormat="1" ht="46" customHeight="1" x14ac:dyDescent="0.2">
      <c r="A90" s="550" t="s">
        <v>4157</v>
      </c>
      <c r="B90" s="274" t="s">
        <v>92</v>
      </c>
      <c r="C90" s="275">
        <v>6</v>
      </c>
      <c r="D90" s="275" t="s">
        <v>20</v>
      </c>
      <c r="E90" s="277" t="s">
        <v>647</v>
      </c>
      <c r="F90" s="277"/>
      <c r="G90" s="278"/>
      <c r="H90" s="278"/>
      <c r="I90" s="278"/>
      <c r="J90" s="277"/>
      <c r="K90" s="279" t="s">
        <v>20</v>
      </c>
      <c r="L90" s="280" t="s">
        <v>648</v>
      </c>
      <c r="M90" s="281" t="s">
        <v>649</v>
      </c>
      <c r="N90" s="279"/>
      <c r="O90" s="282"/>
      <c r="P90" s="275" t="s">
        <v>20</v>
      </c>
      <c r="Q90" s="279"/>
      <c r="R90" s="283"/>
      <c r="S90" s="208">
        <f>IF(B90="EXT",MATCH(SUBSTITUTE(M90,"/rsm:CrossIndustryInvoice",""),'Order-X_EXTENDED'!O:O,0),MATCH(B90,'Order-X_EXTENDED'!Z:Z,0))</f>
        <v>152</v>
      </c>
      <c r="T90" s="284" t="s">
        <v>99</v>
      </c>
      <c r="U90" s="270"/>
      <c r="V90" s="271" t="str">
        <f t="shared" si="2"/>
        <v>/rsm:CrossIndustryInvoice/rsm:SupplyChainTradeTransaction/ram:IncludedSupplyChainTradeLineItem/ram:SpecifiedLineTradeAgreement/ram:AdditionalReferencedDocument/ram:AttachmentBinaryObject</v>
      </c>
      <c r="W90" s="271" t="str">
        <f t="shared" si="3"/>
        <v>/@filename</v>
      </c>
      <c r="X90" s="272">
        <f>COUNTIFS(M$4:M90,V90)</f>
        <v>1</v>
      </c>
      <c r="Y90" s="273"/>
      <c r="Z90" s="274" t="s">
        <v>92</v>
      </c>
      <c r="AA90" s="275">
        <v>6</v>
      </c>
      <c r="AB90" s="275" t="s">
        <v>20</v>
      </c>
      <c r="AC90" s="277">
        <v>0</v>
      </c>
      <c r="AD90" s="277"/>
      <c r="AE90" s="278"/>
      <c r="AF90" s="278"/>
      <c r="AG90" s="278"/>
      <c r="AH90" s="277"/>
      <c r="AI90" s="279" t="s">
        <v>20</v>
      </c>
      <c r="AJ90" s="280" t="s">
        <v>648</v>
      </c>
      <c r="AK90" s="281" t="s">
        <v>649</v>
      </c>
      <c r="AL90" s="279"/>
      <c r="AM90" s="282"/>
      <c r="AN90" s="275" t="s">
        <v>20</v>
      </c>
      <c r="AO90" s="279"/>
      <c r="AP90" s="283"/>
      <c r="AQ90" s="268"/>
      <c r="AR90" s="284" t="s">
        <v>99</v>
      </c>
      <c r="AS90" s="398"/>
    </row>
    <row r="91" spans="1:45" s="361" customFormat="1" ht="46" customHeight="1" x14ac:dyDescent="0.2">
      <c r="A91" s="550" t="s">
        <v>4157</v>
      </c>
      <c r="B91" s="274" t="s">
        <v>92</v>
      </c>
      <c r="C91" s="275">
        <v>5</v>
      </c>
      <c r="D91" s="275" t="s">
        <v>20</v>
      </c>
      <c r="E91" s="277" t="s">
        <v>650</v>
      </c>
      <c r="F91" s="277"/>
      <c r="G91" s="278"/>
      <c r="H91" s="278"/>
      <c r="I91" s="278"/>
      <c r="J91" s="277"/>
      <c r="K91" s="279" t="s">
        <v>20</v>
      </c>
      <c r="L91" s="280" t="s">
        <v>651</v>
      </c>
      <c r="M91" s="281" t="s">
        <v>652</v>
      </c>
      <c r="N91" s="279"/>
      <c r="O91" s="282"/>
      <c r="P91" s="275" t="s">
        <v>20</v>
      </c>
      <c r="Q91" s="279"/>
      <c r="R91" s="283"/>
      <c r="S91" s="208">
        <f>IF(B91="EXT",MATCH(SUBSTITUTE(M91,"/rsm:CrossIndustryInvoice",""),'Order-X_EXTENDED'!O:O,0),MATCH(B91,'Order-X_EXTENDED'!Z:Z,0))</f>
        <v>153</v>
      </c>
      <c r="T91" s="284" t="s">
        <v>99</v>
      </c>
      <c r="U91" s="270"/>
      <c r="V91" s="271" t="str">
        <f t="shared" si="2"/>
        <v>/rsm:CrossIndustryInvoice/rsm:SupplyChainTradeTransaction/ram:IncludedSupplyChainTradeLineItem/ram:SpecifiedLineTradeAgreement/ram:AdditionalReferencedDocument</v>
      </c>
      <c r="W91" s="271" t="str">
        <f t="shared" si="3"/>
        <v>/ram:ReferenceTypeCode</v>
      </c>
      <c r="X91" s="272">
        <f>COUNTIFS(M$4:M91,V91)</f>
        <v>1</v>
      </c>
      <c r="Y91" s="273"/>
      <c r="Z91" s="274" t="s">
        <v>92</v>
      </c>
      <c r="AA91" s="275">
        <v>5</v>
      </c>
      <c r="AB91" s="275" t="s">
        <v>20</v>
      </c>
      <c r="AC91" s="277" t="s">
        <v>653</v>
      </c>
      <c r="AD91" s="277"/>
      <c r="AE91" s="278"/>
      <c r="AF91" s="278"/>
      <c r="AG91" s="278"/>
      <c r="AH91" s="277"/>
      <c r="AI91" s="279" t="s">
        <v>20</v>
      </c>
      <c r="AJ91" s="280" t="s">
        <v>651</v>
      </c>
      <c r="AK91" s="281" t="s">
        <v>652</v>
      </c>
      <c r="AL91" s="279"/>
      <c r="AM91" s="282"/>
      <c r="AN91" s="275" t="s">
        <v>20</v>
      </c>
      <c r="AO91" s="279"/>
      <c r="AP91" s="283"/>
      <c r="AQ91" s="268"/>
      <c r="AR91" s="284" t="s">
        <v>99</v>
      </c>
      <c r="AS91" s="398"/>
    </row>
    <row r="92" spans="1:45" s="399" customFormat="1" ht="46" customHeight="1" x14ac:dyDescent="0.2">
      <c r="A92" s="550" t="s">
        <v>4157</v>
      </c>
      <c r="B92" s="274" t="s">
        <v>92</v>
      </c>
      <c r="C92" s="275">
        <v>5</v>
      </c>
      <c r="D92" s="275" t="s">
        <v>20</v>
      </c>
      <c r="E92" s="277" t="s">
        <v>597</v>
      </c>
      <c r="F92" s="277"/>
      <c r="G92" s="278"/>
      <c r="H92" s="278"/>
      <c r="I92" s="278"/>
      <c r="J92" s="277"/>
      <c r="K92" s="279" t="s">
        <v>20</v>
      </c>
      <c r="L92" s="280" t="s">
        <v>654</v>
      </c>
      <c r="M92" s="281" t="s">
        <v>655</v>
      </c>
      <c r="N92" s="279"/>
      <c r="O92" s="282"/>
      <c r="P92" s="275" t="s">
        <v>20</v>
      </c>
      <c r="Q92" s="279"/>
      <c r="R92" s="283"/>
      <c r="S92" s="208">
        <f>IF(B92="EXT",MATCH(SUBSTITUTE(M92,"/rsm:CrossIndustryInvoice",""),'Order-X_EXTENDED'!O:O,0),MATCH(B92,'Order-X_EXTENDED'!Z:Z,0))</f>
        <v>154</v>
      </c>
      <c r="T92" s="284" t="s">
        <v>99</v>
      </c>
      <c r="U92" s="270"/>
      <c r="V92" s="271" t="str">
        <f t="shared" si="2"/>
        <v>/rsm:CrossIndustryInvoice/rsm:SupplyChainTradeTransaction/ram:IncludedSupplyChainTradeLineItem/ram:SpecifiedLineTradeAgreement/ram:AdditionalReferencedDocument</v>
      </c>
      <c r="W92" s="271" t="str">
        <f t="shared" si="3"/>
        <v>/ram:FormattedIssueDateTime</v>
      </c>
      <c r="X92" s="272">
        <f>COUNTIFS(M$4:M92,V92)</f>
        <v>1</v>
      </c>
      <c r="Y92" s="273"/>
      <c r="Z92" s="274" t="s">
        <v>92</v>
      </c>
      <c r="AA92" s="275">
        <v>5</v>
      </c>
      <c r="AB92" s="275" t="s">
        <v>20</v>
      </c>
      <c r="AC92" s="277" t="s">
        <v>656</v>
      </c>
      <c r="AD92" s="277"/>
      <c r="AE92" s="278"/>
      <c r="AF92" s="278"/>
      <c r="AG92" s="278"/>
      <c r="AH92" s="277"/>
      <c r="AI92" s="279" t="s">
        <v>20</v>
      </c>
      <c r="AJ92" s="280" t="s">
        <v>654</v>
      </c>
      <c r="AK92" s="281" t="s">
        <v>655</v>
      </c>
      <c r="AL92" s="279"/>
      <c r="AM92" s="282"/>
      <c r="AN92" s="275" t="s">
        <v>20</v>
      </c>
      <c r="AO92" s="279"/>
      <c r="AP92" s="283"/>
      <c r="AQ92" s="268"/>
      <c r="AR92" s="284" t="s">
        <v>99</v>
      </c>
      <c r="AS92" s="398"/>
    </row>
    <row r="93" spans="1:45" s="361" customFormat="1" ht="46" customHeight="1" x14ac:dyDescent="0.2">
      <c r="A93" s="550" t="s">
        <v>4157</v>
      </c>
      <c r="B93" s="274" t="s">
        <v>92</v>
      </c>
      <c r="C93" s="275">
        <v>6</v>
      </c>
      <c r="D93" s="275" t="s">
        <v>16</v>
      </c>
      <c r="E93" s="277" t="s">
        <v>297</v>
      </c>
      <c r="F93" s="277"/>
      <c r="G93" s="278"/>
      <c r="H93" s="278"/>
      <c r="I93" s="278"/>
      <c r="J93" s="277" t="s">
        <v>212</v>
      </c>
      <c r="K93" s="279" t="s">
        <v>16</v>
      </c>
      <c r="L93" s="280" t="s">
        <v>657</v>
      </c>
      <c r="M93" s="281" t="s">
        <v>658</v>
      </c>
      <c r="N93" s="279"/>
      <c r="O93" s="282"/>
      <c r="P93" s="275" t="s">
        <v>20</v>
      </c>
      <c r="Q93" s="279"/>
      <c r="R93" s="283"/>
      <c r="S93" s="208">
        <f>IF(B93="EXT",MATCH(SUBSTITUTE(M93,"/rsm:CrossIndustryInvoice",""),'Order-X_EXTENDED'!O:O,0),MATCH(B93,'Order-X_EXTENDED'!Z:Z,0))</f>
        <v>155</v>
      </c>
      <c r="T93" s="284" t="s">
        <v>99</v>
      </c>
      <c r="U93" s="270"/>
      <c r="V93" s="271" t="str">
        <f t="shared" si="2"/>
        <v>/rsm:CrossIndustryInvoice/rsm:SupplyChainTradeTransaction/ram:IncludedSupplyChainTradeLineItem/ram:SpecifiedLineTradeAgreement/ram:AdditionalReferencedDocument/ram:FormattedIssueDateTime</v>
      </c>
      <c r="W93" s="271" t="str">
        <f t="shared" si="3"/>
        <v>/qdt:DateTimeString</v>
      </c>
      <c r="X93" s="272">
        <f>COUNTIFS(M$4:M93,V93)</f>
        <v>1</v>
      </c>
      <c r="Y93" s="273"/>
      <c r="Z93" s="274" t="s">
        <v>92</v>
      </c>
      <c r="AA93" s="275">
        <v>6</v>
      </c>
      <c r="AB93" s="275" t="s">
        <v>16</v>
      </c>
      <c r="AC93" s="277" t="s">
        <v>659</v>
      </c>
      <c r="AD93" s="277"/>
      <c r="AE93" s="278"/>
      <c r="AF93" s="278"/>
      <c r="AG93" s="278"/>
      <c r="AH93" s="277"/>
      <c r="AI93" s="279" t="s">
        <v>16</v>
      </c>
      <c r="AJ93" s="280" t="s">
        <v>657</v>
      </c>
      <c r="AK93" s="281" t="s">
        <v>658</v>
      </c>
      <c r="AL93" s="279"/>
      <c r="AM93" s="282"/>
      <c r="AN93" s="275" t="s">
        <v>20</v>
      </c>
      <c r="AO93" s="279"/>
      <c r="AP93" s="283"/>
      <c r="AQ93" s="268"/>
      <c r="AR93" s="284" t="s">
        <v>99</v>
      </c>
      <c r="AS93" s="398"/>
    </row>
    <row r="94" spans="1:45" s="361" customFormat="1" ht="46" customHeight="1" x14ac:dyDescent="0.2">
      <c r="A94" s="550" t="s">
        <v>4157</v>
      </c>
      <c r="B94" s="274" t="s">
        <v>92</v>
      </c>
      <c r="C94" s="275">
        <v>7</v>
      </c>
      <c r="D94" s="275" t="s">
        <v>16</v>
      </c>
      <c r="E94" s="277" t="s">
        <v>302</v>
      </c>
      <c r="F94" s="277"/>
      <c r="G94" s="278"/>
      <c r="H94" s="278"/>
      <c r="I94" s="278" t="s">
        <v>227</v>
      </c>
      <c r="J94" s="277"/>
      <c r="K94" s="279" t="s">
        <v>16</v>
      </c>
      <c r="L94" s="280" t="s">
        <v>660</v>
      </c>
      <c r="M94" s="281" t="s">
        <v>661</v>
      </c>
      <c r="N94" s="279"/>
      <c r="O94" s="282"/>
      <c r="P94" s="275" t="s">
        <v>20</v>
      </c>
      <c r="Q94" s="279"/>
      <c r="R94" s="283"/>
      <c r="S94" s="208">
        <f>IF(B94="EXT",MATCH(SUBSTITUTE(M94,"/rsm:CrossIndustryInvoice",""),'Order-X_EXTENDED'!O:O,0),MATCH(B94,'Order-X_EXTENDED'!Z:Z,0))</f>
        <v>156</v>
      </c>
      <c r="T94" s="284" t="s">
        <v>99</v>
      </c>
      <c r="U94" s="270"/>
      <c r="V94" s="271" t="str">
        <f t="shared" si="2"/>
        <v>/rsm:CrossIndustryInvoice/rsm:SupplyChainTradeTransaction/ram:IncludedSupplyChainTradeLineItem/ram:SpecifiedLineTradeAgreement/ram:AdditionalReferencedDocument/ram:FormattedIssueDateTime/qdt:DateTimeString</v>
      </c>
      <c r="W94" s="271" t="str">
        <f t="shared" si="3"/>
        <v>/@format</v>
      </c>
      <c r="X94" s="272">
        <f>COUNTIFS(M$4:M94,V94)</f>
        <v>1</v>
      </c>
      <c r="Y94" s="273"/>
      <c r="Z94" s="274" t="s">
        <v>92</v>
      </c>
      <c r="AA94" s="275">
        <v>7</v>
      </c>
      <c r="AB94" s="275" t="s">
        <v>16</v>
      </c>
      <c r="AC94" s="277" t="s">
        <v>307</v>
      </c>
      <c r="AD94" s="277"/>
      <c r="AE94" s="278"/>
      <c r="AF94" s="278"/>
      <c r="AG94" s="278"/>
      <c r="AH94" s="277"/>
      <c r="AI94" s="279" t="s">
        <v>16</v>
      </c>
      <c r="AJ94" s="280" t="s">
        <v>660</v>
      </c>
      <c r="AK94" s="281" t="s">
        <v>661</v>
      </c>
      <c r="AL94" s="279"/>
      <c r="AM94" s="282"/>
      <c r="AN94" s="275" t="s">
        <v>20</v>
      </c>
      <c r="AO94" s="279"/>
      <c r="AP94" s="283"/>
      <c r="AQ94" s="268"/>
      <c r="AR94" s="284" t="s">
        <v>99</v>
      </c>
      <c r="AS94" s="398"/>
    </row>
    <row r="95" spans="1:45" s="361" customFormat="1" ht="46" customHeight="1" x14ac:dyDescent="0.2">
      <c r="A95" s="550" t="s">
        <v>4157</v>
      </c>
      <c r="B95" s="326" t="s">
        <v>662</v>
      </c>
      <c r="C95" s="327">
        <v>4</v>
      </c>
      <c r="D95" s="327" t="s">
        <v>20</v>
      </c>
      <c r="E95" s="328" t="s">
        <v>4499</v>
      </c>
      <c r="F95" s="328"/>
      <c r="G95" s="329"/>
      <c r="H95" s="329"/>
      <c r="I95" s="329"/>
      <c r="J95" s="328"/>
      <c r="K95" s="327" t="s">
        <v>20</v>
      </c>
      <c r="L95" s="330" t="s">
        <v>663</v>
      </c>
      <c r="M95" s="331" t="s">
        <v>664</v>
      </c>
      <c r="N95" s="327"/>
      <c r="O95" s="332"/>
      <c r="P95" s="327" t="s">
        <v>20</v>
      </c>
      <c r="Q95" s="327"/>
      <c r="R95" s="333"/>
      <c r="S95" s="208">
        <f>IF(B95="EXT",MATCH(SUBSTITUTE(M95,"/rsm:CrossIndustryInvoice",""),'Order-X_EXTENDED'!O:O,0),MATCH(B95,'Order-X_EXTENDED'!Z:Z,0))</f>
        <v>161</v>
      </c>
      <c r="T95" s="332" t="s">
        <v>359</v>
      </c>
      <c r="U95" s="270"/>
      <c r="V95" s="271" t="str">
        <f t="shared" si="2"/>
        <v>/rsm:CrossIndustryInvoice/rsm:SupplyChainTradeTransaction/ram:IncludedSupplyChainTradeLineItem/ram:SpecifiedLineTradeAgreement</v>
      </c>
      <c r="W95" s="271" t="str">
        <f t="shared" si="3"/>
        <v>/ram:GrossPriceProductTradePrice</v>
      </c>
      <c r="X95" s="272">
        <f>COUNTIFS(M$4:M95,V95)</f>
        <v>1</v>
      </c>
      <c r="Y95" s="273"/>
      <c r="Z95" s="326" t="s">
        <v>662</v>
      </c>
      <c r="AA95" s="327">
        <v>4</v>
      </c>
      <c r="AB95" s="327" t="s">
        <v>20</v>
      </c>
      <c r="AC95" s="328" t="s">
        <v>665</v>
      </c>
      <c r="AD95" s="328"/>
      <c r="AE95" s="329"/>
      <c r="AF95" s="329"/>
      <c r="AG95" s="329" t="s">
        <v>77</v>
      </c>
      <c r="AH95" s="328"/>
      <c r="AI95" s="327" t="s">
        <v>20</v>
      </c>
      <c r="AJ95" s="330" t="s">
        <v>663</v>
      </c>
      <c r="AK95" s="331" t="s">
        <v>664</v>
      </c>
      <c r="AL95" s="327"/>
      <c r="AM95" s="332"/>
      <c r="AN95" s="327" t="s">
        <v>20</v>
      </c>
      <c r="AO95" s="327"/>
      <c r="AP95" s="333"/>
      <c r="AQ95" s="268"/>
      <c r="AR95" s="332" t="s">
        <v>359</v>
      </c>
      <c r="AS95" s="398"/>
    </row>
    <row r="96" spans="1:45" s="361" customFormat="1" ht="46" customHeight="1" x14ac:dyDescent="0.2">
      <c r="A96" s="550" t="s">
        <v>4157</v>
      </c>
      <c r="B96" s="325" t="s">
        <v>666</v>
      </c>
      <c r="C96" s="279">
        <v>5</v>
      </c>
      <c r="D96" s="279" t="s">
        <v>20</v>
      </c>
      <c r="E96" s="277" t="s">
        <v>667</v>
      </c>
      <c r="F96" s="277" t="s">
        <v>668</v>
      </c>
      <c r="G96" s="278"/>
      <c r="H96" s="278" t="s">
        <v>669</v>
      </c>
      <c r="I96" s="278" t="s">
        <v>670</v>
      </c>
      <c r="J96" s="277" t="s">
        <v>671</v>
      </c>
      <c r="K96" s="279" t="s">
        <v>16</v>
      </c>
      <c r="L96" s="288" t="s">
        <v>672</v>
      </c>
      <c r="M96" s="289" t="s">
        <v>673</v>
      </c>
      <c r="N96" s="279" t="s">
        <v>674</v>
      </c>
      <c r="O96" s="282" t="s">
        <v>81</v>
      </c>
      <c r="P96" s="279" t="s">
        <v>40</v>
      </c>
      <c r="Q96" s="279" t="s">
        <v>272</v>
      </c>
      <c r="R96" s="283" t="s">
        <v>77</v>
      </c>
      <c r="S96" s="208">
        <f>IF(B96="EXT",MATCH(SUBSTITUTE(M96,"/rsm:CrossIndustryInvoice",""),'Order-X_EXTENDED'!O:O,0),MATCH(B96,'Order-X_EXTENDED'!Z:Z,0))</f>
        <v>162</v>
      </c>
      <c r="T96" s="282" t="s">
        <v>359</v>
      </c>
      <c r="U96" s="270"/>
      <c r="V96" s="271" t="str">
        <f t="shared" si="2"/>
        <v>/rsm:CrossIndustryInvoice/rsm:SupplyChainTradeTransaction/ram:IncludedSupplyChainTradeLineItem/ram:SpecifiedLineTradeAgreement/ram:GrossPriceProductTradePrice</v>
      </c>
      <c r="W96" s="271" t="str">
        <f t="shared" si="3"/>
        <v>/ram:ChargeAmount</v>
      </c>
      <c r="X96" s="272">
        <f>COUNTIFS(M$4:M96,V96)</f>
        <v>1</v>
      </c>
      <c r="Y96" s="273"/>
      <c r="Z96" s="325" t="s">
        <v>666</v>
      </c>
      <c r="AA96" s="279">
        <v>5</v>
      </c>
      <c r="AB96" s="279" t="s">
        <v>20</v>
      </c>
      <c r="AC96" s="277" t="s">
        <v>675</v>
      </c>
      <c r="AD96" s="277" t="s">
        <v>676</v>
      </c>
      <c r="AE96" s="278"/>
      <c r="AF96" s="278" t="s">
        <v>677</v>
      </c>
      <c r="AG96" s="278" t="s">
        <v>678</v>
      </c>
      <c r="AH96" s="277" t="s">
        <v>679</v>
      </c>
      <c r="AI96" s="279" t="s">
        <v>16</v>
      </c>
      <c r="AJ96" s="288" t="s">
        <v>672</v>
      </c>
      <c r="AK96" s="289" t="s">
        <v>673</v>
      </c>
      <c r="AL96" s="279" t="s">
        <v>674</v>
      </c>
      <c r="AM96" s="282" t="s">
        <v>81</v>
      </c>
      <c r="AN96" s="279" t="s">
        <v>40</v>
      </c>
      <c r="AO96" s="279" t="s">
        <v>272</v>
      </c>
      <c r="AP96" s="283" t="s">
        <v>77</v>
      </c>
      <c r="AQ96" s="268"/>
      <c r="AR96" s="282" t="s">
        <v>359</v>
      </c>
      <c r="AS96" s="398"/>
    </row>
    <row r="97" spans="1:45" s="361" customFormat="1" ht="46" customHeight="1" x14ac:dyDescent="0.2">
      <c r="A97" s="550" t="s">
        <v>4157</v>
      </c>
      <c r="B97" s="325" t="s">
        <v>680</v>
      </c>
      <c r="C97" s="279">
        <v>5</v>
      </c>
      <c r="D97" s="279" t="s">
        <v>20</v>
      </c>
      <c r="E97" s="277" t="s">
        <v>681</v>
      </c>
      <c r="F97" s="277" t="s">
        <v>682</v>
      </c>
      <c r="G97" s="278"/>
      <c r="H97" s="278" t="s">
        <v>683</v>
      </c>
      <c r="I97" s="278" t="s">
        <v>77</v>
      </c>
      <c r="J97" s="277" t="s">
        <v>684</v>
      </c>
      <c r="K97" s="279" t="s">
        <v>20</v>
      </c>
      <c r="L97" s="288" t="s">
        <v>685</v>
      </c>
      <c r="M97" s="289" t="s">
        <v>686</v>
      </c>
      <c r="N97" s="279" t="s">
        <v>687</v>
      </c>
      <c r="O97" s="282" t="s">
        <v>81</v>
      </c>
      <c r="P97" s="279" t="s">
        <v>20</v>
      </c>
      <c r="Q97" s="279" t="s">
        <v>574</v>
      </c>
      <c r="R97" s="283" t="s">
        <v>77</v>
      </c>
      <c r="S97" s="208">
        <f>IF(B97="EXT",MATCH(SUBSTITUTE(M97,"/rsm:CrossIndustryInvoice",""),'Order-X_EXTENDED'!O:O,0),MATCH(B97,'Order-X_EXTENDED'!Z:Z,0))</f>
        <v>163</v>
      </c>
      <c r="T97" s="282" t="s">
        <v>359</v>
      </c>
      <c r="U97" s="270"/>
      <c r="V97" s="271" t="str">
        <f t="shared" si="2"/>
        <v>/rsm:CrossIndustryInvoice/rsm:SupplyChainTradeTransaction/ram:IncludedSupplyChainTradeLineItem/ram:SpecifiedLineTradeAgreement/ram:GrossPriceProductTradePrice</v>
      </c>
      <c r="W97" s="271" t="str">
        <f t="shared" si="3"/>
        <v>/ram:BasisQuantity</v>
      </c>
      <c r="X97" s="272">
        <f>COUNTIFS(M$4:M97,V97)</f>
        <v>1</v>
      </c>
      <c r="Y97" s="273"/>
      <c r="Z97" s="325" t="s">
        <v>680</v>
      </c>
      <c r="AA97" s="279">
        <v>5</v>
      </c>
      <c r="AB97" s="279" t="s">
        <v>20</v>
      </c>
      <c r="AC97" s="277" t="s">
        <v>688</v>
      </c>
      <c r="AD97" s="277" t="s">
        <v>689</v>
      </c>
      <c r="AE97" s="278"/>
      <c r="AF97" s="278" t="s">
        <v>690</v>
      </c>
      <c r="AG97" s="278" t="s">
        <v>77</v>
      </c>
      <c r="AH97" s="277" t="s">
        <v>691</v>
      </c>
      <c r="AI97" s="279" t="s">
        <v>20</v>
      </c>
      <c r="AJ97" s="288" t="s">
        <v>685</v>
      </c>
      <c r="AK97" s="289" t="s">
        <v>686</v>
      </c>
      <c r="AL97" s="279" t="s">
        <v>687</v>
      </c>
      <c r="AM97" s="282" t="s">
        <v>81</v>
      </c>
      <c r="AN97" s="279" t="s">
        <v>20</v>
      </c>
      <c r="AO97" s="279" t="s">
        <v>574</v>
      </c>
      <c r="AP97" s="283" t="s">
        <v>77</v>
      </c>
      <c r="AQ97" s="268"/>
      <c r="AR97" s="282" t="s">
        <v>359</v>
      </c>
      <c r="AS97" s="398"/>
    </row>
    <row r="98" spans="1:45" s="361" customFormat="1" ht="46" customHeight="1" x14ac:dyDescent="0.2">
      <c r="A98" s="550" t="s">
        <v>4157</v>
      </c>
      <c r="B98" s="325" t="s">
        <v>692</v>
      </c>
      <c r="C98" s="279">
        <v>6</v>
      </c>
      <c r="D98" s="279" t="s">
        <v>20</v>
      </c>
      <c r="E98" s="341" t="s">
        <v>693</v>
      </c>
      <c r="F98" s="277" t="s">
        <v>694</v>
      </c>
      <c r="G98" s="278" t="s">
        <v>695</v>
      </c>
      <c r="H98" s="278" t="s">
        <v>696</v>
      </c>
      <c r="I98" s="278" t="s">
        <v>697</v>
      </c>
      <c r="J98" s="277" t="s">
        <v>189</v>
      </c>
      <c r="K98" s="279" t="s">
        <v>20</v>
      </c>
      <c r="L98" s="288" t="s">
        <v>698</v>
      </c>
      <c r="M98" s="289" t="s">
        <v>699</v>
      </c>
      <c r="N98" s="279" t="s">
        <v>192</v>
      </c>
      <c r="O98" s="282" t="s">
        <v>230</v>
      </c>
      <c r="P98" s="279" t="s">
        <v>20</v>
      </c>
      <c r="Q98" s="279" t="s">
        <v>77</v>
      </c>
      <c r="R98" s="283" t="s">
        <v>77</v>
      </c>
      <c r="S98" s="208">
        <f>IF(B98="EXT",MATCH(SUBSTITUTE(M98,"/rsm:CrossIndustryInvoice",""),'Order-X_EXTENDED'!O:O,0),MATCH(B98,'Order-X_EXTENDED'!Z:Z,0))</f>
        <v>164</v>
      </c>
      <c r="T98" s="282" t="s">
        <v>359</v>
      </c>
      <c r="U98" s="270"/>
      <c r="V98" s="271" t="str">
        <f t="shared" si="2"/>
        <v>/rsm:CrossIndustryInvoice/rsm:SupplyChainTradeTransaction/ram:IncludedSupplyChainTradeLineItem/ram:SpecifiedLineTradeAgreement/ram:GrossPriceProductTradePrice/ram:BasisQuantity</v>
      </c>
      <c r="W98" s="271" t="str">
        <f t="shared" si="3"/>
        <v>/@unitCode</v>
      </c>
      <c r="X98" s="272">
        <f>COUNTIFS(M$4:M98,V98)</f>
        <v>1</v>
      </c>
      <c r="Y98" s="273"/>
      <c r="Z98" s="325" t="s">
        <v>692</v>
      </c>
      <c r="AA98" s="279">
        <v>6</v>
      </c>
      <c r="AB98" s="279" t="s">
        <v>20</v>
      </c>
      <c r="AC98" s="341" t="s">
        <v>701</v>
      </c>
      <c r="AD98" s="277" t="s">
        <v>702</v>
      </c>
      <c r="AE98" s="278" t="s">
        <v>703</v>
      </c>
      <c r="AF98" s="278" t="s">
        <v>704</v>
      </c>
      <c r="AG98" s="278" t="s">
        <v>705</v>
      </c>
      <c r="AH98" s="277" t="s">
        <v>189</v>
      </c>
      <c r="AI98" s="279" t="s">
        <v>20</v>
      </c>
      <c r="AJ98" s="288" t="s">
        <v>698</v>
      </c>
      <c r="AK98" s="289" t="s">
        <v>699</v>
      </c>
      <c r="AL98" s="279" t="s">
        <v>192</v>
      </c>
      <c r="AM98" s="282" t="s">
        <v>230</v>
      </c>
      <c r="AN98" s="279" t="s">
        <v>20</v>
      </c>
      <c r="AO98" s="279" t="s">
        <v>77</v>
      </c>
      <c r="AP98" s="283" t="s">
        <v>77</v>
      </c>
      <c r="AQ98" s="268"/>
      <c r="AR98" s="282" t="s">
        <v>359</v>
      </c>
      <c r="AS98" s="398"/>
    </row>
    <row r="99" spans="1:45" s="361" customFormat="1" ht="46" customHeight="1" x14ac:dyDescent="0.2">
      <c r="A99" s="550" t="s">
        <v>4157</v>
      </c>
      <c r="B99" s="325" t="s">
        <v>706</v>
      </c>
      <c r="C99" s="286">
        <v>5</v>
      </c>
      <c r="D99" s="286" t="s">
        <v>20</v>
      </c>
      <c r="E99" s="287" t="s">
        <v>707</v>
      </c>
      <c r="F99" s="277"/>
      <c r="G99" s="278"/>
      <c r="H99" s="278"/>
      <c r="I99" s="278"/>
      <c r="J99" s="277"/>
      <c r="K99" s="279" t="s">
        <v>20</v>
      </c>
      <c r="L99" s="288" t="s">
        <v>708</v>
      </c>
      <c r="M99" s="289" t="s">
        <v>709</v>
      </c>
      <c r="N99" s="279"/>
      <c r="O99" s="282"/>
      <c r="P99" s="279" t="s">
        <v>21</v>
      </c>
      <c r="Q99" s="279"/>
      <c r="R99" s="283"/>
      <c r="S99" s="208">
        <f>IF(B99="EXT",MATCH(SUBSTITUTE(M99,"/rsm:CrossIndustryInvoice",""),'Order-X_EXTENDED'!O:O,0),MATCH(B99,'Order-X_EXTENDED'!Z:Z,0))</f>
        <v>165</v>
      </c>
      <c r="T99" s="282" t="s">
        <v>359</v>
      </c>
      <c r="U99" s="270"/>
      <c r="V99" s="271" t="str">
        <f t="shared" si="2"/>
        <v>/rsm:CrossIndustryInvoice/rsm:SupplyChainTradeTransaction/ram:IncludedSupplyChainTradeLineItem/ram:SpecifiedLineTradeAgreement/ram:GrossPriceProductTradePrice</v>
      </c>
      <c r="W99" s="271" t="str">
        <f t="shared" si="3"/>
        <v>/ram:AppliedTradeAllowanceCharge</v>
      </c>
      <c r="X99" s="272">
        <f>COUNTIFS(M$4:M99,V99)</f>
        <v>1</v>
      </c>
      <c r="Y99" s="273"/>
      <c r="Z99" s="325" t="s">
        <v>706</v>
      </c>
      <c r="AA99" s="286">
        <v>5</v>
      </c>
      <c r="AB99" s="286" t="s">
        <v>20</v>
      </c>
      <c r="AC99" s="287" t="s">
        <v>710</v>
      </c>
      <c r="AD99" s="277"/>
      <c r="AE99" s="278"/>
      <c r="AF99" s="278"/>
      <c r="AG99" s="278" t="s">
        <v>77</v>
      </c>
      <c r="AH99" s="277"/>
      <c r="AI99" s="279" t="s">
        <v>20</v>
      </c>
      <c r="AJ99" s="288" t="s">
        <v>708</v>
      </c>
      <c r="AK99" s="289" t="s">
        <v>709</v>
      </c>
      <c r="AL99" s="279"/>
      <c r="AM99" s="282"/>
      <c r="AN99" s="279" t="s">
        <v>21</v>
      </c>
      <c r="AO99" s="279"/>
      <c r="AP99" s="283"/>
      <c r="AQ99" s="268"/>
      <c r="AR99" s="282" t="s">
        <v>359</v>
      </c>
      <c r="AS99" s="398"/>
    </row>
    <row r="100" spans="1:45" s="361" customFormat="1" ht="46" customHeight="1" x14ac:dyDescent="0.2">
      <c r="A100" s="550" t="s">
        <v>4157</v>
      </c>
      <c r="B100" s="325" t="s">
        <v>711</v>
      </c>
      <c r="C100" s="342">
        <v>6</v>
      </c>
      <c r="D100" s="286" t="s">
        <v>16</v>
      </c>
      <c r="E100" s="287" t="s">
        <v>712</v>
      </c>
      <c r="F100" s="277"/>
      <c r="G100" s="278"/>
      <c r="H100" s="278"/>
      <c r="I100" s="278"/>
      <c r="J100" s="277"/>
      <c r="K100" s="279" t="s">
        <v>16</v>
      </c>
      <c r="L100" s="288" t="s">
        <v>713</v>
      </c>
      <c r="M100" s="289" t="s">
        <v>714</v>
      </c>
      <c r="N100" s="279"/>
      <c r="O100" s="282"/>
      <c r="P100" s="279" t="s">
        <v>20</v>
      </c>
      <c r="Q100" s="279"/>
      <c r="R100" s="283"/>
      <c r="S100" s="208">
        <f>IF(B100="EXT",MATCH(SUBSTITUTE(M100,"/rsm:CrossIndustryInvoice",""),'Order-X_EXTENDED'!O:O,0),MATCH(B100,'Order-X_EXTENDED'!Z:Z,0))</f>
        <v>166</v>
      </c>
      <c r="T100" s="282" t="s">
        <v>359</v>
      </c>
      <c r="U100" s="270"/>
      <c r="V100" s="271" t="str">
        <f t="shared" si="2"/>
        <v>/rsm:CrossIndustryInvoice/rsm:SupplyChainTradeTransaction/ram:IncludedSupplyChainTradeLineItem/ram:SpecifiedLineTradeAgreement/ram:GrossPriceProductTradePrice/ram:AppliedTradeAllowanceCharge</v>
      </c>
      <c r="W100" s="271" t="str">
        <f t="shared" si="3"/>
        <v>/ram:ChargeIndicator</v>
      </c>
      <c r="X100" s="272">
        <f>COUNTIFS(M$4:M100,V100)</f>
        <v>1</v>
      </c>
      <c r="Y100" s="273"/>
      <c r="Z100" s="325" t="s">
        <v>711</v>
      </c>
      <c r="AA100" s="342">
        <v>6</v>
      </c>
      <c r="AB100" s="286" t="s">
        <v>16</v>
      </c>
      <c r="AC100" s="287" t="s">
        <v>715</v>
      </c>
      <c r="AD100" s="277"/>
      <c r="AE100" s="278"/>
      <c r="AF100" s="278"/>
      <c r="AG100" s="278" t="s">
        <v>77</v>
      </c>
      <c r="AH100" s="277"/>
      <c r="AI100" s="279" t="s">
        <v>16</v>
      </c>
      <c r="AJ100" s="288" t="s">
        <v>713</v>
      </c>
      <c r="AK100" s="289" t="s">
        <v>714</v>
      </c>
      <c r="AL100" s="279"/>
      <c r="AM100" s="282"/>
      <c r="AN100" s="279" t="s">
        <v>20</v>
      </c>
      <c r="AO100" s="279"/>
      <c r="AP100" s="283"/>
      <c r="AQ100" s="268"/>
      <c r="AR100" s="282" t="s">
        <v>359</v>
      </c>
      <c r="AS100" s="398"/>
    </row>
    <row r="101" spans="1:45" s="361" customFormat="1" ht="46" customHeight="1" x14ac:dyDescent="0.2">
      <c r="A101" s="550" t="s">
        <v>4157</v>
      </c>
      <c r="B101" s="325" t="s">
        <v>716</v>
      </c>
      <c r="C101" s="342">
        <v>7</v>
      </c>
      <c r="D101" s="286" t="s">
        <v>16</v>
      </c>
      <c r="E101" s="287" t="s">
        <v>717</v>
      </c>
      <c r="F101" s="277"/>
      <c r="G101" s="278"/>
      <c r="H101" s="278"/>
      <c r="I101" s="278" t="s">
        <v>718</v>
      </c>
      <c r="J101" s="277"/>
      <c r="K101" s="279" t="s">
        <v>16</v>
      </c>
      <c r="L101" s="288" t="s">
        <v>719</v>
      </c>
      <c r="M101" s="289" t="s">
        <v>720</v>
      </c>
      <c r="N101" s="279"/>
      <c r="O101" s="282"/>
      <c r="P101" s="279" t="s">
        <v>16</v>
      </c>
      <c r="Q101" s="279"/>
      <c r="R101" s="283"/>
      <c r="S101" s="208">
        <f>IF(B101="EXT",MATCH(SUBSTITUTE(M101,"/rsm:CrossIndustryInvoice",""),'Order-X_EXTENDED'!O:O,0),MATCH(B101,'Order-X_EXTENDED'!Z:Z,0))</f>
        <v>167</v>
      </c>
      <c r="T101" s="282" t="s">
        <v>359</v>
      </c>
      <c r="U101" s="270"/>
      <c r="V101" s="271" t="str">
        <f t="shared" si="2"/>
        <v>/rsm:CrossIndustryInvoice/rsm:SupplyChainTradeTransaction/ram:IncludedSupplyChainTradeLineItem/ram:SpecifiedLineTradeAgreement/ram:GrossPriceProductTradePrice/ram:AppliedTradeAllowanceCharge/ram:ChargeIndicator</v>
      </c>
      <c r="W101" s="271" t="str">
        <f t="shared" si="3"/>
        <v>/udt:Indicator</v>
      </c>
      <c r="X101" s="272">
        <f>COUNTIFS(M$4:M101,V101)</f>
        <v>1</v>
      </c>
      <c r="Y101" s="273"/>
      <c r="Z101" s="325" t="s">
        <v>716</v>
      </c>
      <c r="AA101" s="342">
        <v>7</v>
      </c>
      <c r="AB101" s="286" t="s">
        <v>16</v>
      </c>
      <c r="AC101" s="287" t="s">
        <v>721</v>
      </c>
      <c r="AD101" s="277"/>
      <c r="AE101" s="278"/>
      <c r="AF101" s="278"/>
      <c r="AG101" s="278" t="s">
        <v>722</v>
      </c>
      <c r="AH101" s="277"/>
      <c r="AI101" s="279" t="s">
        <v>16</v>
      </c>
      <c r="AJ101" s="288" t="s">
        <v>719</v>
      </c>
      <c r="AK101" s="289" t="s">
        <v>720</v>
      </c>
      <c r="AL101" s="279"/>
      <c r="AM101" s="282"/>
      <c r="AN101" s="279" t="s">
        <v>16</v>
      </c>
      <c r="AO101" s="279"/>
      <c r="AP101" s="283"/>
      <c r="AQ101" s="268"/>
      <c r="AR101" s="282" t="s">
        <v>359</v>
      </c>
      <c r="AS101" s="398"/>
    </row>
    <row r="102" spans="1:45" s="361" customFormat="1" ht="46" customHeight="1" x14ac:dyDescent="0.2">
      <c r="A102" s="550" t="s">
        <v>4157</v>
      </c>
      <c r="B102" s="274" t="s">
        <v>92</v>
      </c>
      <c r="C102" s="275">
        <v>6</v>
      </c>
      <c r="D102" s="275" t="s">
        <v>20</v>
      </c>
      <c r="E102" s="277" t="s">
        <v>723</v>
      </c>
      <c r="F102" s="277" t="s">
        <v>4500</v>
      </c>
      <c r="G102" s="278"/>
      <c r="H102" s="278"/>
      <c r="I102" s="278"/>
      <c r="J102" s="277"/>
      <c r="K102" s="279" t="s">
        <v>20</v>
      </c>
      <c r="L102" s="280" t="s">
        <v>724</v>
      </c>
      <c r="M102" s="281" t="s">
        <v>725</v>
      </c>
      <c r="N102" s="279"/>
      <c r="O102" s="282"/>
      <c r="P102" s="275" t="s">
        <v>20</v>
      </c>
      <c r="Q102" s="279"/>
      <c r="R102" s="283"/>
      <c r="S102" s="208">
        <f>IF(B102="EXT",MATCH(SUBSTITUTE(M102,"/rsm:CrossIndustryInvoice",""),'Order-X_EXTENDED'!O:O,0),MATCH(B102,'Order-X_EXTENDED'!Z:Z,0))</f>
        <v>168</v>
      </c>
      <c r="T102" s="284" t="s">
        <v>99</v>
      </c>
      <c r="U102" s="270"/>
      <c r="V102" s="271" t="str">
        <f t="shared" si="2"/>
        <v>/rsm:CrossIndustryInvoice/rsm:SupplyChainTradeTransaction/ram:IncludedSupplyChainTradeLineItem/ram:SpecifiedLineTradeAgreement/ram:GrossPriceProductTradePrice/ram:AppliedTradeAllowanceCharge</v>
      </c>
      <c r="W102" s="271" t="str">
        <f t="shared" si="3"/>
        <v>/ram:CalculationPercent</v>
      </c>
      <c r="X102" s="272">
        <f>COUNTIFS(M$4:M102,V102)</f>
        <v>1</v>
      </c>
      <c r="Y102" s="273"/>
      <c r="Z102" s="274" t="s">
        <v>92</v>
      </c>
      <c r="AA102" s="275">
        <v>6</v>
      </c>
      <c r="AB102" s="275" t="s">
        <v>20</v>
      </c>
      <c r="AC102" s="277">
        <v>0</v>
      </c>
      <c r="AD102" s="277"/>
      <c r="AE102" s="278"/>
      <c r="AF102" s="278"/>
      <c r="AG102" s="278"/>
      <c r="AH102" s="277"/>
      <c r="AI102" s="279" t="s">
        <v>20</v>
      </c>
      <c r="AJ102" s="280" t="s">
        <v>724</v>
      </c>
      <c r="AK102" s="281" t="s">
        <v>725</v>
      </c>
      <c r="AL102" s="279"/>
      <c r="AM102" s="282"/>
      <c r="AN102" s="275" t="s">
        <v>20</v>
      </c>
      <c r="AO102" s="279"/>
      <c r="AP102" s="283"/>
      <c r="AQ102" s="268"/>
      <c r="AR102" s="284" t="s">
        <v>99</v>
      </c>
      <c r="AS102" s="398"/>
    </row>
    <row r="103" spans="1:45" s="361" customFormat="1" ht="46" customHeight="1" x14ac:dyDescent="0.2">
      <c r="A103" s="550" t="s">
        <v>4157</v>
      </c>
      <c r="B103" s="274" t="s">
        <v>92</v>
      </c>
      <c r="C103" s="275">
        <v>6</v>
      </c>
      <c r="D103" s="275" t="s">
        <v>20</v>
      </c>
      <c r="E103" s="277" t="s">
        <v>726</v>
      </c>
      <c r="F103" s="277" t="s">
        <v>4501</v>
      </c>
      <c r="G103" s="278"/>
      <c r="H103" s="278"/>
      <c r="I103" s="278"/>
      <c r="J103" s="277"/>
      <c r="K103" s="279" t="s">
        <v>20</v>
      </c>
      <c r="L103" s="280" t="s">
        <v>727</v>
      </c>
      <c r="M103" s="281" t="s">
        <v>728</v>
      </c>
      <c r="N103" s="279"/>
      <c r="O103" s="282"/>
      <c r="P103" s="275" t="s">
        <v>20</v>
      </c>
      <c r="Q103" s="279"/>
      <c r="R103" s="283"/>
      <c r="S103" s="208">
        <f>IF(B103="EXT",MATCH(SUBSTITUTE(M103,"/rsm:CrossIndustryInvoice",""),'Order-X_EXTENDED'!O:O,0),MATCH(B103,'Order-X_EXTENDED'!Z:Z,0))</f>
        <v>169</v>
      </c>
      <c r="T103" s="284" t="s">
        <v>99</v>
      </c>
      <c r="U103" s="270"/>
      <c r="V103" s="271" t="str">
        <f t="shared" si="2"/>
        <v>/rsm:CrossIndustryInvoice/rsm:SupplyChainTradeTransaction/ram:IncludedSupplyChainTradeLineItem/ram:SpecifiedLineTradeAgreement/ram:GrossPriceProductTradePrice/ram:AppliedTradeAllowanceCharge</v>
      </c>
      <c r="W103" s="271" t="str">
        <f t="shared" si="3"/>
        <v>/ram:BasisAmount</v>
      </c>
      <c r="X103" s="272">
        <f>COUNTIFS(M$4:M103,V103)</f>
        <v>1</v>
      </c>
      <c r="Y103" s="273"/>
      <c r="Z103" s="274" t="s">
        <v>92</v>
      </c>
      <c r="AA103" s="275">
        <v>6</v>
      </c>
      <c r="AB103" s="275" t="s">
        <v>20</v>
      </c>
      <c r="AC103" s="277">
        <v>0</v>
      </c>
      <c r="AD103" s="277"/>
      <c r="AE103" s="278"/>
      <c r="AF103" s="278"/>
      <c r="AG103" s="278"/>
      <c r="AH103" s="277"/>
      <c r="AI103" s="279" t="s">
        <v>20</v>
      </c>
      <c r="AJ103" s="280" t="s">
        <v>727</v>
      </c>
      <c r="AK103" s="281" t="s">
        <v>728</v>
      </c>
      <c r="AL103" s="279"/>
      <c r="AM103" s="282"/>
      <c r="AN103" s="275" t="s">
        <v>20</v>
      </c>
      <c r="AO103" s="279"/>
      <c r="AP103" s="283"/>
      <c r="AQ103" s="268"/>
      <c r="AR103" s="284" t="s">
        <v>99</v>
      </c>
      <c r="AS103" s="398"/>
    </row>
    <row r="104" spans="1:45" s="361" customFormat="1" ht="46" customHeight="1" x14ac:dyDescent="0.2">
      <c r="A104" s="550" t="s">
        <v>4157</v>
      </c>
      <c r="B104" s="325" t="s">
        <v>729</v>
      </c>
      <c r="C104" s="279">
        <v>6</v>
      </c>
      <c r="D104" s="279" t="s">
        <v>20</v>
      </c>
      <c r="E104" s="277" t="s">
        <v>730</v>
      </c>
      <c r="F104" s="277" t="s">
        <v>731</v>
      </c>
      <c r="G104" s="278" t="s">
        <v>732</v>
      </c>
      <c r="H104" s="278"/>
      <c r="I104" s="278" t="s">
        <v>77</v>
      </c>
      <c r="J104" s="277" t="s">
        <v>671</v>
      </c>
      <c r="K104" s="279" t="s">
        <v>16</v>
      </c>
      <c r="L104" s="288" t="s">
        <v>733</v>
      </c>
      <c r="M104" s="289" t="s">
        <v>734</v>
      </c>
      <c r="N104" s="279" t="s">
        <v>674</v>
      </c>
      <c r="O104" s="282" t="s">
        <v>81</v>
      </c>
      <c r="P104" s="279" t="s">
        <v>21</v>
      </c>
      <c r="Q104" s="279" t="s">
        <v>272</v>
      </c>
      <c r="R104" s="283" t="s">
        <v>77</v>
      </c>
      <c r="S104" s="208">
        <f>IF(B104="EXT",MATCH(SUBSTITUTE(M104,"/rsm:CrossIndustryInvoice",""),'Order-X_EXTENDED'!O:O,0),MATCH(B104,'Order-X_EXTENDED'!Z:Z,0))</f>
        <v>170</v>
      </c>
      <c r="T104" s="282" t="s">
        <v>359</v>
      </c>
      <c r="U104" s="270"/>
      <c r="V104" s="271" t="str">
        <f t="shared" si="2"/>
        <v>/rsm:CrossIndustryInvoice/rsm:SupplyChainTradeTransaction/ram:IncludedSupplyChainTradeLineItem/ram:SpecifiedLineTradeAgreement/ram:GrossPriceProductTradePrice/ram:AppliedTradeAllowanceCharge</v>
      </c>
      <c r="W104" s="271" t="str">
        <f t="shared" si="3"/>
        <v>/ram:ActualAmount</v>
      </c>
      <c r="X104" s="272">
        <f>COUNTIFS(M$4:M104,V104)</f>
        <v>1</v>
      </c>
      <c r="Y104" s="273"/>
      <c r="Z104" s="325" t="s">
        <v>729</v>
      </c>
      <c r="AA104" s="279">
        <v>6</v>
      </c>
      <c r="AB104" s="279" t="s">
        <v>20</v>
      </c>
      <c r="AC104" s="277" t="s">
        <v>735</v>
      </c>
      <c r="AD104" s="277" t="s">
        <v>736</v>
      </c>
      <c r="AE104" s="278" t="s">
        <v>737</v>
      </c>
      <c r="AF104" s="278"/>
      <c r="AG104" s="278" t="s">
        <v>77</v>
      </c>
      <c r="AH104" s="277" t="s">
        <v>679</v>
      </c>
      <c r="AI104" s="279" t="s">
        <v>16</v>
      </c>
      <c r="AJ104" s="288" t="s">
        <v>733</v>
      </c>
      <c r="AK104" s="289" t="s">
        <v>734</v>
      </c>
      <c r="AL104" s="279" t="s">
        <v>674</v>
      </c>
      <c r="AM104" s="282" t="s">
        <v>81</v>
      </c>
      <c r="AN104" s="279" t="s">
        <v>21</v>
      </c>
      <c r="AO104" s="279" t="s">
        <v>272</v>
      </c>
      <c r="AP104" s="283" t="s">
        <v>77</v>
      </c>
      <c r="AQ104" s="268"/>
      <c r="AR104" s="282" t="s">
        <v>359</v>
      </c>
      <c r="AS104" s="398"/>
    </row>
    <row r="105" spans="1:45" s="361" customFormat="1" ht="46" customHeight="1" x14ac:dyDescent="0.2">
      <c r="A105" s="550" t="s">
        <v>4157</v>
      </c>
      <c r="B105" s="274" t="s">
        <v>92</v>
      </c>
      <c r="C105" s="275">
        <v>6</v>
      </c>
      <c r="D105" s="275" t="s">
        <v>16</v>
      </c>
      <c r="E105" s="277" t="s">
        <v>738</v>
      </c>
      <c r="F105" s="277" t="s">
        <v>4502</v>
      </c>
      <c r="G105" s="278"/>
      <c r="H105" s="278"/>
      <c r="I105" s="278"/>
      <c r="J105" s="277"/>
      <c r="K105" s="279" t="s">
        <v>16</v>
      </c>
      <c r="L105" s="280" t="s">
        <v>739</v>
      </c>
      <c r="M105" s="281" t="s">
        <v>740</v>
      </c>
      <c r="N105" s="279"/>
      <c r="O105" s="282"/>
      <c r="P105" s="275" t="s">
        <v>20</v>
      </c>
      <c r="Q105" s="279"/>
      <c r="R105" s="283"/>
      <c r="S105" s="208">
        <f>IF(B105="EXT",MATCH(SUBSTITUTE(M105,"/rsm:CrossIndustryInvoice",""),'Order-X_EXTENDED'!O:O,0),MATCH(B105,'Order-X_EXTENDED'!Z:Z,0))</f>
        <v>172</v>
      </c>
      <c r="T105" s="284" t="s">
        <v>99</v>
      </c>
      <c r="U105" s="270"/>
      <c r="V105" s="271" t="str">
        <f t="shared" si="2"/>
        <v>/rsm:CrossIndustryInvoice/rsm:SupplyChainTradeTransaction/ram:IncludedSupplyChainTradeLineItem/ram:SpecifiedLineTradeAgreement/ram:GrossPriceProductTradePrice/ram:AppliedTradeAllowanceCharge</v>
      </c>
      <c r="W105" s="271" t="str">
        <f t="shared" si="3"/>
        <v>/ram:Reason</v>
      </c>
      <c r="X105" s="272">
        <f>COUNTIFS(M$4:M105,V105)</f>
        <v>1</v>
      </c>
      <c r="Y105" s="273"/>
      <c r="Z105" s="274" t="s">
        <v>92</v>
      </c>
      <c r="AA105" s="275">
        <v>6</v>
      </c>
      <c r="AB105" s="275" t="s">
        <v>16</v>
      </c>
      <c r="AC105" s="277">
        <v>0</v>
      </c>
      <c r="AD105" s="277"/>
      <c r="AE105" s="278"/>
      <c r="AF105" s="278"/>
      <c r="AG105" s="278"/>
      <c r="AH105" s="277"/>
      <c r="AI105" s="279" t="s">
        <v>16</v>
      </c>
      <c r="AJ105" s="280" t="s">
        <v>739</v>
      </c>
      <c r="AK105" s="281" t="s">
        <v>740</v>
      </c>
      <c r="AL105" s="279"/>
      <c r="AM105" s="282"/>
      <c r="AN105" s="275" t="s">
        <v>20</v>
      </c>
      <c r="AO105" s="279"/>
      <c r="AP105" s="283"/>
      <c r="AQ105" s="268"/>
      <c r="AR105" s="284" t="s">
        <v>99</v>
      </c>
      <c r="AS105" s="398"/>
    </row>
    <row r="106" spans="1:45" s="361" customFormat="1" ht="46" customHeight="1" x14ac:dyDescent="0.2">
      <c r="A106" s="550" t="s">
        <v>4157</v>
      </c>
      <c r="B106" s="326" t="s">
        <v>741</v>
      </c>
      <c r="C106" s="327">
        <v>4</v>
      </c>
      <c r="D106" s="327" t="s">
        <v>16</v>
      </c>
      <c r="E106" s="328" t="s">
        <v>4503</v>
      </c>
      <c r="F106" s="328"/>
      <c r="G106" s="329"/>
      <c r="H106" s="329"/>
      <c r="I106" s="329"/>
      <c r="J106" s="328"/>
      <c r="K106" s="327" t="s">
        <v>16</v>
      </c>
      <c r="L106" s="330" t="s">
        <v>742</v>
      </c>
      <c r="M106" s="331" t="s">
        <v>743</v>
      </c>
      <c r="N106" s="327"/>
      <c r="O106" s="332"/>
      <c r="P106" s="327" t="s">
        <v>20</v>
      </c>
      <c r="Q106" s="327"/>
      <c r="R106" s="333"/>
      <c r="S106" s="208">
        <f>IF(B106="EXT",MATCH(SUBSTITUTE(M106,"/rsm:CrossIndustryInvoice",""),'Order-X_EXTENDED'!O:O,0),MATCH(B106,'Order-X_EXTENDED'!Z:Z,0))</f>
        <v>181</v>
      </c>
      <c r="T106" s="332" t="s">
        <v>323</v>
      </c>
      <c r="U106" s="270"/>
      <c r="V106" s="271" t="str">
        <f t="shared" si="2"/>
        <v>/rsm:CrossIndustryInvoice/rsm:SupplyChainTradeTransaction/ram:IncludedSupplyChainTradeLineItem/ram:SpecifiedLineTradeAgreement</v>
      </c>
      <c r="W106" s="271" t="str">
        <f t="shared" si="3"/>
        <v>/ram:NetPriceProductTradePrice</v>
      </c>
      <c r="X106" s="272">
        <f>COUNTIFS(M$4:M106,V106)</f>
        <v>1</v>
      </c>
      <c r="Y106" s="273"/>
      <c r="Z106" s="326" t="s">
        <v>741</v>
      </c>
      <c r="AA106" s="327">
        <v>4</v>
      </c>
      <c r="AB106" s="327" t="s">
        <v>16</v>
      </c>
      <c r="AC106" s="328" t="s">
        <v>744</v>
      </c>
      <c r="AD106" s="328"/>
      <c r="AE106" s="329"/>
      <c r="AF106" s="329"/>
      <c r="AG106" s="329" t="s">
        <v>77</v>
      </c>
      <c r="AH106" s="328"/>
      <c r="AI106" s="327" t="s">
        <v>16</v>
      </c>
      <c r="AJ106" s="330" t="s">
        <v>742</v>
      </c>
      <c r="AK106" s="331" t="s">
        <v>743</v>
      </c>
      <c r="AL106" s="327"/>
      <c r="AM106" s="332"/>
      <c r="AN106" s="327" t="s">
        <v>20</v>
      </c>
      <c r="AO106" s="327"/>
      <c r="AP106" s="333"/>
      <c r="AQ106" s="268"/>
      <c r="AR106" s="332" t="s">
        <v>323</v>
      </c>
      <c r="AS106" s="398"/>
    </row>
    <row r="107" spans="1:45" s="361" customFormat="1" ht="46" customHeight="1" x14ac:dyDescent="0.2">
      <c r="A107" s="550" t="s">
        <v>4157</v>
      </c>
      <c r="B107" s="325" t="s">
        <v>745</v>
      </c>
      <c r="C107" s="279">
        <v>5</v>
      </c>
      <c r="D107" s="279" t="s">
        <v>16</v>
      </c>
      <c r="E107" s="277" t="s">
        <v>746</v>
      </c>
      <c r="F107" s="277" t="s">
        <v>747</v>
      </c>
      <c r="G107" s="278" t="s">
        <v>748</v>
      </c>
      <c r="H107" s="278" t="s">
        <v>749</v>
      </c>
      <c r="I107" s="278" t="s">
        <v>750</v>
      </c>
      <c r="J107" s="277" t="s">
        <v>671</v>
      </c>
      <c r="K107" s="279" t="s">
        <v>16</v>
      </c>
      <c r="L107" s="288" t="s">
        <v>751</v>
      </c>
      <c r="M107" s="289" t="s">
        <v>752</v>
      </c>
      <c r="N107" s="279" t="s">
        <v>674</v>
      </c>
      <c r="O107" s="282" t="s">
        <v>81</v>
      </c>
      <c r="P107" s="279" t="s">
        <v>40</v>
      </c>
      <c r="Q107" s="279" t="s">
        <v>272</v>
      </c>
      <c r="R107" s="283" t="s">
        <v>77</v>
      </c>
      <c r="S107" s="208">
        <f>IF(B107="EXT",MATCH(SUBSTITUTE(M107,"/rsm:CrossIndustryInvoice",""),'Order-X_EXTENDED'!O:O,0),MATCH(B107,'Order-X_EXTENDED'!Z:Z,0))</f>
        <v>182</v>
      </c>
      <c r="T107" s="282" t="s">
        <v>323</v>
      </c>
      <c r="U107" s="270"/>
      <c r="V107" s="271" t="str">
        <f t="shared" si="2"/>
        <v>/rsm:CrossIndustryInvoice/rsm:SupplyChainTradeTransaction/ram:IncludedSupplyChainTradeLineItem/ram:SpecifiedLineTradeAgreement/ram:NetPriceProductTradePrice</v>
      </c>
      <c r="W107" s="271" t="str">
        <f t="shared" si="3"/>
        <v>/ram:ChargeAmount</v>
      </c>
      <c r="X107" s="272">
        <f>COUNTIFS(M$4:M107,V107)</f>
        <v>1</v>
      </c>
      <c r="Y107" s="273"/>
      <c r="Z107" s="325" t="s">
        <v>745</v>
      </c>
      <c r="AA107" s="279">
        <v>5</v>
      </c>
      <c r="AB107" s="279" t="s">
        <v>16</v>
      </c>
      <c r="AC107" s="277" t="s">
        <v>753</v>
      </c>
      <c r="AD107" s="277" t="s">
        <v>754</v>
      </c>
      <c r="AE107" s="278" t="s">
        <v>755</v>
      </c>
      <c r="AF107" s="278" t="s">
        <v>756</v>
      </c>
      <c r="AG107" s="278" t="s">
        <v>757</v>
      </c>
      <c r="AH107" s="277" t="s">
        <v>679</v>
      </c>
      <c r="AI107" s="279" t="s">
        <v>16</v>
      </c>
      <c r="AJ107" s="288" t="s">
        <v>751</v>
      </c>
      <c r="AK107" s="289" t="s">
        <v>752</v>
      </c>
      <c r="AL107" s="279" t="s">
        <v>674</v>
      </c>
      <c r="AM107" s="282" t="s">
        <v>81</v>
      </c>
      <c r="AN107" s="279" t="s">
        <v>40</v>
      </c>
      <c r="AO107" s="279" t="s">
        <v>272</v>
      </c>
      <c r="AP107" s="283" t="s">
        <v>77</v>
      </c>
      <c r="AQ107" s="268"/>
      <c r="AR107" s="282" t="s">
        <v>323</v>
      </c>
      <c r="AS107" s="398"/>
    </row>
    <row r="108" spans="1:45" s="361" customFormat="1" ht="46" customHeight="1" x14ac:dyDescent="0.2">
      <c r="A108" s="550" t="s">
        <v>4157</v>
      </c>
      <c r="B108" s="325" t="s">
        <v>758</v>
      </c>
      <c r="C108" s="279">
        <v>5</v>
      </c>
      <c r="D108" s="279" t="s">
        <v>20</v>
      </c>
      <c r="E108" s="277" t="s">
        <v>681</v>
      </c>
      <c r="F108" s="277" t="s">
        <v>682</v>
      </c>
      <c r="G108" s="278"/>
      <c r="H108" s="278" t="s">
        <v>759</v>
      </c>
      <c r="I108" s="278" t="s">
        <v>77</v>
      </c>
      <c r="J108" s="277" t="s">
        <v>684</v>
      </c>
      <c r="K108" s="279" t="s">
        <v>20</v>
      </c>
      <c r="L108" s="288" t="s">
        <v>760</v>
      </c>
      <c r="M108" s="289" t="s">
        <v>761</v>
      </c>
      <c r="N108" s="279" t="s">
        <v>687</v>
      </c>
      <c r="O108" s="282" t="s">
        <v>81</v>
      </c>
      <c r="P108" s="279" t="s">
        <v>20</v>
      </c>
      <c r="Q108" s="279" t="s">
        <v>574</v>
      </c>
      <c r="R108" s="283" t="s">
        <v>77</v>
      </c>
      <c r="S108" s="208">
        <f>IF(B108="EXT",MATCH(SUBSTITUTE(M108,"/rsm:CrossIndustryInvoice",""),'Order-X_EXTENDED'!O:O,0),MATCH(B108,'Order-X_EXTENDED'!Z:Z,0))</f>
        <v>183</v>
      </c>
      <c r="T108" s="282" t="s">
        <v>323</v>
      </c>
      <c r="U108" s="270"/>
      <c r="V108" s="271" t="str">
        <f t="shared" si="2"/>
        <v>/rsm:CrossIndustryInvoice/rsm:SupplyChainTradeTransaction/ram:IncludedSupplyChainTradeLineItem/ram:SpecifiedLineTradeAgreement/ram:NetPriceProductTradePrice</v>
      </c>
      <c r="W108" s="271" t="str">
        <f t="shared" si="3"/>
        <v>/ram:BasisQuantity</v>
      </c>
      <c r="X108" s="272">
        <f>COUNTIFS(M$4:M108,V108)</f>
        <v>1</v>
      </c>
      <c r="Y108" s="273"/>
      <c r="Z108" s="325" t="s">
        <v>758</v>
      </c>
      <c r="AA108" s="279">
        <v>5</v>
      </c>
      <c r="AB108" s="279" t="s">
        <v>20</v>
      </c>
      <c r="AC108" s="277" t="s">
        <v>688</v>
      </c>
      <c r="AD108" s="277" t="s">
        <v>689</v>
      </c>
      <c r="AE108" s="278"/>
      <c r="AF108" s="278" t="s">
        <v>762</v>
      </c>
      <c r="AG108" s="278" t="s">
        <v>77</v>
      </c>
      <c r="AH108" s="277" t="s">
        <v>691</v>
      </c>
      <c r="AI108" s="279" t="s">
        <v>20</v>
      </c>
      <c r="AJ108" s="288" t="s">
        <v>760</v>
      </c>
      <c r="AK108" s="289" t="s">
        <v>761</v>
      </c>
      <c r="AL108" s="279" t="s">
        <v>687</v>
      </c>
      <c r="AM108" s="282" t="s">
        <v>81</v>
      </c>
      <c r="AN108" s="279" t="s">
        <v>20</v>
      </c>
      <c r="AO108" s="279" t="s">
        <v>574</v>
      </c>
      <c r="AP108" s="283" t="s">
        <v>77</v>
      </c>
      <c r="AQ108" s="268"/>
      <c r="AR108" s="282" t="s">
        <v>323</v>
      </c>
      <c r="AS108" s="398"/>
    </row>
    <row r="109" spans="1:45" s="361" customFormat="1" ht="46" customHeight="1" x14ac:dyDescent="0.2">
      <c r="A109" s="550" t="s">
        <v>4157</v>
      </c>
      <c r="B109" s="325" t="s">
        <v>700</v>
      </c>
      <c r="C109" s="342">
        <v>6</v>
      </c>
      <c r="D109" s="279" t="s">
        <v>20</v>
      </c>
      <c r="E109" s="277" t="s">
        <v>693</v>
      </c>
      <c r="F109" s="277" t="s">
        <v>694</v>
      </c>
      <c r="G109" s="278" t="s">
        <v>695</v>
      </c>
      <c r="H109" s="278" t="s">
        <v>696</v>
      </c>
      <c r="I109" s="278" t="s">
        <v>763</v>
      </c>
      <c r="J109" s="277" t="s">
        <v>189</v>
      </c>
      <c r="K109" s="279" t="s">
        <v>20</v>
      </c>
      <c r="L109" s="288" t="s">
        <v>764</v>
      </c>
      <c r="M109" s="289" t="s">
        <v>765</v>
      </c>
      <c r="N109" s="279"/>
      <c r="O109" s="282"/>
      <c r="P109" s="279" t="s">
        <v>20</v>
      </c>
      <c r="Q109" s="279"/>
      <c r="R109" s="283"/>
      <c r="S109" s="208">
        <f>IF(B109="EXT",MATCH(SUBSTITUTE(M109,"/rsm:CrossIndustryInvoice",""),'Order-X_EXTENDED'!O:O,0),MATCH(B109,'Order-X_EXTENDED'!Z:Z,0))</f>
        <v>184</v>
      </c>
      <c r="T109" s="282" t="s">
        <v>323</v>
      </c>
      <c r="U109" s="270"/>
      <c r="V109" s="271" t="str">
        <f t="shared" si="2"/>
        <v>/rsm:CrossIndustryInvoice/rsm:SupplyChainTradeTransaction/ram:IncludedSupplyChainTradeLineItem/ram:SpecifiedLineTradeAgreement/ram:NetPriceProductTradePrice/ram:BasisQuantity</v>
      </c>
      <c r="W109" s="271" t="str">
        <f t="shared" si="3"/>
        <v>/@unitCode</v>
      </c>
      <c r="X109" s="272">
        <f>COUNTIFS(M$4:M109,V109)</f>
        <v>1</v>
      </c>
      <c r="Y109" s="273"/>
      <c r="Z109" s="325" t="s">
        <v>700</v>
      </c>
      <c r="AA109" s="342">
        <v>6</v>
      </c>
      <c r="AB109" s="279" t="s">
        <v>20</v>
      </c>
      <c r="AC109" s="277" t="s">
        <v>701</v>
      </c>
      <c r="AD109" s="277" t="s">
        <v>702</v>
      </c>
      <c r="AE109" s="278" t="s">
        <v>703</v>
      </c>
      <c r="AF109" s="278" t="s">
        <v>704</v>
      </c>
      <c r="AG109" s="278" t="s">
        <v>766</v>
      </c>
      <c r="AH109" s="277" t="s">
        <v>189</v>
      </c>
      <c r="AI109" s="279" t="s">
        <v>20</v>
      </c>
      <c r="AJ109" s="288" t="s">
        <v>764</v>
      </c>
      <c r="AK109" s="289" t="s">
        <v>765</v>
      </c>
      <c r="AL109" s="279"/>
      <c r="AM109" s="282"/>
      <c r="AN109" s="279" t="s">
        <v>20</v>
      </c>
      <c r="AO109" s="279"/>
      <c r="AP109" s="283"/>
      <c r="AQ109" s="268"/>
      <c r="AR109" s="282" t="s">
        <v>323</v>
      </c>
      <c r="AS109" s="398"/>
    </row>
    <row r="110" spans="1:45" s="361" customFormat="1" ht="46" customHeight="1" x14ac:dyDescent="0.2">
      <c r="A110" s="550" t="s">
        <v>4157</v>
      </c>
      <c r="B110" s="274" t="s">
        <v>92</v>
      </c>
      <c r="C110" s="275">
        <v>5</v>
      </c>
      <c r="D110" s="275" t="s">
        <v>20</v>
      </c>
      <c r="E110" s="277" t="s">
        <v>767</v>
      </c>
      <c r="F110" s="277"/>
      <c r="G110" s="278"/>
      <c r="H110" s="278"/>
      <c r="I110" s="278"/>
      <c r="J110" s="277"/>
      <c r="K110" s="279" t="s">
        <v>20</v>
      </c>
      <c r="L110" s="280" t="s">
        <v>768</v>
      </c>
      <c r="M110" s="281" t="s">
        <v>769</v>
      </c>
      <c r="N110" s="279"/>
      <c r="O110" s="282"/>
      <c r="P110" s="275" t="s">
        <v>21</v>
      </c>
      <c r="Q110" s="279"/>
      <c r="R110" s="283"/>
      <c r="S110" s="208">
        <f>IF(B110="EXT",MATCH(SUBSTITUTE(M110,"/rsm:CrossIndustryInvoice",""),'Order-X_EXTENDED'!O:O,0),MATCH(B110,'Order-X_EXTENDED'!Z:Z,0))</f>
        <v>189</v>
      </c>
      <c r="T110" s="284" t="s">
        <v>99</v>
      </c>
      <c r="U110" s="270"/>
      <c r="V110" s="271" t="str">
        <f t="shared" si="2"/>
        <v>/rsm:CrossIndustryInvoice/rsm:SupplyChainTradeTransaction/ram:IncludedSupplyChainTradeLineItem/ram:SpecifiedLineTradeAgreement/ram:NetPriceProductTradePrice</v>
      </c>
      <c r="W110" s="271" t="str">
        <f t="shared" si="3"/>
        <v>/ram:IncludedTradeTax</v>
      </c>
      <c r="X110" s="272">
        <f>COUNTIFS(M$4:M110,V110)</f>
        <v>1</v>
      </c>
      <c r="Y110" s="273"/>
      <c r="Z110" s="274" t="s">
        <v>92</v>
      </c>
      <c r="AA110" s="275">
        <v>5</v>
      </c>
      <c r="AB110" s="275" t="s">
        <v>20</v>
      </c>
      <c r="AC110" s="277" t="s">
        <v>770</v>
      </c>
      <c r="AD110" s="277"/>
      <c r="AE110" s="278"/>
      <c r="AF110" s="278"/>
      <c r="AG110" s="278"/>
      <c r="AH110" s="277"/>
      <c r="AI110" s="279" t="s">
        <v>20</v>
      </c>
      <c r="AJ110" s="280" t="s">
        <v>768</v>
      </c>
      <c r="AK110" s="281" t="s">
        <v>769</v>
      </c>
      <c r="AL110" s="279"/>
      <c r="AM110" s="282"/>
      <c r="AN110" s="275" t="s">
        <v>21</v>
      </c>
      <c r="AO110" s="279"/>
      <c r="AP110" s="283"/>
      <c r="AQ110" s="268"/>
      <c r="AR110" s="284" t="s">
        <v>99</v>
      </c>
      <c r="AS110" s="398"/>
    </row>
    <row r="111" spans="1:45" s="361" customFormat="1" ht="46" customHeight="1" x14ac:dyDescent="0.2">
      <c r="A111" s="550" t="s">
        <v>4157</v>
      </c>
      <c r="B111" s="274" t="s">
        <v>92</v>
      </c>
      <c r="C111" s="275">
        <v>6</v>
      </c>
      <c r="D111" s="275" t="s">
        <v>16</v>
      </c>
      <c r="E111" s="277" t="s">
        <v>771</v>
      </c>
      <c r="F111" s="277" t="s">
        <v>4504</v>
      </c>
      <c r="G111" s="278"/>
      <c r="H111" s="278"/>
      <c r="I111" s="278"/>
      <c r="J111" s="277"/>
      <c r="K111" s="279" t="s">
        <v>16</v>
      </c>
      <c r="L111" s="280" t="s">
        <v>772</v>
      </c>
      <c r="M111" s="281" t="s">
        <v>773</v>
      </c>
      <c r="N111" s="279"/>
      <c r="O111" s="282"/>
      <c r="P111" s="275" t="s">
        <v>21</v>
      </c>
      <c r="Q111" s="279"/>
      <c r="R111" s="283"/>
      <c r="S111" s="208">
        <f>IF(B111="EXT",MATCH(SUBSTITUTE(M111,"/rsm:CrossIndustryInvoice",""),'Order-X_EXTENDED'!O:O,0),MATCH(B111,'Order-X_EXTENDED'!Z:Z,0))</f>
        <v>190</v>
      </c>
      <c r="T111" s="284" t="s">
        <v>99</v>
      </c>
      <c r="U111" s="270"/>
      <c r="V111" s="271" t="str">
        <f t="shared" si="2"/>
        <v>/rsm:CrossIndustryInvoice/rsm:SupplyChainTradeTransaction/ram:IncludedSupplyChainTradeLineItem/ram:SpecifiedLineTradeAgreement/ram:NetPriceProductTradePrice/ram:IncludedTradeTax</v>
      </c>
      <c r="W111" s="271" t="str">
        <f t="shared" si="3"/>
        <v>/ram:CalculatedAmount</v>
      </c>
      <c r="X111" s="272">
        <f>COUNTIFS(M$4:M111,V111)</f>
        <v>1</v>
      </c>
      <c r="Y111" s="273"/>
      <c r="Z111" s="274" t="s">
        <v>92</v>
      </c>
      <c r="AA111" s="275">
        <v>6</v>
      </c>
      <c r="AB111" s="275" t="s">
        <v>16</v>
      </c>
      <c r="AC111" s="277" t="s">
        <v>774</v>
      </c>
      <c r="AD111" s="277"/>
      <c r="AE111" s="278"/>
      <c r="AF111" s="278"/>
      <c r="AG111" s="278"/>
      <c r="AH111" s="277"/>
      <c r="AI111" s="279" t="s">
        <v>16</v>
      </c>
      <c r="AJ111" s="280" t="s">
        <v>772</v>
      </c>
      <c r="AK111" s="281" t="s">
        <v>773</v>
      </c>
      <c r="AL111" s="279"/>
      <c r="AM111" s="282"/>
      <c r="AN111" s="275" t="s">
        <v>21</v>
      </c>
      <c r="AO111" s="279"/>
      <c r="AP111" s="283"/>
      <c r="AQ111" s="268"/>
      <c r="AR111" s="284" t="s">
        <v>99</v>
      </c>
      <c r="AS111" s="398"/>
    </row>
    <row r="112" spans="1:45" s="361" customFormat="1" ht="46" customHeight="1" x14ac:dyDescent="0.2">
      <c r="A112" s="550" t="s">
        <v>4157</v>
      </c>
      <c r="B112" s="274" t="s">
        <v>92</v>
      </c>
      <c r="C112" s="275">
        <v>6</v>
      </c>
      <c r="D112" s="275" t="s">
        <v>16</v>
      </c>
      <c r="E112" s="277" t="s">
        <v>454</v>
      </c>
      <c r="F112" s="277" t="s">
        <v>4505</v>
      </c>
      <c r="G112" s="278" t="s">
        <v>1101</v>
      </c>
      <c r="H112" s="278"/>
      <c r="I112" s="278" t="s">
        <v>1102</v>
      </c>
      <c r="J112" s="277"/>
      <c r="K112" s="279" t="s">
        <v>16</v>
      </c>
      <c r="L112" s="280" t="s">
        <v>775</v>
      </c>
      <c r="M112" s="281" t="s">
        <v>776</v>
      </c>
      <c r="N112" s="279"/>
      <c r="O112" s="282"/>
      <c r="P112" s="275" t="s">
        <v>20</v>
      </c>
      <c r="Q112" s="279"/>
      <c r="R112" s="283"/>
      <c r="S112" s="208">
        <f>IF(B112="EXT",MATCH(SUBSTITUTE(M112,"/rsm:CrossIndustryInvoice",""),'Order-X_EXTENDED'!O:O,0),MATCH(B112,'Order-X_EXTENDED'!Z:Z,0))</f>
        <v>191</v>
      </c>
      <c r="T112" s="284" t="s">
        <v>99</v>
      </c>
      <c r="U112" s="270"/>
      <c r="V112" s="271" t="str">
        <f t="shared" si="2"/>
        <v>/rsm:CrossIndustryInvoice/rsm:SupplyChainTradeTransaction/ram:IncludedSupplyChainTradeLineItem/ram:SpecifiedLineTradeAgreement/ram:NetPriceProductTradePrice/ram:IncludedTradeTax</v>
      </c>
      <c r="W112" s="271" t="str">
        <f t="shared" si="3"/>
        <v>/ram:TypeCode</v>
      </c>
      <c r="X112" s="272">
        <f>COUNTIFS(M$4:M112,V112)</f>
        <v>1</v>
      </c>
      <c r="Y112" s="273"/>
      <c r="Z112" s="274" t="s">
        <v>92</v>
      </c>
      <c r="AA112" s="275">
        <v>6</v>
      </c>
      <c r="AB112" s="275" t="s">
        <v>16</v>
      </c>
      <c r="AC112" s="277" t="s">
        <v>777</v>
      </c>
      <c r="AD112" s="277"/>
      <c r="AE112" s="278"/>
      <c r="AF112" s="278"/>
      <c r="AG112" s="278"/>
      <c r="AH112" s="277"/>
      <c r="AI112" s="279" t="s">
        <v>16</v>
      </c>
      <c r="AJ112" s="280" t="s">
        <v>775</v>
      </c>
      <c r="AK112" s="281" t="s">
        <v>776</v>
      </c>
      <c r="AL112" s="279"/>
      <c r="AM112" s="282"/>
      <c r="AN112" s="275" t="s">
        <v>20</v>
      </c>
      <c r="AO112" s="279"/>
      <c r="AP112" s="283"/>
      <c r="AQ112" s="268"/>
      <c r="AR112" s="284" t="s">
        <v>99</v>
      </c>
      <c r="AS112" s="398"/>
    </row>
    <row r="113" spans="1:45" s="399" customFormat="1" ht="46" customHeight="1" x14ac:dyDescent="0.2">
      <c r="A113" s="550" t="s">
        <v>4157</v>
      </c>
      <c r="B113" s="274" t="s">
        <v>92</v>
      </c>
      <c r="C113" s="275">
        <v>6</v>
      </c>
      <c r="D113" s="275" t="s">
        <v>20</v>
      </c>
      <c r="E113" s="277" t="s">
        <v>778</v>
      </c>
      <c r="F113" s="277"/>
      <c r="G113" s="278"/>
      <c r="H113" s="278"/>
      <c r="I113" s="278"/>
      <c r="J113" s="277"/>
      <c r="K113" s="279" t="s">
        <v>20</v>
      </c>
      <c r="L113" s="280" t="s">
        <v>779</v>
      </c>
      <c r="M113" s="281" t="s">
        <v>780</v>
      </c>
      <c r="N113" s="279"/>
      <c r="O113" s="282"/>
      <c r="P113" s="275" t="s">
        <v>20</v>
      </c>
      <c r="Q113" s="279"/>
      <c r="R113" s="283"/>
      <c r="S113" s="208">
        <f>IF(B113="EXT",MATCH(SUBSTITUTE(M113,"/rsm:CrossIndustryInvoice",""),'Order-X_EXTENDED'!O:O,0),MATCH(B113,'Order-X_EXTENDED'!Z:Z,0))</f>
        <v>192</v>
      </c>
      <c r="T113" s="284" t="s">
        <v>99</v>
      </c>
      <c r="U113" s="270"/>
      <c r="V113" s="271" t="str">
        <f t="shared" si="2"/>
        <v>/rsm:CrossIndustryInvoice/rsm:SupplyChainTradeTransaction/ram:IncludedSupplyChainTradeLineItem/ram:SpecifiedLineTradeAgreement/ram:NetPriceProductTradePrice/ram:IncludedTradeTax</v>
      </c>
      <c r="W113" s="271" t="str">
        <f t="shared" si="3"/>
        <v>/ram:ExemptionReason</v>
      </c>
      <c r="X113" s="272">
        <f>COUNTIFS(M$4:M113,V113)</f>
        <v>1</v>
      </c>
      <c r="Y113" s="273"/>
      <c r="Z113" s="274" t="s">
        <v>92</v>
      </c>
      <c r="AA113" s="275">
        <v>6</v>
      </c>
      <c r="AB113" s="275" t="s">
        <v>20</v>
      </c>
      <c r="AC113" s="277" t="s">
        <v>781</v>
      </c>
      <c r="AD113" s="277"/>
      <c r="AE113" s="278"/>
      <c r="AF113" s="278"/>
      <c r="AG113" s="278"/>
      <c r="AH113" s="277"/>
      <c r="AI113" s="279" t="s">
        <v>20</v>
      </c>
      <c r="AJ113" s="280" t="s">
        <v>779</v>
      </c>
      <c r="AK113" s="281" t="s">
        <v>780</v>
      </c>
      <c r="AL113" s="279"/>
      <c r="AM113" s="282"/>
      <c r="AN113" s="275" t="s">
        <v>20</v>
      </c>
      <c r="AO113" s="279"/>
      <c r="AP113" s="283"/>
      <c r="AQ113" s="268"/>
      <c r="AR113" s="284" t="s">
        <v>99</v>
      </c>
      <c r="AS113" s="398"/>
    </row>
    <row r="114" spans="1:45" s="361" customFormat="1" ht="46" customHeight="1" x14ac:dyDescent="0.2">
      <c r="A114" s="550" t="s">
        <v>4157</v>
      </c>
      <c r="B114" s="274" t="s">
        <v>92</v>
      </c>
      <c r="C114" s="275">
        <v>6</v>
      </c>
      <c r="D114" s="275" t="s">
        <v>16</v>
      </c>
      <c r="E114" s="277" t="s">
        <v>782</v>
      </c>
      <c r="F114" s="277" t="s">
        <v>1111</v>
      </c>
      <c r="G114" s="278" t="s">
        <v>1112</v>
      </c>
      <c r="H114" s="278" t="s">
        <v>1113</v>
      </c>
      <c r="I114" s="278"/>
      <c r="J114" s="277"/>
      <c r="K114" s="279" t="s">
        <v>16</v>
      </c>
      <c r="L114" s="280" t="s">
        <v>783</v>
      </c>
      <c r="M114" s="281" t="s">
        <v>784</v>
      </c>
      <c r="N114" s="279"/>
      <c r="O114" s="282"/>
      <c r="P114" s="275" t="s">
        <v>20</v>
      </c>
      <c r="Q114" s="279"/>
      <c r="R114" s="283"/>
      <c r="S114" s="208">
        <f>IF(B114="EXT",MATCH(SUBSTITUTE(M114,"/rsm:CrossIndustryInvoice",""),'Order-X_EXTENDED'!O:O,0),MATCH(B114,'Order-X_EXTENDED'!Z:Z,0))</f>
        <v>193</v>
      </c>
      <c r="T114" s="284" t="s">
        <v>99</v>
      </c>
      <c r="U114" s="270"/>
      <c r="V114" s="271" t="str">
        <f t="shared" si="2"/>
        <v>/rsm:CrossIndustryInvoice/rsm:SupplyChainTradeTransaction/ram:IncludedSupplyChainTradeLineItem/ram:SpecifiedLineTradeAgreement/ram:NetPriceProductTradePrice/ram:IncludedTradeTax</v>
      </c>
      <c r="W114" s="271" t="str">
        <f t="shared" si="3"/>
        <v>/ram:CategoryCode</v>
      </c>
      <c r="X114" s="272">
        <f>COUNTIFS(M$4:M114,V114)</f>
        <v>1</v>
      </c>
      <c r="Y114" s="273"/>
      <c r="Z114" s="274" t="s">
        <v>92</v>
      </c>
      <c r="AA114" s="275">
        <v>6</v>
      </c>
      <c r="AB114" s="275" t="s">
        <v>16</v>
      </c>
      <c r="AC114" s="277" t="s">
        <v>785</v>
      </c>
      <c r="AD114" s="277"/>
      <c r="AE114" s="278"/>
      <c r="AF114" s="278"/>
      <c r="AG114" s="278"/>
      <c r="AH114" s="277"/>
      <c r="AI114" s="279" t="s">
        <v>16</v>
      </c>
      <c r="AJ114" s="280" t="s">
        <v>783</v>
      </c>
      <c r="AK114" s="281" t="s">
        <v>784</v>
      </c>
      <c r="AL114" s="279"/>
      <c r="AM114" s="282"/>
      <c r="AN114" s="275" t="s">
        <v>20</v>
      </c>
      <c r="AO114" s="279"/>
      <c r="AP114" s="283"/>
      <c r="AQ114" s="268"/>
      <c r="AR114" s="284" t="s">
        <v>99</v>
      </c>
      <c r="AS114" s="398"/>
    </row>
    <row r="115" spans="1:45" s="361" customFormat="1" ht="46" customHeight="1" x14ac:dyDescent="0.2">
      <c r="A115" s="550" t="s">
        <v>4157</v>
      </c>
      <c r="B115" s="274" t="s">
        <v>92</v>
      </c>
      <c r="C115" s="275">
        <v>6</v>
      </c>
      <c r="D115" s="275" t="s">
        <v>20</v>
      </c>
      <c r="E115" s="277" t="s">
        <v>786</v>
      </c>
      <c r="F115" s="277"/>
      <c r="G115" s="278"/>
      <c r="H115" s="278"/>
      <c r="I115" s="278"/>
      <c r="J115" s="277"/>
      <c r="K115" s="279" t="s">
        <v>20</v>
      </c>
      <c r="L115" s="280" t="s">
        <v>787</v>
      </c>
      <c r="M115" s="281" t="s">
        <v>788</v>
      </c>
      <c r="N115" s="279"/>
      <c r="O115" s="282"/>
      <c r="P115" s="275" t="s">
        <v>20</v>
      </c>
      <c r="Q115" s="279"/>
      <c r="R115" s="283"/>
      <c r="S115" s="208">
        <f>IF(B115="EXT",MATCH(SUBSTITUTE(M115,"/rsm:CrossIndustryInvoice",""),'Order-X_EXTENDED'!O:O,0),MATCH(B115,'Order-X_EXTENDED'!Z:Z,0))</f>
        <v>194</v>
      </c>
      <c r="T115" s="284" t="s">
        <v>99</v>
      </c>
      <c r="U115" s="270"/>
      <c r="V115" s="271" t="str">
        <f t="shared" si="2"/>
        <v>/rsm:CrossIndustryInvoice/rsm:SupplyChainTradeTransaction/ram:IncludedSupplyChainTradeLineItem/ram:SpecifiedLineTradeAgreement/ram:NetPriceProductTradePrice/ram:IncludedTradeTax</v>
      </c>
      <c r="W115" s="271" t="str">
        <f t="shared" si="3"/>
        <v>/ram:ExemptionReasonCode</v>
      </c>
      <c r="X115" s="272">
        <f>COUNTIFS(M$4:M115,V115)</f>
        <v>1</v>
      </c>
      <c r="Y115" s="273"/>
      <c r="Z115" s="274" t="s">
        <v>92</v>
      </c>
      <c r="AA115" s="275">
        <v>6</v>
      </c>
      <c r="AB115" s="275" t="s">
        <v>20</v>
      </c>
      <c r="AC115" s="277" t="s">
        <v>789</v>
      </c>
      <c r="AD115" s="277"/>
      <c r="AE115" s="278"/>
      <c r="AF115" s="278"/>
      <c r="AG115" s="278"/>
      <c r="AH115" s="277"/>
      <c r="AI115" s="279" t="s">
        <v>20</v>
      </c>
      <c r="AJ115" s="280" t="s">
        <v>787</v>
      </c>
      <c r="AK115" s="281" t="s">
        <v>788</v>
      </c>
      <c r="AL115" s="279"/>
      <c r="AM115" s="282"/>
      <c r="AN115" s="275" t="s">
        <v>20</v>
      </c>
      <c r="AO115" s="279"/>
      <c r="AP115" s="283"/>
      <c r="AQ115" s="268"/>
      <c r="AR115" s="284" t="s">
        <v>99</v>
      </c>
      <c r="AS115" s="398"/>
    </row>
    <row r="116" spans="1:45" s="361" customFormat="1" ht="46" customHeight="1" x14ac:dyDescent="0.2">
      <c r="A116" s="550" t="s">
        <v>4157</v>
      </c>
      <c r="B116" s="274" t="s">
        <v>92</v>
      </c>
      <c r="C116" s="275">
        <v>6</v>
      </c>
      <c r="D116" s="275" t="s">
        <v>16</v>
      </c>
      <c r="E116" s="277" t="s">
        <v>790</v>
      </c>
      <c r="F116" s="277" t="s">
        <v>1125</v>
      </c>
      <c r="G116" s="278"/>
      <c r="H116" s="278" t="s">
        <v>1126</v>
      </c>
      <c r="I116" s="278"/>
      <c r="J116" s="277"/>
      <c r="K116" s="279" t="s">
        <v>16</v>
      </c>
      <c r="L116" s="280" t="s">
        <v>791</v>
      </c>
      <c r="M116" s="281" t="s">
        <v>792</v>
      </c>
      <c r="N116" s="279"/>
      <c r="O116" s="282"/>
      <c r="P116" s="275" t="s">
        <v>20</v>
      </c>
      <c r="Q116" s="279"/>
      <c r="R116" s="283"/>
      <c r="S116" s="208">
        <f>IF(B116="EXT",MATCH(SUBSTITUTE(M116,"/rsm:CrossIndustryInvoice",""),'Order-X_EXTENDED'!O:O,0),MATCH(B116,'Order-X_EXTENDED'!Z:Z,0))</f>
        <v>195</v>
      </c>
      <c r="T116" s="284" t="s">
        <v>99</v>
      </c>
      <c r="U116" s="270"/>
      <c r="V116" s="271" t="str">
        <f t="shared" si="2"/>
        <v>/rsm:CrossIndustryInvoice/rsm:SupplyChainTradeTransaction/ram:IncludedSupplyChainTradeLineItem/ram:SpecifiedLineTradeAgreement/ram:NetPriceProductTradePrice/ram:IncludedTradeTax</v>
      </c>
      <c r="W116" s="271" t="str">
        <f t="shared" si="3"/>
        <v>/ram:RateApplicablePercent</v>
      </c>
      <c r="X116" s="272">
        <f>COUNTIFS(M$4:M116,V116)</f>
        <v>1</v>
      </c>
      <c r="Y116" s="273"/>
      <c r="Z116" s="274" t="s">
        <v>92</v>
      </c>
      <c r="AA116" s="275">
        <v>6</v>
      </c>
      <c r="AB116" s="275" t="s">
        <v>16</v>
      </c>
      <c r="AC116" s="277" t="s">
        <v>793</v>
      </c>
      <c r="AD116" s="277"/>
      <c r="AE116" s="278"/>
      <c r="AF116" s="278"/>
      <c r="AG116" s="278"/>
      <c r="AH116" s="277"/>
      <c r="AI116" s="279" t="s">
        <v>16</v>
      </c>
      <c r="AJ116" s="280" t="s">
        <v>791</v>
      </c>
      <c r="AK116" s="281" t="s">
        <v>792</v>
      </c>
      <c r="AL116" s="279"/>
      <c r="AM116" s="282"/>
      <c r="AN116" s="275" t="s">
        <v>20</v>
      </c>
      <c r="AO116" s="279"/>
      <c r="AP116" s="283"/>
      <c r="AQ116" s="268"/>
      <c r="AR116" s="284" t="s">
        <v>99</v>
      </c>
      <c r="AS116" s="398"/>
    </row>
    <row r="117" spans="1:45" s="401" customFormat="1" ht="46" customHeight="1" x14ac:dyDescent="0.2">
      <c r="A117" s="550" t="s">
        <v>4157</v>
      </c>
      <c r="B117" s="335" t="s">
        <v>92</v>
      </c>
      <c r="C117" s="336">
        <v>4</v>
      </c>
      <c r="D117" s="336" t="s">
        <v>21</v>
      </c>
      <c r="E117" s="328" t="s">
        <v>4506</v>
      </c>
      <c r="F117" s="328" t="s">
        <v>4507</v>
      </c>
      <c r="G117" s="329"/>
      <c r="H117" s="329"/>
      <c r="I117" s="329"/>
      <c r="J117" s="328"/>
      <c r="K117" s="327" t="s">
        <v>21</v>
      </c>
      <c r="L117" s="337" t="s">
        <v>794</v>
      </c>
      <c r="M117" s="338" t="s">
        <v>795</v>
      </c>
      <c r="N117" s="327"/>
      <c r="O117" s="332"/>
      <c r="P117" s="336" t="s">
        <v>21</v>
      </c>
      <c r="Q117" s="327"/>
      <c r="R117" s="333"/>
      <c r="S117" s="208">
        <f>IF(B117="EXT",MATCH(SUBSTITUTE(M117,"/rsm:CrossIndustryInvoice",""),'Order-X_EXTENDED'!O:O,0),MATCH(B117,'Order-X_EXTENDED'!Z:Z,0))</f>
        <v>204</v>
      </c>
      <c r="T117" s="339" t="s">
        <v>99</v>
      </c>
      <c r="U117" s="270"/>
      <c r="V117" s="271" t="str">
        <f t="shared" si="2"/>
        <v>/rsm:CrossIndustryInvoice/rsm:SupplyChainTradeTransaction/ram:IncludedSupplyChainTradeLineItem/ram:SpecifiedLineTradeAgreement</v>
      </c>
      <c r="W117" s="271" t="str">
        <f t="shared" si="3"/>
        <v>/ram:UltimateCustomerOrderReferencedDocument</v>
      </c>
      <c r="X117" s="272">
        <f>COUNTIFS(M$4:M117,V117)</f>
        <v>1</v>
      </c>
      <c r="Y117" s="273"/>
      <c r="Z117" s="335" t="s">
        <v>92</v>
      </c>
      <c r="AA117" s="336">
        <v>4</v>
      </c>
      <c r="AB117" s="336" t="s">
        <v>21</v>
      </c>
      <c r="AC117" s="328">
        <v>0</v>
      </c>
      <c r="AD117" s="328"/>
      <c r="AE117" s="329"/>
      <c r="AF117" s="329"/>
      <c r="AG117" s="329"/>
      <c r="AH117" s="328"/>
      <c r="AI117" s="327" t="s">
        <v>21</v>
      </c>
      <c r="AJ117" s="337" t="s">
        <v>794</v>
      </c>
      <c r="AK117" s="338" t="s">
        <v>795</v>
      </c>
      <c r="AL117" s="327"/>
      <c r="AM117" s="332"/>
      <c r="AN117" s="336" t="s">
        <v>21</v>
      </c>
      <c r="AO117" s="327"/>
      <c r="AP117" s="333"/>
      <c r="AQ117" s="268"/>
      <c r="AR117" s="339" t="s">
        <v>99</v>
      </c>
      <c r="AS117" s="398"/>
    </row>
    <row r="118" spans="1:45" s="361" customFormat="1" ht="46" customHeight="1" x14ac:dyDescent="0.2">
      <c r="A118" s="550" t="s">
        <v>4157</v>
      </c>
      <c r="B118" s="274" t="s">
        <v>92</v>
      </c>
      <c r="C118" s="275">
        <v>5</v>
      </c>
      <c r="D118" s="275" t="s">
        <v>20</v>
      </c>
      <c r="E118" s="277" t="s">
        <v>582</v>
      </c>
      <c r="F118" s="277"/>
      <c r="G118" s="278"/>
      <c r="H118" s="278"/>
      <c r="I118" s="278"/>
      <c r="J118" s="277"/>
      <c r="K118" s="279" t="s">
        <v>20</v>
      </c>
      <c r="L118" s="280" t="s">
        <v>796</v>
      </c>
      <c r="M118" s="281" t="s">
        <v>797</v>
      </c>
      <c r="N118" s="279"/>
      <c r="O118" s="282"/>
      <c r="P118" s="275" t="s">
        <v>20</v>
      </c>
      <c r="Q118" s="279"/>
      <c r="R118" s="283"/>
      <c r="S118" s="208">
        <f>IF(B118="EXT",MATCH(SUBSTITUTE(M118,"/rsm:CrossIndustryInvoice",""),'Order-X_EXTENDED'!O:O,0),MATCH(B118,'Order-X_EXTENDED'!Z:Z,0))</f>
        <v>205</v>
      </c>
      <c r="T118" s="284" t="s">
        <v>99</v>
      </c>
      <c r="U118" s="270"/>
      <c r="V118" s="271" t="str">
        <f t="shared" si="2"/>
        <v>/rsm:CrossIndustryInvoice/rsm:SupplyChainTradeTransaction/ram:IncludedSupplyChainTradeLineItem/ram:SpecifiedLineTradeAgreement/ram:UltimateCustomerOrderReferencedDocument</v>
      </c>
      <c r="W118" s="271" t="str">
        <f t="shared" si="3"/>
        <v>/ram:IssuerAssignedID</v>
      </c>
      <c r="X118" s="272">
        <f>COUNTIFS(M$4:M118,V118)</f>
        <v>1</v>
      </c>
      <c r="Y118" s="273"/>
      <c r="Z118" s="274" t="s">
        <v>92</v>
      </c>
      <c r="AA118" s="275">
        <v>5</v>
      </c>
      <c r="AB118" s="275" t="s">
        <v>20</v>
      </c>
      <c r="AC118" s="277">
        <v>0</v>
      </c>
      <c r="AD118" s="277"/>
      <c r="AE118" s="278"/>
      <c r="AF118" s="278"/>
      <c r="AG118" s="278"/>
      <c r="AH118" s="277"/>
      <c r="AI118" s="279" t="s">
        <v>20</v>
      </c>
      <c r="AJ118" s="280" t="s">
        <v>796</v>
      </c>
      <c r="AK118" s="281" t="s">
        <v>797</v>
      </c>
      <c r="AL118" s="279"/>
      <c r="AM118" s="282"/>
      <c r="AN118" s="275" t="s">
        <v>20</v>
      </c>
      <c r="AO118" s="279"/>
      <c r="AP118" s="283"/>
      <c r="AQ118" s="268"/>
      <c r="AR118" s="284" t="s">
        <v>99</v>
      </c>
      <c r="AS118" s="398"/>
    </row>
    <row r="119" spans="1:45" s="361" customFormat="1" ht="46" customHeight="1" x14ac:dyDescent="0.2">
      <c r="A119" s="550" t="s">
        <v>4157</v>
      </c>
      <c r="B119" s="274" t="s">
        <v>92</v>
      </c>
      <c r="C119" s="275">
        <v>5</v>
      </c>
      <c r="D119" s="275" t="s">
        <v>20</v>
      </c>
      <c r="E119" s="277" t="s">
        <v>612</v>
      </c>
      <c r="F119" s="277"/>
      <c r="G119" s="278"/>
      <c r="H119" s="278"/>
      <c r="I119" s="278"/>
      <c r="J119" s="277"/>
      <c r="K119" s="279" t="s">
        <v>20</v>
      </c>
      <c r="L119" s="280" t="s">
        <v>798</v>
      </c>
      <c r="M119" s="281" t="s">
        <v>799</v>
      </c>
      <c r="N119" s="279"/>
      <c r="O119" s="282"/>
      <c r="P119" s="275" t="s">
        <v>20</v>
      </c>
      <c r="Q119" s="279"/>
      <c r="R119" s="283"/>
      <c r="S119" s="208">
        <f>IF(B119="EXT",MATCH(SUBSTITUTE(M119,"/rsm:CrossIndustryInvoice",""),'Order-X_EXTENDED'!O:O,0),MATCH(B119,'Order-X_EXTENDED'!Z:Z,0))</f>
        <v>206</v>
      </c>
      <c r="T119" s="284" t="s">
        <v>99</v>
      </c>
      <c r="U119" s="270"/>
      <c r="V119" s="271" t="str">
        <f t="shared" si="2"/>
        <v>/rsm:CrossIndustryInvoice/rsm:SupplyChainTradeTransaction/ram:IncludedSupplyChainTradeLineItem/ram:SpecifiedLineTradeAgreement/ram:UltimateCustomerOrderReferencedDocument</v>
      </c>
      <c r="W119" s="271" t="str">
        <f t="shared" si="3"/>
        <v>/ram:LineID</v>
      </c>
      <c r="X119" s="272">
        <f>COUNTIFS(M$4:M119,V119)</f>
        <v>1</v>
      </c>
      <c r="Y119" s="273"/>
      <c r="Z119" s="274" t="s">
        <v>92</v>
      </c>
      <c r="AA119" s="275">
        <v>5</v>
      </c>
      <c r="AB119" s="275" t="s">
        <v>20</v>
      </c>
      <c r="AC119" s="277">
        <v>0</v>
      </c>
      <c r="AD119" s="277"/>
      <c r="AE119" s="278"/>
      <c r="AF119" s="278"/>
      <c r="AG119" s="278"/>
      <c r="AH119" s="277"/>
      <c r="AI119" s="279" t="s">
        <v>20</v>
      </c>
      <c r="AJ119" s="280" t="s">
        <v>798</v>
      </c>
      <c r="AK119" s="281" t="s">
        <v>799</v>
      </c>
      <c r="AL119" s="279"/>
      <c r="AM119" s="282"/>
      <c r="AN119" s="275" t="s">
        <v>20</v>
      </c>
      <c r="AO119" s="279"/>
      <c r="AP119" s="283"/>
      <c r="AQ119" s="268"/>
      <c r="AR119" s="284" t="s">
        <v>99</v>
      </c>
      <c r="AS119" s="398"/>
    </row>
    <row r="120" spans="1:45" s="361" customFormat="1" ht="46" customHeight="1" x14ac:dyDescent="0.2">
      <c r="A120" s="550" t="s">
        <v>4157</v>
      </c>
      <c r="B120" s="274" t="s">
        <v>92</v>
      </c>
      <c r="C120" s="275">
        <v>5</v>
      </c>
      <c r="D120" s="275" t="s">
        <v>20</v>
      </c>
      <c r="E120" s="343" t="s">
        <v>4508</v>
      </c>
      <c r="F120" s="277"/>
      <c r="G120" s="278"/>
      <c r="H120" s="278"/>
      <c r="I120" s="278"/>
      <c r="J120" s="277"/>
      <c r="K120" s="279" t="s">
        <v>20</v>
      </c>
      <c r="L120" s="280" t="s">
        <v>800</v>
      </c>
      <c r="M120" s="281" t="s">
        <v>801</v>
      </c>
      <c r="N120" s="279"/>
      <c r="O120" s="282"/>
      <c r="P120" s="275" t="s">
        <v>20</v>
      </c>
      <c r="Q120" s="279"/>
      <c r="R120" s="283"/>
      <c r="S120" s="208">
        <f>IF(B120="EXT",MATCH(SUBSTITUTE(M120,"/rsm:CrossIndustryInvoice",""),'Order-X_EXTENDED'!O:O,0),MATCH(B120,'Order-X_EXTENDED'!Z:Z,0))</f>
        <v>207</v>
      </c>
      <c r="T120" s="284" t="s">
        <v>99</v>
      </c>
      <c r="U120" s="270"/>
      <c r="V120" s="271" t="str">
        <f t="shared" si="2"/>
        <v>/rsm:CrossIndustryInvoice/rsm:SupplyChainTradeTransaction/ram:IncludedSupplyChainTradeLineItem/ram:SpecifiedLineTradeAgreement/ram:UltimateCustomerOrderReferencedDocument</v>
      </c>
      <c r="W120" s="271" t="str">
        <f t="shared" si="3"/>
        <v>/ram:FormattedIssueDateTime</v>
      </c>
      <c r="X120" s="272">
        <f>COUNTIFS(M$4:M120,V120)</f>
        <v>1</v>
      </c>
      <c r="Y120" s="273"/>
      <c r="Z120" s="274" t="s">
        <v>92</v>
      </c>
      <c r="AA120" s="275">
        <v>5</v>
      </c>
      <c r="AB120" s="275" t="s">
        <v>20</v>
      </c>
      <c r="AC120" s="343">
        <v>0</v>
      </c>
      <c r="AD120" s="277"/>
      <c r="AE120" s="278"/>
      <c r="AF120" s="278"/>
      <c r="AG120" s="278"/>
      <c r="AH120" s="277"/>
      <c r="AI120" s="279" t="s">
        <v>20</v>
      </c>
      <c r="AJ120" s="280" t="s">
        <v>800</v>
      </c>
      <c r="AK120" s="281" t="s">
        <v>801</v>
      </c>
      <c r="AL120" s="279"/>
      <c r="AM120" s="282"/>
      <c r="AN120" s="275" t="s">
        <v>20</v>
      </c>
      <c r="AO120" s="279"/>
      <c r="AP120" s="283"/>
      <c r="AQ120" s="268"/>
      <c r="AR120" s="284" t="s">
        <v>99</v>
      </c>
      <c r="AS120" s="398"/>
    </row>
    <row r="121" spans="1:45" s="361" customFormat="1" ht="46" customHeight="1" x14ac:dyDescent="0.2">
      <c r="A121" s="550" t="s">
        <v>4157</v>
      </c>
      <c r="B121" s="274" t="s">
        <v>92</v>
      </c>
      <c r="C121" s="275">
        <v>6</v>
      </c>
      <c r="D121" s="275" t="s">
        <v>16</v>
      </c>
      <c r="E121" s="277" t="s">
        <v>4509</v>
      </c>
      <c r="F121" s="277"/>
      <c r="G121" s="278"/>
      <c r="H121" s="278"/>
      <c r="I121" s="278"/>
      <c r="J121" s="277" t="s">
        <v>212</v>
      </c>
      <c r="K121" s="279" t="s">
        <v>16</v>
      </c>
      <c r="L121" s="280" t="s">
        <v>802</v>
      </c>
      <c r="M121" s="281" t="s">
        <v>803</v>
      </c>
      <c r="N121" s="279"/>
      <c r="O121" s="282"/>
      <c r="P121" s="275" t="s">
        <v>20</v>
      </c>
      <c r="Q121" s="279"/>
      <c r="R121" s="283"/>
      <c r="S121" s="208">
        <f>IF(B121="EXT",MATCH(SUBSTITUTE(M121,"/rsm:CrossIndustryInvoice",""),'Order-X_EXTENDED'!O:O,0),MATCH(B121,'Order-X_EXTENDED'!Z:Z,0))</f>
        <v>208</v>
      </c>
      <c r="T121" s="284" t="s">
        <v>99</v>
      </c>
      <c r="U121" s="270"/>
      <c r="V121" s="271" t="str">
        <f t="shared" si="2"/>
        <v>/rsm:CrossIndustryInvoice/rsm:SupplyChainTradeTransaction/ram:IncludedSupplyChainTradeLineItem/ram:SpecifiedLineTradeAgreement/ram:UltimateCustomerOrderReferencedDocument/ram:FormattedIssueDateTime</v>
      </c>
      <c r="W121" s="271" t="str">
        <f t="shared" si="3"/>
        <v>/qdt:DateTimeString</v>
      </c>
      <c r="X121" s="272">
        <f>COUNTIFS(M$4:M121,V121)</f>
        <v>1</v>
      </c>
      <c r="Y121" s="273"/>
      <c r="Z121" s="274" t="s">
        <v>92</v>
      </c>
      <c r="AA121" s="275">
        <v>6</v>
      </c>
      <c r="AB121" s="275" t="s">
        <v>16</v>
      </c>
      <c r="AC121" s="277">
        <v>0</v>
      </c>
      <c r="AD121" s="277"/>
      <c r="AE121" s="278"/>
      <c r="AF121" s="278"/>
      <c r="AG121" s="278"/>
      <c r="AH121" s="277"/>
      <c r="AI121" s="279" t="s">
        <v>16</v>
      </c>
      <c r="AJ121" s="280" t="s">
        <v>802</v>
      </c>
      <c r="AK121" s="281" t="s">
        <v>803</v>
      </c>
      <c r="AL121" s="279"/>
      <c r="AM121" s="282"/>
      <c r="AN121" s="275" t="s">
        <v>20</v>
      </c>
      <c r="AO121" s="279"/>
      <c r="AP121" s="283"/>
      <c r="AQ121" s="268"/>
      <c r="AR121" s="284" t="s">
        <v>99</v>
      </c>
      <c r="AS121" s="398"/>
    </row>
    <row r="122" spans="1:45" s="361" customFormat="1" ht="46" customHeight="1" x14ac:dyDescent="0.2">
      <c r="A122" s="550" t="s">
        <v>4157</v>
      </c>
      <c r="B122" s="274" t="s">
        <v>92</v>
      </c>
      <c r="C122" s="275">
        <v>7</v>
      </c>
      <c r="D122" s="275" t="s">
        <v>16</v>
      </c>
      <c r="E122" s="277" t="s">
        <v>302</v>
      </c>
      <c r="F122" s="277"/>
      <c r="G122" s="278"/>
      <c r="H122" s="278"/>
      <c r="I122" s="278" t="s">
        <v>227</v>
      </c>
      <c r="J122" s="277"/>
      <c r="K122" s="279" t="s">
        <v>16</v>
      </c>
      <c r="L122" s="280" t="s">
        <v>804</v>
      </c>
      <c r="M122" s="281" t="s">
        <v>805</v>
      </c>
      <c r="N122" s="279"/>
      <c r="O122" s="282"/>
      <c r="P122" s="275" t="s">
        <v>20</v>
      </c>
      <c r="Q122" s="279"/>
      <c r="R122" s="283"/>
      <c r="S122" s="208">
        <f>IF(B122="EXT",MATCH(SUBSTITUTE(M122,"/rsm:CrossIndustryInvoice",""),'Order-X_EXTENDED'!O:O,0),MATCH(B122,'Order-X_EXTENDED'!Z:Z,0))</f>
        <v>209</v>
      </c>
      <c r="T122" s="284" t="s">
        <v>99</v>
      </c>
      <c r="U122" s="270"/>
      <c r="V122" s="271" t="str">
        <f t="shared" si="2"/>
        <v>/rsm:CrossIndustryInvoice/rsm:SupplyChainTradeTransaction/ram:IncludedSupplyChainTradeLineItem/ram:SpecifiedLineTradeAgreement/ram:UltimateCustomerOrderReferencedDocument/ram:FormattedIssueDateTime/qdt:DateTimeString</v>
      </c>
      <c r="W122" s="271" t="str">
        <f t="shared" si="3"/>
        <v>/@format</v>
      </c>
      <c r="X122" s="272">
        <f>COUNTIFS(M$4:M122,V122)</f>
        <v>1</v>
      </c>
      <c r="Y122" s="273"/>
      <c r="Z122" s="274" t="s">
        <v>92</v>
      </c>
      <c r="AA122" s="275">
        <v>7</v>
      </c>
      <c r="AB122" s="275" t="s">
        <v>16</v>
      </c>
      <c r="AC122" s="277" t="s">
        <v>307</v>
      </c>
      <c r="AD122" s="277"/>
      <c r="AE122" s="278"/>
      <c r="AF122" s="278"/>
      <c r="AG122" s="278"/>
      <c r="AH122" s="277"/>
      <c r="AI122" s="279" t="s">
        <v>16</v>
      </c>
      <c r="AJ122" s="280" t="s">
        <v>804</v>
      </c>
      <c r="AK122" s="281" t="s">
        <v>805</v>
      </c>
      <c r="AL122" s="279"/>
      <c r="AM122" s="282"/>
      <c r="AN122" s="275" t="s">
        <v>20</v>
      </c>
      <c r="AO122" s="279"/>
      <c r="AP122" s="283"/>
      <c r="AQ122" s="268"/>
      <c r="AR122" s="284" t="s">
        <v>99</v>
      </c>
      <c r="AS122" s="398"/>
    </row>
    <row r="123" spans="1:45" s="399" customFormat="1" ht="46" customHeight="1" x14ac:dyDescent="0.2">
      <c r="A123" s="551" t="s">
        <v>4158</v>
      </c>
      <c r="B123" s="316" t="s">
        <v>806</v>
      </c>
      <c r="C123" s="317">
        <v>3</v>
      </c>
      <c r="D123" s="317" t="s">
        <v>16</v>
      </c>
      <c r="E123" s="318" t="s">
        <v>10</v>
      </c>
      <c r="F123" s="319"/>
      <c r="G123" s="320"/>
      <c r="H123" s="320"/>
      <c r="I123" s="320"/>
      <c r="J123" s="319"/>
      <c r="K123" s="317" t="s">
        <v>16</v>
      </c>
      <c r="L123" s="321" t="s">
        <v>807</v>
      </c>
      <c r="M123" s="322" t="s">
        <v>808</v>
      </c>
      <c r="N123" s="317"/>
      <c r="O123" s="323"/>
      <c r="P123" s="317" t="s">
        <v>20</v>
      </c>
      <c r="Q123" s="317"/>
      <c r="R123" s="324"/>
      <c r="S123" s="208">
        <f>IF(B123="EXT",MATCH(SUBSTITUTE(M123,"/rsm:CrossIndustryInvoice",""),'Order-X_EXTENDED'!O:O,0),MATCH(B123,'Order-X_EXTENDED'!Z:Z,0))</f>
        <v>210</v>
      </c>
      <c r="T123" s="323" t="s">
        <v>323</v>
      </c>
      <c r="U123" s="270"/>
      <c r="V123" s="271" t="str">
        <f t="shared" si="2"/>
        <v>/rsm:CrossIndustryInvoice/rsm:SupplyChainTradeTransaction/ram:IncludedSupplyChainTradeLineItem</v>
      </c>
      <c r="W123" s="271" t="str">
        <f t="shared" si="3"/>
        <v>/ram:SpecifiedLineTradeDelivery</v>
      </c>
      <c r="X123" s="272">
        <f>COUNTIFS(M$4:M123,V123)</f>
        <v>1</v>
      </c>
      <c r="Y123" s="273"/>
      <c r="Z123" s="316" t="s">
        <v>806</v>
      </c>
      <c r="AA123" s="317">
        <v>3</v>
      </c>
      <c r="AB123" s="317" t="s">
        <v>16</v>
      </c>
      <c r="AC123" s="318" t="s">
        <v>809</v>
      </c>
      <c r="AD123" s="319"/>
      <c r="AE123" s="320"/>
      <c r="AF123" s="320"/>
      <c r="AG123" s="320" t="s">
        <v>77</v>
      </c>
      <c r="AH123" s="319"/>
      <c r="AI123" s="317" t="s">
        <v>16</v>
      </c>
      <c r="AJ123" s="321" t="s">
        <v>807</v>
      </c>
      <c r="AK123" s="322" t="s">
        <v>808</v>
      </c>
      <c r="AL123" s="317"/>
      <c r="AM123" s="323"/>
      <c r="AN123" s="317" t="s">
        <v>20</v>
      </c>
      <c r="AO123" s="317"/>
      <c r="AP123" s="324"/>
      <c r="AQ123" s="268"/>
      <c r="AR123" s="323" t="s">
        <v>323</v>
      </c>
      <c r="AS123" s="398"/>
    </row>
    <row r="124" spans="1:45" s="361" customFormat="1" ht="46" customHeight="1" x14ac:dyDescent="0.2">
      <c r="A124" s="551" t="s">
        <v>4158</v>
      </c>
      <c r="B124" s="325" t="s">
        <v>810</v>
      </c>
      <c r="C124" s="279">
        <v>4</v>
      </c>
      <c r="D124" s="279" t="s">
        <v>16</v>
      </c>
      <c r="E124" s="277" t="s">
        <v>811</v>
      </c>
      <c r="F124" s="277" t="s">
        <v>812</v>
      </c>
      <c r="G124" s="278"/>
      <c r="H124" s="278" t="s">
        <v>813</v>
      </c>
      <c r="I124" s="278" t="s">
        <v>814</v>
      </c>
      <c r="J124" s="277" t="s">
        <v>684</v>
      </c>
      <c r="K124" s="279" t="s">
        <v>16</v>
      </c>
      <c r="L124" s="288" t="s">
        <v>815</v>
      </c>
      <c r="M124" s="289" t="s">
        <v>816</v>
      </c>
      <c r="N124" s="279" t="s">
        <v>687</v>
      </c>
      <c r="O124" s="282" t="s">
        <v>81</v>
      </c>
      <c r="P124" s="279" t="s">
        <v>20</v>
      </c>
      <c r="Q124" s="279" t="s">
        <v>193</v>
      </c>
      <c r="R124" s="283" t="s">
        <v>77</v>
      </c>
      <c r="S124" s="208" t="e">
        <f>IF(B124="EXT",MATCH(SUBSTITUTE(M124,"/rsm:CrossIndustryInvoice",""),'Order-X_EXTENDED'!O:O,0),MATCH(B124,'Order-X_EXTENDED'!Z:Z,0))</f>
        <v>#N/A</v>
      </c>
      <c r="T124" s="282" t="s">
        <v>323</v>
      </c>
      <c r="U124" s="270" t="s">
        <v>4704</v>
      </c>
      <c r="V124" s="271" t="str">
        <f t="shared" si="2"/>
        <v>/rsm:CrossIndustryInvoice/rsm:SupplyChainTradeTransaction/ram:IncludedSupplyChainTradeLineItem/ram:SpecifiedLineTradeDelivery</v>
      </c>
      <c r="W124" s="271" t="str">
        <f t="shared" si="3"/>
        <v>/ram:BilledQuantity</v>
      </c>
      <c r="X124" s="272">
        <f>COUNTIFS(M$4:M124,V124)</f>
        <v>1</v>
      </c>
      <c r="Y124" s="273"/>
      <c r="Z124" s="325" t="s">
        <v>810</v>
      </c>
      <c r="AA124" s="279">
        <v>4</v>
      </c>
      <c r="AB124" s="279" t="s">
        <v>16</v>
      </c>
      <c r="AC124" s="277" t="s">
        <v>817</v>
      </c>
      <c r="AD124" s="277" t="s">
        <v>818</v>
      </c>
      <c r="AE124" s="278"/>
      <c r="AF124" s="278" t="s">
        <v>819</v>
      </c>
      <c r="AG124" s="278" t="s">
        <v>820</v>
      </c>
      <c r="AH124" s="277" t="s">
        <v>691</v>
      </c>
      <c r="AI124" s="279" t="s">
        <v>16</v>
      </c>
      <c r="AJ124" s="288" t="s">
        <v>815</v>
      </c>
      <c r="AK124" s="289" t="s">
        <v>816</v>
      </c>
      <c r="AL124" s="279" t="s">
        <v>687</v>
      </c>
      <c r="AM124" s="282" t="s">
        <v>81</v>
      </c>
      <c r="AN124" s="279" t="s">
        <v>20</v>
      </c>
      <c r="AO124" s="279" t="s">
        <v>193</v>
      </c>
      <c r="AP124" s="283" t="s">
        <v>77</v>
      </c>
      <c r="AQ124" s="268"/>
      <c r="AR124" s="282" t="s">
        <v>323</v>
      </c>
      <c r="AS124" s="398"/>
    </row>
    <row r="125" spans="1:45" s="361" customFormat="1" ht="46" customHeight="1" x14ac:dyDescent="0.2">
      <c r="A125" s="551" t="s">
        <v>4158</v>
      </c>
      <c r="B125" s="325" t="s">
        <v>821</v>
      </c>
      <c r="C125" s="279">
        <v>5</v>
      </c>
      <c r="D125" s="279" t="s">
        <v>16</v>
      </c>
      <c r="E125" s="277" t="s">
        <v>822</v>
      </c>
      <c r="F125" s="277" t="s">
        <v>823</v>
      </c>
      <c r="G125" s="278" t="s">
        <v>824</v>
      </c>
      <c r="H125" s="278" t="s">
        <v>696</v>
      </c>
      <c r="I125" s="278" t="s">
        <v>825</v>
      </c>
      <c r="J125" s="277" t="s">
        <v>189</v>
      </c>
      <c r="K125" s="279" t="s">
        <v>16</v>
      </c>
      <c r="L125" s="288" t="s">
        <v>826</v>
      </c>
      <c r="M125" s="289" t="s">
        <v>827</v>
      </c>
      <c r="N125" s="279" t="s">
        <v>192</v>
      </c>
      <c r="O125" s="282" t="s">
        <v>230</v>
      </c>
      <c r="P125" s="279" t="s">
        <v>20</v>
      </c>
      <c r="Q125" s="279" t="s">
        <v>193</v>
      </c>
      <c r="R125" s="283" t="s">
        <v>77</v>
      </c>
      <c r="S125" s="208" t="e">
        <f>IF(B125="EXT",MATCH(SUBSTITUTE(M125,"/rsm:CrossIndustryInvoice",""),'Order-X_EXTENDED'!O:O,0),MATCH(B125,'Order-X_EXTENDED'!Z:Z,0))</f>
        <v>#N/A</v>
      </c>
      <c r="T125" s="282" t="s">
        <v>323</v>
      </c>
      <c r="U125" s="270" t="s">
        <v>4704</v>
      </c>
      <c r="V125" s="271" t="str">
        <f t="shared" si="2"/>
        <v>/rsm:CrossIndustryInvoice/rsm:SupplyChainTradeTransaction/ram:IncludedSupplyChainTradeLineItem/ram:SpecifiedLineTradeDelivery/ram:BilledQuantity</v>
      </c>
      <c r="W125" s="271" t="str">
        <f t="shared" si="3"/>
        <v>/@unitCode</v>
      </c>
      <c r="X125" s="272">
        <f>COUNTIFS(M$4:M125,V125)</f>
        <v>1</v>
      </c>
      <c r="Y125" s="273"/>
      <c r="Z125" s="325" t="s">
        <v>821</v>
      </c>
      <c r="AA125" s="279">
        <v>5</v>
      </c>
      <c r="AB125" s="279" t="s">
        <v>16</v>
      </c>
      <c r="AC125" s="277" t="s">
        <v>828</v>
      </c>
      <c r="AD125" s="277" t="s">
        <v>829</v>
      </c>
      <c r="AE125" s="278" t="s">
        <v>830</v>
      </c>
      <c r="AF125" s="278" t="s">
        <v>704</v>
      </c>
      <c r="AG125" s="278" t="s">
        <v>831</v>
      </c>
      <c r="AH125" s="277" t="s">
        <v>189</v>
      </c>
      <c r="AI125" s="279" t="s">
        <v>16</v>
      </c>
      <c r="AJ125" s="288" t="s">
        <v>826</v>
      </c>
      <c r="AK125" s="289" t="s">
        <v>827</v>
      </c>
      <c r="AL125" s="279" t="s">
        <v>192</v>
      </c>
      <c r="AM125" s="282" t="s">
        <v>230</v>
      </c>
      <c r="AN125" s="279" t="s">
        <v>20</v>
      </c>
      <c r="AO125" s="279" t="s">
        <v>193</v>
      </c>
      <c r="AP125" s="283" t="s">
        <v>77</v>
      </c>
      <c r="AQ125" s="268"/>
      <c r="AR125" s="282" t="s">
        <v>323</v>
      </c>
      <c r="AS125" s="398"/>
    </row>
    <row r="126" spans="1:45" s="361" customFormat="1" ht="46" customHeight="1" x14ac:dyDescent="0.2">
      <c r="A126" s="551" t="s">
        <v>4158</v>
      </c>
      <c r="B126" s="274" t="s">
        <v>92</v>
      </c>
      <c r="C126" s="275">
        <v>4</v>
      </c>
      <c r="D126" s="275" t="s">
        <v>20</v>
      </c>
      <c r="E126" s="277" t="s">
        <v>36</v>
      </c>
      <c r="F126" s="277" t="s">
        <v>4510</v>
      </c>
      <c r="G126" s="278"/>
      <c r="H126" s="278"/>
      <c r="I126" s="278"/>
      <c r="J126" s="277"/>
      <c r="K126" s="279" t="s">
        <v>20</v>
      </c>
      <c r="L126" s="280" t="s">
        <v>832</v>
      </c>
      <c r="M126" s="281" t="s">
        <v>833</v>
      </c>
      <c r="N126" s="279"/>
      <c r="O126" s="282"/>
      <c r="P126" s="275" t="s">
        <v>20</v>
      </c>
      <c r="Q126" s="279"/>
      <c r="R126" s="283"/>
      <c r="S126" s="208" t="e">
        <f>IF(B126="EXT",MATCH(SUBSTITUTE(M126,"/rsm:CrossIndustryInvoice",""),'Order-X_EXTENDED'!O:O,0),MATCH(B126,'Order-X_EXTENDED'!Z:Z,0))</f>
        <v>#N/A</v>
      </c>
      <c r="T126" s="284" t="s">
        <v>99</v>
      </c>
      <c r="U126" s="270" t="s">
        <v>4970</v>
      </c>
      <c r="V126" s="271" t="str">
        <f t="shared" si="2"/>
        <v>/rsm:CrossIndustryInvoice/rsm:SupplyChainTradeTransaction/ram:IncludedSupplyChainTradeLineItem/ram:SpecifiedLineTradeDelivery</v>
      </c>
      <c r="W126" s="271" t="str">
        <f t="shared" si="3"/>
        <v>/ram:ChargeFreeQuantity</v>
      </c>
      <c r="X126" s="272">
        <f>COUNTIFS(M$4:M126,V126)</f>
        <v>1</v>
      </c>
      <c r="Y126" s="273"/>
      <c r="Z126" s="274" t="s">
        <v>92</v>
      </c>
      <c r="AA126" s="275">
        <v>4</v>
      </c>
      <c r="AB126" s="275" t="s">
        <v>20</v>
      </c>
      <c r="AC126" s="277" t="s">
        <v>834</v>
      </c>
      <c r="AD126" s="277"/>
      <c r="AE126" s="278"/>
      <c r="AF126" s="278"/>
      <c r="AG126" s="278"/>
      <c r="AH126" s="277"/>
      <c r="AI126" s="279" t="s">
        <v>20</v>
      </c>
      <c r="AJ126" s="280" t="s">
        <v>832</v>
      </c>
      <c r="AK126" s="281" t="s">
        <v>833</v>
      </c>
      <c r="AL126" s="279"/>
      <c r="AM126" s="282"/>
      <c r="AN126" s="275" t="s">
        <v>20</v>
      </c>
      <c r="AO126" s="279"/>
      <c r="AP126" s="283"/>
      <c r="AQ126" s="268"/>
      <c r="AR126" s="284" t="s">
        <v>99</v>
      </c>
      <c r="AS126" s="398"/>
    </row>
    <row r="127" spans="1:45" s="361" customFormat="1" ht="46" customHeight="1" x14ac:dyDescent="0.2">
      <c r="A127" s="551" t="s">
        <v>4158</v>
      </c>
      <c r="B127" s="274" t="s">
        <v>92</v>
      </c>
      <c r="C127" s="275">
        <v>5</v>
      </c>
      <c r="D127" s="275" t="s">
        <v>16</v>
      </c>
      <c r="E127" s="277" t="s">
        <v>478</v>
      </c>
      <c r="F127" s="277"/>
      <c r="G127" s="278"/>
      <c r="H127" s="278"/>
      <c r="I127" s="278"/>
      <c r="J127" s="277"/>
      <c r="K127" s="279" t="s">
        <v>20</v>
      </c>
      <c r="L127" s="280" t="s">
        <v>835</v>
      </c>
      <c r="M127" s="281" t="s">
        <v>836</v>
      </c>
      <c r="N127" s="279"/>
      <c r="O127" s="282"/>
      <c r="P127" s="275" t="s">
        <v>20</v>
      </c>
      <c r="Q127" s="279"/>
      <c r="R127" s="283"/>
      <c r="S127" s="208" t="e">
        <f>IF(B127="EXT",MATCH(SUBSTITUTE(M127,"/rsm:CrossIndustryInvoice",""),'Order-X_EXTENDED'!O:O,0),MATCH(B127,'Order-X_EXTENDED'!Z:Z,0))</f>
        <v>#N/A</v>
      </c>
      <c r="T127" s="284" t="s">
        <v>99</v>
      </c>
      <c r="U127" s="270" t="s">
        <v>4970</v>
      </c>
      <c r="V127" s="271" t="str">
        <f t="shared" si="2"/>
        <v>/rsm:CrossIndustryInvoice/rsm:SupplyChainTradeTransaction/ram:IncludedSupplyChainTradeLineItem/ram:SpecifiedLineTradeDelivery/ram:ChargeFreeQuantity</v>
      </c>
      <c r="W127" s="271" t="str">
        <f t="shared" si="3"/>
        <v>/@unitCode</v>
      </c>
      <c r="X127" s="272">
        <f>COUNTIFS(M$4:M127,V127)</f>
        <v>1</v>
      </c>
      <c r="Y127" s="273"/>
      <c r="Z127" s="274" t="s">
        <v>92</v>
      </c>
      <c r="AA127" s="275">
        <v>5</v>
      </c>
      <c r="AB127" s="275" t="s">
        <v>16</v>
      </c>
      <c r="AC127" s="277" t="s">
        <v>482</v>
      </c>
      <c r="AD127" s="277"/>
      <c r="AE127" s="278"/>
      <c r="AF127" s="278"/>
      <c r="AG127" s="278"/>
      <c r="AH127" s="277"/>
      <c r="AI127" s="279" t="s">
        <v>20</v>
      </c>
      <c r="AJ127" s="280" t="s">
        <v>835</v>
      </c>
      <c r="AK127" s="281" t="s">
        <v>836</v>
      </c>
      <c r="AL127" s="279"/>
      <c r="AM127" s="282"/>
      <c r="AN127" s="275" t="s">
        <v>20</v>
      </c>
      <c r="AO127" s="279"/>
      <c r="AP127" s="283"/>
      <c r="AQ127" s="268"/>
      <c r="AR127" s="284" t="s">
        <v>99</v>
      </c>
      <c r="AS127" s="398"/>
    </row>
    <row r="128" spans="1:45" s="361" customFormat="1" ht="46" customHeight="1" x14ac:dyDescent="0.2">
      <c r="A128" s="551" t="s">
        <v>4158</v>
      </c>
      <c r="B128" s="274" t="s">
        <v>92</v>
      </c>
      <c r="C128" s="275">
        <v>4</v>
      </c>
      <c r="D128" s="275" t="s">
        <v>20</v>
      </c>
      <c r="E128" s="277" t="s">
        <v>837</v>
      </c>
      <c r="F128" s="277" t="s">
        <v>4406</v>
      </c>
      <c r="G128" s="278"/>
      <c r="H128" s="278"/>
      <c r="I128" s="278"/>
      <c r="J128" s="277"/>
      <c r="K128" s="279" t="s">
        <v>20</v>
      </c>
      <c r="L128" s="280" t="s">
        <v>838</v>
      </c>
      <c r="M128" s="281" t="s">
        <v>839</v>
      </c>
      <c r="N128" s="279"/>
      <c r="O128" s="282"/>
      <c r="P128" s="275" t="s">
        <v>20</v>
      </c>
      <c r="Q128" s="279"/>
      <c r="R128" s="283"/>
      <c r="S128" s="208">
        <f>IF(B128="EXT",MATCH(SUBSTITUTE(M128,"/rsm:CrossIndustryInvoice",""),'Order-X_EXTENDED'!O:O,0),MATCH(B128,'Order-X_EXTENDED'!Z:Z,0))</f>
        <v>217</v>
      </c>
      <c r="T128" s="284" t="s">
        <v>99</v>
      </c>
      <c r="U128" s="270"/>
      <c r="V128" s="271" t="str">
        <f t="shared" si="2"/>
        <v>/rsm:CrossIndustryInvoice/rsm:SupplyChainTradeTransaction/ram:IncludedSupplyChainTradeLineItem/ram:SpecifiedLineTradeDelivery</v>
      </c>
      <c r="W128" s="271" t="str">
        <f t="shared" si="3"/>
        <v>/ram:PackageQuantity</v>
      </c>
      <c r="X128" s="272">
        <f>COUNTIFS(M$4:M128,V128)</f>
        <v>1</v>
      </c>
      <c r="Y128" s="273"/>
      <c r="Z128" s="274" t="s">
        <v>92</v>
      </c>
      <c r="AA128" s="275">
        <v>4</v>
      </c>
      <c r="AB128" s="275" t="s">
        <v>20</v>
      </c>
      <c r="AC128" s="277" t="s">
        <v>840</v>
      </c>
      <c r="AD128" s="277"/>
      <c r="AE128" s="278"/>
      <c r="AF128" s="278"/>
      <c r="AG128" s="278"/>
      <c r="AH128" s="277"/>
      <c r="AI128" s="279" t="s">
        <v>20</v>
      </c>
      <c r="AJ128" s="280" t="s">
        <v>838</v>
      </c>
      <c r="AK128" s="281" t="s">
        <v>839</v>
      </c>
      <c r="AL128" s="279"/>
      <c r="AM128" s="282"/>
      <c r="AN128" s="275" t="s">
        <v>20</v>
      </c>
      <c r="AO128" s="279"/>
      <c r="AP128" s="283"/>
      <c r="AQ128" s="268"/>
      <c r="AR128" s="284" t="s">
        <v>99</v>
      </c>
      <c r="AS128" s="398"/>
    </row>
    <row r="129" spans="1:45" s="361" customFormat="1" ht="46" customHeight="1" x14ac:dyDescent="0.2">
      <c r="A129" s="551" t="s">
        <v>4158</v>
      </c>
      <c r="B129" s="274" t="s">
        <v>92</v>
      </c>
      <c r="C129" s="275">
        <v>5</v>
      </c>
      <c r="D129" s="275" t="s">
        <v>16</v>
      </c>
      <c r="E129" s="277" t="s">
        <v>478</v>
      </c>
      <c r="F129" s="277"/>
      <c r="G129" s="278"/>
      <c r="H129" s="278"/>
      <c r="I129" s="278"/>
      <c r="J129" s="277"/>
      <c r="K129" s="279" t="s">
        <v>20</v>
      </c>
      <c r="L129" s="280" t="s">
        <v>841</v>
      </c>
      <c r="M129" s="281" t="s">
        <v>842</v>
      </c>
      <c r="N129" s="279"/>
      <c r="O129" s="282"/>
      <c r="P129" s="275" t="s">
        <v>20</v>
      </c>
      <c r="Q129" s="279"/>
      <c r="R129" s="283"/>
      <c r="S129" s="208">
        <f>IF(B129="EXT",MATCH(SUBSTITUTE(M129,"/rsm:CrossIndustryInvoice",""),'Order-X_EXTENDED'!O:O,0),MATCH(B129,'Order-X_EXTENDED'!Z:Z,0))</f>
        <v>218</v>
      </c>
      <c r="T129" s="284" t="s">
        <v>99</v>
      </c>
      <c r="U129" s="270"/>
      <c r="V129" s="271" t="str">
        <f t="shared" si="2"/>
        <v>/rsm:CrossIndustryInvoice/rsm:SupplyChainTradeTransaction/ram:IncludedSupplyChainTradeLineItem/ram:SpecifiedLineTradeDelivery/ram:PackageQuantity</v>
      </c>
      <c r="W129" s="271" t="str">
        <f t="shared" si="3"/>
        <v>/@unitCode</v>
      </c>
      <c r="X129" s="272">
        <f>COUNTIFS(M$4:M129,V129)</f>
        <v>1</v>
      </c>
      <c r="Y129" s="273"/>
      <c r="Z129" s="274" t="s">
        <v>92</v>
      </c>
      <c r="AA129" s="275">
        <v>5</v>
      </c>
      <c r="AB129" s="275" t="s">
        <v>16</v>
      </c>
      <c r="AC129" s="277" t="s">
        <v>482</v>
      </c>
      <c r="AD129" s="277"/>
      <c r="AE129" s="278"/>
      <c r="AF129" s="278"/>
      <c r="AG129" s="278"/>
      <c r="AH129" s="277"/>
      <c r="AI129" s="279" t="s">
        <v>20</v>
      </c>
      <c r="AJ129" s="280" t="s">
        <v>841</v>
      </c>
      <c r="AK129" s="281" t="s">
        <v>842</v>
      </c>
      <c r="AL129" s="279"/>
      <c r="AM129" s="282"/>
      <c r="AN129" s="275" t="s">
        <v>20</v>
      </c>
      <c r="AO129" s="279"/>
      <c r="AP129" s="283"/>
      <c r="AQ129" s="268"/>
      <c r="AR129" s="284" t="s">
        <v>99</v>
      </c>
      <c r="AS129" s="398"/>
    </row>
    <row r="130" spans="1:45" s="399" customFormat="1" ht="46" customHeight="1" x14ac:dyDescent="0.2">
      <c r="A130" s="551" t="s">
        <v>4158</v>
      </c>
      <c r="B130" s="335" t="s">
        <v>92</v>
      </c>
      <c r="C130" s="336">
        <v>4</v>
      </c>
      <c r="D130" s="336" t="s">
        <v>20</v>
      </c>
      <c r="E130" s="328" t="s">
        <v>4511</v>
      </c>
      <c r="F130" s="328" t="s">
        <v>4512</v>
      </c>
      <c r="G130" s="328" t="s">
        <v>4513</v>
      </c>
      <c r="H130" s="329"/>
      <c r="I130" s="329"/>
      <c r="J130" s="328"/>
      <c r="K130" s="327" t="s">
        <v>20</v>
      </c>
      <c r="L130" s="337" t="s">
        <v>843</v>
      </c>
      <c r="M130" s="338" t="s">
        <v>844</v>
      </c>
      <c r="N130" s="327"/>
      <c r="O130" s="332"/>
      <c r="P130" s="336" t="s">
        <v>20</v>
      </c>
      <c r="Q130" s="327"/>
      <c r="R130" s="333"/>
      <c r="S130" s="208">
        <f>IF(B130="EXT",MATCH(SUBSTITUTE(M130,"/rsm:CrossIndustryInvoice",""),'Order-X_EXTENDED'!O:O,0),MATCH(B130,'Order-X_EXTENDED'!Z:Z,0))</f>
        <v>221</v>
      </c>
      <c r="T130" s="339" t="s">
        <v>99</v>
      </c>
      <c r="U130" s="270"/>
      <c r="V130" s="271" t="str">
        <f t="shared" si="2"/>
        <v>/rsm:CrossIndustryInvoice/rsm:SupplyChainTradeTransaction/ram:IncludedSupplyChainTradeLineItem/ram:SpecifiedLineTradeDelivery</v>
      </c>
      <c r="W130" s="271" t="str">
        <f t="shared" si="3"/>
        <v>/ram:ShipToTradeParty</v>
      </c>
      <c r="X130" s="272">
        <f>COUNTIFS(M$4:M130,V130)</f>
        <v>1</v>
      </c>
      <c r="Y130" s="273"/>
      <c r="Z130" s="335" t="s">
        <v>92</v>
      </c>
      <c r="AA130" s="336">
        <v>4</v>
      </c>
      <c r="AB130" s="336" t="s">
        <v>20</v>
      </c>
      <c r="AC130" s="328" t="s">
        <v>845</v>
      </c>
      <c r="AD130" s="328"/>
      <c r="AE130" s="328"/>
      <c r="AF130" s="329"/>
      <c r="AG130" s="329"/>
      <c r="AH130" s="328"/>
      <c r="AI130" s="327" t="s">
        <v>20</v>
      </c>
      <c r="AJ130" s="337" t="s">
        <v>843</v>
      </c>
      <c r="AK130" s="338" t="s">
        <v>844</v>
      </c>
      <c r="AL130" s="327"/>
      <c r="AM130" s="332"/>
      <c r="AN130" s="336" t="s">
        <v>20</v>
      </c>
      <c r="AO130" s="327"/>
      <c r="AP130" s="333"/>
      <c r="AQ130" s="268"/>
      <c r="AR130" s="339" t="s">
        <v>99</v>
      </c>
      <c r="AS130" s="398"/>
    </row>
    <row r="131" spans="1:45" s="361" customFormat="1" ht="46" customHeight="1" x14ac:dyDescent="0.2">
      <c r="A131" s="551" t="s">
        <v>4158</v>
      </c>
      <c r="B131" s="274" t="s">
        <v>92</v>
      </c>
      <c r="C131" s="275">
        <v>5</v>
      </c>
      <c r="D131" s="275" t="s">
        <v>20</v>
      </c>
      <c r="E131" s="277" t="s">
        <v>4514</v>
      </c>
      <c r="F131" s="277"/>
      <c r="G131" s="278" t="s">
        <v>1395</v>
      </c>
      <c r="H131" s="278"/>
      <c r="I131" s="278"/>
      <c r="J131" s="277"/>
      <c r="K131" s="279" t="s">
        <v>20</v>
      </c>
      <c r="L131" s="280" t="s">
        <v>846</v>
      </c>
      <c r="M131" s="281" t="s">
        <v>847</v>
      </c>
      <c r="N131" s="279"/>
      <c r="O131" s="282"/>
      <c r="P131" s="275" t="s">
        <v>21</v>
      </c>
      <c r="Q131" s="279"/>
      <c r="R131" s="283"/>
      <c r="S131" s="208">
        <f>IF(B131="EXT",MATCH(SUBSTITUTE(M131,"/rsm:CrossIndustryInvoice",""),'Order-X_EXTENDED'!O:O,0),MATCH(B131,'Order-X_EXTENDED'!Z:Z,0))</f>
        <v>222</v>
      </c>
      <c r="T131" s="284" t="s">
        <v>99</v>
      </c>
      <c r="U131" s="270"/>
      <c r="V131" s="271" t="str">
        <f t="shared" si="2"/>
        <v>/rsm:CrossIndustryInvoice/rsm:SupplyChainTradeTransaction/ram:IncludedSupplyChainTradeLineItem/ram:SpecifiedLineTradeDelivery/ram:ShipToTradeParty</v>
      </c>
      <c r="W131" s="271" t="str">
        <f t="shared" si="3"/>
        <v>/ram:ID</v>
      </c>
      <c r="X131" s="272">
        <f>COUNTIFS(M$4:M131,V131)</f>
        <v>1</v>
      </c>
      <c r="Y131" s="273"/>
      <c r="Z131" s="274" t="s">
        <v>92</v>
      </c>
      <c r="AA131" s="275">
        <v>5</v>
      </c>
      <c r="AB131" s="275" t="s">
        <v>20</v>
      </c>
      <c r="AC131" s="277" t="s">
        <v>848</v>
      </c>
      <c r="AD131" s="277"/>
      <c r="AE131" s="278"/>
      <c r="AF131" s="278"/>
      <c r="AG131" s="278"/>
      <c r="AH131" s="277"/>
      <c r="AI131" s="279" t="s">
        <v>20</v>
      </c>
      <c r="AJ131" s="280" t="s">
        <v>846</v>
      </c>
      <c r="AK131" s="281" t="s">
        <v>847</v>
      </c>
      <c r="AL131" s="279"/>
      <c r="AM131" s="282"/>
      <c r="AN131" s="275" t="s">
        <v>21</v>
      </c>
      <c r="AO131" s="279"/>
      <c r="AP131" s="283"/>
      <c r="AQ131" s="268"/>
      <c r="AR131" s="284" t="s">
        <v>99</v>
      </c>
      <c r="AS131" s="398"/>
    </row>
    <row r="132" spans="1:45" s="361" customFormat="1" ht="46" customHeight="1" x14ac:dyDescent="0.2">
      <c r="A132" s="551" t="s">
        <v>4158</v>
      </c>
      <c r="B132" s="274" t="s">
        <v>92</v>
      </c>
      <c r="C132" s="275">
        <v>5</v>
      </c>
      <c r="D132" s="275" t="s">
        <v>21</v>
      </c>
      <c r="E132" s="277" t="s">
        <v>4515</v>
      </c>
      <c r="F132" s="277"/>
      <c r="G132" s="278" t="s">
        <v>1395</v>
      </c>
      <c r="H132" s="278"/>
      <c r="I132" s="278"/>
      <c r="J132" s="277"/>
      <c r="K132" s="279" t="s">
        <v>21</v>
      </c>
      <c r="L132" s="280" t="s">
        <v>849</v>
      </c>
      <c r="M132" s="281" t="s">
        <v>850</v>
      </c>
      <c r="N132" s="279"/>
      <c r="O132" s="282"/>
      <c r="P132" s="275" t="s">
        <v>21</v>
      </c>
      <c r="Q132" s="279"/>
      <c r="R132" s="283"/>
      <c r="S132" s="208">
        <f>IF(B132="EXT",MATCH(SUBSTITUTE(M132,"/rsm:CrossIndustryInvoice",""),'Order-X_EXTENDED'!O:O,0),MATCH(B132,'Order-X_EXTENDED'!Z:Z,0))</f>
        <v>223</v>
      </c>
      <c r="T132" s="284" t="s">
        <v>99</v>
      </c>
      <c r="U132" s="270"/>
      <c r="V132" s="271" t="str">
        <f t="shared" si="2"/>
        <v>/rsm:CrossIndustryInvoice/rsm:SupplyChainTradeTransaction/ram:IncludedSupplyChainTradeLineItem/ram:SpecifiedLineTradeDelivery/ram:ShipToTradeParty</v>
      </c>
      <c r="W132" s="271" t="str">
        <f t="shared" si="3"/>
        <v>/ram:GlobalID</v>
      </c>
      <c r="X132" s="272">
        <f>COUNTIFS(M$4:M132,V132)</f>
        <v>1</v>
      </c>
      <c r="Y132" s="273"/>
      <c r="Z132" s="274" t="s">
        <v>92</v>
      </c>
      <c r="AA132" s="275">
        <v>5</v>
      </c>
      <c r="AB132" s="275" t="s">
        <v>21</v>
      </c>
      <c r="AC132" s="277" t="s">
        <v>851</v>
      </c>
      <c r="AD132" s="277"/>
      <c r="AE132" s="278"/>
      <c r="AF132" s="278"/>
      <c r="AG132" s="278"/>
      <c r="AH132" s="277"/>
      <c r="AI132" s="279" t="s">
        <v>21</v>
      </c>
      <c r="AJ132" s="280" t="s">
        <v>849</v>
      </c>
      <c r="AK132" s="281" t="s">
        <v>850</v>
      </c>
      <c r="AL132" s="279"/>
      <c r="AM132" s="282"/>
      <c r="AN132" s="275" t="s">
        <v>21</v>
      </c>
      <c r="AO132" s="279"/>
      <c r="AP132" s="283"/>
      <c r="AQ132" s="268"/>
      <c r="AR132" s="284" t="s">
        <v>99</v>
      </c>
      <c r="AS132" s="398"/>
    </row>
    <row r="133" spans="1:45" s="361" customFormat="1" ht="46" customHeight="1" x14ac:dyDescent="0.2">
      <c r="A133" s="551" t="s">
        <v>4158</v>
      </c>
      <c r="B133" s="274" t="s">
        <v>92</v>
      </c>
      <c r="C133" s="275">
        <v>6</v>
      </c>
      <c r="D133" s="275" t="s">
        <v>16</v>
      </c>
      <c r="E133" s="277" t="s">
        <v>554</v>
      </c>
      <c r="F133" s="277"/>
      <c r="G133" s="278" t="s">
        <v>406</v>
      </c>
      <c r="H133" s="278"/>
      <c r="I133" s="278"/>
      <c r="J133" s="277"/>
      <c r="K133" s="279" t="s">
        <v>16</v>
      </c>
      <c r="L133" s="280" t="s">
        <v>852</v>
      </c>
      <c r="M133" s="281" t="s">
        <v>853</v>
      </c>
      <c r="N133" s="279"/>
      <c r="O133" s="282"/>
      <c r="P133" s="275" t="s">
        <v>20</v>
      </c>
      <c r="Q133" s="279"/>
      <c r="R133" s="283"/>
      <c r="S133" s="208">
        <f>IF(B133="EXT",MATCH(SUBSTITUTE(M133,"/rsm:CrossIndustryInvoice",""),'Order-X_EXTENDED'!O:O,0),MATCH(B133,'Order-X_EXTENDED'!Z:Z,0))</f>
        <v>224</v>
      </c>
      <c r="T133" s="284" t="s">
        <v>99</v>
      </c>
      <c r="U133" s="270"/>
      <c r="V133" s="271" t="str">
        <f t="shared" ref="V133:V196" si="4">IF(ISERROR(FIND("/",M133)),M133,LEFT(M133,FIND(CHAR(1),SUBSTITUTE(M133,"/",CHAR(1),LEN(M133)-LEN(SUBSTITUTE(M133,"/",""))))-1))</f>
        <v>/rsm:CrossIndustryInvoice/rsm:SupplyChainTradeTransaction/ram:IncludedSupplyChainTradeLineItem/ram:SpecifiedLineTradeDelivery/ram:ShipToTradeParty/ram:GlobalID</v>
      </c>
      <c r="W133" s="271" t="str">
        <f t="shared" ref="W133:W196" si="5">IF(ISERROR(FIND("/",M133)),M133,MID(M133, FIND(CHAR(1),SUBSTITUTE(M133,"/",CHAR(1), LEN(M133)-LEN(SUBSTITUTE(M133,"/","")))), LEN(M133)))</f>
        <v>/@schemeID</v>
      </c>
      <c r="X133" s="272">
        <f>COUNTIFS(M$4:M133,V133)</f>
        <v>1</v>
      </c>
      <c r="Y133" s="273"/>
      <c r="Z133" s="274" t="s">
        <v>92</v>
      </c>
      <c r="AA133" s="275">
        <v>6</v>
      </c>
      <c r="AB133" s="275" t="s">
        <v>16</v>
      </c>
      <c r="AC133" s="277" t="s">
        <v>410</v>
      </c>
      <c r="AD133" s="277"/>
      <c r="AE133" s="278"/>
      <c r="AF133" s="278"/>
      <c r="AG133" s="278"/>
      <c r="AH133" s="277"/>
      <c r="AI133" s="279" t="s">
        <v>16</v>
      </c>
      <c r="AJ133" s="280" t="s">
        <v>852</v>
      </c>
      <c r="AK133" s="281" t="s">
        <v>853</v>
      </c>
      <c r="AL133" s="279"/>
      <c r="AM133" s="282"/>
      <c r="AN133" s="275" t="s">
        <v>20</v>
      </c>
      <c r="AO133" s="279"/>
      <c r="AP133" s="283"/>
      <c r="AQ133" s="268"/>
      <c r="AR133" s="284" t="s">
        <v>99</v>
      </c>
      <c r="AS133" s="398"/>
    </row>
    <row r="134" spans="1:45" s="399" customFormat="1" ht="46" customHeight="1" x14ac:dyDescent="0.2">
      <c r="A134" s="551" t="s">
        <v>4158</v>
      </c>
      <c r="B134" s="274" t="s">
        <v>92</v>
      </c>
      <c r="C134" s="275">
        <v>5</v>
      </c>
      <c r="D134" s="275" t="s">
        <v>16</v>
      </c>
      <c r="E134" s="277" t="s">
        <v>4516</v>
      </c>
      <c r="F134" s="277"/>
      <c r="G134" s="278"/>
      <c r="H134" s="278"/>
      <c r="I134" s="278"/>
      <c r="J134" s="277"/>
      <c r="K134" s="279" t="s">
        <v>16</v>
      </c>
      <c r="L134" s="280" t="s">
        <v>854</v>
      </c>
      <c r="M134" s="281" t="s">
        <v>855</v>
      </c>
      <c r="N134" s="279"/>
      <c r="O134" s="282"/>
      <c r="P134" s="275" t="s">
        <v>20</v>
      </c>
      <c r="Q134" s="279"/>
      <c r="R134" s="283"/>
      <c r="S134" s="208">
        <f>IF(B134="EXT",MATCH(SUBSTITUTE(M134,"/rsm:CrossIndustryInvoice",""),'Order-X_EXTENDED'!O:O,0),MATCH(B134,'Order-X_EXTENDED'!Z:Z,0))</f>
        <v>225</v>
      </c>
      <c r="T134" s="284" t="s">
        <v>99</v>
      </c>
      <c r="U134" s="270"/>
      <c r="V134" s="271" t="str">
        <f t="shared" si="4"/>
        <v>/rsm:CrossIndustryInvoice/rsm:SupplyChainTradeTransaction/ram:IncludedSupplyChainTradeLineItem/ram:SpecifiedLineTradeDelivery/ram:ShipToTradeParty</v>
      </c>
      <c r="W134" s="271" t="str">
        <f t="shared" si="5"/>
        <v>/ram:Name</v>
      </c>
      <c r="X134" s="272">
        <f>COUNTIFS(M$4:M134,V134)</f>
        <v>1</v>
      </c>
      <c r="Y134" s="273"/>
      <c r="Z134" s="274" t="s">
        <v>92</v>
      </c>
      <c r="AA134" s="275">
        <v>5</v>
      </c>
      <c r="AB134" s="275" t="s">
        <v>16</v>
      </c>
      <c r="AC134" s="277" t="s">
        <v>856</v>
      </c>
      <c r="AD134" s="277"/>
      <c r="AE134" s="278"/>
      <c r="AF134" s="278"/>
      <c r="AG134" s="278"/>
      <c r="AH134" s="277"/>
      <c r="AI134" s="279" t="s">
        <v>16</v>
      </c>
      <c r="AJ134" s="280" t="s">
        <v>854</v>
      </c>
      <c r="AK134" s="281" t="s">
        <v>855</v>
      </c>
      <c r="AL134" s="279"/>
      <c r="AM134" s="282"/>
      <c r="AN134" s="275" t="s">
        <v>20</v>
      </c>
      <c r="AO134" s="279"/>
      <c r="AP134" s="283"/>
      <c r="AQ134" s="268"/>
      <c r="AR134" s="284" t="s">
        <v>99</v>
      </c>
      <c r="AS134" s="398"/>
    </row>
    <row r="135" spans="1:45" s="361" customFormat="1" ht="46" customHeight="1" x14ac:dyDescent="0.2">
      <c r="A135" s="551" t="s">
        <v>4158</v>
      </c>
      <c r="B135" s="344" t="s">
        <v>92</v>
      </c>
      <c r="C135" s="345">
        <v>5</v>
      </c>
      <c r="D135" s="345" t="s">
        <v>20</v>
      </c>
      <c r="E135" s="346" t="s">
        <v>4517</v>
      </c>
      <c r="F135" s="346"/>
      <c r="G135" s="347"/>
      <c r="H135" s="347"/>
      <c r="I135" s="347"/>
      <c r="J135" s="346"/>
      <c r="K135" s="348" t="s">
        <v>20</v>
      </c>
      <c r="L135" s="349" t="s">
        <v>857</v>
      </c>
      <c r="M135" s="350" t="s">
        <v>858</v>
      </c>
      <c r="N135" s="348"/>
      <c r="O135" s="351"/>
      <c r="P135" s="345" t="s">
        <v>20</v>
      </c>
      <c r="Q135" s="348"/>
      <c r="R135" s="352"/>
      <c r="S135" s="208">
        <f>IF(B135="EXT",MATCH(SUBSTITUTE(M135,"/rsm:CrossIndustryInvoice",""),'Order-X_EXTENDED'!O:O,0),MATCH(B135,'Order-X_EXTENDED'!Z:Z,0))</f>
        <v>226</v>
      </c>
      <c r="T135" s="353" t="s">
        <v>99</v>
      </c>
      <c r="U135" s="270"/>
      <c r="V135" s="271" t="str">
        <f t="shared" si="4"/>
        <v>/rsm:CrossIndustryInvoice/rsm:SupplyChainTradeTransaction/ram:IncludedSupplyChainTradeLineItem/ram:SpecifiedLineTradeDelivery/ram:ShipToTradeParty</v>
      </c>
      <c r="W135" s="271" t="str">
        <f t="shared" si="5"/>
        <v>/ram:SpecifiedLegalOrganization</v>
      </c>
      <c r="X135" s="272">
        <f>COUNTIFS(M$4:M135,V135)</f>
        <v>1</v>
      </c>
      <c r="Y135" s="273"/>
      <c r="Z135" s="344" t="s">
        <v>92</v>
      </c>
      <c r="AA135" s="345">
        <v>5</v>
      </c>
      <c r="AB135" s="345" t="s">
        <v>20</v>
      </c>
      <c r="AC135" s="346" t="s">
        <v>859</v>
      </c>
      <c r="AD135" s="346"/>
      <c r="AE135" s="347"/>
      <c r="AF135" s="347"/>
      <c r="AG135" s="347"/>
      <c r="AH135" s="346"/>
      <c r="AI135" s="348" t="s">
        <v>20</v>
      </c>
      <c r="AJ135" s="349" t="s">
        <v>857</v>
      </c>
      <c r="AK135" s="350" t="s">
        <v>858</v>
      </c>
      <c r="AL135" s="348"/>
      <c r="AM135" s="351"/>
      <c r="AN135" s="345" t="s">
        <v>20</v>
      </c>
      <c r="AO135" s="348"/>
      <c r="AP135" s="352"/>
      <c r="AQ135" s="268"/>
      <c r="AR135" s="353" t="s">
        <v>99</v>
      </c>
      <c r="AS135" s="398"/>
    </row>
    <row r="136" spans="1:45" s="361" customFormat="1" ht="46" customHeight="1" x14ac:dyDescent="0.2">
      <c r="A136" s="551" t="s">
        <v>4158</v>
      </c>
      <c r="B136" s="274" t="s">
        <v>92</v>
      </c>
      <c r="C136" s="275">
        <v>6</v>
      </c>
      <c r="D136" s="275" t="s">
        <v>20</v>
      </c>
      <c r="E136" s="277" t="s">
        <v>4518</v>
      </c>
      <c r="F136" s="277"/>
      <c r="G136" s="354"/>
      <c r="H136" s="354"/>
      <c r="I136" s="278"/>
      <c r="J136" s="277"/>
      <c r="K136" s="279" t="s">
        <v>20</v>
      </c>
      <c r="L136" s="280" t="s">
        <v>860</v>
      </c>
      <c r="M136" s="281" t="s">
        <v>861</v>
      </c>
      <c r="N136" s="279"/>
      <c r="O136" s="282"/>
      <c r="P136" s="275" t="s">
        <v>20</v>
      </c>
      <c r="Q136" s="279"/>
      <c r="R136" s="283"/>
      <c r="S136" s="208">
        <f>IF(B136="EXT",MATCH(SUBSTITUTE(M136,"/rsm:CrossIndustryInvoice",""),'Order-X_EXTENDED'!O:O,0),MATCH(B136,'Order-X_EXTENDED'!Z:Z,0))</f>
        <v>227</v>
      </c>
      <c r="T136" s="284" t="s">
        <v>99</v>
      </c>
      <c r="U136" s="270"/>
      <c r="V136" s="271" t="str">
        <f t="shared" si="4"/>
        <v>/rsm:CrossIndustryInvoice/rsm:SupplyChainTradeTransaction/ram:IncludedSupplyChainTradeLineItem/ram:SpecifiedLineTradeDelivery/ram:ShipToTradeParty/ram:SpecifiedLegalOrganization</v>
      </c>
      <c r="W136" s="271" t="str">
        <f t="shared" si="5"/>
        <v>/ram:ID</v>
      </c>
      <c r="X136" s="272">
        <f>COUNTIFS(M$4:M136,V136)</f>
        <v>1</v>
      </c>
      <c r="Y136" s="273"/>
      <c r="Z136" s="274" t="s">
        <v>92</v>
      </c>
      <c r="AA136" s="275">
        <v>6</v>
      </c>
      <c r="AB136" s="275" t="s">
        <v>20</v>
      </c>
      <c r="AC136" s="277" t="s">
        <v>862</v>
      </c>
      <c r="AD136" s="277"/>
      <c r="AE136" s="354"/>
      <c r="AF136" s="354"/>
      <c r="AG136" s="278"/>
      <c r="AH136" s="277"/>
      <c r="AI136" s="279" t="s">
        <v>20</v>
      </c>
      <c r="AJ136" s="280" t="s">
        <v>860</v>
      </c>
      <c r="AK136" s="281" t="s">
        <v>861</v>
      </c>
      <c r="AL136" s="279"/>
      <c r="AM136" s="282"/>
      <c r="AN136" s="275" t="s">
        <v>20</v>
      </c>
      <c r="AO136" s="279"/>
      <c r="AP136" s="283"/>
      <c r="AQ136" s="268"/>
      <c r="AR136" s="284" t="s">
        <v>99</v>
      </c>
      <c r="AS136" s="398"/>
    </row>
    <row r="137" spans="1:45" s="361" customFormat="1" ht="46" customHeight="1" x14ac:dyDescent="0.2">
      <c r="A137" s="551" t="s">
        <v>4158</v>
      </c>
      <c r="B137" s="274" t="s">
        <v>92</v>
      </c>
      <c r="C137" s="275">
        <v>7</v>
      </c>
      <c r="D137" s="275" t="s">
        <v>20</v>
      </c>
      <c r="E137" s="277" t="s">
        <v>554</v>
      </c>
      <c r="F137" s="277"/>
      <c r="G137" s="278" t="s">
        <v>406</v>
      </c>
      <c r="H137" s="278" t="s">
        <v>1448</v>
      </c>
      <c r="I137" s="278" t="s">
        <v>77</v>
      </c>
      <c r="J137" s="277" t="s">
        <v>189</v>
      </c>
      <c r="K137" s="279" t="s">
        <v>20</v>
      </c>
      <c r="L137" s="280" t="s">
        <v>863</v>
      </c>
      <c r="M137" s="281" t="s">
        <v>864</v>
      </c>
      <c r="N137" s="279"/>
      <c r="O137" s="282"/>
      <c r="P137" s="275" t="s">
        <v>20</v>
      </c>
      <c r="Q137" s="279"/>
      <c r="R137" s="283"/>
      <c r="S137" s="208">
        <f>IF(B137="EXT",MATCH(SUBSTITUTE(M137,"/rsm:CrossIndustryInvoice",""),'Order-X_EXTENDED'!O:O,0),MATCH(B137,'Order-X_EXTENDED'!Z:Z,0))</f>
        <v>228</v>
      </c>
      <c r="T137" s="284" t="s">
        <v>99</v>
      </c>
      <c r="U137" s="270"/>
      <c r="V137" s="271" t="str">
        <f t="shared" si="4"/>
        <v>/rsm:CrossIndustryInvoice/rsm:SupplyChainTradeTransaction/ram:IncludedSupplyChainTradeLineItem/ram:SpecifiedLineTradeDelivery/ram:ShipToTradeParty/ram:SpecifiedLegalOrganization/ram:ID</v>
      </c>
      <c r="W137" s="271" t="str">
        <f t="shared" si="5"/>
        <v>/@schemeID</v>
      </c>
      <c r="X137" s="272">
        <f>COUNTIFS(M$4:M137,V137)</f>
        <v>1</v>
      </c>
      <c r="Y137" s="273"/>
      <c r="Z137" s="274" t="s">
        <v>92</v>
      </c>
      <c r="AA137" s="275">
        <v>7</v>
      </c>
      <c r="AB137" s="275" t="s">
        <v>20</v>
      </c>
      <c r="AC137" s="277" t="s">
        <v>865</v>
      </c>
      <c r="AD137" s="277"/>
      <c r="AE137" s="278"/>
      <c r="AF137" s="278"/>
      <c r="AG137" s="278"/>
      <c r="AH137" s="277"/>
      <c r="AI137" s="279" t="s">
        <v>20</v>
      </c>
      <c r="AJ137" s="280" t="s">
        <v>863</v>
      </c>
      <c r="AK137" s="281" t="s">
        <v>864</v>
      </c>
      <c r="AL137" s="279"/>
      <c r="AM137" s="282"/>
      <c r="AN137" s="275" t="s">
        <v>20</v>
      </c>
      <c r="AO137" s="279"/>
      <c r="AP137" s="283"/>
      <c r="AQ137" s="268"/>
      <c r="AR137" s="284" t="s">
        <v>99</v>
      </c>
      <c r="AS137" s="398"/>
    </row>
    <row r="138" spans="1:45" s="361" customFormat="1" ht="46" customHeight="1" x14ac:dyDescent="0.2">
      <c r="A138" s="551" t="s">
        <v>4158</v>
      </c>
      <c r="B138" s="274" t="s">
        <v>92</v>
      </c>
      <c r="C138" s="275">
        <v>6</v>
      </c>
      <c r="D138" s="275" t="s">
        <v>20</v>
      </c>
      <c r="E138" s="277" t="s">
        <v>4519</v>
      </c>
      <c r="F138" s="277"/>
      <c r="G138" s="278"/>
      <c r="H138" s="278"/>
      <c r="I138" s="278"/>
      <c r="J138" s="277"/>
      <c r="K138" s="279" t="s">
        <v>20</v>
      </c>
      <c r="L138" s="280" t="s">
        <v>867</v>
      </c>
      <c r="M138" s="281" t="s">
        <v>868</v>
      </c>
      <c r="N138" s="279"/>
      <c r="O138" s="282"/>
      <c r="P138" s="275" t="s">
        <v>20</v>
      </c>
      <c r="Q138" s="279"/>
      <c r="R138" s="283"/>
      <c r="S138" s="208">
        <f>IF(B138="EXT",MATCH(SUBSTITUTE(M138,"/rsm:CrossIndustryInvoice",""),'Order-X_EXTENDED'!O:O,0),MATCH(B138,'Order-X_EXTENDED'!Z:Z,0))</f>
        <v>229</v>
      </c>
      <c r="T138" s="284" t="s">
        <v>99</v>
      </c>
      <c r="U138" s="270"/>
      <c r="V138" s="271" t="str">
        <f t="shared" si="4"/>
        <v>/rsm:CrossIndustryInvoice/rsm:SupplyChainTradeTransaction/ram:IncludedSupplyChainTradeLineItem/ram:SpecifiedLineTradeDelivery/ram:ShipToTradeParty/ram:SpecifiedLegalOrganization</v>
      </c>
      <c r="W138" s="271" t="str">
        <f t="shared" si="5"/>
        <v>/ram:TradingBusinessName</v>
      </c>
      <c r="X138" s="272">
        <f>COUNTIFS(M$4:M138,V138)</f>
        <v>1</v>
      </c>
      <c r="Y138" s="273"/>
      <c r="Z138" s="274" t="s">
        <v>92</v>
      </c>
      <c r="AA138" s="275">
        <v>6</v>
      </c>
      <c r="AB138" s="275" t="s">
        <v>20</v>
      </c>
      <c r="AC138" s="277" t="s">
        <v>869</v>
      </c>
      <c r="AD138" s="277"/>
      <c r="AE138" s="278"/>
      <c r="AF138" s="278"/>
      <c r="AG138" s="278"/>
      <c r="AH138" s="277"/>
      <c r="AI138" s="279" t="s">
        <v>20</v>
      </c>
      <c r="AJ138" s="280" t="s">
        <v>867</v>
      </c>
      <c r="AK138" s="281" t="s">
        <v>868</v>
      </c>
      <c r="AL138" s="279"/>
      <c r="AM138" s="282"/>
      <c r="AN138" s="275" t="s">
        <v>20</v>
      </c>
      <c r="AO138" s="279"/>
      <c r="AP138" s="283"/>
      <c r="AQ138" s="268"/>
      <c r="AR138" s="284" t="s">
        <v>99</v>
      </c>
      <c r="AS138" s="398"/>
    </row>
    <row r="139" spans="1:45" s="399" customFormat="1" ht="46" customHeight="1" x14ac:dyDescent="0.2">
      <c r="A139" s="551" t="s">
        <v>4158</v>
      </c>
      <c r="B139" s="344" t="s">
        <v>92</v>
      </c>
      <c r="C139" s="345">
        <v>5</v>
      </c>
      <c r="D139" s="345" t="s">
        <v>20</v>
      </c>
      <c r="E139" s="346" t="s">
        <v>4520</v>
      </c>
      <c r="F139" s="346"/>
      <c r="G139" s="347"/>
      <c r="H139" s="347"/>
      <c r="I139" s="347"/>
      <c r="J139" s="346"/>
      <c r="K139" s="348" t="s">
        <v>20</v>
      </c>
      <c r="L139" s="349" t="s">
        <v>870</v>
      </c>
      <c r="M139" s="350" t="s">
        <v>871</v>
      </c>
      <c r="N139" s="348"/>
      <c r="O139" s="351"/>
      <c r="P139" s="345" t="s">
        <v>21</v>
      </c>
      <c r="Q139" s="348"/>
      <c r="R139" s="352"/>
      <c r="S139" s="208">
        <f>IF(B139="EXT",MATCH(SUBSTITUTE(M139,"/rsm:CrossIndustryInvoice",""),'Order-X_EXTENDED'!O:O,0),MATCH(B139,'Order-X_EXTENDED'!Z:Z,0))</f>
        <v>230</v>
      </c>
      <c r="T139" s="353" t="s">
        <v>99</v>
      </c>
      <c r="U139" s="270"/>
      <c r="V139" s="271" t="str">
        <f t="shared" si="4"/>
        <v>/rsm:CrossIndustryInvoice/rsm:SupplyChainTradeTransaction/ram:IncludedSupplyChainTradeLineItem/ram:SpecifiedLineTradeDelivery/ram:ShipToTradeParty</v>
      </c>
      <c r="W139" s="271" t="str">
        <f t="shared" si="5"/>
        <v>/ram:DefinedTradeContact</v>
      </c>
      <c r="X139" s="272">
        <f>COUNTIFS(M$4:M139,V139)</f>
        <v>1</v>
      </c>
      <c r="Y139" s="273"/>
      <c r="Z139" s="344" t="s">
        <v>92</v>
      </c>
      <c r="AA139" s="345">
        <v>5</v>
      </c>
      <c r="AB139" s="345" t="s">
        <v>20</v>
      </c>
      <c r="AC139" s="346" t="s">
        <v>872</v>
      </c>
      <c r="AD139" s="346"/>
      <c r="AE139" s="347"/>
      <c r="AF139" s="347"/>
      <c r="AG139" s="347"/>
      <c r="AH139" s="346"/>
      <c r="AI139" s="348" t="s">
        <v>20</v>
      </c>
      <c r="AJ139" s="349" t="s">
        <v>870</v>
      </c>
      <c r="AK139" s="350" t="s">
        <v>871</v>
      </c>
      <c r="AL139" s="348"/>
      <c r="AM139" s="351"/>
      <c r="AN139" s="345" t="s">
        <v>21</v>
      </c>
      <c r="AO139" s="348"/>
      <c r="AP139" s="352"/>
      <c r="AQ139" s="268"/>
      <c r="AR139" s="353" t="s">
        <v>99</v>
      </c>
      <c r="AS139" s="398"/>
    </row>
    <row r="140" spans="1:45" s="361" customFormat="1" ht="46" customHeight="1" x14ac:dyDescent="0.2">
      <c r="A140" s="551" t="s">
        <v>4158</v>
      </c>
      <c r="B140" s="274" t="s">
        <v>92</v>
      </c>
      <c r="C140" s="275">
        <v>6</v>
      </c>
      <c r="D140" s="275" t="s">
        <v>20</v>
      </c>
      <c r="E140" s="277" t="s">
        <v>4521</v>
      </c>
      <c r="F140" s="277"/>
      <c r="G140" s="278"/>
      <c r="H140" s="278"/>
      <c r="I140" s="278"/>
      <c r="J140" s="277"/>
      <c r="K140" s="279" t="s">
        <v>20</v>
      </c>
      <c r="L140" s="280" t="s">
        <v>873</v>
      </c>
      <c r="M140" s="281" t="s">
        <v>874</v>
      </c>
      <c r="N140" s="279"/>
      <c r="O140" s="282"/>
      <c r="P140" s="275" t="s">
        <v>20</v>
      </c>
      <c r="Q140" s="279"/>
      <c r="R140" s="283"/>
      <c r="S140" s="208">
        <f>IF(B140="EXT",MATCH(SUBSTITUTE(M140,"/rsm:CrossIndustryInvoice",""),'Order-X_EXTENDED'!O:O,0),MATCH(B140,'Order-X_EXTENDED'!Z:Z,0))</f>
        <v>231</v>
      </c>
      <c r="T140" s="284" t="s">
        <v>99</v>
      </c>
      <c r="U140" s="270"/>
      <c r="V140" s="271" t="str">
        <f t="shared" si="4"/>
        <v>/rsm:CrossIndustryInvoice/rsm:SupplyChainTradeTransaction/ram:IncludedSupplyChainTradeLineItem/ram:SpecifiedLineTradeDelivery/ram:ShipToTradeParty/ram:DefinedTradeContact</v>
      </c>
      <c r="W140" s="271" t="str">
        <f t="shared" si="5"/>
        <v>/ram:PersonName</v>
      </c>
      <c r="X140" s="272">
        <f>COUNTIFS(M$4:M140,V140)</f>
        <v>1</v>
      </c>
      <c r="Y140" s="273"/>
      <c r="Z140" s="274" t="s">
        <v>92</v>
      </c>
      <c r="AA140" s="275">
        <v>6</v>
      </c>
      <c r="AB140" s="275" t="s">
        <v>20</v>
      </c>
      <c r="AC140" s="277" t="s">
        <v>875</v>
      </c>
      <c r="AD140" s="277"/>
      <c r="AE140" s="278"/>
      <c r="AF140" s="278"/>
      <c r="AG140" s="278"/>
      <c r="AH140" s="277"/>
      <c r="AI140" s="279" t="s">
        <v>20</v>
      </c>
      <c r="AJ140" s="280" t="s">
        <v>873</v>
      </c>
      <c r="AK140" s="281" t="s">
        <v>874</v>
      </c>
      <c r="AL140" s="279"/>
      <c r="AM140" s="282"/>
      <c r="AN140" s="275" t="s">
        <v>20</v>
      </c>
      <c r="AO140" s="279"/>
      <c r="AP140" s="283"/>
      <c r="AQ140" s="268"/>
      <c r="AR140" s="284" t="s">
        <v>99</v>
      </c>
      <c r="AS140" s="398"/>
    </row>
    <row r="141" spans="1:45" s="361" customFormat="1" ht="46" customHeight="1" x14ac:dyDescent="0.2">
      <c r="A141" s="551" t="s">
        <v>4158</v>
      </c>
      <c r="B141" s="274" t="s">
        <v>92</v>
      </c>
      <c r="C141" s="275">
        <v>6</v>
      </c>
      <c r="D141" s="275" t="s">
        <v>20</v>
      </c>
      <c r="E141" s="277" t="s">
        <v>4522</v>
      </c>
      <c r="F141" s="277"/>
      <c r="G141" s="278"/>
      <c r="H141" s="278"/>
      <c r="I141" s="278"/>
      <c r="J141" s="277"/>
      <c r="K141" s="279" t="s">
        <v>20</v>
      </c>
      <c r="L141" s="280" t="s">
        <v>876</v>
      </c>
      <c r="M141" s="281" t="s">
        <v>877</v>
      </c>
      <c r="N141" s="279"/>
      <c r="O141" s="282"/>
      <c r="P141" s="275" t="s">
        <v>20</v>
      </c>
      <c r="Q141" s="279"/>
      <c r="R141" s="283"/>
      <c r="S141" s="208">
        <f>IF(B141="EXT",MATCH(SUBSTITUTE(M141,"/rsm:CrossIndustryInvoice",""),'Order-X_EXTENDED'!O:O,0),MATCH(B141,'Order-X_EXTENDED'!Z:Z,0))</f>
        <v>232</v>
      </c>
      <c r="T141" s="284" t="s">
        <v>99</v>
      </c>
      <c r="U141" s="270"/>
      <c r="V141" s="271" t="str">
        <f t="shared" si="4"/>
        <v>/rsm:CrossIndustryInvoice/rsm:SupplyChainTradeTransaction/ram:IncludedSupplyChainTradeLineItem/ram:SpecifiedLineTradeDelivery/ram:ShipToTradeParty/ram:DefinedTradeContact</v>
      </c>
      <c r="W141" s="271" t="str">
        <f t="shared" si="5"/>
        <v>/ram:DepartmentName</v>
      </c>
      <c r="X141" s="272">
        <f>COUNTIFS(M$4:M141,V141)</f>
        <v>1</v>
      </c>
      <c r="Y141" s="273"/>
      <c r="Z141" s="274" t="s">
        <v>92</v>
      </c>
      <c r="AA141" s="275">
        <v>6</v>
      </c>
      <c r="AB141" s="275" t="s">
        <v>20</v>
      </c>
      <c r="AC141" s="277" t="s">
        <v>878</v>
      </c>
      <c r="AD141" s="277"/>
      <c r="AE141" s="278"/>
      <c r="AF141" s="278"/>
      <c r="AG141" s="278"/>
      <c r="AH141" s="277"/>
      <c r="AI141" s="279" t="s">
        <v>20</v>
      </c>
      <c r="AJ141" s="280" t="s">
        <v>876</v>
      </c>
      <c r="AK141" s="281" t="s">
        <v>877</v>
      </c>
      <c r="AL141" s="279"/>
      <c r="AM141" s="282"/>
      <c r="AN141" s="275" t="s">
        <v>20</v>
      </c>
      <c r="AO141" s="279"/>
      <c r="AP141" s="283"/>
      <c r="AQ141" s="268"/>
      <c r="AR141" s="284" t="s">
        <v>99</v>
      </c>
      <c r="AS141" s="398"/>
    </row>
    <row r="142" spans="1:45" s="399" customFormat="1" ht="46" customHeight="1" x14ac:dyDescent="0.2">
      <c r="A142" s="551" t="s">
        <v>4158</v>
      </c>
      <c r="B142" s="274" t="s">
        <v>92</v>
      </c>
      <c r="C142" s="275">
        <v>6</v>
      </c>
      <c r="D142" s="275" t="s">
        <v>20</v>
      </c>
      <c r="E142" s="277" t="s">
        <v>4523</v>
      </c>
      <c r="F142" s="277"/>
      <c r="G142" s="278"/>
      <c r="H142" s="278"/>
      <c r="I142" s="278"/>
      <c r="J142" s="277"/>
      <c r="K142" s="279" t="s">
        <v>20</v>
      </c>
      <c r="L142" s="280" t="s">
        <v>879</v>
      </c>
      <c r="M142" s="281" t="s">
        <v>880</v>
      </c>
      <c r="N142" s="279"/>
      <c r="O142" s="282"/>
      <c r="P142" s="275" t="s">
        <v>20</v>
      </c>
      <c r="Q142" s="279"/>
      <c r="R142" s="283"/>
      <c r="S142" s="208">
        <f>IF(B142="EXT",MATCH(SUBSTITUTE(M142,"/rsm:CrossIndustryInvoice",""),'Order-X_EXTENDED'!O:O,0),MATCH(B142,'Order-X_EXTENDED'!Z:Z,0))</f>
        <v>234</v>
      </c>
      <c r="T142" s="284" t="s">
        <v>99</v>
      </c>
      <c r="U142" s="270"/>
      <c r="V142" s="271" t="str">
        <f t="shared" si="4"/>
        <v>/rsm:CrossIndustryInvoice/rsm:SupplyChainTradeTransaction/ram:IncludedSupplyChainTradeLineItem/ram:SpecifiedLineTradeDelivery/ram:ShipToTradeParty/ram:DefinedTradeContact</v>
      </c>
      <c r="W142" s="271" t="str">
        <f t="shared" si="5"/>
        <v>/ram:TelephoneUniversalCommunication</v>
      </c>
      <c r="X142" s="272">
        <f>COUNTIFS(M$4:M142,V142)</f>
        <v>1</v>
      </c>
      <c r="Y142" s="273"/>
      <c r="Z142" s="274" t="s">
        <v>92</v>
      </c>
      <c r="AA142" s="275">
        <v>6</v>
      </c>
      <c r="AB142" s="275" t="s">
        <v>20</v>
      </c>
      <c r="AC142" s="277" t="s">
        <v>881</v>
      </c>
      <c r="AD142" s="277"/>
      <c r="AE142" s="278"/>
      <c r="AF142" s="278"/>
      <c r="AG142" s="278"/>
      <c r="AH142" s="277"/>
      <c r="AI142" s="279" t="s">
        <v>20</v>
      </c>
      <c r="AJ142" s="280" t="s">
        <v>879</v>
      </c>
      <c r="AK142" s="281" t="s">
        <v>880</v>
      </c>
      <c r="AL142" s="279"/>
      <c r="AM142" s="282"/>
      <c r="AN142" s="275" t="s">
        <v>20</v>
      </c>
      <c r="AO142" s="279"/>
      <c r="AP142" s="283"/>
      <c r="AQ142" s="268"/>
      <c r="AR142" s="284" t="s">
        <v>99</v>
      </c>
      <c r="AS142" s="398"/>
    </row>
    <row r="143" spans="1:45" s="361" customFormat="1" ht="46" customHeight="1" x14ac:dyDescent="0.2">
      <c r="A143" s="551" t="s">
        <v>4158</v>
      </c>
      <c r="B143" s="274" t="s">
        <v>92</v>
      </c>
      <c r="C143" s="275">
        <v>7</v>
      </c>
      <c r="D143" s="275" t="s">
        <v>16</v>
      </c>
      <c r="E143" s="277" t="s">
        <v>4524</v>
      </c>
      <c r="F143" s="277"/>
      <c r="G143" s="278"/>
      <c r="H143" s="278"/>
      <c r="I143" s="278"/>
      <c r="J143" s="277"/>
      <c r="K143" s="279" t="s">
        <v>16</v>
      </c>
      <c r="L143" s="280" t="s">
        <v>882</v>
      </c>
      <c r="M143" s="281" t="s">
        <v>883</v>
      </c>
      <c r="N143" s="279"/>
      <c r="O143" s="282"/>
      <c r="P143" s="275" t="s">
        <v>20</v>
      </c>
      <c r="Q143" s="279"/>
      <c r="R143" s="283"/>
      <c r="S143" s="208">
        <f>IF(B143="EXT",MATCH(SUBSTITUTE(M143,"/rsm:CrossIndustryInvoice",""),'Order-X_EXTENDED'!O:O,0),MATCH(B143,'Order-X_EXTENDED'!Z:Z,0))</f>
        <v>235</v>
      </c>
      <c r="T143" s="284" t="s">
        <v>99</v>
      </c>
      <c r="U143" s="270"/>
      <c r="V143" s="271" t="str">
        <f t="shared" si="4"/>
        <v>/rsm:CrossIndustryInvoice/rsm:SupplyChainTradeTransaction/ram:IncludedSupplyChainTradeLineItem/ram:SpecifiedLineTradeDelivery/ram:ShipToTradeParty/ram:DefinedTradeContact/ram:TelephoneUniversalCommunication</v>
      </c>
      <c r="W143" s="271" t="str">
        <f t="shared" si="5"/>
        <v>/ram:CompleteNumber</v>
      </c>
      <c r="X143" s="272">
        <f>COUNTIFS(M$4:M143,V143)</f>
        <v>1</v>
      </c>
      <c r="Y143" s="273"/>
      <c r="Z143" s="274" t="s">
        <v>92</v>
      </c>
      <c r="AA143" s="275">
        <v>7</v>
      </c>
      <c r="AB143" s="275" t="s">
        <v>16</v>
      </c>
      <c r="AC143" s="277" t="s">
        <v>884</v>
      </c>
      <c r="AD143" s="277"/>
      <c r="AE143" s="278"/>
      <c r="AF143" s="278"/>
      <c r="AG143" s="278"/>
      <c r="AH143" s="277"/>
      <c r="AI143" s="279" t="s">
        <v>16</v>
      </c>
      <c r="AJ143" s="280" t="s">
        <v>882</v>
      </c>
      <c r="AK143" s="281" t="s">
        <v>883</v>
      </c>
      <c r="AL143" s="279"/>
      <c r="AM143" s="282"/>
      <c r="AN143" s="275" t="s">
        <v>20</v>
      </c>
      <c r="AO143" s="279"/>
      <c r="AP143" s="283"/>
      <c r="AQ143" s="268"/>
      <c r="AR143" s="284" t="s">
        <v>99</v>
      </c>
      <c r="AS143" s="398"/>
    </row>
    <row r="144" spans="1:45" s="361" customFormat="1" ht="46" customHeight="1" x14ac:dyDescent="0.2">
      <c r="A144" s="551" t="s">
        <v>4158</v>
      </c>
      <c r="B144" s="274" t="s">
        <v>92</v>
      </c>
      <c r="C144" s="275">
        <v>6</v>
      </c>
      <c r="D144" s="275" t="s">
        <v>20</v>
      </c>
      <c r="E144" s="277" t="s">
        <v>4525</v>
      </c>
      <c r="F144" s="277"/>
      <c r="G144" s="278"/>
      <c r="H144" s="278"/>
      <c r="I144" s="278"/>
      <c r="J144" s="277"/>
      <c r="K144" s="279" t="s">
        <v>20</v>
      </c>
      <c r="L144" s="280" t="s">
        <v>885</v>
      </c>
      <c r="M144" s="281" t="s">
        <v>886</v>
      </c>
      <c r="N144" s="279"/>
      <c r="O144" s="282"/>
      <c r="P144" s="275" t="s">
        <v>20</v>
      </c>
      <c r="Q144" s="279"/>
      <c r="R144" s="283"/>
      <c r="S144" s="208">
        <f>IF(B144="EXT",MATCH(SUBSTITUTE(M144,"/rsm:CrossIndustryInvoice",""),'Order-X_EXTENDED'!O:O,0),MATCH(B144,'Order-X_EXTENDED'!Z:Z,0))</f>
        <v>236</v>
      </c>
      <c r="T144" s="284" t="s">
        <v>99</v>
      </c>
      <c r="U144" s="270"/>
      <c r="V144" s="271" t="str">
        <f t="shared" si="4"/>
        <v>/rsm:CrossIndustryInvoice/rsm:SupplyChainTradeTransaction/ram:IncludedSupplyChainTradeLineItem/ram:SpecifiedLineTradeDelivery/ram:ShipToTradeParty/ram:DefinedTradeContact</v>
      </c>
      <c r="W144" s="271" t="str">
        <f t="shared" si="5"/>
        <v>/ram:FaxUniversalCommunication</v>
      </c>
      <c r="X144" s="272">
        <f>COUNTIFS(M$4:M144,V144)</f>
        <v>1</v>
      </c>
      <c r="Y144" s="273"/>
      <c r="Z144" s="274" t="s">
        <v>92</v>
      </c>
      <c r="AA144" s="275">
        <v>6</v>
      </c>
      <c r="AB144" s="275" t="s">
        <v>20</v>
      </c>
      <c r="AC144" s="277" t="s">
        <v>887</v>
      </c>
      <c r="AD144" s="277"/>
      <c r="AE144" s="278"/>
      <c r="AF144" s="278"/>
      <c r="AG144" s="278"/>
      <c r="AH144" s="277"/>
      <c r="AI144" s="279" t="s">
        <v>20</v>
      </c>
      <c r="AJ144" s="280" t="s">
        <v>885</v>
      </c>
      <c r="AK144" s="281" t="s">
        <v>886</v>
      </c>
      <c r="AL144" s="279"/>
      <c r="AM144" s="282"/>
      <c r="AN144" s="275" t="s">
        <v>20</v>
      </c>
      <c r="AO144" s="279"/>
      <c r="AP144" s="283"/>
      <c r="AQ144" s="268"/>
      <c r="AR144" s="284" t="s">
        <v>99</v>
      </c>
      <c r="AS144" s="398"/>
    </row>
    <row r="145" spans="1:45" s="361" customFormat="1" ht="46" customHeight="1" x14ac:dyDescent="0.2">
      <c r="A145" s="551" t="s">
        <v>4158</v>
      </c>
      <c r="B145" s="274" t="s">
        <v>92</v>
      </c>
      <c r="C145" s="275">
        <v>7</v>
      </c>
      <c r="D145" s="275" t="s">
        <v>16</v>
      </c>
      <c r="E145" s="277" t="s">
        <v>4526</v>
      </c>
      <c r="F145" s="277"/>
      <c r="G145" s="278"/>
      <c r="H145" s="278"/>
      <c r="I145" s="278"/>
      <c r="J145" s="277"/>
      <c r="K145" s="279" t="s">
        <v>16</v>
      </c>
      <c r="L145" s="280" t="s">
        <v>888</v>
      </c>
      <c r="M145" s="281" t="s">
        <v>889</v>
      </c>
      <c r="N145" s="279"/>
      <c r="O145" s="282"/>
      <c r="P145" s="275" t="s">
        <v>20</v>
      </c>
      <c r="Q145" s="279"/>
      <c r="R145" s="283"/>
      <c r="S145" s="208">
        <f>IF(B145="EXT",MATCH(SUBSTITUTE(M145,"/rsm:CrossIndustryInvoice",""),'Order-X_EXTENDED'!O:O,0),MATCH(B145,'Order-X_EXTENDED'!Z:Z,0))</f>
        <v>237</v>
      </c>
      <c r="T145" s="284" t="s">
        <v>99</v>
      </c>
      <c r="U145" s="270"/>
      <c r="V145" s="271" t="str">
        <f t="shared" si="4"/>
        <v>/rsm:CrossIndustryInvoice/rsm:SupplyChainTradeTransaction/ram:IncludedSupplyChainTradeLineItem/ram:SpecifiedLineTradeDelivery/ram:ShipToTradeParty/ram:DefinedTradeContact/ram:FaxUniversalCommunication</v>
      </c>
      <c r="W145" s="271" t="str">
        <f t="shared" si="5"/>
        <v>/ram:CompleteNumber</v>
      </c>
      <c r="X145" s="272">
        <f>COUNTIFS(M$4:M145,V145)</f>
        <v>1</v>
      </c>
      <c r="Y145" s="273"/>
      <c r="Z145" s="274" t="s">
        <v>92</v>
      </c>
      <c r="AA145" s="275">
        <v>7</v>
      </c>
      <c r="AB145" s="275" t="s">
        <v>16</v>
      </c>
      <c r="AC145" s="277" t="s">
        <v>890</v>
      </c>
      <c r="AD145" s="277"/>
      <c r="AE145" s="278"/>
      <c r="AF145" s="278"/>
      <c r="AG145" s="278"/>
      <c r="AH145" s="277"/>
      <c r="AI145" s="279" t="s">
        <v>16</v>
      </c>
      <c r="AJ145" s="280" t="s">
        <v>888</v>
      </c>
      <c r="AK145" s="281" t="s">
        <v>889</v>
      </c>
      <c r="AL145" s="279"/>
      <c r="AM145" s="282"/>
      <c r="AN145" s="275" t="s">
        <v>20</v>
      </c>
      <c r="AO145" s="279"/>
      <c r="AP145" s="283"/>
      <c r="AQ145" s="268"/>
      <c r="AR145" s="284" t="s">
        <v>99</v>
      </c>
      <c r="AS145" s="398"/>
    </row>
    <row r="146" spans="1:45" s="399" customFormat="1" ht="46" customHeight="1" x14ac:dyDescent="0.2">
      <c r="A146" s="551" t="s">
        <v>4158</v>
      </c>
      <c r="B146" s="274" t="s">
        <v>92</v>
      </c>
      <c r="C146" s="275">
        <v>6</v>
      </c>
      <c r="D146" s="275" t="s">
        <v>20</v>
      </c>
      <c r="E146" s="277" t="s">
        <v>891</v>
      </c>
      <c r="F146" s="277"/>
      <c r="G146" s="278"/>
      <c r="H146" s="278"/>
      <c r="I146" s="278"/>
      <c r="J146" s="277"/>
      <c r="K146" s="279" t="s">
        <v>20</v>
      </c>
      <c r="L146" s="280" t="s">
        <v>892</v>
      </c>
      <c r="M146" s="281" t="s">
        <v>893</v>
      </c>
      <c r="N146" s="279"/>
      <c r="O146" s="282"/>
      <c r="P146" s="275" t="s">
        <v>20</v>
      </c>
      <c r="Q146" s="279"/>
      <c r="R146" s="283"/>
      <c r="S146" s="208">
        <f>IF(B146="EXT",MATCH(SUBSTITUTE(M146,"/rsm:CrossIndustryInvoice",""),'Order-X_EXTENDED'!O:O,0),MATCH(B146,'Order-X_EXTENDED'!Z:Z,0))</f>
        <v>238</v>
      </c>
      <c r="T146" s="284" t="s">
        <v>99</v>
      </c>
      <c r="U146" s="270"/>
      <c r="V146" s="271" t="str">
        <f t="shared" si="4"/>
        <v>/rsm:CrossIndustryInvoice/rsm:SupplyChainTradeTransaction/ram:IncludedSupplyChainTradeLineItem/ram:SpecifiedLineTradeDelivery/ram:ShipToTradeParty/ram:DefinedTradeContact</v>
      </c>
      <c r="W146" s="271" t="str">
        <f t="shared" si="5"/>
        <v>/ram:EmailURIUniversalCommunication</v>
      </c>
      <c r="X146" s="272">
        <f>COUNTIFS(M$4:M146,V146)</f>
        <v>1</v>
      </c>
      <c r="Y146" s="273"/>
      <c r="Z146" s="274" t="s">
        <v>92</v>
      </c>
      <c r="AA146" s="275">
        <v>6</v>
      </c>
      <c r="AB146" s="275" t="s">
        <v>20</v>
      </c>
      <c r="AC146" s="277" t="s">
        <v>894</v>
      </c>
      <c r="AD146" s="277"/>
      <c r="AE146" s="278"/>
      <c r="AF146" s="278"/>
      <c r="AG146" s="278"/>
      <c r="AH146" s="277"/>
      <c r="AI146" s="279" t="s">
        <v>20</v>
      </c>
      <c r="AJ146" s="280" t="s">
        <v>892</v>
      </c>
      <c r="AK146" s="281" t="s">
        <v>893</v>
      </c>
      <c r="AL146" s="279"/>
      <c r="AM146" s="282"/>
      <c r="AN146" s="275" t="s">
        <v>20</v>
      </c>
      <c r="AO146" s="279"/>
      <c r="AP146" s="283"/>
      <c r="AQ146" s="268"/>
      <c r="AR146" s="284" t="s">
        <v>99</v>
      </c>
      <c r="AS146" s="398"/>
    </row>
    <row r="147" spans="1:45" s="361" customFormat="1" ht="46" customHeight="1" x14ac:dyDescent="0.2">
      <c r="A147" s="551" t="s">
        <v>4158</v>
      </c>
      <c r="B147" s="274" t="s">
        <v>92</v>
      </c>
      <c r="C147" s="275">
        <v>7</v>
      </c>
      <c r="D147" s="275" t="s">
        <v>16</v>
      </c>
      <c r="E147" s="277" t="s">
        <v>630</v>
      </c>
      <c r="F147" s="277"/>
      <c r="G147" s="278"/>
      <c r="H147" s="278"/>
      <c r="I147" s="278"/>
      <c r="J147" s="277"/>
      <c r="K147" s="279" t="s">
        <v>16</v>
      </c>
      <c r="L147" s="280" t="s">
        <v>895</v>
      </c>
      <c r="M147" s="281" t="s">
        <v>896</v>
      </c>
      <c r="N147" s="279"/>
      <c r="O147" s="282"/>
      <c r="P147" s="275" t="s">
        <v>20</v>
      </c>
      <c r="Q147" s="279"/>
      <c r="R147" s="283"/>
      <c r="S147" s="208">
        <f>IF(B147="EXT",MATCH(SUBSTITUTE(M147,"/rsm:CrossIndustryInvoice",""),'Order-X_EXTENDED'!O:O,0),MATCH(B147,'Order-X_EXTENDED'!Z:Z,0))</f>
        <v>239</v>
      </c>
      <c r="T147" s="284" t="s">
        <v>99</v>
      </c>
      <c r="U147" s="270"/>
      <c r="V147" s="271" t="str">
        <f t="shared" si="4"/>
        <v>/rsm:CrossIndustryInvoice/rsm:SupplyChainTradeTransaction/ram:IncludedSupplyChainTradeLineItem/ram:SpecifiedLineTradeDelivery/ram:ShipToTradeParty/ram:DefinedTradeContact/ram:EmailURIUniversalCommunication</v>
      </c>
      <c r="W147" s="271" t="str">
        <f t="shared" si="5"/>
        <v>/ram:URIID</v>
      </c>
      <c r="X147" s="272">
        <f>COUNTIFS(M$4:M147,V147)</f>
        <v>1</v>
      </c>
      <c r="Y147" s="273"/>
      <c r="Z147" s="274" t="s">
        <v>92</v>
      </c>
      <c r="AA147" s="275">
        <v>7</v>
      </c>
      <c r="AB147" s="275" t="s">
        <v>16</v>
      </c>
      <c r="AC147" s="277" t="s">
        <v>897</v>
      </c>
      <c r="AD147" s="277"/>
      <c r="AE147" s="278"/>
      <c r="AF147" s="278"/>
      <c r="AG147" s="278"/>
      <c r="AH147" s="277"/>
      <c r="AI147" s="279" t="s">
        <v>16</v>
      </c>
      <c r="AJ147" s="280" t="s">
        <v>895</v>
      </c>
      <c r="AK147" s="281" t="s">
        <v>896</v>
      </c>
      <c r="AL147" s="279"/>
      <c r="AM147" s="282"/>
      <c r="AN147" s="275" t="s">
        <v>20</v>
      </c>
      <c r="AO147" s="279"/>
      <c r="AP147" s="283"/>
      <c r="AQ147" s="268"/>
      <c r="AR147" s="284" t="s">
        <v>99</v>
      </c>
      <c r="AS147" s="398"/>
    </row>
    <row r="148" spans="1:45" s="361" customFormat="1" ht="46" customHeight="1" x14ac:dyDescent="0.2">
      <c r="A148" s="551" t="s">
        <v>4158</v>
      </c>
      <c r="B148" s="344" t="s">
        <v>92</v>
      </c>
      <c r="C148" s="345">
        <v>5</v>
      </c>
      <c r="D148" s="345" t="s">
        <v>20</v>
      </c>
      <c r="E148" s="346" t="s">
        <v>4166</v>
      </c>
      <c r="F148" s="346"/>
      <c r="G148" s="347"/>
      <c r="H148" s="347"/>
      <c r="I148" s="347"/>
      <c r="J148" s="346"/>
      <c r="K148" s="348" t="s">
        <v>20</v>
      </c>
      <c r="L148" s="349" t="s">
        <v>898</v>
      </c>
      <c r="M148" s="350" t="s">
        <v>899</v>
      </c>
      <c r="N148" s="348"/>
      <c r="O148" s="351"/>
      <c r="P148" s="345" t="s">
        <v>20</v>
      </c>
      <c r="Q148" s="348"/>
      <c r="R148" s="352"/>
      <c r="S148" s="208">
        <f>IF(B148="EXT",MATCH(SUBSTITUTE(M148,"/rsm:CrossIndustryInvoice",""),'Order-X_EXTENDED'!O:O,0),MATCH(B148,'Order-X_EXTENDED'!Z:Z,0))</f>
        <v>240</v>
      </c>
      <c r="T148" s="353" t="s">
        <v>99</v>
      </c>
      <c r="U148" s="270"/>
      <c r="V148" s="271" t="str">
        <f t="shared" si="4"/>
        <v>/rsm:CrossIndustryInvoice/rsm:SupplyChainTradeTransaction/ram:IncludedSupplyChainTradeLineItem/ram:SpecifiedLineTradeDelivery/ram:ShipToTradeParty</v>
      </c>
      <c r="W148" s="271" t="str">
        <f t="shared" si="5"/>
        <v>/ram:PostalTradeAddress</v>
      </c>
      <c r="X148" s="272">
        <f>COUNTIFS(M$4:M148,V148)</f>
        <v>1</v>
      </c>
      <c r="Y148" s="273"/>
      <c r="Z148" s="344" t="s">
        <v>92</v>
      </c>
      <c r="AA148" s="345">
        <v>5</v>
      </c>
      <c r="AB148" s="345" t="s">
        <v>20</v>
      </c>
      <c r="AC148" s="346" t="s">
        <v>900</v>
      </c>
      <c r="AD148" s="346"/>
      <c r="AE148" s="347"/>
      <c r="AF148" s="347"/>
      <c r="AG148" s="347"/>
      <c r="AH148" s="346"/>
      <c r="AI148" s="348" t="s">
        <v>20</v>
      </c>
      <c r="AJ148" s="349" t="s">
        <v>898</v>
      </c>
      <c r="AK148" s="350" t="s">
        <v>899</v>
      </c>
      <c r="AL148" s="348"/>
      <c r="AM148" s="351"/>
      <c r="AN148" s="345" t="s">
        <v>20</v>
      </c>
      <c r="AO148" s="348"/>
      <c r="AP148" s="352"/>
      <c r="AQ148" s="268"/>
      <c r="AR148" s="353" t="s">
        <v>99</v>
      </c>
      <c r="AS148" s="398"/>
    </row>
    <row r="149" spans="1:45" s="361" customFormat="1" ht="46" customHeight="1" x14ac:dyDescent="0.2">
      <c r="A149" s="551" t="s">
        <v>4158</v>
      </c>
      <c r="B149" s="274" t="s">
        <v>92</v>
      </c>
      <c r="C149" s="275">
        <v>6</v>
      </c>
      <c r="D149" s="275" t="s">
        <v>20</v>
      </c>
      <c r="E149" s="277" t="s">
        <v>901</v>
      </c>
      <c r="F149" s="277"/>
      <c r="G149" s="278"/>
      <c r="H149" s="278"/>
      <c r="I149" s="278"/>
      <c r="J149" s="277"/>
      <c r="K149" s="279" t="s">
        <v>20</v>
      </c>
      <c r="L149" s="280" t="s">
        <v>902</v>
      </c>
      <c r="M149" s="281" t="s">
        <v>903</v>
      </c>
      <c r="N149" s="279"/>
      <c r="O149" s="282"/>
      <c r="P149" s="275" t="s">
        <v>20</v>
      </c>
      <c r="Q149" s="279"/>
      <c r="R149" s="283"/>
      <c r="S149" s="208">
        <f>IF(B149="EXT",MATCH(SUBSTITUTE(M149,"/rsm:CrossIndustryInvoice",""),'Order-X_EXTENDED'!O:O,0),MATCH(B149,'Order-X_EXTENDED'!Z:Z,0))</f>
        <v>241</v>
      </c>
      <c r="T149" s="284" t="s">
        <v>99</v>
      </c>
      <c r="U149" s="270"/>
      <c r="V149" s="271" t="str">
        <f t="shared" si="4"/>
        <v>/rsm:CrossIndustryInvoice/rsm:SupplyChainTradeTransaction/ram:IncludedSupplyChainTradeLineItem/ram:SpecifiedLineTradeDelivery/ram:ShipToTradeParty/ram:PostalTradeAddress</v>
      </c>
      <c r="W149" s="271" t="str">
        <f t="shared" si="5"/>
        <v>/ram:PostcodeCode</v>
      </c>
      <c r="X149" s="272">
        <f>COUNTIFS(M$4:M149,V149)</f>
        <v>1</v>
      </c>
      <c r="Y149" s="273"/>
      <c r="Z149" s="274" t="s">
        <v>92</v>
      </c>
      <c r="AA149" s="275">
        <v>6</v>
      </c>
      <c r="AB149" s="275" t="s">
        <v>20</v>
      </c>
      <c r="AC149" s="277" t="s">
        <v>904</v>
      </c>
      <c r="AD149" s="277"/>
      <c r="AE149" s="278"/>
      <c r="AF149" s="278"/>
      <c r="AG149" s="278"/>
      <c r="AH149" s="277"/>
      <c r="AI149" s="279" t="s">
        <v>20</v>
      </c>
      <c r="AJ149" s="280" t="s">
        <v>902</v>
      </c>
      <c r="AK149" s="281" t="s">
        <v>903</v>
      </c>
      <c r="AL149" s="279"/>
      <c r="AM149" s="282"/>
      <c r="AN149" s="275" t="s">
        <v>20</v>
      </c>
      <c r="AO149" s="279"/>
      <c r="AP149" s="283"/>
      <c r="AQ149" s="268"/>
      <c r="AR149" s="284" t="s">
        <v>99</v>
      </c>
      <c r="AS149" s="398"/>
    </row>
    <row r="150" spans="1:45" s="361" customFormat="1" ht="46" customHeight="1" x14ac:dyDescent="0.2">
      <c r="A150" s="551" t="s">
        <v>4158</v>
      </c>
      <c r="B150" s="274" t="s">
        <v>92</v>
      </c>
      <c r="C150" s="275">
        <v>6</v>
      </c>
      <c r="D150" s="275" t="s">
        <v>20</v>
      </c>
      <c r="E150" s="277" t="s">
        <v>905</v>
      </c>
      <c r="F150" s="277"/>
      <c r="G150" s="278"/>
      <c r="H150" s="278"/>
      <c r="I150" s="278"/>
      <c r="J150" s="277"/>
      <c r="K150" s="279" t="s">
        <v>20</v>
      </c>
      <c r="L150" s="280" t="s">
        <v>906</v>
      </c>
      <c r="M150" s="281" t="s">
        <v>907</v>
      </c>
      <c r="N150" s="279"/>
      <c r="O150" s="282"/>
      <c r="P150" s="275" t="s">
        <v>20</v>
      </c>
      <c r="Q150" s="279"/>
      <c r="R150" s="283"/>
      <c r="S150" s="208">
        <f>IF(B150="EXT",MATCH(SUBSTITUTE(M150,"/rsm:CrossIndustryInvoice",""),'Order-X_EXTENDED'!O:O,0),MATCH(B150,'Order-X_EXTENDED'!Z:Z,0))</f>
        <v>242</v>
      </c>
      <c r="T150" s="284" t="s">
        <v>99</v>
      </c>
      <c r="U150" s="270"/>
      <c r="V150" s="271" t="str">
        <f t="shared" si="4"/>
        <v>/rsm:CrossIndustryInvoice/rsm:SupplyChainTradeTransaction/ram:IncludedSupplyChainTradeLineItem/ram:SpecifiedLineTradeDelivery/ram:ShipToTradeParty/ram:PostalTradeAddress</v>
      </c>
      <c r="W150" s="271" t="str">
        <f t="shared" si="5"/>
        <v>/ram:LineOne</v>
      </c>
      <c r="X150" s="272">
        <f>COUNTIFS(M$4:M150,V150)</f>
        <v>1</v>
      </c>
      <c r="Y150" s="273"/>
      <c r="Z150" s="274" t="s">
        <v>92</v>
      </c>
      <c r="AA150" s="275">
        <v>6</v>
      </c>
      <c r="AB150" s="275" t="s">
        <v>20</v>
      </c>
      <c r="AC150" s="277" t="s">
        <v>908</v>
      </c>
      <c r="AD150" s="277"/>
      <c r="AE150" s="278"/>
      <c r="AF150" s="278"/>
      <c r="AG150" s="278"/>
      <c r="AH150" s="277"/>
      <c r="AI150" s="279" t="s">
        <v>20</v>
      </c>
      <c r="AJ150" s="280" t="s">
        <v>906</v>
      </c>
      <c r="AK150" s="281" t="s">
        <v>907</v>
      </c>
      <c r="AL150" s="279"/>
      <c r="AM150" s="282"/>
      <c r="AN150" s="275" t="s">
        <v>20</v>
      </c>
      <c r="AO150" s="279"/>
      <c r="AP150" s="283"/>
      <c r="AQ150" s="268"/>
      <c r="AR150" s="284" t="s">
        <v>99</v>
      </c>
      <c r="AS150" s="398"/>
    </row>
    <row r="151" spans="1:45" s="361" customFormat="1" ht="46" customHeight="1" x14ac:dyDescent="0.2">
      <c r="A151" s="551" t="s">
        <v>4158</v>
      </c>
      <c r="B151" s="274" t="s">
        <v>92</v>
      </c>
      <c r="C151" s="275">
        <v>6</v>
      </c>
      <c r="D151" s="275" t="s">
        <v>20</v>
      </c>
      <c r="E151" s="277" t="s">
        <v>909</v>
      </c>
      <c r="F151" s="277"/>
      <c r="G151" s="278"/>
      <c r="H151" s="278"/>
      <c r="I151" s="278"/>
      <c r="J151" s="277"/>
      <c r="K151" s="279" t="s">
        <v>20</v>
      </c>
      <c r="L151" s="280" t="s">
        <v>910</v>
      </c>
      <c r="M151" s="281" t="s">
        <v>911</v>
      </c>
      <c r="N151" s="279"/>
      <c r="O151" s="282"/>
      <c r="P151" s="275" t="s">
        <v>20</v>
      </c>
      <c r="Q151" s="279"/>
      <c r="R151" s="283"/>
      <c r="S151" s="208">
        <f>IF(B151="EXT",MATCH(SUBSTITUTE(M151,"/rsm:CrossIndustryInvoice",""),'Order-X_EXTENDED'!O:O,0),MATCH(B151,'Order-X_EXTENDED'!Z:Z,0))</f>
        <v>243</v>
      </c>
      <c r="T151" s="284" t="s">
        <v>99</v>
      </c>
      <c r="U151" s="270"/>
      <c r="V151" s="271" t="str">
        <f t="shared" si="4"/>
        <v>/rsm:CrossIndustryInvoice/rsm:SupplyChainTradeTransaction/ram:IncludedSupplyChainTradeLineItem/ram:SpecifiedLineTradeDelivery/ram:ShipToTradeParty/ram:PostalTradeAddress</v>
      </c>
      <c r="W151" s="271" t="str">
        <f t="shared" si="5"/>
        <v>/ram:LineTwo</v>
      </c>
      <c r="X151" s="272">
        <f>COUNTIFS(M$4:M151,V151)</f>
        <v>1</v>
      </c>
      <c r="Y151" s="273"/>
      <c r="Z151" s="274" t="s">
        <v>92</v>
      </c>
      <c r="AA151" s="275">
        <v>6</v>
      </c>
      <c r="AB151" s="275" t="s">
        <v>20</v>
      </c>
      <c r="AC151" s="277" t="s">
        <v>912</v>
      </c>
      <c r="AD151" s="277"/>
      <c r="AE151" s="278"/>
      <c r="AF151" s="278"/>
      <c r="AG151" s="278"/>
      <c r="AH151" s="277"/>
      <c r="AI151" s="279" t="s">
        <v>20</v>
      </c>
      <c r="AJ151" s="280" t="s">
        <v>910</v>
      </c>
      <c r="AK151" s="281" t="s">
        <v>911</v>
      </c>
      <c r="AL151" s="279"/>
      <c r="AM151" s="282"/>
      <c r="AN151" s="275" t="s">
        <v>20</v>
      </c>
      <c r="AO151" s="279"/>
      <c r="AP151" s="283"/>
      <c r="AQ151" s="268"/>
      <c r="AR151" s="284" t="s">
        <v>99</v>
      </c>
      <c r="AS151" s="398"/>
    </row>
    <row r="152" spans="1:45" s="361" customFormat="1" ht="46" customHeight="1" x14ac:dyDescent="0.2">
      <c r="A152" s="551" t="s">
        <v>4158</v>
      </c>
      <c r="B152" s="274" t="s">
        <v>92</v>
      </c>
      <c r="C152" s="275">
        <v>6</v>
      </c>
      <c r="D152" s="275" t="s">
        <v>20</v>
      </c>
      <c r="E152" s="277" t="s">
        <v>913</v>
      </c>
      <c r="F152" s="277"/>
      <c r="G152" s="278"/>
      <c r="H152" s="278"/>
      <c r="I152" s="278"/>
      <c r="J152" s="277"/>
      <c r="K152" s="279" t="s">
        <v>20</v>
      </c>
      <c r="L152" s="280" t="s">
        <v>914</v>
      </c>
      <c r="M152" s="281" t="s">
        <v>915</v>
      </c>
      <c r="N152" s="279"/>
      <c r="O152" s="282"/>
      <c r="P152" s="275" t="s">
        <v>20</v>
      </c>
      <c r="Q152" s="279"/>
      <c r="R152" s="283"/>
      <c r="S152" s="208">
        <f>IF(B152="EXT",MATCH(SUBSTITUTE(M152,"/rsm:CrossIndustryInvoice",""),'Order-X_EXTENDED'!O:O,0),MATCH(B152,'Order-X_EXTENDED'!Z:Z,0))</f>
        <v>244</v>
      </c>
      <c r="T152" s="284" t="s">
        <v>99</v>
      </c>
      <c r="U152" s="270"/>
      <c r="V152" s="271" t="str">
        <f t="shared" si="4"/>
        <v>/rsm:CrossIndustryInvoice/rsm:SupplyChainTradeTransaction/ram:IncludedSupplyChainTradeLineItem/ram:SpecifiedLineTradeDelivery/ram:ShipToTradeParty/ram:PostalTradeAddress</v>
      </c>
      <c r="W152" s="271" t="str">
        <f t="shared" si="5"/>
        <v>/ram:LineThree</v>
      </c>
      <c r="X152" s="272">
        <f>COUNTIFS(M$4:M152,V152)</f>
        <v>1</v>
      </c>
      <c r="Y152" s="273"/>
      <c r="Z152" s="274" t="s">
        <v>92</v>
      </c>
      <c r="AA152" s="275">
        <v>6</v>
      </c>
      <c r="AB152" s="275" t="s">
        <v>20</v>
      </c>
      <c r="AC152" s="277" t="s">
        <v>916</v>
      </c>
      <c r="AD152" s="277"/>
      <c r="AE152" s="278"/>
      <c r="AF152" s="278"/>
      <c r="AG152" s="278"/>
      <c r="AH152" s="277"/>
      <c r="AI152" s="279" t="s">
        <v>20</v>
      </c>
      <c r="AJ152" s="280" t="s">
        <v>914</v>
      </c>
      <c r="AK152" s="281" t="s">
        <v>915</v>
      </c>
      <c r="AL152" s="279"/>
      <c r="AM152" s="282"/>
      <c r="AN152" s="275" t="s">
        <v>20</v>
      </c>
      <c r="AO152" s="279"/>
      <c r="AP152" s="283"/>
      <c r="AQ152" s="268"/>
      <c r="AR152" s="284" t="s">
        <v>99</v>
      </c>
      <c r="AS152" s="398"/>
    </row>
    <row r="153" spans="1:45" s="361" customFormat="1" ht="46" customHeight="1" x14ac:dyDescent="0.2">
      <c r="A153" s="551" t="s">
        <v>4158</v>
      </c>
      <c r="B153" s="274" t="s">
        <v>92</v>
      </c>
      <c r="C153" s="275">
        <v>6</v>
      </c>
      <c r="D153" s="275" t="s">
        <v>20</v>
      </c>
      <c r="E153" s="277" t="s">
        <v>917</v>
      </c>
      <c r="F153" s="277"/>
      <c r="G153" s="278"/>
      <c r="H153" s="278"/>
      <c r="I153" s="278"/>
      <c r="J153" s="277"/>
      <c r="K153" s="279" t="s">
        <v>20</v>
      </c>
      <c r="L153" s="280" t="s">
        <v>918</v>
      </c>
      <c r="M153" s="281" t="s">
        <v>919</v>
      </c>
      <c r="N153" s="279"/>
      <c r="O153" s="282"/>
      <c r="P153" s="275" t="s">
        <v>20</v>
      </c>
      <c r="Q153" s="279"/>
      <c r="R153" s="283"/>
      <c r="S153" s="208">
        <f>IF(B153="EXT",MATCH(SUBSTITUTE(M153,"/rsm:CrossIndustryInvoice",""),'Order-X_EXTENDED'!O:O,0),MATCH(B153,'Order-X_EXTENDED'!Z:Z,0))</f>
        <v>245</v>
      </c>
      <c r="T153" s="284" t="s">
        <v>99</v>
      </c>
      <c r="U153" s="270"/>
      <c r="V153" s="271" t="str">
        <f t="shared" si="4"/>
        <v>/rsm:CrossIndustryInvoice/rsm:SupplyChainTradeTransaction/ram:IncludedSupplyChainTradeLineItem/ram:SpecifiedLineTradeDelivery/ram:ShipToTradeParty/ram:PostalTradeAddress</v>
      </c>
      <c r="W153" s="271" t="str">
        <f t="shared" si="5"/>
        <v>/ram:CityName</v>
      </c>
      <c r="X153" s="272">
        <f>COUNTIFS(M$4:M153,V153)</f>
        <v>1</v>
      </c>
      <c r="Y153" s="273"/>
      <c r="Z153" s="274" t="s">
        <v>92</v>
      </c>
      <c r="AA153" s="275">
        <v>6</v>
      </c>
      <c r="AB153" s="275" t="s">
        <v>20</v>
      </c>
      <c r="AC153" s="277" t="s">
        <v>920</v>
      </c>
      <c r="AD153" s="277"/>
      <c r="AE153" s="278"/>
      <c r="AF153" s="278"/>
      <c r="AG153" s="278"/>
      <c r="AH153" s="277"/>
      <c r="AI153" s="279" t="s">
        <v>20</v>
      </c>
      <c r="AJ153" s="280" t="s">
        <v>918</v>
      </c>
      <c r="AK153" s="281" t="s">
        <v>919</v>
      </c>
      <c r="AL153" s="279"/>
      <c r="AM153" s="282"/>
      <c r="AN153" s="275" t="s">
        <v>20</v>
      </c>
      <c r="AO153" s="279"/>
      <c r="AP153" s="283"/>
      <c r="AQ153" s="268"/>
      <c r="AR153" s="284" t="s">
        <v>99</v>
      </c>
      <c r="AS153" s="398"/>
    </row>
    <row r="154" spans="1:45" s="361" customFormat="1" ht="46" customHeight="1" x14ac:dyDescent="0.2">
      <c r="A154" s="551" t="s">
        <v>4158</v>
      </c>
      <c r="B154" s="274" t="s">
        <v>92</v>
      </c>
      <c r="C154" s="275">
        <v>6</v>
      </c>
      <c r="D154" s="275" t="s">
        <v>16</v>
      </c>
      <c r="E154" s="277" t="s">
        <v>921</v>
      </c>
      <c r="F154" s="277"/>
      <c r="G154" s="278"/>
      <c r="H154" s="278"/>
      <c r="I154" s="278"/>
      <c r="J154" s="277"/>
      <c r="K154" s="279" t="s">
        <v>16</v>
      </c>
      <c r="L154" s="280" t="s">
        <v>922</v>
      </c>
      <c r="M154" s="281" t="s">
        <v>923</v>
      </c>
      <c r="N154" s="279"/>
      <c r="O154" s="282"/>
      <c r="P154" s="275" t="s">
        <v>20</v>
      </c>
      <c r="Q154" s="279"/>
      <c r="R154" s="283"/>
      <c r="S154" s="208">
        <f>IF(B154="EXT",MATCH(SUBSTITUTE(M154,"/rsm:CrossIndustryInvoice",""),'Order-X_EXTENDED'!O:O,0),MATCH(B154,'Order-X_EXTENDED'!Z:Z,0))</f>
        <v>246</v>
      </c>
      <c r="T154" s="284" t="s">
        <v>99</v>
      </c>
      <c r="U154" s="270"/>
      <c r="V154" s="271" t="str">
        <f t="shared" si="4"/>
        <v>/rsm:CrossIndustryInvoice/rsm:SupplyChainTradeTransaction/ram:IncludedSupplyChainTradeLineItem/ram:SpecifiedLineTradeDelivery/ram:ShipToTradeParty/ram:PostalTradeAddress</v>
      </c>
      <c r="W154" s="271" t="str">
        <f t="shared" si="5"/>
        <v>/ram:CountryID</v>
      </c>
      <c r="X154" s="272">
        <f>COUNTIFS(M$4:M154,V154)</f>
        <v>1</v>
      </c>
      <c r="Y154" s="273"/>
      <c r="Z154" s="274" t="s">
        <v>92</v>
      </c>
      <c r="AA154" s="275">
        <v>6</v>
      </c>
      <c r="AB154" s="275" t="s">
        <v>16</v>
      </c>
      <c r="AC154" s="277" t="s">
        <v>924</v>
      </c>
      <c r="AD154" s="277"/>
      <c r="AE154" s="278"/>
      <c r="AF154" s="278"/>
      <c r="AG154" s="278"/>
      <c r="AH154" s="277"/>
      <c r="AI154" s="279" t="s">
        <v>16</v>
      </c>
      <c r="AJ154" s="280" t="s">
        <v>922</v>
      </c>
      <c r="AK154" s="281" t="s">
        <v>923</v>
      </c>
      <c r="AL154" s="279"/>
      <c r="AM154" s="282"/>
      <c r="AN154" s="275" t="s">
        <v>20</v>
      </c>
      <c r="AO154" s="279"/>
      <c r="AP154" s="283"/>
      <c r="AQ154" s="268"/>
      <c r="AR154" s="284" t="s">
        <v>99</v>
      </c>
      <c r="AS154" s="398"/>
    </row>
    <row r="155" spans="1:45" s="361" customFormat="1" ht="46" customHeight="1" x14ac:dyDescent="0.2">
      <c r="A155" s="551" t="s">
        <v>4158</v>
      </c>
      <c r="B155" s="274" t="s">
        <v>92</v>
      </c>
      <c r="C155" s="275">
        <v>6</v>
      </c>
      <c r="D155" s="275" t="s">
        <v>20</v>
      </c>
      <c r="E155" s="277" t="s">
        <v>925</v>
      </c>
      <c r="F155" s="277"/>
      <c r="G155" s="278"/>
      <c r="H155" s="278"/>
      <c r="I155" s="278"/>
      <c r="J155" s="277"/>
      <c r="K155" s="279" t="s">
        <v>20</v>
      </c>
      <c r="L155" s="280" t="s">
        <v>926</v>
      </c>
      <c r="M155" s="281" t="s">
        <v>927</v>
      </c>
      <c r="N155" s="279"/>
      <c r="O155" s="282"/>
      <c r="P155" s="275" t="s">
        <v>20</v>
      </c>
      <c r="Q155" s="279"/>
      <c r="R155" s="283"/>
      <c r="S155" s="208">
        <f>IF(B155="EXT",MATCH(SUBSTITUTE(M155,"/rsm:CrossIndustryInvoice",""),'Order-X_EXTENDED'!O:O,0),MATCH(B155,'Order-X_EXTENDED'!Z:Z,0))</f>
        <v>247</v>
      </c>
      <c r="T155" s="284" t="s">
        <v>99</v>
      </c>
      <c r="U155" s="270"/>
      <c r="V155" s="271" t="str">
        <f t="shared" si="4"/>
        <v>/rsm:CrossIndustryInvoice/rsm:SupplyChainTradeTransaction/ram:IncludedSupplyChainTradeLineItem/ram:SpecifiedLineTradeDelivery/ram:ShipToTradeParty/ram:PostalTradeAddress</v>
      </c>
      <c r="W155" s="271" t="str">
        <f t="shared" si="5"/>
        <v>/ram:CountrySubDivisionName</v>
      </c>
      <c r="X155" s="272">
        <f>COUNTIFS(M$4:M155,V155)</f>
        <v>1</v>
      </c>
      <c r="Y155" s="273"/>
      <c r="Z155" s="274" t="s">
        <v>92</v>
      </c>
      <c r="AA155" s="275">
        <v>6</v>
      </c>
      <c r="AB155" s="275" t="s">
        <v>20</v>
      </c>
      <c r="AC155" s="277" t="s">
        <v>928</v>
      </c>
      <c r="AD155" s="277"/>
      <c r="AE155" s="278"/>
      <c r="AF155" s="278"/>
      <c r="AG155" s="278"/>
      <c r="AH155" s="277"/>
      <c r="AI155" s="279" t="s">
        <v>20</v>
      </c>
      <c r="AJ155" s="280" t="s">
        <v>926</v>
      </c>
      <c r="AK155" s="281" t="s">
        <v>927</v>
      </c>
      <c r="AL155" s="279"/>
      <c r="AM155" s="282"/>
      <c r="AN155" s="275" t="s">
        <v>20</v>
      </c>
      <c r="AO155" s="279"/>
      <c r="AP155" s="283"/>
      <c r="AQ155" s="268"/>
      <c r="AR155" s="284" t="s">
        <v>99</v>
      </c>
      <c r="AS155" s="398"/>
    </row>
    <row r="156" spans="1:45" s="361" customFormat="1" ht="46" customHeight="1" x14ac:dyDescent="0.2">
      <c r="A156" s="551" t="s">
        <v>4158</v>
      </c>
      <c r="B156" s="344" t="s">
        <v>92</v>
      </c>
      <c r="C156" s="345">
        <v>5</v>
      </c>
      <c r="D156" s="345" t="s">
        <v>20</v>
      </c>
      <c r="E156" s="346" t="s">
        <v>4527</v>
      </c>
      <c r="F156" s="346"/>
      <c r="G156" s="347"/>
      <c r="H156" s="347"/>
      <c r="I156" s="347"/>
      <c r="J156" s="346"/>
      <c r="K156" s="348" t="s">
        <v>20</v>
      </c>
      <c r="L156" s="349" t="s">
        <v>929</v>
      </c>
      <c r="M156" s="350" t="s">
        <v>930</v>
      </c>
      <c r="N156" s="348"/>
      <c r="O156" s="351"/>
      <c r="P156" s="345" t="s">
        <v>21</v>
      </c>
      <c r="Q156" s="348"/>
      <c r="R156" s="352"/>
      <c r="S156" s="208">
        <f>IF(B156="EXT",MATCH(SUBSTITUTE(M156,"/rsm:CrossIndustryInvoice",""),'Order-X_EXTENDED'!O:O,0),MATCH(B156,'Order-X_EXTENDED'!Z:Z,0))</f>
        <v>248</v>
      </c>
      <c r="T156" s="353" t="s">
        <v>99</v>
      </c>
      <c r="U156" s="270"/>
      <c r="V156" s="271" t="str">
        <f t="shared" si="4"/>
        <v>/rsm:CrossIndustryInvoice/rsm:SupplyChainTradeTransaction/ram:IncludedSupplyChainTradeLineItem/ram:SpecifiedLineTradeDelivery/ram:ShipToTradeParty</v>
      </c>
      <c r="W156" s="271" t="str">
        <f t="shared" si="5"/>
        <v>/ram:URIUniversalCommunication</v>
      </c>
      <c r="X156" s="272">
        <f>COUNTIFS(M$4:M156,V156)</f>
        <v>1</v>
      </c>
      <c r="Y156" s="273"/>
      <c r="Z156" s="344" t="s">
        <v>92</v>
      </c>
      <c r="AA156" s="345">
        <v>5</v>
      </c>
      <c r="AB156" s="345" t="s">
        <v>20</v>
      </c>
      <c r="AC156" s="346" t="s">
        <v>931</v>
      </c>
      <c r="AD156" s="346"/>
      <c r="AE156" s="347"/>
      <c r="AF156" s="347"/>
      <c r="AG156" s="347"/>
      <c r="AH156" s="346"/>
      <c r="AI156" s="348" t="s">
        <v>20</v>
      </c>
      <c r="AJ156" s="349" t="s">
        <v>929</v>
      </c>
      <c r="AK156" s="350" t="s">
        <v>930</v>
      </c>
      <c r="AL156" s="348"/>
      <c r="AM156" s="351"/>
      <c r="AN156" s="345" t="s">
        <v>21</v>
      </c>
      <c r="AO156" s="348"/>
      <c r="AP156" s="352"/>
      <c r="AQ156" s="268"/>
      <c r="AR156" s="353" t="s">
        <v>99</v>
      </c>
      <c r="AS156" s="398"/>
    </row>
    <row r="157" spans="1:45" s="361" customFormat="1" ht="46" customHeight="1" x14ac:dyDescent="0.2">
      <c r="A157" s="551" t="s">
        <v>4158</v>
      </c>
      <c r="B157" s="274" t="s">
        <v>92</v>
      </c>
      <c r="C157" s="275">
        <v>6</v>
      </c>
      <c r="D157" s="275" t="s">
        <v>16</v>
      </c>
      <c r="E157" s="277" t="s">
        <v>630</v>
      </c>
      <c r="F157" s="277"/>
      <c r="G157" s="354"/>
      <c r="H157" s="278"/>
      <c r="I157" s="278"/>
      <c r="J157" s="277"/>
      <c r="K157" s="279" t="s">
        <v>16</v>
      </c>
      <c r="L157" s="280" t="s">
        <v>932</v>
      </c>
      <c r="M157" s="281" t="s">
        <v>933</v>
      </c>
      <c r="N157" s="279"/>
      <c r="O157" s="282"/>
      <c r="P157" s="275" t="s">
        <v>20</v>
      </c>
      <c r="Q157" s="279"/>
      <c r="R157" s="283"/>
      <c r="S157" s="208">
        <f>IF(B157="EXT",MATCH(SUBSTITUTE(M157,"/rsm:CrossIndustryInvoice",""),'Order-X_EXTENDED'!O:O,0),MATCH(B157,'Order-X_EXTENDED'!Z:Z,0))</f>
        <v>249</v>
      </c>
      <c r="T157" s="284" t="s">
        <v>99</v>
      </c>
      <c r="U157" s="270"/>
      <c r="V157" s="271" t="str">
        <f t="shared" si="4"/>
        <v>/rsm:CrossIndustryInvoice/rsm:SupplyChainTradeTransaction/ram:IncludedSupplyChainTradeLineItem/ram:SpecifiedLineTradeDelivery/ram:ShipToTradeParty/ram:URIUniversalCommunication</v>
      </c>
      <c r="W157" s="271" t="str">
        <f t="shared" si="5"/>
        <v>/ram:URIID</v>
      </c>
      <c r="X157" s="272">
        <f>COUNTIFS(M$4:M157,V157)</f>
        <v>1</v>
      </c>
      <c r="Y157" s="273"/>
      <c r="Z157" s="274" t="s">
        <v>92</v>
      </c>
      <c r="AA157" s="275">
        <v>6</v>
      </c>
      <c r="AB157" s="275" t="s">
        <v>16</v>
      </c>
      <c r="AC157" s="277" t="s">
        <v>934</v>
      </c>
      <c r="AD157" s="277"/>
      <c r="AE157" s="354"/>
      <c r="AF157" s="278"/>
      <c r="AG157" s="278"/>
      <c r="AH157" s="277"/>
      <c r="AI157" s="279" t="s">
        <v>16</v>
      </c>
      <c r="AJ157" s="280" t="s">
        <v>932</v>
      </c>
      <c r="AK157" s="281" t="s">
        <v>933</v>
      </c>
      <c r="AL157" s="279"/>
      <c r="AM157" s="282"/>
      <c r="AN157" s="275" t="s">
        <v>20</v>
      </c>
      <c r="AO157" s="279"/>
      <c r="AP157" s="283"/>
      <c r="AQ157" s="268"/>
      <c r="AR157" s="284" t="s">
        <v>99</v>
      </c>
      <c r="AS157" s="398"/>
    </row>
    <row r="158" spans="1:45" s="361" customFormat="1" ht="46" customHeight="1" x14ac:dyDescent="0.2">
      <c r="A158" s="551" t="s">
        <v>4158</v>
      </c>
      <c r="B158" s="274" t="s">
        <v>92</v>
      </c>
      <c r="C158" s="275">
        <v>7</v>
      </c>
      <c r="D158" s="275" t="s">
        <v>16</v>
      </c>
      <c r="E158" s="277" t="s">
        <v>554</v>
      </c>
      <c r="F158" s="277"/>
      <c r="G158" s="278" t="s">
        <v>1610</v>
      </c>
      <c r="H158" s="278"/>
      <c r="I158" s="278"/>
      <c r="J158" s="277"/>
      <c r="K158" s="279" t="s">
        <v>16</v>
      </c>
      <c r="L158" s="280" t="s">
        <v>935</v>
      </c>
      <c r="M158" s="281" t="s">
        <v>936</v>
      </c>
      <c r="N158" s="279"/>
      <c r="O158" s="282"/>
      <c r="P158" s="275" t="s">
        <v>20</v>
      </c>
      <c r="Q158" s="279"/>
      <c r="R158" s="283"/>
      <c r="S158" s="208">
        <f>IF(B158="EXT",MATCH(SUBSTITUTE(M158,"/rsm:CrossIndustryInvoice",""),'Order-X_EXTENDED'!O:O,0),MATCH(B158,'Order-X_EXTENDED'!Z:Z,0))</f>
        <v>250</v>
      </c>
      <c r="T158" s="284" t="s">
        <v>99</v>
      </c>
      <c r="U158" s="270"/>
      <c r="V158" s="271" t="str">
        <f t="shared" si="4"/>
        <v>/rsm:CrossIndustryInvoice/rsm:SupplyChainTradeTransaction/ram:IncludedSupplyChainTradeLineItem/ram:SpecifiedLineTradeDelivery/ram:ShipToTradeParty/ram:URIUniversalCommunication/ram:URIID</v>
      </c>
      <c r="W158" s="271" t="str">
        <f t="shared" si="5"/>
        <v>/@schemeID</v>
      </c>
      <c r="X158" s="272">
        <f>COUNTIFS(M$4:M158,V158)</f>
        <v>1</v>
      </c>
      <c r="Y158" s="273"/>
      <c r="Z158" s="274" t="s">
        <v>92</v>
      </c>
      <c r="AA158" s="275">
        <v>7</v>
      </c>
      <c r="AB158" s="275" t="s">
        <v>16</v>
      </c>
      <c r="AC158" s="277" t="s">
        <v>410</v>
      </c>
      <c r="AD158" s="277"/>
      <c r="AE158" s="278"/>
      <c r="AF158" s="278"/>
      <c r="AG158" s="278"/>
      <c r="AH158" s="277"/>
      <c r="AI158" s="279" t="s">
        <v>16</v>
      </c>
      <c r="AJ158" s="280" t="s">
        <v>935</v>
      </c>
      <c r="AK158" s="281" t="s">
        <v>936</v>
      </c>
      <c r="AL158" s="279"/>
      <c r="AM158" s="282"/>
      <c r="AN158" s="275" t="s">
        <v>20</v>
      </c>
      <c r="AO158" s="279"/>
      <c r="AP158" s="283"/>
      <c r="AQ158" s="268"/>
      <c r="AR158" s="284" t="s">
        <v>99</v>
      </c>
      <c r="AS158" s="398"/>
    </row>
    <row r="159" spans="1:45" s="361" customFormat="1" ht="46" customHeight="1" x14ac:dyDescent="0.2">
      <c r="A159" s="551" t="s">
        <v>4158</v>
      </c>
      <c r="B159" s="344" t="s">
        <v>92</v>
      </c>
      <c r="C159" s="345">
        <v>5</v>
      </c>
      <c r="D159" s="345" t="s">
        <v>20</v>
      </c>
      <c r="E159" s="346" t="s">
        <v>4528</v>
      </c>
      <c r="F159" s="346"/>
      <c r="G159" s="347"/>
      <c r="H159" s="347"/>
      <c r="I159" s="347"/>
      <c r="J159" s="346"/>
      <c r="K159" s="348" t="s">
        <v>20</v>
      </c>
      <c r="L159" s="349" t="s">
        <v>937</v>
      </c>
      <c r="M159" s="350" t="s">
        <v>938</v>
      </c>
      <c r="N159" s="348"/>
      <c r="O159" s="351"/>
      <c r="P159" s="345" t="s">
        <v>21</v>
      </c>
      <c r="Q159" s="348"/>
      <c r="R159" s="352"/>
      <c r="S159" s="208">
        <f>IF(B159="EXT",MATCH(SUBSTITUTE(M159,"/rsm:CrossIndustryInvoice",""),'Order-X_EXTENDED'!O:O,0),MATCH(B159,'Order-X_EXTENDED'!Z:Z,0))</f>
        <v>251</v>
      </c>
      <c r="T159" s="353" t="s">
        <v>99</v>
      </c>
      <c r="U159" s="270"/>
      <c r="V159" s="271" t="str">
        <f t="shared" si="4"/>
        <v>/rsm:CrossIndustryInvoice/rsm:SupplyChainTradeTransaction/ram:IncludedSupplyChainTradeLineItem/ram:SpecifiedLineTradeDelivery/ram:ShipToTradeParty</v>
      </c>
      <c r="W159" s="271" t="str">
        <f t="shared" si="5"/>
        <v>/ram:SpecifiedTaxRegistration</v>
      </c>
      <c r="X159" s="272">
        <f>COUNTIFS(M$4:M159,V159)</f>
        <v>1</v>
      </c>
      <c r="Y159" s="273"/>
      <c r="Z159" s="344" t="s">
        <v>92</v>
      </c>
      <c r="AA159" s="345">
        <v>5</v>
      </c>
      <c r="AB159" s="345" t="s">
        <v>20</v>
      </c>
      <c r="AC159" s="346" t="s">
        <v>939</v>
      </c>
      <c r="AD159" s="346"/>
      <c r="AE159" s="347"/>
      <c r="AF159" s="347"/>
      <c r="AG159" s="347"/>
      <c r="AH159" s="346"/>
      <c r="AI159" s="348" t="s">
        <v>20</v>
      </c>
      <c r="AJ159" s="349" t="s">
        <v>937</v>
      </c>
      <c r="AK159" s="350" t="s">
        <v>938</v>
      </c>
      <c r="AL159" s="348"/>
      <c r="AM159" s="351"/>
      <c r="AN159" s="345" t="s">
        <v>21</v>
      </c>
      <c r="AO159" s="348"/>
      <c r="AP159" s="352"/>
      <c r="AQ159" s="268"/>
      <c r="AR159" s="353" t="s">
        <v>99</v>
      </c>
      <c r="AS159" s="398"/>
    </row>
    <row r="160" spans="1:45" s="361" customFormat="1" ht="46" customHeight="1" x14ac:dyDescent="0.2">
      <c r="A160" s="551" t="s">
        <v>4158</v>
      </c>
      <c r="B160" s="274" t="s">
        <v>92</v>
      </c>
      <c r="C160" s="275">
        <v>6</v>
      </c>
      <c r="D160" s="275" t="s">
        <v>16</v>
      </c>
      <c r="E160" s="277" t="s">
        <v>4</v>
      </c>
      <c r="F160" s="277"/>
      <c r="G160" s="278"/>
      <c r="H160" s="278"/>
      <c r="I160" s="278"/>
      <c r="J160" s="277"/>
      <c r="K160" s="279" t="s">
        <v>16</v>
      </c>
      <c r="L160" s="280" t="s">
        <v>940</v>
      </c>
      <c r="M160" s="281" t="s">
        <v>941</v>
      </c>
      <c r="N160" s="279"/>
      <c r="O160" s="282"/>
      <c r="P160" s="275" t="s">
        <v>20</v>
      </c>
      <c r="Q160" s="279"/>
      <c r="R160" s="283"/>
      <c r="S160" s="208">
        <f>IF(B160="EXT",MATCH(SUBSTITUTE(M160,"/rsm:CrossIndustryInvoice",""),'Order-X_EXTENDED'!O:O,0),MATCH(B160,'Order-X_EXTENDED'!Z:Z,0))</f>
        <v>252</v>
      </c>
      <c r="T160" s="284" t="s">
        <v>99</v>
      </c>
      <c r="U160" s="270"/>
      <c r="V160" s="271" t="str">
        <f t="shared" si="4"/>
        <v>/rsm:CrossIndustryInvoice/rsm:SupplyChainTradeTransaction/ram:IncludedSupplyChainTradeLineItem/ram:SpecifiedLineTradeDelivery/ram:ShipToTradeParty/ram:SpecifiedTaxRegistration</v>
      </c>
      <c r="W160" s="271" t="str">
        <f t="shared" si="5"/>
        <v>/ram:ID</v>
      </c>
      <c r="X160" s="272">
        <f>COUNTIFS(M$4:M160,V160)</f>
        <v>1</v>
      </c>
      <c r="Y160" s="273"/>
      <c r="Z160" s="274" t="s">
        <v>92</v>
      </c>
      <c r="AA160" s="275">
        <v>6</v>
      </c>
      <c r="AB160" s="275" t="s">
        <v>16</v>
      </c>
      <c r="AC160" s="277" t="s">
        <v>942</v>
      </c>
      <c r="AD160" s="277"/>
      <c r="AE160" s="278"/>
      <c r="AF160" s="278"/>
      <c r="AG160" s="278"/>
      <c r="AH160" s="277"/>
      <c r="AI160" s="279" t="s">
        <v>16</v>
      </c>
      <c r="AJ160" s="280" t="s">
        <v>940</v>
      </c>
      <c r="AK160" s="281" t="s">
        <v>941</v>
      </c>
      <c r="AL160" s="279"/>
      <c r="AM160" s="282"/>
      <c r="AN160" s="275" t="s">
        <v>20</v>
      </c>
      <c r="AO160" s="279"/>
      <c r="AP160" s="283"/>
      <c r="AQ160" s="268"/>
      <c r="AR160" s="284" t="s">
        <v>99</v>
      </c>
      <c r="AS160" s="398"/>
    </row>
    <row r="161" spans="1:45" s="361" customFormat="1" ht="46" customHeight="1" x14ac:dyDescent="0.2">
      <c r="A161" s="551" t="s">
        <v>4158</v>
      </c>
      <c r="B161" s="274" t="s">
        <v>92</v>
      </c>
      <c r="C161" s="275">
        <v>7</v>
      </c>
      <c r="D161" s="275" t="s">
        <v>16</v>
      </c>
      <c r="E161" s="277" t="s">
        <v>554</v>
      </c>
      <c r="F161" s="277"/>
      <c r="G161" s="278" t="s">
        <v>1643</v>
      </c>
      <c r="H161" s="278"/>
      <c r="I161" s="278" t="s">
        <v>1635</v>
      </c>
      <c r="J161" s="277"/>
      <c r="K161" s="279" t="s">
        <v>16</v>
      </c>
      <c r="L161" s="280" t="s">
        <v>943</v>
      </c>
      <c r="M161" s="281" t="s">
        <v>944</v>
      </c>
      <c r="N161" s="279"/>
      <c r="O161" s="282"/>
      <c r="P161" s="275" t="s">
        <v>20</v>
      </c>
      <c r="Q161" s="279"/>
      <c r="R161" s="283"/>
      <c r="S161" s="208">
        <f>IF(B161="EXT",MATCH(SUBSTITUTE(M161,"/rsm:CrossIndustryInvoice",""),'Order-X_EXTENDED'!O:O,0),MATCH(B161,'Order-X_EXTENDED'!Z:Z,0))</f>
        <v>253</v>
      </c>
      <c r="T161" s="284" t="s">
        <v>99</v>
      </c>
      <c r="U161" s="270"/>
      <c r="V161" s="271" t="str">
        <f t="shared" si="4"/>
        <v>/rsm:CrossIndustryInvoice/rsm:SupplyChainTradeTransaction/ram:IncludedSupplyChainTradeLineItem/ram:SpecifiedLineTradeDelivery/ram:ShipToTradeParty/ram:SpecifiedTaxRegistration/ram:ID</v>
      </c>
      <c r="W161" s="271" t="str">
        <f t="shared" si="5"/>
        <v>/@schemeID</v>
      </c>
      <c r="X161" s="272">
        <f>COUNTIFS(M$4:M161,V161)</f>
        <v>1</v>
      </c>
      <c r="Y161" s="273"/>
      <c r="Z161" s="274" t="s">
        <v>92</v>
      </c>
      <c r="AA161" s="275">
        <v>7</v>
      </c>
      <c r="AB161" s="275" t="s">
        <v>16</v>
      </c>
      <c r="AC161" s="277" t="s">
        <v>945</v>
      </c>
      <c r="AD161" s="277"/>
      <c r="AE161" s="278"/>
      <c r="AF161" s="278"/>
      <c r="AG161" s="278"/>
      <c r="AH161" s="277"/>
      <c r="AI161" s="279" t="s">
        <v>16</v>
      </c>
      <c r="AJ161" s="280" t="s">
        <v>943</v>
      </c>
      <c r="AK161" s="281" t="s">
        <v>944</v>
      </c>
      <c r="AL161" s="279"/>
      <c r="AM161" s="282"/>
      <c r="AN161" s="275" t="s">
        <v>20</v>
      </c>
      <c r="AO161" s="279"/>
      <c r="AP161" s="283"/>
      <c r="AQ161" s="268"/>
      <c r="AR161" s="284" t="s">
        <v>99</v>
      </c>
      <c r="AS161" s="398"/>
    </row>
    <row r="162" spans="1:45" s="361" customFormat="1" ht="46" customHeight="1" x14ac:dyDescent="0.2">
      <c r="A162" s="551" t="s">
        <v>4158</v>
      </c>
      <c r="B162" s="335" t="s">
        <v>92</v>
      </c>
      <c r="C162" s="336">
        <v>4</v>
      </c>
      <c r="D162" s="336" t="s">
        <v>20</v>
      </c>
      <c r="E162" s="328" t="s">
        <v>4529</v>
      </c>
      <c r="F162" s="328" t="s">
        <v>4530</v>
      </c>
      <c r="G162" s="328"/>
      <c r="H162" s="329"/>
      <c r="I162" s="329"/>
      <c r="J162" s="328"/>
      <c r="K162" s="327" t="s">
        <v>20</v>
      </c>
      <c r="L162" s="337" t="s">
        <v>946</v>
      </c>
      <c r="M162" s="338" t="s">
        <v>947</v>
      </c>
      <c r="N162" s="327"/>
      <c r="O162" s="332"/>
      <c r="P162" s="336" t="s">
        <v>20</v>
      </c>
      <c r="Q162" s="327"/>
      <c r="R162" s="333"/>
      <c r="S162" s="208">
        <f>IF(B162="EXT",MATCH(SUBSTITUTE(M162,"/rsm:CrossIndustryInvoice",""),'Order-X_EXTENDED'!O:O,0),MATCH(B162,'Order-X_EXTENDED'!Z:Z,0))</f>
        <v>254</v>
      </c>
      <c r="T162" s="339" t="s">
        <v>99</v>
      </c>
      <c r="U162" s="270"/>
      <c r="V162" s="271" t="str">
        <f t="shared" si="4"/>
        <v>/rsm:CrossIndustryInvoice/rsm:SupplyChainTradeTransaction/ram:IncludedSupplyChainTradeLineItem/ram:SpecifiedLineTradeDelivery</v>
      </c>
      <c r="W162" s="271" t="str">
        <f t="shared" si="5"/>
        <v>/ram:UltimateShipToTradeParty</v>
      </c>
      <c r="X162" s="272">
        <f>COUNTIFS(M$4:M162,V162)</f>
        <v>1</v>
      </c>
      <c r="Y162" s="273"/>
      <c r="Z162" s="335" t="s">
        <v>92</v>
      </c>
      <c r="AA162" s="336">
        <v>4</v>
      </c>
      <c r="AB162" s="336" t="s">
        <v>20</v>
      </c>
      <c r="AC162" s="328" t="s">
        <v>948</v>
      </c>
      <c r="AD162" s="328"/>
      <c r="AE162" s="328"/>
      <c r="AF162" s="329"/>
      <c r="AG162" s="329"/>
      <c r="AH162" s="328"/>
      <c r="AI162" s="327" t="s">
        <v>20</v>
      </c>
      <c r="AJ162" s="337" t="s">
        <v>946</v>
      </c>
      <c r="AK162" s="338" t="s">
        <v>947</v>
      </c>
      <c r="AL162" s="327"/>
      <c r="AM162" s="332"/>
      <c r="AN162" s="336" t="s">
        <v>20</v>
      </c>
      <c r="AO162" s="327"/>
      <c r="AP162" s="333"/>
      <c r="AQ162" s="268"/>
      <c r="AR162" s="339" t="s">
        <v>99</v>
      </c>
      <c r="AS162" s="398"/>
    </row>
    <row r="163" spans="1:45" s="361" customFormat="1" ht="46" customHeight="1" x14ac:dyDescent="0.2">
      <c r="A163" s="551" t="s">
        <v>4158</v>
      </c>
      <c r="B163" s="274" t="s">
        <v>92</v>
      </c>
      <c r="C163" s="275">
        <v>5</v>
      </c>
      <c r="D163" s="275" t="s">
        <v>20</v>
      </c>
      <c r="E163" s="277" t="s">
        <v>4</v>
      </c>
      <c r="F163" s="277"/>
      <c r="G163" s="278"/>
      <c r="H163" s="355"/>
      <c r="I163" s="278"/>
      <c r="J163" s="277"/>
      <c r="K163" s="279" t="s">
        <v>20</v>
      </c>
      <c r="L163" s="280" t="s">
        <v>949</v>
      </c>
      <c r="M163" s="281" t="s">
        <v>950</v>
      </c>
      <c r="N163" s="279"/>
      <c r="O163" s="282"/>
      <c r="P163" s="275" t="s">
        <v>21</v>
      </c>
      <c r="Q163" s="279"/>
      <c r="R163" s="283"/>
      <c r="S163" s="208">
        <f>IF(B163="EXT",MATCH(SUBSTITUTE(M163,"/rsm:CrossIndustryInvoice",""),'Order-X_EXTENDED'!O:O,0),MATCH(B163,'Order-X_EXTENDED'!Z:Z,0))</f>
        <v>255</v>
      </c>
      <c r="T163" s="284" t="s">
        <v>99</v>
      </c>
      <c r="U163" s="270"/>
      <c r="V163" s="271" t="str">
        <f t="shared" si="4"/>
        <v>/rsm:CrossIndustryInvoice/rsm:SupplyChainTradeTransaction/ram:IncludedSupplyChainTradeLineItem/ram:SpecifiedLineTradeDelivery/ram:UltimateShipToTradeParty</v>
      </c>
      <c r="W163" s="271" t="str">
        <f t="shared" si="5"/>
        <v>/ram:ID</v>
      </c>
      <c r="X163" s="272">
        <f>COUNTIFS(M$4:M163,V163)</f>
        <v>1</v>
      </c>
      <c r="Y163" s="273"/>
      <c r="Z163" s="274" t="s">
        <v>92</v>
      </c>
      <c r="AA163" s="275">
        <v>5</v>
      </c>
      <c r="AB163" s="275" t="s">
        <v>20</v>
      </c>
      <c r="AC163" s="277" t="s">
        <v>951</v>
      </c>
      <c r="AD163" s="277"/>
      <c r="AE163" s="278"/>
      <c r="AF163" s="355"/>
      <c r="AG163" s="278"/>
      <c r="AH163" s="277"/>
      <c r="AI163" s="279" t="s">
        <v>20</v>
      </c>
      <c r="AJ163" s="280" t="s">
        <v>949</v>
      </c>
      <c r="AK163" s="281" t="s">
        <v>950</v>
      </c>
      <c r="AL163" s="279"/>
      <c r="AM163" s="282"/>
      <c r="AN163" s="275" t="s">
        <v>21</v>
      </c>
      <c r="AO163" s="279"/>
      <c r="AP163" s="283"/>
      <c r="AQ163" s="268"/>
      <c r="AR163" s="284" t="s">
        <v>99</v>
      </c>
      <c r="AS163" s="398"/>
    </row>
    <row r="164" spans="1:45" s="361" customFormat="1" ht="46" customHeight="1" x14ac:dyDescent="0.2">
      <c r="A164" s="551" t="s">
        <v>4158</v>
      </c>
      <c r="B164" s="274" t="s">
        <v>92</v>
      </c>
      <c r="C164" s="275">
        <v>5</v>
      </c>
      <c r="D164" s="275" t="s">
        <v>21</v>
      </c>
      <c r="E164" s="277" t="s">
        <v>551</v>
      </c>
      <c r="F164" s="277"/>
      <c r="G164" s="278"/>
      <c r="H164" s="278"/>
      <c r="I164" s="278"/>
      <c r="J164" s="277"/>
      <c r="K164" s="279" t="s">
        <v>21</v>
      </c>
      <c r="L164" s="280" t="s">
        <v>952</v>
      </c>
      <c r="M164" s="281" t="s">
        <v>953</v>
      </c>
      <c r="N164" s="279"/>
      <c r="O164" s="282"/>
      <c r="P164" s="275" t="s">
        <v>21</v>
      </c>
      <c r="Q164" s="279"/>
      <c r="R164" s="283"/>
      <c r="S164" s="208">
        <f>IF(B164="EXT",MATCH(SUBSTITUTE(M164,"/rsm:CrossIndustryInvoice",""),'Order-X_EXTENDED'!O:O,0),MATCH(B164,'Order-X_EXTENDED'!Z:Z,0))</f>
        <v>256</v>
      </c>
      <c r="T164" s="284" t="s">
        <v>99</v>
      </c>
      <c r="U164" s="270"/>
      <c r="V164" s="271" t="str">
        <f t="shared" si="4"/>
        <v>/rsm:CrossIndustryInvoice/rsm:SupplyChainTradeTransaction/ram:IncludedSupplyChainTradeLineItem/ram:SpecifiedLineTradeDelivery/ram:UltimateShipToTradeParty</v>
      </c>
      <c r="W164" s="271" t="str">
        <f t="shared" si="5"/>
        <v>/ram:GlobalID</v>
      </c>
      <c r="X164" s="272">
        <f>COUNTIFS(M$4:M164,V164)</f>
        <v>1</v>
      </c>
      <c r="Y164" s="273"/>
      <c r="Z164" s="274" t="s">
        <v>92</v>
      </c>
      <c r="AA164" s="275">
        <v>5</v>
      </c>
      <c r="AB164" s="275" t="s">
        <v>21</v>
      </c>
      <c r="AC164" s="277" t="s">
        <v>954</v>
      </c>
      <c r="AD164" s="277"/>
      <c r="AE164" s="278"/>
      <c r="AF164" s="278"/>
      <c r="AG164" s="278"/>
      <c r="AH164" s="277"/>
      <c r="AI164" s="279" t="s">
        <v>21</v>
      </c>
      <c r="AJ164" s="280" t="s">
        <v>952</v>
      </c>
      <c r="AK164" s="281" t="s">
        <v>953</v>
      </c>
      <c r="AL164" s="279"/>
      <c r="AM164" s="282"/>
      <c r="AN164" s="275" t="s">
        <v>21</v>
      </c>
      <c r="AO164" s="279"/>
      <c r="AP164" s="283"/>
      <c r="AQ164" s="268"/>
      <c r="AR164" s="284" t="s">
        <v>99</v>
      </c>
      <c r="AS164" s="398"/>
    </row>
    <row r="165" spans="1:45" s="361" customFormat="1" ht="46" customHeight="1" x14ac:dyDescent="0.2">
      <c r="A165" s="551" t="s">
        <v>4158</v>
      </c>
      <c r="B165" s="274" t="s">
        <v>92</v>
      </c>
      <c r="C165" s="275">
        <v>6</v>
      </c>
      <c r="D165" s="275" t="s">
        <v>16</v>
      </c>
      <c r="E165" s="277" t="s">
        <v>554</v>
      </c>
      <c r="F165" s="277"/>
      <c r="G165" s="278"/>
      <c r="H165" s="278"/>
      <c r="I165" s="278"/>
      <c r="J165" s="277"/>
      <c r="K165" s="279" t="s">
        <v>16</v>
      </c>
      <c r="L165" s="280" t="s">
        <v>955</v>
      </c>
      <c r="M165" s="281" t="s">
        <v>956</v>
      </c>
      <c r="N165" s="279"/>
      <c r="O165" s="282"/>
      <c r="P165" s="275" t="s">
        <v>20</v>
      </c>
      <c r="Q165" s="279"/>
      <c r="R165" s="283"/>
      <c r="S165" s="208">
        <f>IF(B165="EXT",MATCH(SUBSTITUTE(M165,"/rsm:CrossIndustryInvoice",""),'Order-X_EXTENDED'!O:O,0),MATCH(B165,'Order-X_EXTENDED'!Z:Z,0))</f>
        <v>257</v>
      </c>
      <c r="T165" s="284" t="s">
        <v>99</v>
      </c>
      <c r="U165" s="270"/>
      <c r="V165" s="271" t="str">
        <f t="shared" si="4"/>
        <v>/rsm:CrossIndustryInvoice/rsm:SupplyChainTradeTransaction/ram:IncludedSupplyChainTradeLineItem/ram:SpecifiedLineTradeDelivery/ram:UltimateShipToTradeParty/ram:GlobalID</v>
      </c>
      <c r="W165" s="271" t="str">
        <f t="shared" si="5"/>
        <v>/@schemeID</v>
      </c>
      <c r="X165" s="272">
        <f>COUNTIFS(M$4:M165,V165)</f>
        <v>1</v>
      </c>
      <c r="Y165" s="273"/>
      <c r="Z165" s="274" t="s">
        <v>92</v>
      </c>
      <c r="AA165" s="275">
        <v>6</v>
      </c>
      <c r="AB165" s="275" t="s">
        <v>16</v>
      </c>
      <c r="AC165" s="277" t="s">
        <v>410</v>
      </c>
      <c r="AD165" s="277"/>
      <c r="AE165" s="278"/>
      <c r="AF165" s="278"/>
      <c r="AG165" s="278"/>
      <c r="AH165" s="277"/>
      <c r="AI165" s="279" t="s">
        <v>16</v>
      </c>
      <c r="AJ165" s="280" t="s">
        <v>955</v>
      </c>
      <c r="AK165" s="281" t="s">
        <v>956</v>
      </c>
      <c r="AL165" s="279"/>
      <c r="AM165" s="282"/>
      <c r="AN165" s="275" t="s">
        <v>20</v>
      </c>
      <c r="AO165" s="279"/>
      <c r="AP165" s="283"/>
      <c r="AQ165" s="268"/>
      <c r="AR165" s="284" t="s">
        <v>99</v>
      </c>
      <c r="AS165" s="398"/>
    </row>
    <row r="166" spans="1:45" s="361" customFormat="1" ht="46" customHeight="1" x14ac:dyDescent="0.2">
      <c r="A166" s="551" t="s">
        <v>4158</v>
      </c>
      <c r="B166" s="274" t="s">
        <v>92</v>
      </c>
      <c r="C166" s="275">
        <v>5</v>
      </c>
      <c r="D166" s="275" t="s">
        <v>16</v>
      </c>
      <c r="E166" s="277" t="s">
        <v>8</v>
      </c>
      <c r="F166" s="277"/>
      <c r="G166" s="278"/>
      <c r="H166" s="278"/>
      <c r="I166" s="278"/>
      <c r="J166" s="277"/>
      <c r="K166" s="279" t="s">
        <v>16</v>
      </c>
      <c r="L166" s="280" t="s">
        <v>957</v>
      </c>
      <c r="M166" s="281" t="s">
        <v>958</v>
      </c>
      <c r="N166" s="279"/>
      <c r="O166" s="282"/>
      <c r="P166" s="275" t="s">
        <v>20</v>
      </c>
      <c r="Q166" s="279"/>
      <c r="R166" s="283"/>
      <c r="S166" s="208">
        <f>IF(B166="EXT",MATCH(SUBSTITUTE(M166,"/rsm:CrossIndustryInvoice",""),'Order-X_EXTENDED'!O:O,0),MATCH(B166,'Order-X_EXTENDED'!Z:Z,0))</f>
        <v>258</v>
      </c>
      <c r="T166" s="284" t="s">
        <v>99</v>
      </c>
      <c r="U166" s="270"/>
      <c r="V166" s="271" t="str">
        <f t="shared" si="4"/>
        <v>/rsm:CrossIndustryInvoice/rsm:SupplyChainTradeTransaction/ram:IncludedSupplyChainTradeLineItem/ram:SpecifiedLineTradeDelivery/ram:UltimateShipToTradeParty</v>
      </c>
      <c r="W166" s="271" t="str">
        <f t="shared" si="5"/>
        <v>/ram:Name</v>
      </c>
      <c r="X166" s="272">
        <f>COUNTIFS(M$4:M166,V166)</f>
        <v>1</v>
      </c>
      <c r="Y166" s="273"/>
      <c r="Z166" s="274" t="s">
        <v>92</v>
      </c>
      <c r="AA166" s="275">
        <v>5</v>
      </c>
      <c r="AB166" s="275" t="s">
        <v>16</v>
      </c>
      <c r="AC166" s="277" t="s">
        <v>959</v>
      </c>
      <c r="AD166" s="277"/>
      <c r="AE166" s="278"/>
      <c r="AF166" s="278"/>
      <c r="AG166" s="278"/>
      <c r="AH166" s="277"/>
      <c r="AI166" s="279" t="s">
        <v>16</v>
      </c>
      <c r="AJ166" s="280" t="s">
        <v>957</v>
      </c>
      <c r="AK166" s="281" t="s">
        <v>958</v>
      </c>
      <c r="AL166" s="279"/>
      <c r="AM166" s="282"/>
      <c r="AN166" s="275" t="s">
        <v>20</v>
      </c>
      <c r="AO166" s="279"/>
      <c r="AP166" s="283"/>
      <c r="AQ166" s="268"/>
      <c r="AR166" s="284" t="s">
        <v>99</v>
      </c>
      <c r="AS166" s="398"/>
    </row>
    <row r="167" spans="1:45" s="399" customFormat="1" ht="46" customHeight="1" x14ac:dyDescent="0.2">
      <c r="A167" s="551" t="s">
        <v>4158</v>
      </c>
      <c r="B167" s="344" t="s">
        <v>92</v>
      </c>
      <c r="C167" s="345">
        <v>5</v>
      </c>
      <c r="D167" s="345" t="s">
        <v>20</v>
      </c>
      <c r="E167" s="346" t="s">
        <v>4531</v>
      </c>
      <c r="F167" s="346"/>
      <c r="G167" s="347"/>
      <c r="H167" s="347"/>
      <c r="I167" s="347"/>
      <c r="J167" s="346"/>
      <c r="K167" s="279" t="s">
        <v>20</v>
      </c>
      <c r="L167" s="349" t="s">
        <v>960</v>
      </c>
      <c r="M167" s="350" t="s">
        <v>961</v>
      </c>
      <c r="N167" s="348"/>
      <c r="O167" s="351"/>
      <c r="P167" s="345" t="s">
        <v>20</v>
      </c>
      <c r="Q167" s="348"/>
      <c r="R167" s="352"/>
      <c r="S167" s="208">
        <f>IF(B167="EXT",MATCH(SUBSTITUTE(M167,"/rsm:CrossIndustryInvoice",""),'Order-X_EXTENDED'!O:O,0),MATCH(B167,'Order-X_EXTENDED'!Z:Z,0))</f>
        <v>259</v>
      </c>
      <c r="T167" s="353" t="s">
        <v>99</v>
      </c>
      <c r="U167" s="270"/>
      <c r="V167" s="271" t="str">
        <f t="shared" si="4"/>
        <v>/rsm:CrossIndustryInvoice/rsm:SupplyChainTradeTransaction/ram:IncludedSupplyChainTradeLineItem/ram:SpecifiedLineTradeDelivery/ram:UltimateShipToTradeParty</v>
      </c>
      <c r="W167" s="271" t="str">
        <f t="shared" si="5"/>
        <v>/ram:SpecifiedLegalOrganization</v>
      </c>
      <c r="X167" s="272">
        <f>COUNTIFS(M$4:M167,V167)</f>
        <v>1</v>
      </c>
      <c r="Y167" s="273"/>
      <c r="Z167" s="344" t="s">
        <v>92</v>
      </c>
      <c r="AA167" s="345">
        <v>5</v>
      </c>
      <c r="AB167" s="345" t="s">
        <v>20</v>
      </c>
      <c r="AC167" s="346" t="s">
        <v>859</v>
      </c>
      <c r="AD167" s="346"/>
      <c r="AE167" s="347"/>
      <c r="AF167" s="347"/>
      <c r="AG167" s="347"/>
      <c r="AH167" s="346"/>
      <c r="AI167" s="279" t="s">
        <v>20</v>
      </c>
      <c r="AJ167" s="349" t="s">
        <v>960</v>
      </c>
      <c r="AK167" s="350" t="s">
        <v>961</v>
      </c>
      <c r="AL167" s="348"/>
      <c r="AM167" s="351"/>
      <c r="AN167" s="345" t="s">
        <v>20</v>
      </c>
      <c r="AO167" s="348"/>
      <c r="AP167" s="352"/>
      <c r="AQ167" s="268"/>
      <c r="AR167" s="353" t="s">
        <v>99</v>
      </c>
      <c r="AS167" s="398"/>
    </row>
    <row r="168" spans="1:45" s="361" customFormat="1" ht="46" customHeight="1" x14ac:dyDescent="0.2">
      <c r="A168" s="551" t="s">
        <v>4158</v>
      </c>
      <c r="B168" s="274" t="s">
        <v>92</v>
      </c>
      <c r="C168" s="275">
        <v>6</v>
      </c>
      <c r="D168" s="275" t="s">
        <v>20</v>
      </c>
      <c r="E168" s="277" t="s">
        <v>4</v>
      </c>
      <c r="F168" s="277"/>
      <c r="G168" s="278"/>
      <c r="H168" s="278"/>
      <c r="I168" s="278"/>
      <c r="J168" s="277"/>
      <c r="K168" s="279" t="s">
        <v>20</v>
      </c>
      <c r="L168" s="280" t="s">
        <v>962</v>
      </c>
      <c r="M168" s="281" t="s">
        <v>963</v>
      </c>
      <c r="N168" s="279"/>
      <c r="O168" s="282"/>
      <c r="P168" s="275" t="s">
        <v>20</v>
      </c>
      <c r="Q168" s="279"/>
      <c r="R168" s="283"/>
      <c r="S168" s="208">
        <f>IF(B168="EXT",MATCH(SUBSTITUTE(M168,"/rsm:CrossIndustryInvoice",""),'Order-X_EXTENDED'!O:O,0),MATCH(B168,'Order-X_EXTENDED'!Z:Z,0))</f>
        <v>260</v>
      </c>
      <c r="T168" s="284" t="s">
        <v>99</v>
      </c>
      <c r="U168" s="270"/>
      <c r="V168" s="271" t="str">
        <f t="shared" si="4"/>
        <v>/rsm:CrossIndustryInvoice/rsm:SupplyChainTradeTransaction/ram:IncludedSupplyChainTradeLineItem/ram:SpecifiedLineTradeDelivery/ram:UltimateShipToTradeParty/ram:SpecifiedLegalOrganization</v>
      </c>
      <c r="W168" s="271" t="str">
        <f t="shared" si="5"/>
        <v>/ram:ID</v>
      </c>
      <c r="X168" s="272">
        <f>COUNTIFS(M$4:M168,V168)</f>
        <v>1</v>
      </c>
      <c r="Y168" s="273"/>
      <c r="Z168" s="274" t="s">
        <v>92</v>
      </c>
      <c r="AA168" s="275">
        <v>6</v>
      </c>
      <c r="AB168" s="275" t="s">
        <v>20</v>
      </c>
      <c r="AC168" s="277" t="s">
        <v>862</v>
      </c>
      <c r="AD168" s="277"/>
      <c r="AE168" s="278"/>
      <c r="AF168" s="278"/>
      <c r="AG168" s="278"/>
      <c r="AH168" s="277"/>
      <c r="AI168" s="279" t="s">
        <v>20</v>
      </c>
      <c r="AJ168" s="280" t="s">
        <v>962</v>
      </c>
      <c r="AK168" s="281" t="s">
        <v>963</v>
      </c>
      <c r="AL168" s="279"/>
      <c r="AM168" s="282"/>
      <c r="AN168" s="275" t="s">
        <v>20</v>
      </c>
      <c r="AO168" s="279"/>
      <c r="AP168" s="283"/>
      <c r="AQ168" s="268"/>
      <c r="AR168" s="284" t="s">
        <v>99</v>
      </c>
      <c r="AS168" s="398"/>
    </row>
    <row r="169" spans="1:45" s="361" customFormat="1" ht="46" customHeight="1" x14ac:dyDescent="0.2">
      <c r="A169" s="551" t="s">
        <v>4158</v>
      </c>
      <c r="B169" s="274" t="s">
        <v>92</v>
      </c>
      <c r="C169" s="275">
        <v>7</v>
      </c>
      <c r="D169" s="275" t="s">
        <v>20</v>
      </c>
      <c r="E169" s="277" t="s">
        <v>554</v>
      </c>
      <c r="F169" s="277"/>
      <c r="G169" s="278" t="s">
        <v>406</v>
      </c>
      <c r="H169" s="278" t="s">
        <v>1448</v>
      </c>
      <c r="I169" s="278" t="s">
        <v>77</v>
      </c>
      <c r="J169" s="277" t="s">
        <v>189</v>
      </c>
      <c r="K169" s="279" t="s">
        <v>20</v>
      </c>
      <c r="L169" s="280" t="s">
        <v>964</v>
      </c>
      <c r="M169" s="281" t="s">
        <v>965</v>
      </c>
      <c r="N169" s="279"/>
      <c r="O169" s="282"/>
      <c r="P169" s="275" t="s">
        <v>20</v>
      </c>
      <c r="Q169" s="279"/>
      <c r="R169" s="283"/>
      <c r="S169" s="208">
        <f>IF(B169="EXT",MATCH(SUBSTITUTE(M169,"/rsm:CrossIndustryInvoice",""),'Order-X_EXTENDED'!O:O,0),MATCH(B169,'Order-X_EXTENDED'!Z:Z,0))</f>
        <v>261</v>
      </c>
      <c r="T169" s="284" t="s">
        <v>99</v>
      </c>
      <c r="U169" s="270"/>
      <c r="V169" s="271" t="str">
        <f t="shared" si="4"/>
        <v>/rsm:CrossIndustryInvoice/rsm:SupplyChainTradeTransaction/ram:IncludedSupplyChainTradeLineItem/ram:SpecifiedLineTradeDelivery/ram:UltimateShipToTradeParty/ram:SpecifiedLegalOrganization/ram:ID</v>
      </c>
      <c r="W169" s="271" t="str">
        <f t="shared" si="5"/>
        <v>/@schemeID</v>
      </c>
      <c r="X169" s="272">
        <f>COUNTIFS(M$4:M169,V169)</f>
        <v>1</v>
      </c>
      <c r="Y169" s="273"/>
      <c r="Z169" s="274" t="s">
        <v>92</v>
      </c>
      <c r="AA169" s="275">
        <v>7</v>
      </c>
      <c r="AB169" s="275" t="s">
        <v>20</v>
      </c>
      <c r="AC169" s="277" t="s">
        <v>865</v>
      </c>
      <c r="AD169" s="277"/>
      <c r="AE169" s="278"/>
      <c r="AF169" s="278"/>
      <c r="AG169" s="278"/>
      <c r="AH169" s="277"/>
      <c r="AI169" s="279" t="s">
        <v>20</v>
      </c>
      <c r="AJ169" s="280" t="s">
        <v>964</v>
      </c>
      <c r="AK169" s="281" t="s">
        <v>965</v>
      </c>
      <c r="AL169" s="279"/>
      <c r="AM169" s="282"/>
      <c r="AN169" s="275" t="s">
        <v>20</v>
      </c>
      <c r="AO169" s="279"/>
      <c r="AP169" s="283"/>
      <c r="AQ169" s="268"/>
      <c r="AR169" s="284" t="s">
        <v>99</v>
      </c>
      <c r="AS169" s="398"/>
    </row>
    <row r="170" spans="1:45" s="361" customFormat="1" ht="46" customHeight="1" x14ac:dyDescent="0.2">
      <c r="A170" s="551" t="s">
        <v>4158</v>
      </c>
      <c r="B170" s="274" t="s">
        <v>92</v>
      </c>
      <c r="C170" s="275">
        <v>6</v>
      </c>
      <c r="D170" s="275" t="s">
        <v>20</v>
      </c>
      <c r="E170" s="277" t="s">
        <v>4532</v>
      </c>
      <c r="F170" s="277"/>
      <c r="G170" s="278"/>
      <c r="H170" s="278"/>
      <c r="I170" s="278"/>
      <c r="J170" s="277"/>
      <c r="K170" s="279" t="s">
        <v>20</v>
      </c>
      <c r="L170" s="280" t="s">
        <v>966</v>
      </c>
      <c r="M170" s="281" t="s">
        <v>967</v>
      </c>
      <c r="N170" s="279"/>
      <c r="O170" s="282"/>
      <c r="P170" s="275" t="s">
        <v>20</v>
      </c>
      <c r="Q170" s="279"/>
      <c r="R170" s="283"/>
      <c r="S170" s="208">
        <f>IF(B170="EXT",MATCH(SUBSTITUTE(M170,"/rsm:CrossIndustryInvoice",""),'Order-X_EXTENDED'!O:O,0),MATCH(B170,'Order-X_EXTENDED'!Z:Z,0))</f>
        <v>262</v>
      </c>
      <c r="T170" s="284" t="s">
        <v>99</v>
      </c>
      <c r="U170" s="270"/>
      <c r="V170" s="271" t="str">
        <f t="shared" si="4"/>
        <v>/rsm:CrossIndustryInvoice/rsm:SupplyChainTradeTransaction/ram:IncludedSupplyChainTradeLineItem/ram:SpecifiedLineTradeDelivery/ram:UltimateShipToTradeParty/ram:SpecifiedLegalOrganization</v>
      </c>
      <c r="W170" s="271" t="str">
        <f t="shared" si="5"/>
        <v>/ram:TradingBusinessName</v>
      </c>
      <c r="X170" s="272">
        <f>COUNTIFS(M$4:M170,V170)</f>
        <v>1</v>
      </c>
      <c r="Y170" s="273"/>
      <c r="Z170" s="274" t="s">
        <v>92</v>
      </c>
      <c r="AA170" s="275">
        <v>6</v>
      </c>
      <c r="AB170" s="275" t="s">
        <v>20</v>
      </c>
      <c r="AC170" s="277" t="s">
        <v>869</v>
      </c>
      <c r="AD170" s="277"/>
      <c r="AE170" s="278"/>
      <c r="AF170" s="278"/>
      <c r="AG170" s="278"/>
      <c r="AH170" s="277"/>
      <c r="AI170" s="279" t="s">
        <v>20</v>
      </c>
      <c r="AJ170" s="280" t="s">
        <v>966</v>
      </c>
      <c r="AK170" s="281" t="s">
        <v>967</v>
      </c>
      <c r="AL170" s="279"/>
      <c r="AM170" s="282"/>
      <c r="AN170" s="275" t="s">
        <v>20</v>
      </c>
      <c r="AO170" s="279"/>
      <c r="AP170" s="283"/>
      <c r="AQ170" s="268"/>
      <c r="AR170" s="284" t="s">
        <v>99</v>
      </c>
      <c r="AS170" s="398"/>
    </row>
    <row r="171" spans="1:45" s="361" customFormat="1" ht="46" customHeight="1" x14ac:dyDescent="0.2">
      <c r="A171" s="551" t="s">
        <v>4158</v>
      </c>
      <c r="B171" s="344" t="s">
        <v>92</v>
      </c>
      <c r="C171" s="345">
        <v>5</v>
      </c>
      <c r="D171" s="345" t="s">
        <v>20</v>
      </c>
      <c r="E171" s="346" t="s">
        <v>4533</v>
      </c>
      <c r="F171" s="346"/>
      <c r="G171" s="347"/>
      <c r="H171" s="347"/>
      <c r="I171" s="347"/>
      <c r="J171" s="346"/>
      <c r="K171" s="279" t="s">
        <v>20</v>
      </c>
      <c r="L171" s="349" t="s">
        <v>968</v>
      </c>
      <c r="M171" s="350" t="s">
        <v>969</v>
      </c>
      <c r="N171" s="348"/>
      <c r="O171" s="351"/>
      <c r="P171" s="345" t="s">
        <v>21</v>
      </c>
      <c r="Q171" s="348"/>
      <c r="R171" s="352"/>
      <c r="S171" s="208">
        <f>IF(B171="EXT",MATCH(SUBSTITUTE(M171,"/rsm:CrossIndustryInvoice",""),'Order-X_EXTENDED'!O:O,0),MATCH(B171,'Order-X_EXTENDED'!Z:Z,0))</f>
        <v>263</v>
      </c>
      <c r="T171" s="353" t="s">
        <v>99</v>
      </c>
      <c r="U171" s="270"/>
      <c r="V171" s="271" t="str">
        <f t="shared" si="4"/>
        <v>/rsm:CrossIndustryInvoice/rsm:SupplyChainTradeTransaction/ram:IncludedSupplyChainTradeLineItem/ram:SpecifiedLineTradeDelivery/ram:UltimateShipToTradeParty</v>
      </c>
      <c r="W171" s="271" t="str">
        <f t="shared" si="5"/>
        <v>/ram:DefinedTradeContact</v>
      </c>
      <c r="X171" s="272">
        <f>COUNTIFS(M$4:M171,V171)</f>
        <v>1</v>
      </c>
      <c r="Y171" s="273"/>
      <c r="Z171" s="344" t="s">
        <v>92</v>
      </c>
      <c r="AA171" s="345">
        <v>5</v>
      </c>
      <c r="AB171" s="345" t="s">
        <v>20</v>
      </c>
      <c r="AC171" s="346" t="s">
        <v>970</v>
      </c>
      <c r="AD171" s="346"/>
      <c r="AE171" s="347"/>
      <c r="AF171" s="347"/>
      <c r="AG171" s="347"/>
      <c r="AH171" s="346"/>
      <c r="AI171" s="279" t="s">
        <v>20</v>
      </c>
      <c r="AJ171" s="349" t="s">
        <v>968</v>
      </c>
      <c r="AK171" s="350" t="s">
        <v>969</v>
      </c>
      <c r="AL171" s="348"/>
      <c r="AM171" s="351"/>
      <c r="AN171" s="345" t="s">
        <v>21</v>
      </c>
      <c r="AO171" s="348"/>
      <c r="AP171" s="352"/>
      <c r="AQ171" s="268"/>
      <c r="AR171" s="353" t="s">
        <v>99</v>
      </c>
      <c r="AS171" s="398"/>
    </row>
    <row r="172" spans="1:45" s="361" customFormat="1" ht="46" customHeight="1" x14ac:dyDescent="0.2">
      <c r="A172" s="551" t="s">
        <v>4158</v>
      </c>
      <c r="B172" s="274" t="s">
        <v>92</v>
      </c>
      <c r="C172" s="275">
        <v>6</v>
      </c>
      <c r="D172" s="275" t="s">
        <v>20</v>
      </c>
      <c r="E172" s="277" t="s">
        <v>4534</v>
      </c>
      <c r="F172" s="277"/>
      <c r="G172" s="278"/>
      <c r="H172" s="278"/>
      <c r="I172" s="278"/>
      <c r="J172" s="277"/>
      <c r="K172" s="279" t="s">
        <v>20</v>
      </c>
      <c r="L172" s="280" t="s">
        <v>971</v>
      </c>
      <c r="M172" s="281" t="s">
        <v>972</v>
      </c>
      <c r="N172" s="279"/>
      <c r="O172" s="282"/>
      <c r="P172" s="275" t="s">
        <v>20</v>
      </c>
      <c r="Q172" s="279"/>
      <c r="R172" s="283"/>
      <c r="S172" s="208">
        <f>IF(B172="EXT",MATCH(SUBSTITUTE(M172,"/rsm:CrossIndustryInvoice",""),'Order-X_EXTENDED'!O:O,0),MATCH(B172,'Order-X_EXTENDED'!Z:Z,0))</f>
        <v>264</v>
      </c>
      <c r="T172" s="284" t="s">
        <v>99</v>
      </c>
      <c r="U172" s="270"/>
      <c r="V172" s="271" t="str">
        <f t="shared" si="4"/>
        <v>/rsm:CrossIndustryInvoice/rsm:SupplyChainTradeTransaction/ram:IncludedSupplyChainTradeLineItem/ram:SpecifiedLineTradeDelivery/ram:UltimateShipToTradeParty/ram:DefinedTradeContact</v>
      </c>
      <c r="W172" s="271" t="str">
        <f t="shared" si="5"/>
        <v>/ram:PersonName</v>
      </c>
      <c r="X172" s="272">
        <f>COUNTIFS(M$4:M172,V172)</f>
        <v>1</v>
      </c>
      <c r="Y172" s="273"/>
      <c r="Z172" s="274" t="s">
        <v>92</v>
      </c>
      <c r="AA172" s="275">
        <v>6</v>
      </c>
      <c r="AB172" s="275" t="s">
        <v>20</v>
      </c>
      <c r="AC172" s="277" t="s">
        <v>973</v>
      </c>
      <c r="AD172" s="277"/>
      <c r="AE172" s="278"/>
      <c r="AF172" s="278"/>
      <c r="AG172" s="278"/>
      <c r="AH172" s="277"/>
      <c r="AI172" s="279" t="s">
        <v>20</v>
      </c>
      <c r="AJ172" s="280" t="s">
        <v>971</v>
      </c>
      <c r="AK172" s="281" t="s">
        <v>972</v>
      </c>
      <c r="AL172" s="279"/>
      <c r="AM172" s="282"/>
      <c r="AN172" s="275" t="s">
        <v>20</v>
      </c>
      <c r="AO172" s="279"/>
      <c r="AP172" s="283"/>
      <c r="AQ172" s="268"/>
      <c r="AR172" s="284" t="s">
        <v>99</v>
      </c>
      <c r="AS172" s="398"/>
    </row>
    <row r="173" spans="1:45" s="361" customFormat="1" ht="46" customHeight="1" x14ac:dyDescent="0.2">
      <c r="A173" s="551" t="s">
        <v>4158</v>
      </c>
      <c r="B173" s="274" t="s">
        <v>92</v>
      </c>
      <c r="C173" s="275">
        <v>6</v>
      </c>
      <c r="D173" s="275" t="s">
        <v>20</v>
      </c>
      <c r="E173" s="277" t="s">
        <v>4535</v>
      </c>
      <c r="F173" s="277"/>
      <c r="G173" s="278"/>
      <c r="H173" s="278"/>
      <c r="I173" s="278"/>
      <c r="J173" s="277"/>
      <c r="K173" s="279" t="s">
        <v>20</v>
      </c>
      <c r="L173" s="280" t="s">
        <v>974</v>
      </c>
      <c r="M173" s="281" t="s">
        <v>975</v>
      </c>
      <c r="N173" s="279"/>
      <c r="O173" s="282"/>
      <c r="P173" s="275" t="s">
        <v>20</v>
      </c>
      <c r="Q173" s="279"/>
      <c r="R173" s="283"/>
      <c r="S173" s="208">
        <f>IF(B173="EXT",MATCH(SUBSTITUTE(M173,"/rsm:CrossIndustryInvoice",""),'Order-X_EXTENDED'!O:O,0),MATCH(B173,'Order-X_EXTENDED'!Z:Z,0))</f>
        <v>265</v>
      </c>
      <c r="T173" s="284" t="s">
        <v>99</v>
      </c>
      <c r="U173" s="270"/>
      <c r="V173" s="271" t="str">
        <f t="shared" si="4"/>
        <v>/rsm:CrossIndustryInvoice/rsm:SupplyChainTradeTransaction/ram:IncludedSupplyChainTradeLineItem/ram:SpecifiedLineTradeDelivery/ram:UltimateShipToTradeParty/ram:DefinedTradeContact</v>
      </c>
      <c r="W173" s="271" t="str">
        <f t="shared" si="5"/>
        <v>/ram:DepartmentName</v>
      </c>
      <c r="X173" s="272">
        <f>COUNTIFS(M$4:M173,V173)</f>
        <v>1</v>
      </c>
      <c r="Y173" s="273"/>
      <c r="Z173" s="274" t="s">
        <v>92</v>
      </c>
      <c r="AA173" s="275">
        <v>6</v>
      </c>
      <c r="AB173" s="275" t="s">
        <v>20</v>
      </c>
      <c r="AC173" s="277" t="s">
        <v>976</v>
      </c>
      <c r="AD173" s="277"/>
      <c r="AE173" s="278"/>
      <c r="AF173" s="278"/>
      <c r="AG173" s="278"/>
      <c r="AH173" s="277"/>
      <c r="AI173" s="279" t="s">
        <v>20</v>
      </c>
      <c r="AJ173" s="280" t="s">
        <v>974</v>
      </c>
      <c r="AK173" s="281" t="s">
        <v>975</v>
      </c>
      <c r="AL173" s="279"/>
      <c r="AM173" s="282"/>
      <c r="AN173" s="275" t="s">
        <v>20</v>
      </c>
      <c r="AO173" s="279"/>
      <c r="AP173" s="283"/>
      <c r="AQ173" s="268"/>
      <c r="AR173" s="284" t="s">
        <v>99</v>
      </c>
      <c r="AS173" s="398"/>
    </row>
    <row r="174" spans="1:45" s="361" customFormat="1" ht="46" customHeight="1" x14ac:dyDescent="0.2">
      <c r="A174" s="551" t="s">
        <v>4158</v>
      </c>
      <c r="B174" s="274" t="s">
        <v>92</v>
      </c>
      <c r="C174" s="275">
        <v>6</v>
      </c>
      <c r="D174" s="275" t="s">
        <v>20</v>
      </c>
      <c r="E174" s="277" t="s">
        <v>4536</v>
      </c>
      <c r="F174" s="277"/>
      <c r="G174" s="278"/>
      <c r="H174" s="278"/>
      <c r="I174" s="278"/>
      <c r="J174" s="277"/>
      <c r="K174" s="279" t="s">
        <v>20</v>
      </c>
      <c r="L174" s="280" t="s">
        <v>977</v>
      </c>
      <c r="M174" s="281" t="s">
        <v>978</v>
      </c>
      <c r="N174" s="279"/>
      <c r="O174" s="282"/>
      <c r="P174" s="275" t="s">
        <v>20</v>
      </c>
      <c r="Q174" s="279"/>
      <c r="R174" s="283"/>
      <c r="S174" s="208">
        <f>IF(B174="EXT",MATCH(SUBSTITUTE(M174,"/rsm:CrossIndustryInvoice",""),'Order-X_EXTENDED'!O:O,0),MATCH(B174,'Order-X_EXTENDED'!Z:Z,0))</f>
        <v>267</v>
      </c>
      <c r="T174" s="284" t="s">
        <v>99</v>
      </c>
      <c r="U174" s="270"/>
      <c r="V174" s="271" t="str">
        <f t="shared" si="4"/>
        <v>/rsm:CrossIndustryInvoice/rsm:SupplyChainTradeTransaction/ram:IncludedSupplyChainTradeLineItem/ram:SpecifiedLineTradeDelivery/ram:UltimateShipToTradeParty/ram:DefinedTradeContact</v>
      </c>
      <c r="W174" s="271" t="str">
        <f t="shared" si="5"/>
        <v>/ram:TelephoneUniversalCommunication</v>
      </c>
      <c r="X174" s="272">
        <f>COUNTIFS(M$4:M174,V174)</f>
        <v>1</v>
      </c>
      <c r="Y174" s="273"/>
      <c r="Z174" s="274" t="s">
        <v>92</v>
      </c>
      <c r="AA174" s="275">
        <v>6</v>
      </c>
      <c r="AB174" s="275" t="s">
        <v>20</v>
      </c>
      <c r="AC174" s="277" t="s">
        <v>881</v>
      </c>
      <c r="AD174" s="277"/>
      <c r="AE174" s="278"/>
      <c r="AF174" s="278"/>
      <c r="AG174" s="278"/>
      <c r="AH174" s="277"/>
      <c r="AI174" s="279" t="s">
        <v>20</v>
      </c>
      <c r="AJ174" s="280" t="s">
        <v>977</v>
      </c>
      <c r="AK174" s="281" t="s">
        <v>978</v>
      </c>
      <c r="AL174" s="279"/>
      <c r="AM174" s="282"/>
      <c r="AN174" s="275" t="s">
        <v>20</v>
      </c>
      <c r="AO174" s="279"/>
      <c r="AP174" s="283"/>
      <c r="AQ174" s="268"/>
      <c r="AR174" s="284" t="s">
        <v>99</v>
      </c>
      <c r="AS174" s="398"/>
    </row>
    <row r="175" spans="1:45" s="361" customFormat="1" ht="46" customHeight="1" x14ac:dyDescent="0.2">
      <c r="A175" s="551" t="s">
        <v>4158</v>
      </c>
      <c r="B175" s="274" t="s">
        <v>92</v>
      </c>
      <c r="C175" s="275">
        <v>7</v>
      </c>
      <c r="D175" s="275" t="s">
        <v>16</v>
      </c>
      <c r="E175" s="277" t="s">
        <v>4537</v>
      </c>
      <c r="F175" s="277"/>
      <c r="G175" s="278"/>
      <c r="H175" s="278"/>
      <c r="I175" s="278"/>
      <c r="J175" s="277"/>
      <c r="K175" s="279" t="s">
        <v>16</v>
      </c>
      <c r="L175" s="280" t="s">
        <v>979</v>
      </c>
      <c r="M175" s="281" t="s">
        <v>980</v>
      </c>
      <c r="N175" s="279"/>
      <c r="O175" s="282"/>
      <c r="P175" s="275" t="s">
        <v>20</v>
      </c>
      <c r="Q175" s="279"/>
      <c r="R175" s="283"/>
      <c r="S175" s="208">
        <f>IF(B175="EXT",MATCH(SUBSTITUTE(M175,"/rsm:CrossIndustryInvoice",""),'Order-X_EXTENDED'!O:O,0),MATCH(B175,'Order-X_EXTENDED'!Z:Z,0))</f>
        <v>268</v>
      </c>
      <c r="T175" s="284" t="s">
        <v>99</v>
      </c>
      <c r="U175" s="270"/>
      <c r="V175" s="271" t="str">
        <f t="shared" si="4"/>
        <v>/rsm:CrossIndustryInvoice/rsm:SupplyChainTradeTransaction/ram:IncludedSupplyChainTradeLineItem/ram:SpecifiedLineTradeDelivery/ram:UltimateShipToTradeParty/ram:DefinedTradeContact/ram:TelephoneUniversalCommunication</v>
      </c>
      <c r="W175" s="271" t="str">
        <f t="shared" si="5"/>
        <v>/ram:CompleteNumber</v>
      </c>
      <c r="X175" s="272">
        <f>COUNTIFS(M$4:M175,V175)</f>
        <v>1</v>
      </c>
      <c r="Y175" s="273"/>
      <c r="Z175" s="274" t="s">
        <v>92</v>
      </c>
      <c r="AA175" s="275">
        <v>7</v>
      </c>
      <c r="AB175" s="275" t="s">
        <v>16</v>
      </c>
      <c r="AC175" s="277" t="s">
        <v>884</v>
      </c>
      <c r="AD175" s="277"/>
      <c r="AE175" s="278"/>
      <c r="AF175" s="278"/>
      <c r="AG175" s="278"/>
      <c r="AH175" s="277"/>
      <c r="AI175" s="279" t="s">
        <v>16</v>
      </c>
      <c r="AJ175" s="280" t="s">
        <v>979</v>
      </c>
      <c r="AK175" s="281" t="s">
        <v>980</v>
      </c>
      <c r="AL175" s="279"/>
      <c r="AM175" s="282"/>
      <c r="AN175" s="275" t="s">
        <v>20</v>
      </c>
      <c r="AO175" s="279"/>
      <c r="AP175" s="283"/>
      <c r="AQ175" s="268"/>
      <c r="AR175" s="284" t="s">
        <v>99</v>
      </c>
      <c r="AS175" s="398"/>
    </row>
    <row r="176" spans="1:45" s="361" customFormat="1" ht="46" customHeight="1" x14ac:dyDescent="0.2">
      <c r="A176" s="551" t="s">
        <v>4158</v>
      </c>
      <c r="B176" s="274" t="s">
        <v>92</v>
      </c>
      <c r="C176" s="275">
        <v>6</v>
      </c>
      <c r="D176" s="275" t="s">
        <v>20</v>
      </c>
      <c r="E176" s="277" t="s">
        <v>4538</v>
      </c>
      <c r="F176" s="277"/>
      <c r="G176" s="278"/>
      <c r="H176" s="278"/>
      <c r="I176" s="278"/>
      <c r="J176" s="277"/>
      <c r="K176" s="279" t="s">
        <v>20</v>
      </c>
      <c r="L176" s="280" t="s">
        <v>981</v>
      </c>
      <c r="M176" s="281" t="s">
        <v>982</v>
      </c>
      <c r="N176" s="279"/>
      <c r="O176" s="282"/>
      <c r="P176" s="275" t="s">
        <v>20</v>
      </c>
      <c r="Q176" s="279"/>
      <c r="R176" s="283"/>
      <c r="S176" s="208">
        <f>IF(B176="EXT",MATCH(SUBSTITUTE(M176,"/rsm:CrossIndustryInvoice",""),'Order-X_EXTENDED'!O:O,0),MATCH(B176,'Order-X_EXTENDED'!Z:Z,0))</f>
        <v>269</v>
      </c>
      <c r="T176" s="284" t="s">
        <v>99</v>
      </c>
      <c r="U176" s="270"/>
      <c r="V176" s="271" t="str">
        <f t="shared" si="4"/>
        <v>/rsm:CrossIndustryInvoice/rsm:SupplyChainTradeTransaction/ram:IncludedSupplyChainTradeLineItem/ram:SpecifiedLineTradeDelivery/ram:UltimateShipToTradeParty/ram:DefinedTradeContact</v>
      </c>
      <c r="W176" s="271" t="str">
        <f t="shared" si="5"/>
        <v>/ram:FaxUniversalCommunication</v>
      </c>
      <c r="X176" s="272">
        <f>COUNTIFS(M$4:M176,V176)</f>
        <v>1</v>
      </c>
      <c r="Y176" s="273"/>
      <c r="Z176" s="274" t="s">
        <v>92</v>
      </c>
      <c r="AA176" s="275">
        <v>6</v>
      </c>
      <c r="AB176" s="275" t="s">
        <v>20</v>
      </c>
      <c r="AC176" s="277" t="s">
        <v>887</v>
      </c>
      <c r="AD176" s="277"/>
      <c r="AE176" s="278"/>
      <c r="AF176" s="278"/>
      <c r="AG176" s="278"/>
      <c r="AH176" s="277"/>
      <c r="AI176" s="279" t="s">
        <v>20</v>
      </c>
      <c r="AJ176" s="280" t="s">
        <v>981</v>
      </c>
      <c r="AK176" s="281" t="s">
        <v>982</v>
      </c>
      <c r="AL176" s="279"/>
      <c r="AM176" s="282"/>
      <c r="AN176" s="275" t="s">
        <v>20</v>
      </c>
      <c r="AO176" s="279"/>
      <c r="AP176" s="283"/>
      <c r="AQ176" s="268"/>
      <c r="AR176" s="284" t="s">
        <v>99</v>
      </c>
      <c r="AS176" s="398"/>
    </row>
    <row r="177" spans="1:45" s="361" customFormat="1" ht="46" customHeight="1" x14ac:dyDescent="0.2">
      <c r="A177" s="551" t="s">
        <v>4158</v>
      </c>
      <c r="B177" s="274" t="s">
        <v>92</v>
      </c>
      <c r="C177" s="275">
        <v>7</v>
      </c>
      <c r="D177" s="275" t="s">
        <v>16</v>
      </c>
      <c r="E177" s="277" t="s">
        <v>4539</v>
      </c>
      <c r="F177" s="277"/>
      <c r="G177" s="278"/>
      <c r="H177" s="278"/>
      <c r="I177" s="278"/>
      <c r="J177" s="277"/>
      <c r="K177" s="279" t="s">
        <v>16</v>
      </c>
      <c r="L177" s="280" t="s">
        <v>983</v>
      </c>
      <c r="M177" s="281" t="s">
        <v>984</v>
      </c>
      <c r="N177" s="279"/>
      <c r="O177" s="282"/>
      <c r="P177" s="275" t="s">
        <v>20</v>
      </c>
      <c r="Q177" s="279"/>
      <c r="R177" s="283"/>
      <c r="S177" s="208">
        <f>IF(B177="EXT",MATCH(SUBSTITUTE(M177,"/rsm:CrossIndustryInvoice",""),'Order-X_EXTENDED'!O:O,0),MATCH(B177,'Order-X_EXTENDED'!Z:Z,0))</f>
        <v>270</v>
      </c>
      <c r="T177" s="284" t="s">
        <v>99</v>
      </c>
      <c r="U177" s="270"/>
      <c r="V177" s="271" t="str">
        <f t="shared" si="4"/>
        <v>/rsm:CrossIndustryInvoice/rsm:SupplyChainTradeTransaction/ram:IncludedSupplyChainTradeLineItem/ram:SpecifiedLineTradeDelivery/ram:UltimateShipToTradeParty/ram:DefinedTradeContact/ram:FaxUniversalCommunication</v>
      </c>
      <c r="W177" s="271" t="str">
        <f t="shared" si="5"/>
        <v>/ram:CompleteNumber</v>
      </c>
      <c r="X177" s="272">
        <f>COUNTIFS(M$4:M177,V177)</f>
        <v>1</v>
      </c>
      <c r="Y177" s="273"/>
      <c r="Z177" s="274" t="s">
        <v>92</v>
      </c>
      <c r="AA177" s="275">
        <v>7</v>
      </c>
      <c r="AB177" s="275" t="s">
        <v>16</v>
      </c>
      <c r="AC177" s="277" t="s">
        <v>890</v>
      </c>
      <c r="AD177" s="277"/>
      <c r="AE177" s="278"/>
      <c r="AF177" s="278"/>
      <c r="AG177" s="278"/>
      <c r="AH177" s="277"/>
      <c r="AI177" s="279" t="s">
        <v>16</v>
      </c>
      <c r="AJ177" s="280" t="s">
        <v>983</v>
      </c>
      <c r="AK177" s="281" t="s">
        <v>984</v>
      </c>
      <c r="AL177" s="279"/>
      <c r="AM177" s="282"/>
      <c r="AN177" s="275" t="s">
        <v>20</v>
      </c>
      <c r="AO177" s="279"/>
      <c r="AP177" s="283"/>
      <c r="AQ177" s="268"/>
      <c r="AR177" s="284" t="s">
        <v>99</v>
      </c>
      <c r="AS177" s="398"/>
    </row>
    <row r="178" spans="1:45" s="361" customFormat="1" ht="46" customHeight="1" x14ac:dyDescent="0.2">
      <c r="A178" s="551" t="s">
        <v>4158</v>
      </c>
      <c r="B178" s="274" t="s">
        <v>92</v>
      </c>
      <c r="C178" s="275">
        <v>6</v>
      </c>
      <c r="D178" s="275" t="s">
        <v>20</v>
      </c>
      <c r="E178" s="277" t="s">
        <v>4540</v>
      </c>
      <c r="F178" s="277"/>
      <c r="G178" s="278"/>
      <c r="H178" s="278"/>
      <c r="I178" s="278"/>
      <c r="J178" s="277"/>
      <c r="K178" s="279" t="s">
        <v>20</v>
      </c>
      <c r="L178" s="280" t="s">
        <v>985</v>
      </c>
      <c r="M178" s="281" t="s">
        <v>986</v>
      </c>
      <c r="N178" s="279"/>
      <c r="O178" s="282"/>
      <c r="P178" s="275" t="s">
        <v>20</v>
      </c>
      <c r="Q178" s="279"/>
      <c r="R178" s="283"/>
      <c r="S178" s="208">
        <f>IF(B178="EXT",MATCH(SUBSTITUTE(M178,"/rsm:CrossIndustryInvoice",""),'Order-X_EXTENDED'!O:O,0),MATCH(B178,'Order-X_EXTENDED'!Z:Z,0))</f>
        <v>271</v>
      </c>
      <c r="T178" s="284" t="s">
        <v>99</v>
      </c>
      <c r="U178" s="270"/>
      <c r="V178" s="271" t="str">
        <f t="shared" si="4"/>
        <v>/rsm:CrossIndustryInvoice/rsm:SupplyChainTradeTransaction/ram:IncludedSupplyChainTradeLineItem/ram:SpecifiedLineTradeDelivery/ram:UltimateShipToTradeParty/ram:DefinedTradeContact</v>
      </c>
      <c r="W178" s="271" t="str">
        <f t="shared" si="5"/>
        <v>/ram:EmailURIUniversalCommunication</v>
      </c>
      <c r="X178" s="272">
        <f>COUNTIFS(M$4:M178,V178)</f>
        <v>1</v>
      </c>
      <c r="Y178" s="273"/>
      <c r="Z178" s="274" t="s">
        <v>92</v>
      </c>
      <c r="AA178" s="275">
        <v>6</v>
      </c>
      <c r="AB178" s="275" t="s">
        <v>20</v>
      </c>
      <c r="AC178" s="277" t="s">
        <v>894</v>
      </c>
      <c r="AD178" s="277"/>
      <c r="AE178" s="278"/>
      <c r="AF178" s="278"/>
      <c r="AG178" s="278"/>
      <c r="AH178" s="277"/>
      <c r="AI178" s="279" t="s">
        <v>20</v>
      </c>
      <c r="AJ178" s="280" t="s">
        <v>985</v>
      </c>
      <c r="AK178" s="281" t="s">
        <v>986</v>
      </c>
      <c r="AL178" s="279"/>
      <c r="AM178" s="282"/>
      <c r="AN178" s="275" t="s">
        <v>20</v>
      </c>
      <c r="AO178" s="279"/>
      <c r="AP178" s="283"/>
      <c r="AQ178" s="268"/>
      <c r="AR178" s="284" t="s">
        <v>99</v>
      </c>
      <c r="AS178" s="398"/>
    </row>
    <row r="179" spans="1:45" s="361" customFormat="1" ht="46" customHeight="1" x14ac:dyDescent="0.2">
      <c r="A179" s="551" t="s">
        <v>4158</v>
      </c>
      <c r="B179" s="274" t="s">
        <v>92</v>
      </c>
      <c r="C179" s="275">
        <v>7</v>
      </c>
      <c r="D179" s="275" t="s">
        <v>16</v>
      </c>
      <c r="E179" s="277" t="s">
        <v>630</v>
      </c>
      <c r="F179" s="277"/>
      <c r="G179" s="278"/>
      <c r="H179" s="278"/>
      <c r="I179" s="278"/>
      <c r="J179" s="277"/>
      <c r="K179" s="279" t="s">
        <v>16</v>
      </c>
      <c r="L179" s="280" t="s">
        <v>987</v>
      </c>
      <c r="M179" s="281" t="s">
        <v>988</v>
      </c>
      <c r="N179" s="279"/>
      <c r="O179" s="282"/>
      <c r="P179" s="275" t="s">
        <v>20</v>
      </c>
      <c r="Q179" s="279"/>
      <c r="R179" s="283"/>
      <c r="S179" s="208">
        <f>IF(B179="EXT",MATCH(SUBSTITUTE(M179,"/rsm:CrossIndustryInvoice",""),'Order-X_EXTENDED'!O:O,0),MATCH(B179,'Order-X_EXTENDED'!Z:Z,0))</f>
        <v>272</v>
      </c>
      <c r="T179" s="284" t="s">
        <v>99</v>
      </c>
      <c r="U179" s="270"/>
      <c r="V179" s="271" t="str">
        <f t="shared" si="4"/>
        <v>/rsm:CrossIndustryInvoice/rsm:SupplyChainTradeTransaction/ram:IncludedSupplyChainTradeLineItem/ram:SpecifiedLineTradeDelivery/ram:UltimateShipToTradeParty/ram:DefinedTradeContact/ram:EmailURIUniversalCommunication</v>
      </c>
      <c r="W179" s="271" t="str">
        <f t="shared" si="5"/>
        <v>/ram:URIID</v>
      </c>
      <c r="X179" s="272">
        <f>COUNTIFS(M$4:M179,V179)</f>
        <v>1</v>
      </c>
      <c r="Y179" s="273"/>
      <c r="Z179" s="274" t="s">
        <v>92</v>
      </c>
      <c r="AA179" s="275">
        <v>7</v>
      </c>
      <c r="AB179" s="275" t="s">
        <v>16</v>
      </c>
      <c r="AC179" s="277" t="s">
        <v>897</v>
      </c>
      <c r="AD179" s="277"/>
      <c r="AE179" s="278"/>
      <c r="AF179" s="278"/>
      <c r="AG179" s="278"/>
      <c r="AH179" s="277"/>
      <c r="AI179" s="279" t="s">
        <v>16</v>
      </c>
      <c r="AJ179" s="280" t="s">
        <v>987</v>
      </c>
      <c r="AK179" s="281" t="s">
        <v>988</v>
      </c>
      <c r="AL179" s="279"/>
      <c r="AM179" s="282"/>
      <c r="AN179" s="275" t="s">
        <v>20</v>
      </c>
      <c r="AO179" s="279"/>
      <c r="AP179" s="283"/>
      <c r="AQ179" s="268"/>
      <c r="AR179" s="284" t="s">
        <v>99</v>
      </c>
      <c r="AS179" s="398"/>
    </row>
    <row r="180" spans="1:45" s="399" customFormat="1" ht="46" customHeight="1" x14ac:dyDescent="0.2">
      <c r="A180" s="551" t="s">
        <v>4158</v>
      </c>
      <c r="B180" s="344" t="s">
        <v>92</v>
      </c>
      <c r="C180" s="345">
        <v>5</v>
      </c>
      <c r="D180" s="345" t="s">
        <v>20</v>
      </c>
      <c r="E180" s="346" t="s">
        <v>4541</v>
      </c>
      <c r="F180" s="346"/>
      <c r="G180" s="347"/>
      <c r="H180" s="347"/>
      <c r="I180" s="347"/>
      <c r="J180" s="346"/>
      <c r="K180" s="279" t="s">
        <v>20</v>
      </c>
      <c r="L180" s="349" t="s">
        <v>989</v>
      </c>
      <c r="M180" s="350" t="s">
        <v>990</v>
      </c>
      <c r="N180" s="348"/>
      <c r="O180" s="351"/>
      <c r="P180" s="345" t="s">
        <v>20</v>
      </c>
      <c r="Q180" s="348"/>
      <c r="R180" s="352"/>
      <c r="S180" s="208">
        <f>IF(B180="EXT",MATCH(SUBSTITUTE(M180,"/rsm:CrossIndustryInvoice",""),'Order-X_EXTENDED'!O:O,0),MATCH(B180,'Order-X_EXTENDED'!Z:Z,0))</f>
        <v>273</v>
      </c>
      <c r="T180" s="353" t="s">
        <v>99</v>
      </c>
      <c r="U180" s="270"/>
      <c r="V180" s="271" t="str">
        <f t="shared" si="4"/>
        <v>/rsm:CrossIndustryInvoice/rsm:SupplyChainTradeTransaction/ram:IncludedSupplyChainTradeLineItem/ram:SpecifiedLineTradeDelivery/ram:UltimateShipToTradeParty</v>
      </c>
      <c r="W180" s="271" t="str">
        <f t="shared" si="5"/>
        <v>/ram:PostalTradeAddress</v>
      </c>
      <c r="X180" s="272">
        <f>COUNTIFS(M$4:M180,V180)</f>
        <v>1</v>
      </c>
      <c r="Y180" s="273"/>
      <c r="Z180" s="344" t="s">
        <v>92</v>
      </c>
      <c r="AA180" s="345">
        <v>5</v>
      </c>
      <c r="AB180" s="345" t="s">
        <v>20</v>
      </c>
      <c r="AC180" s="346" t="s">
        <v>991</v>
      </c>
      <c r="AD180" s="346"/>
      <c r="AE180" s="347"/>
      <c r="AF180" s="347"/>
      <c r="AG180" s="347"/>
      <c r="AH180" s="346"/>
      <c r="AI180" s="279" t="s">
        <v>20</v>
      </c>
      <c r="AJ180" s="349" t="s">
        <v>989</v>
      </c>
      <c r="AK180" s="350" t="s">
        <v>990</v>
      </c>
      <c r="AL180" s="348"/>
      <c r="AM180" s="351"/>
      <c r="AN180" s="345" t="s">
        <v>20</v>
      </c>
      <c r="AO180" s="348"/>
      <c r="AP180" s="352"/>
      <c r="AQ180" s="268"/>
      <c r="AR180" s="353" t="s">
        <v>99</v>
      </c>
      <c r="AS180" s="398"/>
    </row>
    <row r="181" spans="1:45" s="361" customFormat="1" ht="46" customHeight="1" x14ac:dyDescent="0.2">
      <c r="A181" s="551" t="s">
        <v>4158</v>
      </c>
      <c r="B181" s="274" t="s">
        <v>92</v>
      </c>
      <c r="C181" s="275">
        <v>6</v>
      </c>
      <c r="D181" s="275" t="s">
        <v>20</v>
      </c>
      <c r="E181" s="277" t="s">
        <v>901</v>
      </c>
      <c r="F181" s="277"/>
      <c r="G181" s="278"/>
      <c r="H181" s="278"/>
      <c r="I181" s="278"/>
      <c r="J181" s="277"/>
      <c r="K181" s="279" t="s">
        <v>20</v>
      </c>
      <c r="L181" s="280" t="s">
        <v>992</v>
      </c>
      <c r="M181" s="281" t="s">
        <v>993</v>
      </c>
      <c r="N181" s="279"/>
      <c r="O181" s="282"/>
      <c r="P181" s="275" t="s">
        <v>20</v>
      </c>
      <c r="Q181" s="279"/>
      <c r="R181" s="283"/>
      <c r="S181" s="208">
        <f>IF(B181="EXT",MATCH(SUBSTITUTE(M181,"/rsm:CrossIndustryInvoice",""),'Order-X_EXTENDED'!O:O,0),MATCH(B181,'Order-X_EXTENDED'!Z:Z,0))</f>
        <v>274</v>
      </c>
      <c r="T181" s="284" t="s">
        <v>99</v>
      </c>
      <c r="U181" s="270"/>
      <c r="V181" s="271" t="str">
        <f t="shared" si="4"/>
        <v>/rsm:CrossIndustryInvoice/rsm:SupplyChainTradeTransaction/ram:IncludedSupplyChainTradeLineItem/ram:SpecifiedLineTradeDelivery/ram:UltimateShipToTradeParty/ram:PostalTradeAddress</v>
      </c>
      <c r="W181" s="271" t="str">
        <f t="shared" si="5"/>
        <v>/ram:PostcodeCode</v>
      </c>
      <c r="X181" s="272">
        <f>COUNTIFS(M$4:M181,V181)</f>
        <v>1</v>
      </c>
      <c r="Y181" s="273"/>
      <c r="Z181" s="274" t="s">
        <v>92</v>
      </c>
      <c r="AA181" s="275">
        <v>6</v>
      </c>
      <c r="AB181" s="275" t="s">
        <v>20</v>
      </c>
      <c r="AC181" s="277" t="s">
        <v>994</v>
      </c>
      <c r="AD181" s="277"/>
      <c r="AE181" s="278"/>
      <c r="AF181" s="278"/>
      <c r="AG181" s="278"/>
      <c r="AH181" s="277"/>
      <c r="AI181" s="279" t="s">
        <v>20</v>
      </c>
      <c r="AJ181" s="280" t="s">
        <v>992</v>
      </c>
      <c r="AK181" s="281" t="s">
        <v>993</v>
      </c>
      <c r="AL181" s="279"/>
      <c r="AM181" s="282"/>
      <c r="AN181" s="275" t="s">
        <v>20</v>
      </c>
      <c r="AO181" s="279"/>
      <c r="AP181" s="283"/>
      <c r="AQ181" s="268"/>
      <c r="AR181" s="284" t="s">
        <v>99</v>
      </c>
      <c r="AS181" s="398"/>
    </row>
    <row r="182" spans="1:45" s="361" customFormat="1" ht="46" customHeight="1" x14ac:dyDescent="0.2">
      <c r="A182" s="551" t="s">
        <v>4158</v>
      </c>
      <c r="B182" s="274" t="s">
        <v>92</v>
      </c>
      <c r="C182" s="275">
        <v>6</v>
      </c>
      <c r="D182" s="275" t="s">
        <v>20</v>
      </c>
      <c r="E182" s="277" t="s">
        <v>905</v>
      </c>
      <c r="F182" s="277"/>
      <c r="G182" s="278"/>
      <c r="H182" s="278"/>
      <c r="I182" s="278"/>
      <c r="J182" s="277"/>
      <c r="K182" s="279" t="s">
        <v>20</v>
      </c>
      <c r="L182" s="280" t="s">
        <v>995</v>
      </c>
      <c r="M182" s="281" t="s">
        <v>996</v>
      </c>
      <c r="N182" s="279"/>
      <c r="O182" s="282"/>
      <c r="P182" s="275" t="s">
        <v>20</v>
      </c>
      <c r="Q182" s="279"/>
      <c r="R182" s="283"/>
      <c r="S182" s="208">
        <f>IF(B182="EXT",MATCH(SUBSTITUTE(M182,"/rsm:CrossIndustryInvoice",""),'Order-X_EXTENDED'!O:O,0),MATCH(B182,'Order-X_EXTENDED'!Z:Z,0))</f>
        <v>275</v>
      </c>
      <c r="T182" s="284" t="s">
        <v>99</v>
      </c>
      <c r="U182" s="270"/>
      <c r="V182" s="271" t="str">
        <f t="shared" si="4"/>
        <v>/rsm:CrossIndustryInvoice/rsm:SupplyChainTradeTransaction/ram:IncludedSupplyChainTradeLineItem/ram:SpecifiedLineTradeDelivery/ram:UltimateShipToTradeParty/ram:PostalTradeAddress</v>
      </c>
      <c r="W182" s="271" t="str">
        <f t="shared" si="5"/>
        <v>/ram:LineOne</v>
      </c>
      <c r="X182" s="272">
        <f>COUNTIFS(M$4:M182,V182)</f>
        <v>1</v>
      </c>
      <c r="Y182" s="273"/>
      <c r="Z182" s="274" t="s">
        <v>92</v>
      </c>
      <c r="AA182" s="275">
        <v>6</v>
      </c>
      <c r="AB182" s="275" t="s">
        <v>20</v>
      </c>
      <c r="AC182" s="277" t="s">
        <v>908</v>
      </c>
      <c r="AD182" s="277"/>
      <c r="AE182" s="278"/>
      <c r="AF182" s="278"/>
      <c r="AG182" s="278"/>
      <c r="AH182" s="277"/>
      <c r="AI182" s="279" t="s">
        <v>20</v>
      </c>
      <c r="AJ182" s="280" t="s">
        <v>995</v>
      </c>
      <c r="AK182" s="281" t="s">
        <v>996</v>
      </c>
      <c r="AL182" s="279"/>
      <c r="AM182" s="282"/>
      <c r="AN182" s="275" t="s">
        <v>20</v>
      </c>
      <c r="AO182" s="279"/>
      <c r="AP182" s="283"/>
      <c r="AQ182" s="268"/>
      <c r="AR182" s="284" t="s">
        <v>99</v>
      </c>
      <c r="AS182" s="398"/>
    </row>
    <row r="183" spans="1:45" s="361" customFormat="1" ht="46" customHeight="1" x14ac:dyDescent="0.2">
      <c r="A183" s="551" t="s">
        <v>4158</v>
      </c>
      <c r="B183" s="274" t="s">
        <v>92</v>
      </c>
      <c r="C183" s="275">
        <v>6</v>
      </c>
      <c r="D183" s="275" t="s">
        <v>20</v>
      </c>
      <c r="E183" s="277" t="s">
        <v>909</v>
      </c>
      <c r="F183" s="277"/>
      <c r="G183" s="278"/>
      <c r="H183" s="278"/>
      <c r="I183" s="278"/>
      <c r="J183" s="277"/>
      <c r="K183" s="279" t="s">
        <v>20</v>
      </c>
      <c r="L183" s="280" t="s">
        <v>997</v>
      </c>
      <c r="M183" s="281" t="s">
        <v>998</v>
      </c>
      <c r="N183" s="279"/>
      <c r="O183" s="282"/>
      <c r="P183" s="275" t="s">
        <v>20</v>
      </c>
      <c r="Q183" s="279"/>
      <c r="R183" s="283"/>
      <c r="S183" s="208">
        <f>IF(B183="EXT",MATCH(SUBSTITUTE(M183,"/rsm:CrossIndustryInvoice",""),'Order-X_EXTENDED'!O:O,0),MATCH(B183,'Order-X_EXTENDED'!Z:Z,0))</f>
        <v>276</v>
      </c>
      <c r="T183" s="284" t="s">
        <v>99</v>
      </c>
      <c r="U183" s="270"/>
      <c r="V183" s="271" t="str">
        <f t="shared" si="4"/>
        <v>/rsm:CrossIndustryInvoice/rsm:SupplyChainTradeTransaction/ram:IncludedSupplyChainTradeLineItem/ram:SpecifiedLineTradeDelivery/ram:UltimateShipToTradeParty/ram:PostalTradeAddress</v>
      </c>
      <c r="W183" s="271" t="str">
        <f t="shared" si="5"/>
        <v>/ram:LineTwo</v>
      </c>
      <c r="X183" s="272">
        <f>COUNTIFS(M$4:M183,V183)</f>
        <v>1</v>
      </c>
      <c r="Y183" s="273"/>
      <c r="Z183" s="274" t="s">
        <v>92</v>
      </c>
      <c r="AA183" s="275">
        <v>6</v>
      </c>
      <c r="AB183" s="275" t="s">
        <v>20</v>
      </c>
      <c r="AC183" s="277" t="s">
        <v>912</v>
      </c>
      <c r="AD183" s="277"/>
      <c r="AE183" s="278"/>
      <c r="AF183" s="278"/>
      <c r="AG183" s="278"/>
      <c r="AH183" s="277"/>
      <c r="AI183" s="279" t="s">
        <v>20</v>
      </c>
      <c r="AJ183" s="280" t="s">
        <v>997</v>
      </c>
      <c r="AK183" s="281" t="s">
        <v>998</v>
      </c>
      <c r="AL183" s="279"/>
      <c r="AM183" s="282"/>
      <c r="AN183" s="275" t="s">
        <v>20</v>
      </c>
      <c r="AO183" s="279"/>
      <c r="AP183" s="283"/>
      <c r="AQ183" s="268"/>
      <c r="AR183" s="284" t="s">
        <v>99</v>
      </c>
      <c r="AS183" s="398"/>
    </row>
    <row r="184" spans="1:45" s="361" customFormat="1" ht="46" customHeight="1" x14ac:dyDescent="0.2">
      <c r="A184" s="551" t="s">
        <v>4158</v>
      </c>
      <c r="B184" s="274" t="s">
        <v>92</v>
      </c>
      <c r="C184" s="275">
        <v>6</v>
      </c>
      <c r="D184" s="275" t="s">
        <v>20</v>
      </c>
      <c r="E184" s="277" t="s">
        <v>913</v>
      </c>
      <c r="F184" s="277"/>
      <c r="G184" s="278"/>
      <c r="H184" s="278"/>
      <c r="I184" s="278"/>
      <c r="J184" s="277"/>
      <c r="K184" s="279" t="s">
        <v>20</v>
      </c>
      <c r="L184" s="280" t="s">
        <v>999</v>
      </c>
      <c r="M184" s="281" t="s">
        <v>1000</v>
      </c>
      <c r="N184" s="279"/>
      <c r="O184" s="282"/>
      <c r="P184" s="275" t="s">
        <v>20</v>
      </c>
      <c r="Q184" s="279"/>
      <c r="R184" s="283"/>
      <c r="S184" s="208">
        <f>IF(B184="EXT",MATCH(SUBSTITUTE(M184,"/rsm:CrossIndustryInvoice",""),'Order-X_EXTENDED'!O:O,0),MATCH(B184,'Order-X_EXTENDED'!Z:Z,0))</f>
        <v>277</v>
      </c>
      <c r="T184" s="284" t="s">
        <v>99</v>
      </c>
      <c r="U184" s="270"/>
      <c r="V184" s="271" t="str">
        <f t="shared" si="4"/>
        <v>/rsm:CrossIndustryInvoice/rsm:SupplyChainTradeTransaction/ram:IncludedSupplyChainTradeLineItem/ram:SpecifiedLineTradeDelivery/ram:UltimateShipToTradeParty/ram:PostalTradeAddress</v>
      </c>
      <c r="W184" s="271" t="str">
        <f t="shared" si="5"/>
        <v>/ram:LineThree</v>
      </c>
      <c r="X184" s="272">
        <f>COUNTIFS(M$4:M184,V184)</f>
        <v>1</v>
      </c>
      <c r="Y184" s="273"/>
      <c r="Z184" s="274" t="s">
        <v>92</v>
      </c>
      <c r="AA184" s="275">
        <v>6</v>
      </c>
      <c r="AB184" s="275" t="s">
        <v>20</v>
      </c>
      <c r="AC184" s="277" t="s">
        <v>1001</v>
      </c>
      <c r="AD184" s="277"/>
      <c r="AE184" s="278"/>
      <c r="AF184" s="278"/>
      <c r="AG184" s="278"/>
      <c r="AH184" s="277"/>
      <c r="AI184" s="279" t="s">
        <v>20</v>
      </c>
      <c r="AJ184" s="280" t="s">
        <v>999</v>
      </c>
      <c r="AK184" s="281" t="s">
        <v>1000</v>
      </c>
      <c r="AL184" s="279"/>
      <c r="AM184" s="282"/>
      <c r="AN184" s="275" t="s">
        <v>20</v>
      </c>
      <c r="AO184" s="279"/>
      <c r="AP184" s="283"/>
      <c r="AQ184" s="268"/>
      <c r="AR184" s="284" t="s">
        <v>99</v>
      </c>
      <c r="AS184" s="398"/>
    </row>
    <row r="185" spans="1:45" s="361" customFormat="1" ht="46" customHeight="1" x14ac:dyDescent="0.2">
      <c r="A185" s="551" t="s">
        <v>4158</v>
      </c>
      <c r="B185" s="274" t="s">
        <v>92</v>
      </c>
      <c r="C185" s="275">
        <v>6</v>
      </c>
      <c r="D185" s="275" t="s">
        <v>20</v>
      </c>
      <c r="E185" s="277" t="s">
        <v>917</v>
      </c>
      <c r="F185" s="277"/>
      <c r="G185" s="278"/>
      <c r="H185" s="278"/>
      <c r="I185" s="278"/>
      <c r="J185" s="277"/>
      <c r="K185" s="279" t="s">
        <v>20</v>
      </c>
      <c r="L185" s="280" t="s">
        <v>1002</v>
      </c>
      <c r="M185" s="281" t="s">
        <v>1003</v>
      </c>
      <c r="N185" s="279"/>
      <c r="O185" s="282"/>
      <c r="P185" s="275" t="s">
        <v>20</v>
      </c>
      <c r="Q185" s="279"/>
      <c r="R185" s="283"/>
      <c r="S185" s="208">
        <f>IF(B185="EXT",MATCH(SUBSTITUTE(M185,"/rsm:CrossIndustryInvoice",""),'Order-X_EXTENDED'!O:O,0),MATCH(B185,'Order-X_EXTENDED'!Z:Z,0))</f>
        <v>278</v>
      </c>
      <c r="T185" s="284" t="s">
        <v>99</v>
      </c>
      <c r="U185" s="270"/>
      <c r="V185" s="271" t="str">
        <f t="shared" si="4"/>
        <v>/rsm:CrossIndustryInvoice/rsm:SupplyChainTradeTransaction/ram:IncludedSupplyChainTradeLineItem/ram:SpecifiedLineTradeDelivery/ram:UltimateShipToTradeParty/ram:PostalTradeAddress</v>
      </c>
      <c r="W185" s="271" t="str">
        <f t="shared" si="5"/>
        <v>/ram:CityName</v>
      </c>
      <c r="X185" s="272">
        <f>COUNTIFS(M$4:M185,V185)</f>
        <v>1</v>
      </c>
      <c r="Y185" s="273"/>
      <c r="Z185" s="274" t="s">
        <v>92</v>
      </c>
      <c r="AA185" s="275">
        <v>6</v>
      </c>
      <c r="AB185" s="275" t="s">
        <v>20</v>
      </c>
      <c r="AC185" s="277" t="s">
        <v>1004</v>
      </c>
      <c r="AD185" s="277"/>
      <c r="AE185" s="278"/>
      <c r="AF185" s="278"/>
      <c r="AG185" s="278"/>
      <c r="AH185" s="277"/>
      <c r="AI185" s="279" t="s">
        <v>20</v>
      </c>
      <c r="AJ185" s="280" t="s">
        <v>1002</v>
      </c>
      <c r="AK185" s="281" t="s">
        <v>1003</v>
      </c>
      <c r="AL185" s="279"/>
      <c r="AM185" s="282"/>
      <c r="AN185" s="275" t="s">
        <v>20</v>
      </c>
      <c r="AO185" s="279"/>
      <c r="AP185" s="283"/>
      <c r="AQ185" s="268"/>
      <c r="AR185" s="284" t="s">
        <v>99</v>
      </c>
      <c r="AS185" s="398"/>
    </row>
    <row r="186" spans="1:45" s="361" customFormat="1" ht="46" customHeight="1" x14ac:dyDescent="0.2">
      <c r="A186" s="551" t="s">
        <v>4158</v>
      </c>
      <c r="B186" s="274" t="s">
        <v>92</v>
      </c>
      <c r="C186" s="275">
        <v>6</v>
      </c>
      <c r="D186" s="275" t="s">
        <v>16</v>
      </c>
      <c r="E186" s="277" t="s">
        <v>921</v>
      </c>
      <c r="F186" s="277"/>
      <c r="G186" s="278"/>
      <c r="H186" s="278"/>
      <c r="I186" s="278"/>
      <c r="J186" s="277"/>
      <c r="K186" s="279" t="s">
        <v>16</v>
      </c>
      <c r="L186" s="280" t="s">
        <v>1005</v>
      </c>
      <c r="M186" s="281" t="s">
        <v>1006</v>
      </c>
      <c r="N186" s="279"/>
      <c r="O186" s="282"/>
      <c r="P186" s="275" t="s">
        <v>20</v>
      </c>
      <c r="Q186" s="279"/>
      <c r="R186" s="283"/>
      <c r="S186" s="208">
        <f>IF(B186="EXT",MATCH(SUBSTITUTE(M186,"/rsm:CrossIndustryInvoice",""),'Order-X_EXTENDED'!O:O,0),MATCH(B186,'Order-X_EXTENDED'!Z:Z,0))</f>
        <v>279</v>
      </c>
      <c r="T186" s="284" t="s">
        <v>99</v>
      </c>
      <c r="U186" s="270"/>
      <c r="V186" s="271" t="str">
        <f t="shared" si="4"/>
        <v>/rsm:CrossIndustryInvoice/rsm:SupplyChainTradeTransaction/ram:IncludedSupplyChainTradeLineItem/ram:SpecifiedLineTradeDelivery/ram:UltimateShipToTradeParty/ram:PostalTradeAddress</v>
      </c>
      <c r="W186" s="271" t="str">
        <f t="shared" si="5"/>
        <v>/ram:CountryID</v>
      </c>
      <c r="X186" s="272">
        <f>COUNTIFS(M$4:M186,V186)</f>
        <v>1</v>
      </c>
      <c r="Y186" s="273"/>
      <c r="Z186" s="274" t="s">
        <v>92</v>
      </c>
      <c r="AA186" s="275">
        <v>6</v>
      </c>
      <c r="AB186" s="275" t="s">
        <v>16</v>
      </c>
      <c r="AC186" s="277" t="s">
        <v>1007</v>
      </c>
      <c r="AD186" s="277"/>
      <c r="AE186" s="278"/>
      <c r="AF186" s="278"/>
      <c r="AG186" s="278"/>
      <c r="AH186" s="277"/>
      <c r="AI186" s="279" t="s">
        <v>16</v>
      </c>
      <c r="AJ186" s="280" t="s">
        <v>1005</v>
      </c>
      <c r="AK186" s="281" t="s">
        <v>1006</v>
      </c>
      <c r="AL186" s="279"/>
      <c r="AM186" s="282"/>
      <c r="AN186" s="275" t="s">
        <v>20</v>
      </c>
      <c r="AO186" s="279"/>
      <c r="AP186" s="283"/>
      <c r="AQ186" s="268"/>
      <c r="AR186" s="284" t="s">
        <v>99</v>
      </c>
      <c r="AS186" s="398"/>
    </row>
    <row r="187" spans="1:45" s="361" customFormat="1" ht="46" customHeight="1" x14ac:dyDescent="0.2">
      <c r="A187" s="551" t="s">
        <v>4158</v>
      </c>
      <c r="B187" s="274" t="s">
        <v>92</v>
      </c>
      <c r="C187" s="275">
        <v>6</v>
      </c>
      <c r="D187" s="275" t="s">
        <v>20</v>
      </c>
      <c r="E187" s="277" t="s">
        <v>925</v>
      </c>
      <c r="F187" s="277"/>
      <c r="G187" s="278"/>
      <c r="H187" s="278"/>
      <c r="I187" s="278"/>
      <c r="J187" s="277"/>
      <c r="K187" s="279" t="s">
        <v>20</v>
      </c>
      <c r="L187" s="280" t="s">
        <v>1008</v>
      </c>
      <c r="M187" s="281" t="s">
        <v>1009</v>
      </c>
      <c r="N187" s="279"/>
      <c r="O187" s="282"/>
      <c r="P187" s="275" t="s">
        <v>20</v>
      </c>
      <c r="Q187" s="279"/>
      <c r="R187" s="283"/>
      <c r="S187" s="208">
        <f>IF(B187="EXT",MATCH(SUBSTITUTE(M187,"/rsm:CrossIndustryInvoice",""),'Order-X_EXTENDED'!O:O,0),MATCH(B187,'Order-X_EXTENDED'!Z:Z,0))</f>
        <v>280</v>
      </c>
      <c r="T187" s="284" t="s">
        <v>99</v>
      </c>
      <c r="U187" s="270"/>
      <c r="V187" s="271" t="str">
        <f t="shared" si="4"/>
        <v>/rsm:CrossIndustryInvoice/rsm:SupplyChainTradeTransaction/ram:IncludedSupplyChainTradeLineItem/ram:SpecifiedLineTradeDelivery/ram:UltimateShipToTradeParty/ram:PostalTradeAddress</v>
      </c>
      <c r="W187" s="271" t="str">
        <f t="shared" si="5"/>
        <v>/ram:CountrySubDivisionName</v>
      </c>
      <c r="X187" s="272">
        <f>COUNTIFS(M$4:M187,V187)</f>
        <v>1</v>
      </c>
      <c r="Y187" s="273"/>
      <c r="Z187" s="274" t="s">
        <v>92</v>
      </c>
      <c r="AA187" s="275">
        <v>6</v>
      </c>
      <c r="AB187" s="275" t="s">
        <v>20</v>
      </c>
      <c r="AC187" s="277" t="s">
        <v>1010</v>
      </c>
      <c r="AD187" s="277"/>
      <c r="AE187" s="278"/>
      <c r="AF187" s="278"/>
      <c r="AG187" s="278"/>
      <c r="AH187" s="277"/>
      <c r="AI187" s="279" t="s">
        <v>20</v>
      </c>
      <c r="AJ187" s="280" t="s">
        <v>1008</v>
      </c>
      <c r="AK187" s="281" t="s">
        <v>1009</v>
      </c>
      <c r="AL187" s="279"/>
      <c r="AM187" s="282"/>
      <c r="AN187" s="275" t="s">
        <v>20</v>
      </c>
      <c r="AO187" s="279"/>
      <c r="AP187" s="283"/>
      <c r="AQ187" s="268"/>
      <c r="AR187" s="284" t="s">
        <v>99</v>
      </c>
      <c r="AS187" s="398"/>
    </row>
    <row r="188" spans="1:45" s="361" customFormat="1" ht="46" customHeight="1" x14ac:dyDescent="0.2">
      <c r="A188" s="551" t="s">
        <v>4158</v>
      </c>
      <c r="B188" s="344" t="s">
        <v>92</v>
      </c>
      <c r="C188" s="345">
        <v>5</v>
      </c>
      <c r="D188" s="345" t="s">
        <v>20</v>
      </c>
      <c r="E188" s="346" t="s">
        <v>4542</v>
      </c>
      <c r="F188" s="346"/>
      <c r="G188" s="347"/>
      <c r="H188" s="347"/>
      <c r="I188" s="347"/>
      <c r="J188" s="346"/>
      <c r="K188" s="279" t="s">
        <v>20</v>
      </c>
      <c r="L188" s="349" t="s">
        <v>1011</v>
      </c>
      <c r="M188" s="350" t="s">
        <v>1012</v>
      </c>
      <c r="N188" s="348"/>
      <c r="O188" s="351"/>
      <c r="P188" s="345" t="s">
        <v>21</v>
      </c>
      <c r="Q188" s="348"/>
      <c r="R188" s="352"/>
      <c r="S188" s="208">
        <f>IF(B188="EXT",MATCH(SUBSTITUTE(M188,"/rsm:CrossIndustryInvoice",""),'Order-X_EXTENDED'!O:O,0),MATCH(B188,'Order-X_EXTENDED'!Z:Z,0))</f>
        <v>281</v>
      </c>
      <c r="T188" s="353" t="s">
        <v>99</v>
      </c>
      <c r="U188" s="270"/>
      <c r="V188" s="271" t="str">
        <f t="shared" si="4"/>
        <v>/rsm:CrossIndustryInvoice/rsm:SupplyChainTradeTransaction/ram:IncludedSupplyChainTradeLineItem/ram:SpecifiedLineTradeDelivery/ram:UltimateShipToTradeParty</v>
      </c>
      <c r="W188" s="271" t="str">
        <f t="shared" si="5"/>
        <v>/ram:URIUniversalCommunication</v>
      </c>
      <c r="X188" s="272">
        <f>COUNTIFS(M$4:M188,V188)</f>
        <v>1</v>
      </c>
      <c r="Y188" s="273"/>
      <c r="Z188" s="344" t="s">
        <v>92</v>
      </c>
      <c r="AA188" s="345">
        <v>5</v>
      </c>
      <c r="AB188" s="345" t="s">
        <v>20</v>
      </c>
      <c r="AC188" s="346" t="s">
        <v>931</v>
      </c>
      <c r="AD188" s="346"/>
      <c r="AE188" s="347"/>
      <c r="AF188" s="347"/>
      <c r="AG188" s="347"/>
      <c r="AH188" s="346"/>
      <c r="AI188" s="279" t="s">
        <v>20</v>
      </c>
      <c r="AJ188" s="349" t="s">
        <v>1011</v>
      </c>
      <c r="AK188" s="350" t="s">
        <v>1012</v>
      </c>
      <c r="AL188" s="348"/>
      <c r="AM188" s="351"/>
      <c r="AN188" s="345" t="s">
        <v>21</v>
      </c>
      <c r="AO188" s="348"/>
      <c r="AP188" s="352"/>
      <c r="AQ188" s="268"/>
      <c r="AR188" s="353" t="s">
        <v>99</v>
      </c>
      <c r="AS188" s="398"/>
    </row>
    <row r="189" spans="1:45" s="399" customFormat="1" ht="46" customHeight="1" x14ac:dyDescent="0.2">
      <c r="A189" s="551" t="s">
        <v>4158</v>
      </c>
      <c r="B189" s="274" t="s">
        <v>92</v>
      </c>
      <c r="C189" s="275">
        <v>6</v>
      </c>
      <c r="D189" s="275" t="s">
        <v>16</v>
      </c>
      <c r="E189" s="277" t="s">
        <v>630</v>
      </c>
      <c r="F189" s="277"/>
      <c r="G189" s="278"/>
      <c r="H189" s="278"/>
      <c r="I189" s="278"/>
      <c r="J189" s="277"/>
      <c r="K189" s="279" t="s">
        <v>16</v>
      </c>
      <c r="L189" s="280" t="s">
        <v>1013</v>
      </c>
      <c r="M189" s="281" t="s">
        <v>1014</v>
      </c>
      <c r="N189" s="279"/>
      <c r="O189" s="282"/>
      <c r="P189" s="275" t="s">
        <v>20</v>
      </c>
      <c r="Q189" s="279"/>
      <c r="R189" s="283"/>
      <c r="S189" s="208">
        <f>IF(B189="EXT",MATCH(SUBSTITUTE(M189,"/rsm:CrossIndustryInvoice",""),'Order-X_EXTENDED'!O:O,0),MATCH(B189,'Order-X_EXTENDED'!Z:Z,0))</f>
        <v>282</v>
      </c>
      <c r="T189" s="284" t="s">
        <v>99</v>
      </c>
      <c r="U189" s="270"/>
      <c r="V189" s="271" t="str">
        <f t="shared" si="4"/>
        <v>/rsm:CrossIndustryInvoice/rsm:SupplyChainTradeTransaction/ram:IncludedSupplyChainTradeLineItem/ram:SpecifiedLineTradeDelivery/ram:UltimateShipToTradeParty/ram:URIUniversalCommunication</v>
      </c>
      <c r="W189" s="271" t="str">
        <f t="shared" si="5"/>
        <v>/ram:URIID</v>
      </c>
      <c r="X189" s="272">
        <f>COUNTIFS(M$4:M189,V189)</f>
        <v>1</v>
      </c>
      <c r="Y189" s="273"/>
      <c r="Z189" s="274" t="s">
        <v>92</v>
      </c>
      <c r="AA189" s="275">
        <v>6</v>
      </c>
      <c r="AB189" s="275" t="s">
        <v>16</v>
      </c>
      <c r="AC189" s="277" t="s">
        <v>934</v>
      </c>
      <c r="AD189" s="277"/>
      <c r="AE189" s="278"/>
      <c r="AF189" s="278"/>
      <c r="AG189" s="278"/>
      <c r="AH189" s="277"/>
      <c r="AI189" s="279" t="s">
        <v>16</v>
      </c>
      <c r="AJ189" s="280" t="s">
        <v>1013</v>
      </c>
      <c r="AK189" s="281" t="s">
        <v>1014</v>
      </c>
      <c r="AL189" s="279"/>
      <c r="AM189" s="282"/>
      <c r="AN189" s="275" t="s">
        <v>20</v>
      </c>
      <c r="AO189" s="279"/>
      <c r="AP189" s="283"/>
      <c r="AQ189" s="268"/>
      <c r="AR189" s="284" t="s">
        <v>99</v>
      </c>
      <c r="AS189" s="398"/>
    </row>
    <row r="190" spans="1:45" s="399" customFormat="1" ht="46" customHeight="1" x14ac:dyDescent="0.2">
      <c r="A190" s="551" t="s">
        <v>4158</v>
      </c>
      <c r="B190" s="274" t="s">
        <v>92</v>
      </c>
      <c r="C190" s="275">
        <v>7</v>
      </c>
      <c r="D190" s="275" t="s">
        <v>16</v>
      </c>
      <c r="E190" s="277" t="s">
        <v>554</v>
      </c>
      <c r="F190" s="277"/>
      <c r="G190" s="278"/>
      <c r="H190" s="278"/>
      <c r="I190" s="278"/>
      <c r="J190" s="277"/>
      <c r="K190" s="279" t="s">
        <v>16</v>
      </c>
      <c r="L190" s="280" t="s">
        <v>1015</v>
      </c>
      <c r="M190" s="281" t="s">
        <v>1016</v>
      </c>
      <c r="N190" s="279"/>
      <c r="O190" s="282"/>
      <c r="P190" s="275" t="s">
        <v>20</v>
      </c>
      <c r="Q190" s="279"/>
      <c r="R190" s="283"/>
      <c r="S190" s="208">
        <f>IF(B190="EXT",MATCH(SUBSTITUTE(M190,"/rsm:CrossIndustryInvoice",""),'Order-X_EXTENDED'!O:O,0),MATCH(B190,'Order-X_EXTENDED'!Z:Z,0))</f>
        <v>283</v>
      </c>
      <c r="T190" s="284" t="s">
        <v>99</v>
      </c>
      <c r="U190" s="270"/>
      <c r="V190" s="271" t="str">
        <f t="shared" si="4"/>
        <v>/rsm:CrossIndustryInvoice/rsm:SupplyChainTradeTransaction/ram:IncludedSupplyChainTradeLineItem/ram:SpecifiedLineTradeDelivery/ram:UltimateShipToTradeParty/ram:URIUniversalCommunication/ram:URIID</v>
      </c>
      <c r="W190" s="271" t="str">
        <f t="shared" si="5"/>
        <v>/@schemeID</v>
      </c>
      <c r="X190" s="272">
        <f>COUNTIFS(M$4:M190,V190)</f>
        <v>1</v>
      </c>
      <c r="Y190" s="273"/>
      <c r="Z190" s="274" t="s">
        <v>92</v>
      </c>
      <c r="AA190" s="275">
        <v>7</v>
      </c>
      <c r="AB190" s="275" t="s">
        <v>16</v>
      </c>
      <c r="AC190" s="277" t="s">
        <v>410</v>
      </c>
      <c r="AD190" s="277"/>
      <c r="AE190" s="278"/>
      <c r="AF190" s="278"/>
      <c r="AG190" s="278"/>
      <c r="AH190" s="277"/>
      <c r="AI190" s="279" t="s">
        <v>16</v>
      </c>
      <c r="AJ190" s="280" t="s">
        <v>1015</v>
      </c>
      <c r="AK190" s="281" t="s">
        <v>1016</v>
      </c>
      <c r="AL190" s="279"/>
      <c r="AM190" s="282"/>
      <c r="AN190" s="275" t="s">
        <v>20</v>
      </c>
      <c r="AO190" s="279"/>
      <c r="AP190" s="283"/>
      <c r="AQ190" s="268"/>
      <c r="AR190" s="284" t="s">
        <v>99</v>
      </c>
      <c r="AS190" s="398"/>
    </row>
    <row r="191" spans="1:45" s="361" customFormat="1" ht="46" customHeight="1" x14ac:dyDescent="0.2">
      <c r="A191" s="551" t="s">
        <v>4158</v>
      </c>
      <c r="B191" s="344" t="s">
        <v>92</v>
      </c>
      <c r="C191" s="345">
        <v>5</v>
      </c>
      <c r="D191" s="345" t="s">
        <v>20</v>
      </c>
      <c r="E191" s="346" t="s">
        <v>4543</v>
      </c>
      <c r="F191" s="346"/>
      <c r="G191" s="347"/>
      <c r="H191" s="347"/>
      <c r="I191" s="347"/>
      <c r="J191" s="346"/>
      <c r="K191" s="279" t="s">
        <v>20</v>
      </c>
      <c r="L191" s="349" t="s">
        <v>1017</v>
      </c>
      <c r="M191" s="350" t="s">
        <v>1018</v>
      </c>
      <c r="N191" s="348"/>
      <c r="O191" s="351"/>
      <c r="P191" s="345" t="s">
        <v>21</v>
      </c>
      <c r="Q191" s="348"/>
      <c r="R191" s="352"/>
      <c r="S191" s="208">
        <f>IF(B191="EXT",MATCH(SUBSTITUTE(M191,"/rsm:CrossIndustryInvoice",""),'Order-X_EXTENDED'!O:O,0),MATCH(B191,'Order-X_EXTENDED'!Z:Z,0))</f>
        <v>284</v>
      </c>
      <c r="T191" s="353" t="s">
        <v>99</v>
      </c>
      <c r="U191" s="270"/>
      <c r="V191" s="271" t="str">
        <f t="shared" si="4"/>
        <v>/rsm:CrossIndustryInvoice/rsm:SupplyChainTradeTransaction/ram:IncludedSupplyChainTradeLineItem/ram:SpecifiedLineTradeDelivery/ram:UltimateShipToTradeParty</v>
      </c>
      <c r="W191" s="271" t="str">
        <f t="shared" si="5"/>
        <v>/ram:SpecifiedTaxRegistration</v>
      </c>
      <c r="X191" s="272">
        <f>COUNTIFS(M$4:M191,V191)</f>
        <v>1</v>
      </c>
      <c r="Y191" s="273"/>
      <c r="Z191" s="344" t="s">
        <v>92</v>
      </c>
      <c r="AA191" s="345">
        <v>5</v>
      </c>
      <c r="AB191" s="345" t="s">
        <v>20</v>
      </c>
      <c r="AC191" s="346" t="s">
        <v>939</v>
      </c>
      <c r="AD191" s="346"/>
      <c r="AE191" s="347"/>
      <c r="AF191" s="347"/>
      <c r="AG191" s="347"/>
      <c r="AH191" s="346"/>
      <c r="AI191" s="279" t="s">
        <v>20</v>
      </c>
      <c r="AJ191" s="349" t="s">
        <v>1017</v>
      </c>
      <c r="AK191" s="350" t="s">
        <v>1018</v>
      </c>
      <c r="AL191" s="348"/>
      <c r="AM191" s="351"/>
      <c r="AN191" s="345" t="s">
        <v>21</v>
      </c>
      <c r="AO191" s="348"/>
      <c r="AP191" s="352"/>
      <c r="AQ191" s="268"/>
      <c r="AR191" s="353" t="s">
        <v>99</v>
      </c>
      <c r="AS191" s="398"/>
    </row>
    <row r="192" spans="1:45" s="361" customFormat="1" ht="46" customHeight="1" x14ac:dyDescent="0.2">
      <c r="A192" s="551" t="s">
        <v>4158</v>
      </c>
      <c r="B192" s="274" t="s">
        <v>92</v>
      </c>
      <c r="C192" s="275">
        <v>6</v>
      </c>
      <c r="D192" s="275" t="s">
        <v>16</v>
      </c>
      <c r="E192" s="277" t="s">
        <v>4</v>
      </c>
      <c r="F192" s="277"/>
      <c r="G192" s="278"/>
      <c r="H192" s="278"/>
      <c r="I192" s="278"/>
      <c r="J192" s="277"/>
      <c r="K192" s="279" t="s">
        <v>16</v>
      </c>
      <c r="L192" s="280" t="s">
        <v>1019</v>
      </c>
      <c r="M192" s="281" t="s">
        <v>1020</v>
      </c>
      <c r="N192" s="279"/>
      <c r="O192" s="282"/>
      <c r="P192" s="275" t="s">
        <v>20</v>
      </c>
      <c r="Q192" s="279"/>
      <c r="R192" s="283"/>
      <c r="S192" s="208">
        <f>IF(B192="EXT",MATCH(SUBSTITUTE(M192,"/rsm:CrossIndustryInvoice",""),'Order-X_EXTENDED'!O:O,0),MATCH(B192,'Order-X_EXTENDED'!Z:Z,0))</f>
        <v>285</v>
      </c>
      <c r="T192" s="284" t="s">
        <v>99</v>
      </c>
      <c r="U192" s="270"/>
      <c r="V192" s="271" t="str">
        <f t="shared" si="4"/>
        <v>/rsm:CrossIndustryInvoice/rsm:SupplyChainTradeTransaction/ram:IncludedSupplyChainTradeLineItem/ram:SpecifiedLineTradeDelivery/ram:UltimateShipToTradeParty/ram:SpecifiedTaxRegistration</v>
      </c>
      <c r="W192" s="271" t="str">
        <f t="shared" si="5"/>
        <v>/ram:ID</v>
      </c>
      <c r="X192" s="272">
        <f>COUNTIFS(M$4:M192,V192)</f>
        <v>1</v>
      </c>
      <c r="Y192" s="273"/>
      <c r="Z192" s="274" t="s">
        <v>92</v>
      </c>
      <c r="AA192" s="275">
        <v>6</v>
      </c>
      <c r="AB192" s="275" t="s">
        <v>16</v>
      </c>
      <c r="AC192" s="277" t="s">
        <v>942</v>
      </c>
      <c r="AD192" s="277"/>
      <c r="AE192" s="278"/>
      <c r="AF192" s="278"/>
      <c r="AG192" s="278"/>
      <c r="AH192" s="277"/>
      <c r="AI192" s="279" t="s">
        <v>16</v>
      </c>
      <c r="AJ192" s="280" t="s">
        <v>1019</v>
      </c>
      <c r="AK192" s="281" t="s">
        <v>1020</v>
      </c>
      <c r="AL192" s="279"/>
      <c r="AM192" s="282"/>
      <c r="AN192" s="275" t="s">
        <v>20</v>
      </c>
      <c r="AO192" s="279"/>
      <c r="AP192" s="283"/>
      <c r="AQ192" s="268"/>
      <c r="AR192" s="284" t="s">
        <v>99</v>
      </c>
      <c r="AS192" s="398"/>
    </row>
    <row r="193" spans="1:45" s="361" customFormat="1" ht="46" customHeight="1" x14ac:dyDescent="0.2">
      <c r="A193" s="551" t="s">
        <v>4158</v>
      </c>
      <c r="B193" s="274" t="s">
        <v>92</v>
      </c>
      <c r="C193" s="275">
        <v>7</v>
      </c>
      <c r="D193" s="275" t="s">
        <v>16</v>
      </c>
      <c r="E193" s="277" t="s">
        <v>554</v>
      </c>
      <c r="F193" s="277"/>
      <c r="G193" s="278" t="s">
        <v>1643</v>
      </c>
      <c r="H193" s="278"/>
      <c r="I193" s="278" t="s">
        <v>1635</v>
      </c>
      <c r="J193" s="277"/>
      <c r="K193" s="279" t="s">
        <v>20</v>
      </c>
      <c r="L193" s="280" t="s">
        <v>1021</v>
      </c>
      <c r="M193" s="281" t="s">
        <v>1022</v>
      </c>
      <c r="N193" s="279"/>
      <c r="O193" s="282"/>
      <c r="P193" s="275" t="s">
        <v>20</v>
      </c>
      <c r="Q193" s="279"/>
      <c r="R193" s="283"/>
      <c r="S193" s="208">
        <f>IF(B193="EXT",MATCH(SUBSTITUTE(M193,"/rsm:CrossIndustryInvoice",""),'Order-X_EXTENDED'!O:O,0),MATCH(B193,'Order-X_EXTENDED'!Z:Z,0))</f>
        <v>286</v>
      </c>
      <c r="T193" s="284" t="s">
        <v>99</v>
      </c>
      <c r="U193" s="270"/>
      <c r="V193" s="271" t="str">
        <f t="shared" si="4"/>
        <v>/rsm:CrossIndustryInvoice/rsm:SupplyChainTradeTransaction/ram:IncludedSupplyChainTradeLineItem/ram:SpecifiedLineTradeDelivery/ram:UltimateShipToTradeParty/ram:SpecifiedTaxRegistration/ram:ID</v>
      </c>
      <c r="W193" s="271" t="str">
        <f t="shared" si="5"/>
        <v>/@schemeID</v>
      </c>
      <c r="X193" s="272">
        <f>COUNTIFS(M$4:M193,V193)</f>
        <v>1</v>
      </c>
      <c r="Y193" s="273"/>
      <c r="Z193" s="274" t="s">
        <v>92</v>
      </c>
      <c r="AA193" s="275">
        <v>7</v>
      </c>
      <c r="AB193" s="275" t="s">
        <v>16</v>
      </c>
      <c r="AC193" s="277" t="s">
        <v>945</v>
      </c>
      <c r="AD193" s="277"/>
      <c r="AE193" s="278"/>
      <c r="AF193" s="278"/>
      <c r="AG193" s="278"/>
      <c r="AH193" s="277"/>
      <c r="AI193" s="279" t="s">
        <v>20</v>
      </c>
      <c r="AJ193" s="280" t="s">
        <v>1021</v>
      </c>
      <c r="AK193" s="281" t="s">
        <v>1022</v>
      </c>
      <c r="AL193" s="279"/>
      <c r="AM193" s="282"/>
      <c r="AN193" s="275" t="s">
        <v>20</v>
      </c>
      <c r="AO193" s="279"/>
      <c r="AP193" s="283"/>
      <c r="AQ193" s="268"/>
      <c r="AR193" s="284" t="s">
        <v>99</v>
      </c>
      <c r="AS193" s="398"/>
    </row>
    <row r="194" spans="1:45" s="361" customFormat="1" ht="46" customHeight="1" x14ac:dyDescent="0.2">
      <c r="A194" s="551" t="s">
        <v>4158</v>
      </c>
      <c r="B194" s="335" t="s">
        <v>92</v>
      </c>
      <c r="C194" s="336">
        <v>4</v>
      </c>
      <c r="D194" s="336" t="s">
        <v>20</v>
      </c>
      <c r="E194" s="328" t="s">
        <v>4544</v>
      </c>
      <c r="F194" s="328"/>
      <c r="G194" s="328"/>
      <c r="H194" s="329"/>
      <c r="I194" s="329"/>
      <c r="J194" s="328"/>
      <c r="K194" s="327" t="s">
        <v>20</v>
      </c>
      <c r="L194" s="337" t="s">
        <v>1023</v>
      </c>
      <c r="M194" s="338" t="s">
        <v>1024</v>
      </c>
      <c r="N194" s="327"/>
      <c r="O194" s="332"/>
      <c r="P194" s="336" t="s">
        <v>20</v>
      </c>
      <c r="Q194" s="327"/>
      <c r="R194" s="333"/>
      <c r="S194" s="208" t="e">
        <f>IF(B194="EXT",MATCH(SUBSTITUTE(M194,"/rsm:CrossIndustryInvoice",""),'Order-X_EXTENDED'!O:O,0),MATCH(B194,'Order-X_EXTENDED'!Z:Z,0))</f>
        <v>#N/A</v>
      </c>
      <c r="T194" s="339" t="s">
        <v>99</v>
      </c>
      <c r="U194" s="270" t="s">
        <v>4704</v>
      </c>
      <c r="V194" s="271" t="str">
        <f t="shared" si="4"/>
        <v>/rsm:CrossIndustryInvoice/rsm:SupplyChainTradeTransaction/ram:IncludedSupplyChainTradeLineItem/ram:SpecifiedLineTradeDelivery</v>
      </c>
      <c r="W194" s="271" t="str">
        <f t="shared" si="5"/>
        <v>/ram:ActualDeliverySupplyChainEvent</v>
      </c>
      <c r="X194" s="272">
        <f>COUNTIFS(M$4:M194,V194)</f>
        <v>1</v>
      </c>
      <c r="Y194" s="273"/>
      <c r="Z194" s="335" t="s">
        <v>92</v>
      </c>
      <c r="AA194" s="336">
        <v>4</v>
      </c>
      <c r="AB194" s="336" t="s">
        <v>20</v>
      </c>
      <c r="AC194" s="328" t="s">
        <v>1025</v>
      </c>
      <c r="AD194" s="328"/>
      <c r="AE194" s="328"/>
      <c r="AF194" s="329"/>
      <c r="AG194" s="329"/>
      <c r="AH194" s="328"/>
      <c r="AI194" s="327" t="s">
        <v>20</v>
      </c>
      <c r="AJ194" s="337" t="s">
        <v>1023</v>
      </c>
      <c r="AK194" s="338" t="s">
        <v>1024</v>
      </c>
      <c r="AL194" s="327"/>
      <c r="AM194" s="332"/>
      <c r="AN194" s="336" t="s">
        <v>20</v>
      </c>
      <c r="AO194" s="327"/>
      <c r="AP194" s="333"/>
      <c r="AQ194" s="268"/>
      <c r="AR194" s="339" t="s">
        <v>99</v>
      </c>
      <c r="AS194" s="398"/>
    </row>
    <row r="195" spans="1:45" s="361" customFormat="1" ht="46" customHeight="1" x14ac:dyDescent="0.2">
      <c r="A195" s="551" t="s">
        <v>4158</v>
      </c>
      <c r="B195" s="274" t="s">
        <v>92</v>
      </c>
      <c r="C195" s="275">
        <v>5</v>
      </c>
      <c r="D195" s="275" t="s">
        <v>16</v>
      </c>
      <c r="E195" s="343" t="s">
        <v>4545</v>
      </c>
      <c r="F195" s="277"/>
      <c r="G195" s="278"/>
      <c r="H195" s="278"/>
      <c r="I195" s="278"/>
      <c r="J195" s="277"/>
      <c r="K195" s="279" t="s">
        <v>16</v>
      </c>
      <c r="L195" s="280" t="s">
        <v>1026</v>
      </c>
      <c r="M195" s="281" t="s">
        <v>1027</v>
      </c>
      <c r="N195" s="279"/>
      <c r="O195" s="282"/>
      <c r="P195" s="275" t="s">
        <v>20</v>
      </c>
      <c r="Q195" s="279"/>
      <c r="R195" s="283"/>
      <c r="S195" s="208" t="e">
        <f>IF(B195="EXT",MATCH(SUBSTITUTE(M195,"/rsm:CrossIndustryInvoice",""),'Order-X_EXTENDED'!O:O,0),MATCH(B195,'Order-X_EXTENDED'!Z:Z,0))</f>
        <v>#N/A</v>
      </c>
      <c r="T195" s="284" t="s">
        <v>99</v>
      </c>
      <c r="U195" s="270" t="s">
        <v>4704</v>
      </c>
      <c r="V195" s="271" t="str">
        <f t="shared" si="4"/>
        <v>/rsm:CrossIndustryInvoice/rsm:SupplyChainTradeTransaction/ram:IncludedSupplyChainTradeLineItem/ram:SpecifiedLineTradeDelivery/ram:ActualDeliverySupplyChainEvent</v>
      </c>
      <c r="W195" s="271" t="str">
        <f t="shared" si="5"/>
        <v>/ram:OccurrenceDateTime</v>
      </c>
      <c r="X195" s="272">
        <f>COUNTIFS(M$4:M195,V195)</f>
        <v>1</v>
      </c>
      <c r="Y195" s="273"/>
      <c r="Z195" s="274" t="s">
        <v>92</v>
      </c>
      <c r="AA195" s="275">
        <v>5</v>
      </c>
      <c r="AB195" s="275" t="s">
        <v>16</v>
      </c>
      <c r="AC195" s="343" t="s">
        <v>1028</v>
      </c>
      <c r="AD195" s="277"/>
      <c r="AE195" s="278"/>
      <c r="AF195" s="278"/>
      <c r="AG195" s="278"/>
      <c r="AH195" s="277"/>
      <c r="AI195" s="279" t="s">
        <v>16</v>
      </c>
      <c r="AJ195" s="280" t="s">
        <v>1026</v>
      </c>
      <c r="AK195" s="281" t="s">
        <v>1027</v>
      </c>
      <c r="AL195" s="279"/>
      <c r="AM195" s="282"/>
      <c r="AN195" s="275" t="s">
        <v>20</v>
      </c>
      <c r="AO195" s="279"/>
      <c r="AP195" s="283"/>
      <c r="AQ195" s="268"/>
      <c r="AR195" s="284" t="s">
        <v>99</v>
      </c>
      <c r="AS195" s="398"/>
    </row>
    <row r="196" spans="1:45" s="361" customFormat="1" ht="46" customHeight="1" x14ac:dyDescent="0.2">
      <c r="A196" s="551" t="s">
        <v>4158</v>
      </c>
      <c r="B196" s="274" t="s">
        <v>92</v>
      </c>
      <c r="C196" s="275">
        <v>6</v>
      </c>
      <c r="D196" s="275" t="s">
        <v>16</v>
      </c>
      <c r="E196" s="277" t="s">
        <v>4546</v>
      </c>
      <c r="F196" s="277"/>
      <c r="G196" s="278"/>
      <c r="H196" s="278"/>
      <c r="I196" s="278"/>
      <c r="J196" s="277" t="s">
        <v>212</v>
      </c>
      <c r="K196" s="279" t="s">
        <v>16</v>
      </c>
      <c r="L196" s="280" t="s">
        <v>1029</v>
      </c>
      <c r="M196" s="281" t="s">
        <v>1030</v>
      </c>
      <c r="N196" s="279"/>
      <c r="O196" s="282"/>
      <c r="P196" s="275" t="s">
        <v>20</v>
      </c>
      <c r="Q196" s="279"/>
      <c r="R196" s="283"/>
      <c r="S196" s="208" t="e">
        <f>IF(B196="EXT",MATCH(SUBSTITUTE(M196,"/rsm:CrossIndustryInvoice",""),'Order-X_EXTENDED'!O:O,0),MATCH(B196,'Order-X_EXTENDED'!Z:Z,0))</f>
        <v>#N/A</v>
      </c>
      <c r="T196" s="284" t="s">
        <v>99</v>
      </c>
      <c r="U196" s="270" t="s">
        <v>4704</v>
      </c>
      <c r="V196" s="271" t="str">
        <f t="shared" si="4"/>
        <v>/rsm:CrossIndustryInvoice/rsm:SupplyChainTradeTransaction/ram:IncludedSupplyChainTradeLineItem/ram:SpecifiedLineTradeDelivery/ram:ActualDeliverySupplyChainEvent/ram:OccurrenceDateTime</v>
      </c>
      <c r="W196" s="271" t="str">
        <f t="shared" si="5"/>
        <v>/udt:DateTimeString</v>
      </c>
      <c r="X196" s="272">
        <f>COUNTIFS(M$4:M196,V196)</f>
        <v>1</v>
      </c>
      <c r="Y196" s="273"/>
      <c r="Z196" s="274" t="s">
        <v>92</v>
      </c>
      <c r="AA196" s="275">
        <v>6</v>
      </c>
      <c r="AB196" s="275" t="s">
        <v>16</v>
      </c>
      <c r="AC196" s="277" t="s">
        <v>1031</v>
      </c>
      <c r="AD196" s="277"/>
      <c r="AE196" s="278"/>
      <c r="AF196" s="278"/>
      <c r="AG196" s="278"/>
      <c r="AH196" s="277"/>
      <c r="AI196" s="279" t="s">
        <v>16</v>
      </c>
      <c r="AJ196" s="280" t="s">
        <v>1029</v>
      </c>
      <c r="AK196" s="281" t="s">
        <v>1030</v>
      </c>
      <c r="AL196" s="279"/>
      <c r="AM196" s="282"/>
      <c r="AN196" s="275" t="s">
        <v>20</v>
      </c>
      <c r="AO196" s="279"/>
      <c r="AP196" s="283"/>
      <c r="AQ196" s="268"/>
      <c r="AR196" s="284" t="s">
        <v>99</v>
      </c>
      <c r="AS196" s="398"/>
    </row>
    <row r="197" spans="1:45" s="361" customFormat="1" ht="46" customHeight="1" x14ac:dyDescent="0.2">
      <c r="A197" s="551" t="s">
        <v>4158</v>
      </c>
      <c r="B197" s="274" t="s">
        <v>92</v>
      </c>
      <c r="C197" s="275">
        <v>7</v>
      </c>
      <c r="D197" s="275" t="s">
        <v>16</v>
      </c>
      <c r="E197" s="277" t="s">
        <v>302</v>
      </c>
      <c r="F197" s="277"/>
      <c r="G197" s="278"/>
      <c r="H197" s="278"/>
      <c r="I197" s="278" t="s">
        <v>227</v>
      </c>
      <c r="J197" s="277"/>
      <c r="K197" s="279" t="s">
        <v>16</v>
      </c>
      <c r="L197" s="280" t="s">
        <v>1032</v>
      </c>
      <c r="M197" s="281" t="s">
        <v>1033</v>
      </c>
      <c r="N197" s="279"/>
      <c r="O197" s="282"/>
      <c r="P197" s="275" t="s">
        <v>20</v>
      </c>
      <c r="Q197" s="279"/>
      <c r="R197" s="283"/>
      <c r="S197" s="208" t="e">
        <f>IF(B197="EXT",MATCH(SUBSTITUTE(M197,"/rsm:CrossIndustryInvoice",""),'Order-X_EXTENDED'!O:O,0),MATCH(B197,'Order-X_EXTENDED'!Z:Z,0))</f>
        <v>#N/A</v>
      </c>
      <c r="T197" s="284" t="s">
        <v>99</v>
      </c>
      <c r="U197" s="270" t="s">
        <v>4704</v>
      </c>
      <c r="V197" s="271" t="str">
        <f t="shared" ref="V197:V260" si="6">IF(ISERROR(FIND("/",M197)),M197,LEFT(M197,FIND(CHAR(1),SUBSTITUTE(M197,"/",CHAR(1),LEN(M197)-LEN(SUBSTITUTE(M197,"/",""))))-1))</f>
        <v>/rsm:CrossIndustryInvoice/rsm:SupplyChainTradeTransaction/ram:IncludedSupplyChainTradeLineItem/ram:SpecifiedLineTradeDelivery/ram:ActualDeliverySupplyChainEvent/ram:OccurrenceDateTime/udt:DateTimeString</v>
      </c>
      <c r="W197" s="271" t="str">
        <f t="shared" ref="W197:W260" si="7">IF(ISERROR(FIND("/",M197)),M197,MID(M197, FIND(CHAR(1),SUBSTITUTE(M197,"/",CHAR(1), LEN(M197)-LEN(SUBSTITUTE(M197,"/","")))), LEN(M197)))</f>
        <v>/@format</v>
      </c>
      <c r="X197" s="272">
        <f>COUNTIFS(M$4:M197,V197)</f>
        <v>1</v>
      </c>
      <c r="Y197" s="273"/>
      <c r="Z197" s="274" t="s">
        <v>92</v>
      </c>
      <c r="AA197" s="275">
        <v>7</v>
      </c>
      <c r="AB197" s="275" t="s">
        <v>16</v>
      </c>
      <c r="AC197" s="277" t="s">
        <v>307</v>
      </c>
      <c r="AD197" s="277"/>
      <c r="AE197" s="278"/>
      <c r="AF197" s="278"/>
      <c r="AG197" s="278"/>
      <c r="AH197" s="277"/>
      <c r="AI197" s="279" t="s">
        <v>16</v>
      </c>
      <c r="AJ197" s="280" t="s">
        <v>1032</v>
      </c>
      <c r="AK197" s="281" t="s">
        <v>1033</v>
      </c>
      <c r="AL197" s="279"/>
      <c r="AM197" s="282"/>
      <c r="AN197" s="275" t="s">
        <v>20</v>
      </c>
      <c r="AO197" s="279"/>
      <c r="AP197" s="283"/>
      <c r="AQ197" s="268"/>
      <c r="AR197" s="284" t="s">
        <v>99</v>
      </c>
      <c r="AS197" s="398"/>
    </row>
    <row r="198" spans="1:45" s="399" customFormat="1" ht="46" customHeight="1" x14ac:dyDescent="0.2">
      <c r="A198" s="551" t="s">
        <v>4158</v>
      </c>
      <c r="B198" s="335" t="s">
        <v>92</v>
      </c>
      <c r="C198" s="336">
        <v>4</v>
      </c>
      <c r="D198" s="336" t="s">
        <v>20</v>
      </c>
      <c r="E198" s="328" t="s">
        <v>4547</v>
      </c>
      <c r="F198" s="328"/>
      <c r="G198" s="328"/>
      <c r="H198" s="329"/>
      <c r="I198" s="329"/>
      <c r="J198" s="328"/>
      <c r="K198" s="327" t="s">
        <v>20</v>
      </c>
      <c r="L198" s="337" t="s">
        <v>1034</v>
      </c>
      <c r="M198" s="338" t="s">
        <v>1035</v>
      </c>
      <c r="N198" s="327"/>
      <c r="O198" s="332"/>
      <c r="P198" s="336" t="s">
        <v>20</v>
      </c>
      <c r="Q198" s="327"/>
      <c r="R198" s="333"/>
      <c r="S198" s="208" t="e">
        <f>IF(B198="EXT",MATCH(SUBSTITUTE(M198,"/rsm:CrossIndustryInvoice",""),'Order-X_EXTENDED'!O:O,0),MATCH(B198,'Order-X_EXTENDED'!Z:Z,0))</f>
        <v>#N/A</v>
      </c>
      <c r="T198" s="339" t="s">
        <v>99</v>
      </c>
      <c r="U198" s="270" t="s">
        <v>4704</v>
      </c>
      <c r="V198" s="271" t="str">
        <f t="shared" si="6"/>
        <v>/rsm:CrossIndustryInvoice/rsm:SupplyChainTradeTransaction/ram:IncludedSupplyChainTradeLineItem/ram:SpecifiedLineTradeDelivery</v>
      </c>
      <c r="W198" s="271" t="str">
        <f t="shared" si="7"/>
        <v>/ram:DespatchAdviceReferencedDocument</v>
      </c>
      <c r="X198" s="272">
        <f>COUNTIFS(M$4:M198,V198)</f>
        <v>1</v>
      </c>
      <c r="Y198" s="273"/>
      <c r="Z198" s="335" t="s">
        <v>92</v>
      </c>
      <c r="AA198" s="336">
        <v>4</v>
      </c>
      <c r="AB198" s="336" t="s">
        <v>20</v>
      </c>
      <c r="AC198" s="328" t="s">
        <v>1036</v>
      </c>
      <c r="AD198" s="328"/>
      <c r="AE198" s="328"/>
      <c r="AF198" s="329"/>
      <c r="AG198" s="329"/>
      <c r="AH198" s="328"/>
      <c r="AI198" s="327" t="s">
        <v>20</v>
      </c>
      <c r="AJ198" s="337" t="s">
        <v>1034</v>
      </c>
      <c r="AK198" s="338" t="s">
        <v>1035</v>
      </c>
      <c r="AL198" s="327"/>
      <c r="AM198" s="332"/>
      <c r="AN198" s="336" t="s">
        <v>20</v>
      </c>
      <c r="AO198" s="327"/>
      <c r="AP198" s="333"/>
      <c r="AQ198" s="268"/>
      <c r="AR198" s="339" t="s">
        <v>99</v>
      </c>
      <c r="AS198" s="398"/>
    </row>
    <row r="199" spans="1:45" s="361" customFormat="1" ht="46" customHeight="1" x14ac:dyDescent="0.2">
      <c r="A199" s="551" t="s">
        <v>4158</v>
      </c>
      <c r="B199" s="274" t="s">
        <v>92</v>
      </c>
      <c r="C199" s="275">
        <v>5</v>
      </c>
      <c r="D199" s="275" t="s">
        <v>20</v>
      </c>
      <c r="E199" s="277" t="s">
        <v>582</v>
      </c>
      <c r="F199" s="277"/>
      <c r="G199" s="278"/>
      <c r="H199" s="278"/>
      <c r="I199" s="278"/>
      <c r="J199" s="277"/>
      <c r="K199" s="279" t="s">
        <v>20</v>
      </c>
      <c r="L199" s="280" t="s">
        <v>1037</v>
      </c>
      <c r="M199" s="281" t="s">
        <v>1038</v>
      </c>
      <c r="N199" s="279"/>
      <c r="O199" s="282"/>
      <c r="P199" s="275" t="s">
        <v>20</v>
      </c>
      <c r="Q199" s="279"/>
      <c r="R199" s="283"/>
      <c r="S199" s="208" t="e">
        <f>IF(B199="EXT",MATCH(SUBSTITUTE(M199,"/rsm:CrossIndustryInvoice",""),'Order-X_EXTENDED'!O:O,0),MATCH(B199,'Order-X_EXTENDED'!Z:Z,0))</f>
        <v>#N/A</v>
      </c>
      <c r="T199" s="284" t="s">
        <v>99</v>
      </c>
      <c r="U199" s="270" t="s">
        <v>4704</v>
      </c>
      <c r="V199" s="271" t="str">
        <f t="shared" si="6"/>
        <v>/rsm:CrossIndustryInvoice/rsm:SupplyChainTradeTransaction/ram:IncludedSupplyChainTradeLineItem/ram:SpecifiedLineTradeDelivery/ram:DespatchAdviceReferencedDocument</v>
      </c>
      <c r="W199" s="271" t="str">
        <f t="shared" si="7"/>
        <v>/ram:IssuerAssignedID</v>
      </c>
      <c r="X199" s="272">
        <f>COUNTIFS(M$4:M199,V199)</f>
        <v>1</v>
      </c>
      <c r="Y199" s="273"/>
      <c r="Z199" s="274" t="s">
        <v>92</v>
      </c>
      <c r="AA199" s="275">
        <v>5</v>
      </c>
      <c r="AB199" s="275" t="s">
        <v>20</v>
      </c>
      <c r="AC199" s="277" t="s">
        <v>1039</v>
      </c>
      <c r="AD199" s="277"/>
      <c r="AE199" s="278"/>
      <c r="AF199" s="278"/>
      <c r="AG199" s="278"/>
      <c r="AH199" s="277"/>
      <c r="AI199" s="279" t="s">
        <v>20</v>
      </c>
      <c r="AJ199" s="280" t="s">
        <v>1037</v>
      </c>
      <c r="AK199" s="281" t="s">
        <v>1038</v>
      </c>
      <c r="AL199" s="279"/>
      <c r="AM199" s="282"/>
      <c r="AN199" s="275" t="s">
        <v>20</v>
      </c>
      <c r="AO199" s="279"/>
      <c r="AP199" s="283"/>
      <c r="AQ199" s="268"/>
      <c r="AR199" s="284" t="s">
        <v>99</v>
      </c>
      <c r="AS199" s="398"/>
    </row>
    <row r="200" spans="1:45" s="361" customFormat="1" ht="46" customHeight="1" x14ac:dyDescent="0.2">
      <c r="A200" s="551" t="s">
        <v>4158</v>
      </c>
      <c r="B200" s="274" t="s">
        <v>92</v>
      </c>
      <c r="C200" s="275">
        <v>5</v>
      </c>
      <c r="D200" s="275" t="s">
        <v>20</v>
      </c>
      <c r="E200" s="277" t="s">
        <v>612</v>
      </c>
      <c r="F200" s="277"/>
      <c r="G200" s="278"/>
      <c r="H200" s="278"/>
      <c r="I200" s="278"/>
      <c r="J200" s="277"/>
      <c r="K200" s="279" t="s">
        <v>20</v>
      </c>
      <c r="L200" s="280" t="s">
        <v>1040</v>
      </c>
      <c r="M200" s="281" t="s">
        <v>1041</v>
      </c>
      <c r="N200" s="279"/>
      <c r="O200" s="282"/>
      <c r="P200" s="275" t="s">
        <v>20</v>
      </c>
      <c r="Q200" s="279"/>
      <c r="R200" s="283"/>
      <c r="S200" s="208" t="e">
        <f>IF(B200="EXT",MATCH(SUBSTITUTE(M200,"/rsm:CrossIndustryInvoice",""),'Order-X_EXTENDED'!O:O,0),MATCH(B200,'Order-X_EXTENDED'!Z:Z,0))</f>
        <v>#N/A</v>
      </c>
      <c r="T200" s="284" t="s">
        <v>99</v>
      </c>
      <c r="U200" s="270" t="s">
        <v>4704</v>
      </c>
      <c r="V200" s="271" t="str">
        <f t="shared" si="6"/>
        <v>/rsm:CrossIndustryInvoice/rsm:SupplyChainTradeTransaction/ram:IncludedSupplyChainTradeLineItem/ram:SpecifiedLineTradeDelivery/ram:DespatchAdviceReferencedDocument</v>
      </c>
      <c r="W200" s="271" t="str">
        <f t="shared" si="7"/>
        <v>/ram:LineID</v>
      </c>
      <c r="X200" s="272">
        <f>COUNTIFS(M$4:M200,V200)</f>
        <v>1</v>
      </c>
      <c r="Y200" s="273"/>
      <c r="Z200" s="274" t="s">
        <v>92</v>
      </c>
      <c r="AA200" s="275">
        <v>5</v>
      </c>
      <c r="AB200" s="275" t="s">
        <v>20</v>
      </c>
      <c r="AC200" s="277" t="s">
        <v>1042</v>
      </c>
      <c r="AD200" s="277"/>
      <c r="AE200" s="278"/>
      <c r="AF200" s="278"/>
      <c r="AG200" s="278"/>
      <c r="AH200" s="277"/>
      <c r="AI200" s="279" t="s">
        <v>20</v>
      </c>
      <c r="AJ200" s="280" t="s">
        <v>1040</v>
      </c>
      <c r="AK200" s="281" t="s">
        <v>1041</v>
      </c>
      <c r="AL200" s="279"/>
      <c r="AM200" s="282"/>
      <c r="AN200" s="275" t="s">
        <v>20</v>
      </c>
      <c r="AO200" s="279"/>
      <c r="AP200" s="283"/>
      <c r="AQ200" s="268"/>
      <c r="AR200" s="284" t="s">
        <v>99</v>
      </c>
      <c r="AS200" s="398"/>
    </row>
    <row r="201" spans="1:45" s="361" customFormat="1" ht="46" customHeight="1" x14ac:dyDescent="0.2">
      <c r="A201" s="551" t="s">
        <v>4158</v>
      </c>
      <c r="B201" s="274" t="s">
        <v>92</v>
      </c>
      <c r="C201" s="275">
        <v>5</v>
      </c>
      <c r="D201" s="275" t="s">
        <v>20</v>
      </c>
      <c r="E201" s="343" t="s">
        <v>4548</v>
      </c>
      <c r="F201" s="277"/>
      <c r="G201" s="278"/>
      <c r="H201" s="278"/>
      <c r="I201" s="278"/>
      <c r="J201" s="277"/>
      <c r="K201" s="279" t="s">
        <v>20</v>
      </c>
      <c r="L201" s="280" t="s">
        <v>1043</v>
      </c>
      <c r="M201" s="281" t="s">
        <v>1044</v>
      </c>
      <c r="N201" s="279"/>
      <c r="O201" s="282"/>
      <c r="P201" s="275" t="s">
        <v>20</v>
      </c>
      <c r="Q201" s="279"/>
      <c r="R201" s="283"/>
      <c r="S201" s="208" t="e">
        <f>IF(B201="EXT",MATCH(SUBSTITUTE(M201,"/rsm:CrossIndustryInvoice",""),'Order-X_EXTENDED'!O:O,0),MATCH(B201,'Order-X_EXTENDED'!Z:Z,0))</f>
        <v>#N/A</v>
      </c>
      <c r="T201" s="284" t="s">
        <v>99</v>
      </c>
      <c r="U201" s="270" t="s">
        <v>4704</v>
      </c>
      <c r="V201" s="271" t="str">
        <f t="shared" si="6"/>
        <v>/rsm:CrossIndustryInvoice/rsm:SupplyChainTradeTransaction/ram:IncludedSupplyChainTradeLineItem/ram:SpecifiedLineTradeDelivery/ram:DespatchAdviceReferencedDocument</v>
      </c>
      <c r="W201" s="271" t="str">
        <f t="shared" si="7"/>
        <v>/ram:FormattedIssueDateTime</v>
      </c>
      <c r="X201" s="272">
        <f>COUNTIFS(M$4:M201,V201)</f>
        <v>1</v>
      </c>
      <c r="Y201" s="273"/>
      <c r="Z201" s="274" t="s">
        <v>92</v>
      </c>
      <c r="AA201" s="275">
        <v>5</v>
      </c>
      <c r="AB201" s="275" t="s">
        <v>20</v>
      </c>
      <c r="AC201" s="343" t="s">
        <v>1045</v>
      </c>
      <c r="AD201" s="277"/>
      <c r="AE201" s="278"/>
      <c r="AF201" s="278"/>
      <c r="AG201" s="278"/>
      <c r="AH201" s="277"/>
      <c r="AI201" s="279" t="s">
        <v>20</v>
      </c>
      <c r="AJ201" s="280" t="s">
        <v>1043</v>
      </c>
      <c r="AK201" s="281" t="s">
        <v>1044</v>
      </c>
      <c r="AL201" s="279"/>
      <c r="AM201" s="282"/>
      <c r="AN201" s="275" t="s">
        <v>20</v>
      </c>
      <c r="AO201" s="279"/>
      <c r="AP201" s="283"/>
      <c r="AQ201" s="268"/>
      <c r="AR201" s="284" t="s">
        <v>99</v>
      </c>
      <c r="AS201" s="398"/>
    </row>
    <row r="202" spans="1:45" s="361" customFormat="1" ht="46" customHeight="1" x14ac:dyDescent="0.2">
      <c r="A202" s="551" t="s">
        <v>4158</v>
      </c>
      <c r="B202" s="274" t="s">
        <v>92</v>
      </c>
      <c r="C202" s="275">
        <v>6</v>
      </c>
      <c r="D202" s="275" t="s">
        <v>16</v>
      </c>
      <c r="E202" s="277" t="s">
        <v>4549</v>
      </c>
      <c r="F202" s="277"/>
      <c r="G202" s="278"/>
      <c r="H202" s="278"/>
      <c r="I202" s="278"/>
      <c r="J202" s="277" t="s">
        <v>212</v>
      </c>
      <c r="K202" s="279" t="s">
        <v>16</v>
      </c>
      <c r="L202" s="280" t="s">
        <v>1046</v>
      </c>
      <c r="M202" s="281" t="s">
        <v>1047</v>
      </c>
      <c r="N202" s="279"/>
      <c r="O202" s="282"/>
      <c r="P202" s="275" t="s">
        <v>20</v>
      </c>
      <c r="Q202" s="279"/>
      <c r="R202" s="283"/>
      <c r="S202" s="208" t="e">
        <f>IF(B202="EXT",MATCH(SUBSTITUTE(M202,"/rsm:CrossIndustryInvoice",""),'Order-X_EXTENDED'!O:O,0),MATCH(B202,'Order-X_EXTENDED'!Z:Z,0))</f>
        <v>#N/A</v>
      </c>
      <c r="T202" s="284" t="s">
        <v>99</v>
      </c>
      <c r="U202" s="270" t="s">
        <v>4704</v>
      </c>
      <c r="V202" s="271" t="str">
        <f t="shared" si="6"/>
        <v>/rsm:CrossIndustryInvoice/rsm:SupplyChainTradeTransaction/ram:IncludedSupplyChainTradeLineItem/ram:SpecifiedLineTradeDelivery/ram:DespatchAdviceReferencedDocument/ram:FormattedIssueDateTime</v>
      </c>
      <c r="W202" s="271" t="str">
        <f t="shared" si="7"/>
        <v>/qdt:DateTimeString</v>
      </c>
      <c r="X202" s="272">
        <f>COUNTIFS(M$4:M202,V202)</f>
        <v>1</v>
      </c>
      <c r="Y202" s="273"/>
      <c r="Z202" s="274" t="s">
        <v>92</v>
      </c>
      <c r="AA202" s="275">
        <v>6</v>
      </c>
      <c r="AB202" s="275" t="s">
        <v>16</v>
      </c>
      <c r="AC202" s="277" t="s">
        <v>1048</v>
      </c>
      <c r="AD202" s="277"/>
      <c r="AE202" s="278"/>
      <c r="AF202" s="278"/>
      <c r="AG202" s="278"/>
      <c r="AH202" s="277"/>
      <c r="AI202" s="279" t="s">
        <v>16</v>
      </c>
      <c r="AJ202" s="280" t="s">
        <v>1046</v>
      </c>
      <c r="AK202" s="281" t="s">
        <v>1047</v>
      </c>
      <c r="AL202" s="279"/>
      <c r="AM202" s="282"/>
      <c r="AN202" s="275" t="s">
        <v>20</v>
      </c>
      <c r="AO202" s="279"/>
      <c r="AP202" s="283"/>
      <c r="AQ202" s="268"/>
      <c r="AR202" s="284" t="s">
        <v>99</v>
      </c>
      <c r="AS202" s="398"/>
    </row>
    <row r="203" spans="1:45" s="361" customFormat="1" ht="46" customHeight="1" x14ac:dyDescent="0.2">
      <c r="A203" s="551" t="s">
        <v>4158</v>
      </c>
      <c r="B203" s="274" t="s">
        <v>92</v>
      </c>
      <c r="C203" s="275">
        <v>7</v>
      </c>
      <c r="D203" s="275" t="s">
        <v>16</v>
      </c>
      <c r="E203" s="277" t="s">
        <v>302</v>
      </c>
      <c r="F203" s="277"/>
      <c r="G203" s="278"/>
      <c r="H203" s="278"/>
      <c r="I203" s="278" t="s">
        <v>227</v>
      </c>
      <c r="J203" s="277"/>
      <c r="K203" s="279" t="s">
        <v>16</v>
      </c>
      <c r="L203" s="280" t="s">
        <v>1049</v>
      </c>
      <c r="M203" s="281" t="s">
        <v>1050</v>
      </c>
      <c r="N203" s="279"/>
      <c r="O203" s="282"/>
      <c r="P203" s="275" t="s">
        <v>20</v>
      </c>
      <c r="Q203" s="279"/>
      <c r="R203" s="283"/>
      <c r="S203" s="208" t="e">
        <f>IF(B203="EXT",MATCH(SUBSTITUTE(M203,"/rsm:CrossIndustryInvoice",""),'Order-X_EXTENDED'!O:O,0),MATCH(B203,'Order-X_EXTENDED'!Z:Z,0))</f>
        <v>#N/A</v>
      </c>
      <c r="T203" s="284" t="s">
        <v>99</v>
      </c>
      <c r="U203" s="270" t="s">
        <v>4704</v>
      </c>
      <c r="V203" s="271" t="str">
        <f t="shared" si="6"/>
        <v>/rsm:CrossIndustryInvoice/rsm:SupplyChainTradeTransaction/ram:IncludedSupplyChainTradeLineItem/ram:SpecifiedLineTradeDelivery/ram:DespatchAdviceReferencedDocument/ram:FormattedIssueDateTime/qdt:DateTimeString</v>
      </c>
      <c r="W203" s="271" t="str">
        <f t="shared" si="7"/>
        <v>/@format</v>
      </c>
      <c r="X203" s="272">
        <f>COUNTIFS(M$4:M203,V203)</f>
        <v>1</v>
      </c>
      <c r="Y203" s="273"/>
      <c r="Z203" s="274" t="s">
        <v>92</v>
      </c>
      <c r="AA203" s="275">
        <v>7</v>
      </c>
      <c r="AB203" s="275" t="s">
        <v>16</v>
      </c>
      <c r="AC203" s="277" t="s">
        <v>307</v>
      </c>
      <c r="AD203" s="277"/>
      <c r="AE203" s="278"/>
      <c r="AF203" s="278"/>
      <c r="AG203" s="278"/>
      <c r="AH203" s="277"/>
      <c r="AI203" s="279" t="s">
        <v>16</v>
      </c>
      <c r="AJ203" s="280" t="s">
        <v>1049</v>
      </c>
      <c r="AK203" s="281" t="s">
        <v>1050</v>
      </c>
      <c r="AL203" s="279"/>
      <c r="AM203" s="282"/>
      <c r="AN203" s="275" t="s">
        <v>20</v>
      </c>
      <c r="AO203" s="279"/>
      <c r="AP203" s="283"/>
      <c r="AQ203" s="268"/>
      <c r="AR203" s="284" t="s">
        <v>99</v>
      </c>
      <c r="AS203" s="398"/>
    </row>
    <row r="204" spans="1:45" s="361" customFormat="1" ht="46" customHeight="1" x14ac:dyDescent="0.2">
      <c r="A204" s="551" t="s">
        <v>4158</v>
      </c>
      <c r="B204" s="335" t="s">
        <v>92</v>
      </c>
      <c r="C204" s="336">
        <v>4</v>
      </c>
      <c r="D204" s="336" t="s">
        <v>20</v>
      </c>
      <c r="E204" s="328" t="s">
        <v>4550</v>
      </c>
      <c r="F204" s="328"/>
      <c r="G204" s="328"/>
      <c r="H204" s="329"/>
      <c r="I204" s="329"/>
      <c r="J204" s="328"/>
      <c r="K204" s="327" t="s">
        <v>20</v>
      </c>
      <c r="L204" s="337" t="s">
        <v>1051</v>
      </c>
      <c r="M204" s="338" t="s">
        <v>1052</v>
      </c>
      <c r="N204" s="327"/>
      <c r="O204" s="332"/>
      <c r="P204" s="336" t="s">
        <v>20</v>
      </c>
      <c r="Q204" s="327"/>
      <c r="R204" s="333"/>
      <c r="S204" s="208" t="e">
        <f>IF(B204="EXT",MATCH(SUBSTITUTE(M204,"/rsm:CrossIndustryInvoice",""),'Order-X_EXTENDED'!O:O,0),MATCH(B204,'Order-X_EXTENDED'!Z:Z,0))</f>
        <v>#N/A</v>
      </c>
      <c r="T204" s="339" t="s">
        <v>99</v>
      </c>
      <c r="U204" s="270" t="s">
        <v>4704</v>
      </c>
      <c r="V204" s="271" t="str">
        <f t="shared" si="6"/>
        <v>/rsm:CrossIndustryInvoice/rsm:SupplyChainTradeTransaction/ram:IncludedSupplyChainTradeLineItem/ram:SpecifiedLineTradeDelivery</v>
      </c>
      <c r="W204" s="271" t="str">
        <f t="shared" si="7"/>
        <v>/ram:ReceivingAdviceReferencedDocument</v>
      </c>
      <c r="X204" s="272">
        <f>COUNTIFS(M$4:M204,V204)</f>
        <v>1</v>
      </c>
      <c r="Y204" s="273"/>
      <c r="Z204" s="335" t="s">
        <v>92</v>
      </c>
      <c r="AA204" s="336">
        <v>4</v>
      </c>
      <c r="AB204" s="336" t="s">
        <v>20</v>
      </c>
      <c r="AC204" s="328" t="s">
        <v>1053</v>
      </c>
      <c r="AD204" s="328"/>
      <c r="AE204" s="328"/>
      <c r="AF204" s="329"/>
      <c r="AG204" s="329"/>
      <c r="AH204" s="328"/>
      <c r="AI204" s="327" t="s">
        <v>20</v>
      </c>
      <c r="AJ204" s="337" t="s">
        <v>1051</v>
      </c>
      <c r="AK204" s="338" t="s">
        <v>1052</v>
      </c>
      <c r="AL204" s="327"/>
      <c r="AM204" s="332"/>
      <c r="AN204" s="336" t="s">
        <v>20</v>
      </c>
      <c r="AO204" s="327"/>
      <c r="AP204" s="333"/>
      <c r="AQ204" s="268"/>
      <c r="AR204" s="339" t="s">
        <v>99</v>
      </c>
      <c r="AS204" s="398"/>
    </row>
    <row r="205" spans="1:45" s="361" customFormat="1" ht="46" customHeight="1" x14ac:dyDescent="0.2">
      <c r="A205" s="551" t="s">
        <v>4158</v>
      </c>
      <c r="B205" s="274" t="s">
        <v>92</v>
      </c>
      <c r="C205" s="275">
        <v>5</v>
      </c>
      <c r="D205" s="275" t="s">
        <v>20</v>
      </c>
      <c r="E205" s="277" t="s">
        <v>582</v>
      </c>
      <c r="F205" s="277"/>
      <c r="G205" s="278"/>
      <c r="H205" s="278"/>
      <c r="I205" s="278"/>
      <c r="J205" s="277"/>
      <c r="K205" s="279" t="s">
        <v>20</v>
      </c>
      <c r="L205" s="280" t="s">
        <v>1054</v>
      </c>
      <c r="M205" s="281" t="s">
        <v>1055</v>
      </c>
      <c r="N205" s="279"/>
      <c r="O205" s="282"/>
      <c r="P205" s="275" t="s">
        <v>20</v>
      </c>
      <c r="Q205" s="279"/>
      <c r="R205" s="283"/>
      <c r="S205" s="208" t="e">
        <f>IF(B205="EXT",MATCH(SUBSTITUTE(M205,"/rsm:CrossIndustryInvoice",""),'Order-X_EXTENDED'!O:O,0),MATCH(B205,'Order-X_EXTENDED'!Z:Z,0))</f>
        <v>#N/A</v>
      </c>
      <c r="T205" s="284" t="s">
        <v>99</v>
      </c>
      <c r="U205" s="270" t="s">
        <v>4704</v>
      </c>
      <c r="V205" s="271" t="str">
        <f t="shared" si="6"/>
        <v>/rsm:CrossIndustryInvoice/rsm:SupplyChainTradeTransaction/ram:IncludedSupplyChainTradeLineItem/ram:SpecifiedLineTradeDelivery/ram:ReceivingAdviceReferencedDocument</v>
      </c>
      <c r="W205" s="271" t="str">
        <f t="shared" si="7"/>
        <v>/ram:IssuerAssignedID</v>
      </c>
      <c r="X205" s="272">
        <f>COUNTIFS(M$4:M205,V205)</f>
        <v>1</v>
      </c>
      <c r="Y205" s="273"/>
      <c r="Z205" s="274" t="s">
        <v>92</v>
      </c>
      <c r="AA205" s="275">
        <v>5</v>
      </c>
      <c r="AB205" s="275" t="s">
        <v>20</v>
      </c>
      <c r="AC205" s="277" t="s">
        <v>1056</v>
      </c>
      <c r="AD205" s="277"/>
      <c r="AE205" s="278"/>
      <c r="AF205" s="278"/>
      <c r="AG205" s="278"/>
      <c r="AH205" s="277"/>
      <c r="AI205" s="279" t="s">
        <v>20</v>
      </c>
      <c r="AJ205" s="280" t="s">
        <v>1054</v>
      </c>
      <c r="AK205" s="281" t="s">
        <v>1055</v>
      </c>
      <c r="AL205" s="279"/>
      <c r="AM205" s="282"/>
      <c r="AN205" s="275" t="s">
        <v>20</v>
      </c>
      <c r="AO205" s="279"/>
      <c r="AP205" s="283"/>
      <c r="AQ205" s="268"/>
      <c r="AR205" s="284" t="s">
        <v>99</v>
      </c>
      <c r="AS205" s="398"/>
    </row>
    <row r="206" spans="1:45" s="361" customFormat="1" ht="46" customHeight="1" x14ac:dyDescent="0.2">
      <c r="A206" s="551" t="s">
        <v>4158</v>
      </c>
      <c r="B206" s="274" t="s">
        <v>92</v>
      </c>
      <c r="C206" s="275">
        <v>5</v>
      </c>
      <c r="D206" s="275" t="s">
        <v>20</v>
      </c>
      <c r="E206" s="277" t="s">
        <v>612</v>
      </c>
      <c r="F206" s="277"/>
      <c r="G206" s="278"/>
      <c r="H206" s="278"/>
      <c r="I206" s="278"/>
      <c r="J206" s="277"/>
      <c r="K206" s="279" t="s">
        <v>20</v>
      </c>
      <c r="L206" s="280" t="s">
        <v>1057</v>
      </c>
      <c r="M206" s="281" t="s">
        <v>1058</v>
      </c>
      <c r="N206" s="279"/>
      <c r="O206" s="282"/>
      <c r="P206" s="275" t="s">
        <v>20</v>
      </c>
      <c r="Q206" s="279"/>
      <c r="R206" s="283"/>
      <c r="S206" s="208" t="e">
        <f>IF(B206="EXT",MATCH(SUBSTITUTE(M206,"/rsm:CrossIndustryInvoice",""),'Order-X_EXTENDED'!O:O,0),MATCH(B206,'Order-X_EXTENDED'!Z:Z,0))</f>
        <v>#N/A</v>
      </c>
      <c r="T206" s="284" t="s">
        <v>99</v>
      </c>
      <c r="U206" s="270" t="s">
        <v>4704</v>
      </c>
      <c r="V206" s="271" t="str">
        <f t="shared" si="6"/>
        <v>/rsm:CrossIndustryInvoice/rsm:SupplyChainTradeTransaction/ram:IncludedSupplyChainTradeLineItem/ram:SpecifiedLineTradeDelivery/ram:ReceivingAdviceReferencedDocument</v>
      </c>
      <c r="W206" s="271" t="str">
        <f t="shared" si="7"/>
        <v>/ram:LineID</v>
      </c>
      <c r="X206" s="272">
        <f>COUNTIFS(M$4:M206,V206)</f>
        <v>1</v>
      </c>
      <c r="Y206" s="273"/>
      <c r="Z206" s="274" t="s">
        <v>92</v>
      </c>
      <c r="AA206" s="275">
        <v>5</v>
      </c>
      <c r="AB206" s="275" t="s">
        <v>20</v>
      </c>
      <c r="AC206" s="277" t="s">
        <v>1059</v>
      </c>
      <c r="AD206" s="277"/>
      <c r="AE206" s="278"/>
      <c r="AF206" s="278"/>
      <c r="AG206" s="278"/>
      <c r="AH206" s="277"/>
      <c r="AI206" s="279" t="s">
        <v>20</v>
      </c>
      <c r="AJ206" s="280" t="s">
        <v>1057</v>
      </c>
      <c r="AK206" s="281" t="s">
        <v>1058</v>
      </c>
      <c r="AL206" s="279"/>
      <c r="AM206" s="282"/>
      <c r="AN206" s="275" t="s">
        <v>20</v>
      </c>
      <c r="AO206" s="279"/>
      <c r="AP206" s="283"/>
      <c r="AQ206" s="268"/>
      <c r="AR206" s="284" t="s">
        <v>99</v>
      </c>
      <c r="AS206" s="398"/>
    </row>
    <row r="207" spans="1:45" s="361" customFormat="1" ht="46" customHeight="1" x14ac:dyDescent="0.2">
      <c r="A207" s="551" t="s">
        <v>4158</v>
      </c>
      <c r="B207" s="274" t="s">
        <v>92</v>
      </c>
      <c r="C207" s="275">
        <v>5</v>
      </c>
      <c r="D207" s="275" t="s">
        <v>20</v>
      </c>
      <c r="E207" s="343" t="s">
        <v>4548</v>
      </c>
      <c r="F207" s="277"/>
      <c r="G207" s="278"/>
      <c r="H207" s="278"/>
      <c r="I207" s="278"/>
      <c r="J207" s="277"/>
      <c r="K207" s="279" t="s">
        <v>20</v>
      </c>
      <c r="L207" s="280" t="s">
        <v>1060</v>
      </c>
      <c r="M207" s="281" t="s">
        <v>1061</v>
      </c>
      <c r="N207" s="279"/>
      <c r="O207" s="282"/>
      <c r="P207" s="275" t="s">
        <v>20</v>
      </c>
      <c r="Q207" s="279"/>
      <c r="R207" s="283"/>
      <c r="S207" s="208" t="e">
        <f>IF(B207="EXT",MATCH(SUBSTITUTE(M207,"/rsm:CrossIndustryInvoice",""),'Order-X_EXTENDED'!O:O,0),MATCH(B207,'Order-X_EXTENDED'!Z:Z,0))</f>
        <v>#N/A</v>
      </c>
      <c r="T207" s="284" t="s">
        <v>99</v>
      </c>
      <c r="U207" s="270" t="s">
        <v>4704</v>
      </c>
      <c r="V207" s="271" t="str">
        <f t="shared" si="6"/>
        <v>/rsm:CrossIndustryInvoice/rsm:SupplyChainTradeTransaction/ram:IncludedSupplyChainTradeLineItem/ram:SpecifiedLineTradeDelivery/ram:ReceivingAdviceReferencedDocument</v>
      </c>
      <c r="W207" s="271" t="str">
        <f t="shared" si="7"/>
        <v>/ram:FormattedIssueDateTime</v>
      </c>
      <c r="X207" s="272">
        <f>COUNTIFS(M$4:M207,V207)</f>
        <v>1</v>
      </c>
      <c r="Y207" s="273"/>
      <c r="Z207" s="274" t="s">
        <v>92</v>
      </c>
      <c r="AA207" s="275">
        <v>5</v>
      </c>
      <c r="AB207" s="275" t="s">
        <v>20</v>
      </c>
      <c r="AC207" s="343" t="s">
        <v>1062</v>
      </c>
      <c r="AD207" s="277"/>
      <c r="AE207" s="278"/>
      <c r="AF207" s="278"/>
      <c r="AG207" s="278"/>
      <c r="AH207" s="277"/>
      <c r="AI207" s="279" t="s">
        <v>20</v>
      </c>
      <c r="AJ207" s="280" t="s">
        <v>1060</v>
      </c>
      <c r="AK207" s="281" t="s">
        <v>1061</v>
      </c>
      <c r="AL207" s="279"/>
      <c r="AM207" s="282"/>
      <c r="AN207" s="275" t="s">
        <v>20</v>
      </c>
      <c r="AO207" s="279"/>
      <c r="AP207" s="283"/>
      <c r="AQ207" s="268"/>
      <c r="AR207" s="284" t="s">
        <v>99</v>
      </c>
      <c r="AS207" s="398"/>
    </row>
    <row r="208" spans="1:45" s="361" customFormat="1" ht="46" customHeight="1" x14ac:dyDescent="0.2">
      <c r="A208" s="551" t="s">
        <v>4158</v>
      </c>
      <c r="B208" s="274" t="s">
        <v>92</v>
      </c>
      <c r="C208" s="275">
        <v>6</v>
      </c>
      <c r="D208" s="275" t="s">
        <v>16</v>
      </c>
      <c r="E208" s="277" t="s">
        <v>4549</v>
      </c>
      <c r="F208" s="277"/>
      <c r="G208" s="278"/>
      <c r="H208" s="278"/>
      <c r="I208" s="278"/>
      <c r="J208" s="277" t="s">
        <v>212</v>
      </c>
      <c r="K208" s="279" t="s">
        <v>16</v>
      </c>
      <c r="L208" s="280" t="s">
        <v>1063</v>
      </c>
      <c r="M208" s="281" t="s">
        <v>1064</v>
      </c>
      <c r="N208" s="279"/>
      <c r="O208" s="282"/>
      <c r="P208" s="275" t="s">
        <v>20</v>
      </c>
      <c r="Q208" s="279"/>
      <c r="R208" s="283"/>
      <c r="S208" s="208" t="e">
        <f>IF(B208="EXT",MATCH(SUBSTITUTE(M208,"/rsm:CrossIndustryInvoice",""),'Order-X_EXTENDED'!O:O,0),MATCH(B208,'Order-X_EXTENDED'!Z:Z,0))</f>
        <v>#N/A</v>
      </c>
      <c r="T208" s="284" t="s">
        <v>99</v>
      </c>
      <c r="U208" s="270" t="s">
        <v>4704</v>
      </c>
      <c r="V208" s="271" t="str">
        <f t="shared" si="6"/>
        <v>/rsm:CrossIndustryInvoice/rsm:SupplyChainTradeTransaction/ram:IncludedSupplyChainTradeLineItem/ram:SpecifiedLineTradeDelivery/ram:ReceivingAdviceReferencedDocument/ram:FormattedIssueDateTime</v>
      </c>
      <c r="W208" s="271" t="str">
        <f t="shared" si="7"/>
        <v>/qdt:DateTimeString</v>
      </c>
      <c r="X208" s="272">
        <f>COUNTIFS(M$4:M208,V208)</f>
        <v>1</v>
      </c>
      <c r="Y208" s="273"/>
      <c r="Z208" s="274" t="s">
        <v>92</v>
      </c>
      <c r="AA208" s="275">
        <v>6</v>
      </c>
      <c r="AB208" s="275" t="s">
        <v>16</v>
      </c>
      <c r="AC208" s="277" t="s">
        <v>1065</v>
      </c>
      <c r="AD208" s="277"/>
      <c r="AE208" s="278"/>
      <c r="AF208" s="278"/>
      <c r="AG208" s="278"/>
      <c r="AH208" s="277"/>
      <c r="AI208" s="279" t="s">
        <v>16</v>
      </c>
      <c r="AJ208" s="280" t="s">
        <v>1063</v>
      </c>
      <c r="AK208" s="281" t="s">
        <v>1064</v>
      </c>
      <c r="AL208" s="279"/>
      <c r="AM208" s="282"/>
      <c r="AN208" s="275" t="s">
        <v>20</v>
      </c>
      <c r="AO208" s="279"/>
      <c r="AP208" s="283"/>
      <c r="AQ208" s="268"/>
      <c r="AR208" s="284" t="s">
        <v>99</v>
      </c>
      <c r="AS208" s="398"/>
    </row>
    <row r="209" spans="1:45" s="361" customFormat="1" ht="46" customHeight="1" x14ac:dyDescent="0.2">
      <c r="A209" s="551" t="s">
        <v>4158</v>
      </c>
      <c r="B209" s="274" t="s">
        <v>92</v>
      </c>
      <c r="C209" s="275">
        <v>7</v>
      </c>
      <c r="D209" s="275" t="s">
        <v>16</v>
      </c>
      <c r="E209" s="277" t="s">
        <v>302</v>
      </c>
      <c r="F209" s="277"/>
      <c r="G209" s="278"/>
      <c r="H209" s="278"/>
      <c r="I209" s="278" t="s">
        <v>227</v>
      </c>
      <c r="J209" s="277"/>
      <c r="K209" s="279" t="s">
        <v>16</v>
      </c>
      <c r="L209" s="280" t="s">
        <v>1066</v>
      </c>
      <c r="M209" s="281" t="s">
        <v>1067</v>
      </c>
      <c r="N209" s="279"/>
      <c r="O209" s="282"/>
      <c r="P209" s="275" t="s">
        <v>20</v>
      </c>
      <c r="Q209" s="279"/>
      <c r="R209" s="283"/>
      <c r="S209" s="208" t="e">
        <f>IF(B209="EXT",MATCH(SUBSTITUTE(M209,"/rsm:CrossIndustryInvoice",""),'Order-X_EXTENDED'!O:O,0),MATCH(B209,'Order-X_EXTENDED'!Z:Z,0))</f>
        <v>#N/A</v>
      </c>
      <c r="T209" s="284" t="s">
        <v>99</v>
      </c>
      <c r="U209" s="270" t="s">
        <v>4704</v>
      </c>
      <c r="V209" s="271" t="str">
        <f t="shared" si="6"/>
        <v>/rsm:CrossIndustryInvoice/rsm:SupplyChainTradeTransaction/ram:IncludedSupplyChainTradeLineItem/ram:SpecifiedLineTradeDelivery/ram:ReceivingAdviceReferencedDocument/ram:FormattedIssueDateTime/qdt:DateTimeString</v>
      </c>
      <c r="W209" s="271" t="str">
        <f t="shared" si="7"/>
        <v>/@format</v>
      </c>
      <c r="X209" s="272">
        <f>COUNTIFS(M$4:M209,V209)</f>
        <v>1</v>
      </c>
      <c r="Y209" s="273"/>
      <c r="Z209" s="274" t="s">
        <v>92</v>
      </c>
      <c r="AA209" s="275">
        <v>7</v>
      </c>
      <c r="AB209" s="275" t="s">
        <v>16</v>
      </c>
      <c r="AC209" s="277" t="s">
        <v>307</v>
      </c>
      <c r="AD209" s="277"/>
      <c r="AE209" s="278"/>
      <c r="AF209" s="278"/>
      <c r="AG209" s="278"/>
      <c r="AH209" s="277"/>
      <c r="AI209" s="279" t="s">
        <v>16</v>
      </c>
      <c r="AJ209" s="280" t="s">
        <v>1066</v>
      </c>
      <c r="AK209" s="281" t="s">
        <v>1067</v>
      </c>
      <c r="AL209" s="279"/>
      <c r="AM209" s="282"/>
      <c r="AN209" s="275" t="s">
        <v>20</v>
      </c>
      <c r="AO209" s="279"/>
      <c r="AP209" s="283"/>
      <c r="AQ209" s="268"/>
      <c r="AR209" s="284" t="s">
        <v>99</v>
      </c>
      <c r="AS209" s="398"/>
    </row>
    <row r="210" spans="1:45" s="361" customFormat="1" ht="46" customHeight="1" x14ac:dyDescent="0.2">
      <c r="A210" s="551" t="s">
        <v>4158</v>
      </c>
      <c r="B210" s="335" t="s">
        <v>92</v>
      </c>
      <c r="C210" s="336">
        <v>4</v>
      </c>
      <c r="D210" s="336" t="s">
        <v>20</v>
      </c>
      <c r="E210" s="328" t="s">
        <v>4551</v>
      </c>
      <c r="F210" s="328"/>
      <c r="G210" s="328"/>
      <c r="H210" s="329"/>
      <c r="I210" s="329"/>
      <c r="J210" s="328"/>
      <c r="K210" s="327" t="s">
        <v>20</v>
      </c>
      <c r="L210" s="337" t="s">
        <v>1068</v>
      </c>
      <c r="M210" s="338" t="s">
        <v>1069</v>
      </c>
      <c r="N210" s="327"/>
      <c r="O210" s="332"/>
      <c r="P210" s="336" t="s">
        <v>20</v>
      </c>
      <c r="Q210" s="327"/>
      <c r="R210" s="333"/>
      <c r="S210" s="208" t="e">
        <f>IF(B210="EXT",MATCH(SUBSTITUTE(M210,"/rsm:CrossIndustryInvoice",""),'Order-X_EXTENDED'!O:O,0),MATCH(B210,'Order-X_EXTENDED'!Z:Z,0))</f>
        <v>#N/A</v>
      </c>
      <c r="T210" s="339" t="s">
        <v>99</v>
      </c>
      <c r="U210" s="270" t="s">
        <v>4704</v>
      </c>
      <c r="V210" s="271" t="str">
        <f t="shared" si="6"/>
        <v>/rsm:CrossIndustryInvoice/rsm:SupplyChainTradeTransaction/ram:IncludedSupplyChainTradeLineItem/ram:SpecifiedLineTradeDelivery</v>
      </c>
      <c r="W210" s="271" t="str">
        <f t="shared" si="7"/>
        <v>/ram:DeliveryNoteReferencedDocument</v>
      </c>
      <c r="X210" s="272">
        <f>COUNTIFS(M$4:M210,V210)</f>
        <v>1</v>
      </c>
      <c r="Y210" s="273"/>
      <c r="Z210" s="335" t="s">
        <v>92</v>
      </c>
      <c r="AA210" s="336">
        <v>4</v>
      </c>
      <c r="AB210" s="336" t="s">
        <v>20</v>
      </c>
      <c r="AC210" s="328" t="s">
        <v>1070</v>
      </c>
      <c r="AD210" s="328"/>
      <c r="AE210" s="328"/>
      <c r="AF210" s="329"/>
      <c r="AG210" s="329"/>
      <c r="AH210" s="328"/>
      <c r="AI210" s="327" t="s">
        <v>20</v>
      </c>
      <c r="AJ210" s="337" t="s">
        <v>1068</v>
      </c>
      <c r="AK210" s="338" t="s">
        <v>1069</v>
      </c>
      <c r="AL210" s="327"/>
      <c r="AM210" s="332"/>
      <c r="AN210" s="336" t="s">
        <v>20</v>
      </c>
      <c r="AO210" s="327"/>
      <c r="AP210" s="333"/>
      <c r="AQ210" s="268"/>
      <c r="AR210" s="339" t="s">
        <v>99</v>
      </c>
      <c r="AS210" s="398"/>
    </row>
    <row r="211" spans="1:45" s="399" customFormat="1" ht="46" customHeight="1" x14ac:dyDescent="0.2">
      <c r="A211" s="551" t="s">
        <v>4158</v>
      </c>
      <c r="B211" s="274" t="s">
        <v>92</v>
      </c>
      <c r="C211" s="275">
        <v>5</v>
      </c>
      <c r="D211" s="275" t="s">
        <v>20</v>
      </c>
      <c r="E211" s="277" t="s">
        <v>582</v>
      </c>
      <c r="F211" s="277"/>
      <c r="G211" s="278"/>
      <c r="H211" s="278"/>
      <c r="I211" s="278"/>
      <c r="J211" s="277"/>
      <c r="K211" s="279" t="s">
        <v>20</v>
      </c>
      <c r="L211" s="280" t="s">
        <v>1071</v>
      </c>
      <c r="M211" s="281" t="s">
        <v>1072</v>
      </c>
      <c r="N211" s="279"/>
      <c r="O211" s="282"/>
      <c r="P211" s="275" t="s">
        <v>20</v>
      </c>
      <c r="Q211" s="279"/>
      <c r="R211" s="283"/>
      <c r="S211" s="208" t="e">
        <f>IF(B211="EXT",MATCH(SUBSTITUTE(M211,"/rsm:CrossIndustryInvoice",""),'Order-X_EXTENDED'!O:O,0),MATCH(B211,'Order-X_EXTENDED'!Z:Z,0))</f>
        <v>#N/A</v>
      </c>
      <c r="T211" s="284" t="s">
        <v>99</v>
      </c>
      <c r="U211" s="270" t="s">
        <v>4704</v>
      </c>
      <c r="V211" s="271" t="str">
        <f t="shared" si="6"/>
        <v>/rsm:CrossIndustryInvoice/rsm:SupplyChainTradeTransaction/ram:IncludedSupplyChainTradeLineItem/ram:SpecifiedLineTradeDelivery/ram:DeliveryNoteReferencedDocument</v>
      </c>
      <c r="W211" s="271" t="str">
        <f t="shared" si="7"/>
        <v>/ram:IssuerAssignedID</v>
      </c>
      <c r="X211" s="272">
        <f>COUNTIFS(M$4:M211,V211)</f>
        <v>1</v>
      </c>
      <c r="Y211" s="273"/>
      <c r="Z211" s="274" t="s">
        <v>92</v>
      </c>
      <c r="AA211" s="275">
        <v>5</v>
      </c>
      <c r="AB211" s="275" t="s">
        <v>20</v>
      </c>
      <c r="AC211" s="277" t="s">
        <v>1073</v>
      </c>
      <c r="AD211" s="277"/>
      <c r="AE211" s="278"/>
      <c r="AF211" s="278"/>
      <c r="AG211" s="278"/>
      <c r="AH211" s="277"/>
      <c r="AI211" s="279" t="s">
        <v>20</v>
      </c>
      <c r="AJ211" s="280" t="s">
        <v>1071</v>
      </c>
      <c r="AK211" s="281" t="s">
        <v>1072</v>
      </c>
      <c r="AL211" s="279"/>
      <c r="AM211" s="282"/>
      <c r="AN211" s="275" t="s">
        <v>20</v>
      </c>
      <c r="AO211" s="279"/>
      <c r="AP211" s="283"/>
      <c r="AQ211" s="268"/>
      <c r="AR211" s="284" t="s">
        <v>99</v>
      </c>
      <c r="AS211" s="398"/>
    </row>
    <row r="212" spans="1:45" s="361" customFormat="1" ht="46" customHeight="1" x14ac:dyDescent="0.2">
      <c r="A212" s="551" t="s">
        <v>4158</v>
      </c>
      <c r="B212" s="274" t="s">
        <v>92</v>
      </c>
      <c r="C212" s="275">
        <v>5</v>
      </c>
      <c r="D212" s="275" t="s">
        <v>20</v>
      </c>
      <c r="E212" s="277" t="s">
        <v>612</v>
      </c>
      <c r="F212" s="277"/>
      <c r="G212" s="278"/>
      <c r="H212" s="278"/>
      <c r="I212" s="278"/>
      <c r="J212" s="277"/>
      <c r="K212" s="279" t="s">
        <v>20</v>
      </c>
      <c r="L212" s="280" t="s">
        <v>1074</v>
      </c>
      <c r="M212" s="281" t="s">
        <v>1075</v>
      </c>
      <c r="N212" s="279"/>
      <c r="O212" s="282"/>
      <c r="P212" s="275" t="s">
        <v>20</v>
      </c>
      <c r="Q212" s="279"/>
      <c r="R212" s="283"/>
      <c r="S212" s="208" t="e">
        <f>IF(B212="EXT",MATCH(SUBSTITUTE(M212,"/rsm:CrossIndustryInvoice",""),'Order-X_EXTENDED'!O:O,0),MATCH(B212,'Order-X_EXTENDED'!Z:Z,0))</f>
        <v>#N/A</v>
      </c>
      <c r="T212" s="284" t="s">
        <v>99</v>
      </c>
      <c r="U212" s="270" t="s">
        <v>4704</v>
      </c>
      <c r="V212" s="271" t="str">
        <f t="shared" si="6"/>
        <v>/rsm:CrossIndustryInvoice/rsm:SupplyChainTradeTransaction/ram:IncludedSupplyChainTradeLineItem/ram:SpecifiedLineTradeDelivery/ram:DeliveryNoteReferencedDocument</v>
      </c>
      <c r="W212" s="271" t="str">
        <f t="shared" si="7"/>
        <v>/ram:LineID</v>
      </c>
      <c r="X212" s="272">
        <f>COUNTIFS(M$4:M212,V212)</f>
        <v>1</v>
      </c>
      <c r="Y212" s="273"/>
      <c r="Z212" s="274" t="s">
        <v>92</v>
      </c>
      <c r="AA212" s="275">
        <v>5</v>
      </c>
      <c r="AB212" s="275" t="s">
        <v>20</v>
      </c>
      <c r="AC212" s="277" t="s">
        <v>1076</v>
      </c>
      <c r="AD212" s="277"/>
      <c r="AE212" s="278"/>
      <c r="AF212" s="278"/>
      <c r="AG212" s="278"/>
      <c r="AH212" s="277"/>
      <c r="AI212" s="279" t="s">
        <v>20</v>
      </c>
      <c r="AJ212" s="280" t="s">
        <v>1074</v>
      </c>
      <c r="AK212" s="281" t="s">
        <v>1075</v>
      </c>
      <c r="AL212" s="279"/>
      <c r="AM212" s="282"/>
      <c r="AN212" s="275" t="s">
        <v>20</v>
      </c>
      <c r="AO212" s="279"/>
      <c r="AP212" s="283"/>
      <c r="AQ212" s="268"/>
      <c r="AR212" s="284" t="s">
        <v>99</v>
      </c>
      <c r="AS212" s="398"/>
    </row>
    <row r="213" spans="1:45" s="361" customFormat="1" ht="46" customHeight="1" x14ac:dyDescent="0.2">
      <c r="A213" s="551" t="s">
        <v>4158</v>
      </c>
      <c r="B213" s="274" t="s">
        <v>92</v>
      </c>
      <c r="C213" s="275">
        <v>5</v>
      </c>
      <c r="D213" s="275" t="s">
        <v>20</v>
      </c>
      <c r="E213" s="343" t="s">
        <v>4548</v>
      </c>
      <c r="F213" s="277"/>
      <c r="G213" s="278"/>
      <c r="H213" s="278"/>
      <c r="I213" s="278"/>
      <c r="J213" s="277"/>
      <c r="K213" s="279" t="s">
        <v>20</v>
      </c>
      <c r="L213" s="280" t="s">
        <v>1077</v>
      </c>
      <c r="M213" s="281" t="s">
        <v>1078</v>
      </c>
      <c r="N213" s="279"/>
      <c r="O213" s="282"/>
      <c r="P213" s="275" t="s">
        <v>20</v>
      </c>
      <c r="Q213" s="279"/>
      <c r="R213" s="283"/>
      <c r="S213" s="208" t="e">
        <f>IF(B213="EXT",MATCH(SUBSTITUTE(M213,"/rsm:CrossIndustryInvoice",""),'Order-X_EXTENDED'!O:O,0),MATCH(B213,'Order-X_EXTENDED'!Z:Z,0))</f>
        <v>#N/A</v>
      </c>
      <c r="T213" s="284" t="s">
        <v>99</v>
      </c>
      <c r="U213" s="270" t="s">
        <v>4704</v>
      </c>
      <c r="V213" s="271" t="str">
        <f t="shared" si="6"/>
        <v>/rsm:CrossIndustryInvoice/rsm:SupplyChainTradeTransaction/ram:IncludedSupplyChainTradeLineItem/ram:SpecifiedLineTradeDelivery/ram:DeliveryNoteReferencedDocument</v>
      </c>
      <c r="W213" s="271" t="str">
        <f t="shared" si="7"/>
        <v>/ram:FormattedIssueDateTime</v>
      </c>
      <c r="X213" s="272">
        <f>COUNTIFS(M$4:M213,V213)</f>
        <v>1</v>
      </c>
      <c r="Y213" s="273"/>
      <c r="Z213" s="274" t="s">
        <v>92</v>
      </c>
      <c r="AA213" s="275">
        <v>5</v>
      </c>
      <c r="AB213" s="275" t="s">
        <v>20</v>
      </c>
      <c r="AC213" s="343" t="s">
        <v>1079</v>
      </c>
      <c r="AD213" s="277"/>
      <c r="AE213" s="278"/>
      <c r="AF213" s="278"/>
      <c r="AG213" s="278"/>
      <c r="AH213" s="277"/>
      <c r="AI213" s="279" t="s">
        <v>20</v>
      </c>
      <c r="AJ213" s="280" t="s">
        <v>1077</v>
      </c>
      <c r="AK213" s="281" t="s">
        <v>1078</v>
      </c>
      <c r="AL213" s="279"/>
      <c r="AM213" s="282"/>
      <c r="AN213" s="275" t="s">
        <v>20</v>
      </c>
      <c r="AO213" s="279"/>
      <c r="AP213" s="283"/>
      <c r="AQ213" s="268"/>
      <c r="AR213" s="284" t="s">
        <v>99</v>
      </c>
      <c r="AS213" s="398"/>
    </row>
    <row r="214" spans="1:45" s="361" customFormat="1" ht="46" customHeight="1" x14ac:dyDescent="0.2">
      <c r="A214" s="551" t="s">
        <v>4158</v>
      </c>
      <c r="B214" s="274" t="s">
        <v>92</v>
      </c>
      <c r="C214" s="275">
        <v>6</v>
      </c>
      <c r="D214" s="275" t="s">
        <v>16</v>
      </c>
      <c r="E214" s="277" t="s">
        <v>4549</v>
      </c>
      <c r="F214" s="277"/>
      <c r="G214" s="278"/>
      <c r="H214" s="278"/>
      <c r="I214" s="278"/>
      <c r="J214" s="277" t="s">
        <v>212</v>
      </c>
      <c r="K214" s="279" t="s">
        <v>16</v>
      </c>
      <c r="L214" s="280" t="s">
        <v>1080</v>
      </c>
      <c r="M214" s="281" t="s">
        <v>1081</v>
      </c>
      <c r="N214" s="279"/>
      <c r="O214" s="282"/>
      <c r="P214" s="275" t="s">
        <v>20</v>
      </c>
      <c r="Q214" s="279"/>
      <c r="R214" s="283"/>
      <c r="S214" s="208" t="e">
        <f>IF(B214="EXT",MATCH(SUBSTITUTE(M214,"/rsm:CrossIndustryInvoice",""),'Order-X_EXTENDED'!O:O,0),MATCH(B214,'Order-X_EXTENDED'!Z:Z,0))</f>
        <v>#N/A</v>
      </c>
      <c r="T214" s="284" t="s">
        <v>99</v>
      </c>
      <c r="U214" s="270" t="s">
        <v>4704</v>
      </c>
      <c r="V214" s="271" t="str">
        <f t="shared" si="6"/>
        <v>/rsm:CrossIndustryInvoice/rsm:SupplyChainTradeTransaction/ram:IncludedSupplyChainTradeLineItem/ram:SpecifiedLineTradeDelivery/ram:DeliveryNoteReferencedDocument/ram:FormattedIssueDateTime</v>
      </c>
      <c r="W214" s="271" t="str">
        <f t="shared" si="7"/>
        <v>/qdt:DateTimeString</v>
      </c>
      <c r="X214" s="272">
        <f>COUNTIFS(M$4:M214,V214)</f>
        <v>1</v>
      </c>
      <c r="Y214" s="273"/>
      <c r="Z214" s="274" t="s">
        <v>92</v>
      </c>
      <c r="AA214" s="275">
        <v>6</v>
      </c>
      <c r="AB214" s="275" t="s">
        <v>16</v>
      </c>
      <c r="AC214" s="277" t="s">
        <v>1082</v>
      </c>
      <c r="AD214" s="277"/>
      <c r="AE214" s="278"/>
      <c r="AF214" s="278"/>
      <c r="AG214" s="278"/>
      <c r="AH214" s="277"/>
      <c r="AI214" s="279" t="s">
        <v>16</v>
      </c>
      <c r="AJ214" s="280" t="s">
        <v>1080</v>
      </c>
      <c r="AK214" s="281" t="s">
        <v>1081</v>
      </c>
      <c r="AL214" s="279"/>
      <c r="AM214" s="282"/>
      <c r="AN214" s="275" t="s">
        <v>20</v>
      </c>
      <c r="AO214" s="279"/>
      <c r="AP214" s="283"/>
      <c r="AQ214" s="268"/>
      <c r="AR214" s="284" t="s">
        <v>99</v>
      </c>
      <c r="AS214" s="398"/>
    </row>
    <row r="215" spans="1:45" s="361" customFormat="1" ht="46" customHeight="1" x14ac:dyDescent="0.2">
      <c r="A215" s="551" t="s">
        <v>4158</v>
      </c>
      <c r="B215" s="274" t="s">
        <v>92</v>
      </c>
      <c r="C215" s="275">
        <v>7</v>
      </c>
      <c r="D215" s="275" t="s">
        <v>16</v>
      </c>
      <c r="E215" s="277" t="s">
        <v>302</v>
      </c>
      <c r="F215" s="277"/>
      <c r="G215" s="278"/>
      <c r="H215" s="278"/>
      <c r="I215" s="278" t="s">
        <v>227</v>
      </c>
      <c r="J215" s="277"/>
      <c r="K215" s="279" t="s">
        <v>16</v>
      </c>
      <c r="L215" s="280" t="s">
        <v>1083</v>
      </c>
      <c r="M215" s="281" t="s">
        <v>1084</v>
      </c>
      <c r="N215" s="279"/>
      <c r="O215" s="282"/>
      <c r="P215" s="275" t="s">
        <v>20</v>
      </c>
      <c r="Q215" s="279"/>
      <c r="R215" s="283"/>
      <c r="S215" s="208" t="e">
        <f>IF(B215="EXT",MATCH(SUBSTITUTE(M215,"/rsm:CrossIndustryInvoice",""),'Order-X_EXTENDED'!O:O,0),MATCH(B215,'Order-X_EXTENDED'!Z:Z,0))</f>
        <v>#N/A</v>
      </c>
      <c r="T215" s="284" t="s">
        <v>99</v>
      </c>
      <c r="U215" s="270" t="s">
        <v>4704</v>
      </c>
      <c r="V215" s="271" t="str">
        <f t="shared" si="6"/>
        <v>/rsm:CrossIndustryInvoice/rsm:SupplyChainTradeTransaction/ram:IncludedSupplyChainTradeLineItem/ram:SpecifiedLineTradeDelivery/ram:DeliveryNoteReferencedDocument/ram:FormattedIssueDateTime/qdt:DateTimeString</v>
      </c>
      <c r="W215" s="271" t="str">
        <f t="shared" si="7"/>
        <v>/@format</v>
      </c>
      <c r="X215" s="272">
        <f>COUNTIFS(M$4:M215,V215)</f>
        <v>1</v>
      </c>
      <c r="Y215" s="273"/>
      <c r="Z215" s="274" t="s">
        <v>92</v>
      </c>
      <c r="AA215" s="275">
        <v>7</v>
      </c>
      <c r="AB215" s="275" t="s">
        <v>16</v>
      </c>
      <c r="AC215" s="277" t="s">
        <v>307</v>
      </c>
      <c r="AD215" s="277"/>
      <c r="AE215" s="278"/>
      <c r="AF215" s="278"/>
      <c r="AG215" s="278"/>
      <c r="AH215" s="277"/>
      <c r="AI215" s="279" t="s">
        <v>16</v>
      </c>
      <c r="AJ215" s="280" t="s">
        <v>1083</v>
      </c>
      <c r="AK215" s="281" t="s">
        <v>1084</v>
      </c>
      <c r="AL215" s="279"/>
      <c r="AM215" s="282"/>
      <c r="AN215" s="275" t="s">
        <v>20</v>
      </c>
      <c r="AO215" s="279"/>
      <c r="AP215" s="283"/>
      <c r="AQ215" s="268"/>
      <c r="AR215" s="284" t="s">
        <v>99</v>
      </c>
      <c r="AS215" s="398"/>
    </row>
    <row r="216" spans="1:45" s="399" customFormat="1" ht="46" customHeight="1" x14ac:dyDescent="0.2">
      <c r="A216" s="552" t="s">
        <v>4159</v>
      </c>
      <c r="B216" s="316" t="s">
        <v>1085</v>
      </c>
      <c r="C216" s="317">
        <v>3</v>
      </c>
      <c r="D216" s="317" t="s">
        <v>16</v>
      </c>
      <c r="E216" s="318" t="s">
        <v>17</v>
      </c>
      <c r="F216" s="319"/>
      <c r="G216" s="320"/>
      <c r="H216" s="320"/>
      <c r="I216" s="320"/>
      <c r="J216" s="319"/>
      <c r="K216" s="317" t="s">
        <v>16</v>
      </c>
      <c r="L216" s="321" t="s">
        <v>1086</v>
      </c>
      <c r="M216" s="322" t="s">
        <v>1087</v>
      </c>
      <c r="N216" s="317"/>
      <c r="O216" s="323"/>
      <c r="P216" s="317" t="s">
        <v>16</v>
      </c>
      <c r="Q216" s="317"/>
      <c r="R216" s="324"/>
      <c r="S216" s="208">
        <f>IF(B216="EXT",MATCH(SUBSTITUTE(M216,"/rsm:CrossIndustryInvoice",""),'Order-X_EXTENDED'!O:O,0),MATCH(B216,'Order-X_EXTENDED'!Z:Z,0))</f>
        <v>313</v>
      </c>
      <c r="T216" s="323" t="s">
        <v>323</v>
      </c>
      <c r="U216" s="270"/>
      <c r="V216" s="271" t="str">
        <f t="shared" si="6"/>
        <v>/rsm:CrossIndustryInvoice/rsm:SupplyChainTradeTransaction/ram:IncludedSupplyChainTradeLineItem</v>
      </c>
      <c r="W216" s="271" t="str">
        <f t="shared" si="7"/>
        <v>/ram:SpecifiedLineTradeSettlement</v>
      </c>
      <c r="X216" s="272">
        <f>COUNTIFS(M$4:M216,V216)</f>
        <v>1</v>
      </c>
      <c r="Y216" s="273"/>
      <c r="Z216" s="316" t="s">
        <v>1085</v>
      </c>
      <c r="AA216" s="317">
        <v>3</v>
      </c>
      <c r="AB216" s="317" t="s">
        <v>16</v>
      </c>
      <c r="AC216" s="318" t="s">
        <v>1088</v>
      </c>
      <c r="AD216" s="319"/>
      <c r="AE216" s="320"/>
      <c r="AF216" s="320"/>
      <c r="AG216" s="320" t="s">
        <v>77</v>
      </c>
      <c r="AH216" s="319"/>
      <c r="AI216" s="317" t="s">
        <v>16</v>
      </c>
      <c r="AJ216" s="321" t="s">
        <v>1086</v>
      </c>
      <c r="AK216" s="322" t="s">
        <v>1087</v>
      </c>
      <c r="AL216" s="317"/>
      <c r="AM216" s="323"/>
      <c r="AN216" s="317" t="s">
        <v>16</v>
      </c>
      <c r="AO216" s="317"/>
      <c r="AP216" s="324"/>
      <c r="AQ216" s="268"/>
      <c r="AR216" s="323" t="s">
        <v>323</v>
      </c>
      <c r="AS216" s="398"/>
    </row>
    <row r="217" spans="1:45" s="361" customFormat="1" ht="46" customHeight="1" x14ac:dyDescent="0.2">
      <c r="A217" s="552" t="s">
        <v>4159</v>
      </c>
      <c r="B217" s="326" t="s">
        <v>1089</v>
      </c>
      <c r="C217" s="327">
        <v>4</v>
      </c>
      <c r="D217" s="327" t="s">
        <v>16</v>
      </c>
      <c r="E217" s="328" t="s">
        <v>1090</v>
      </c>
      <c r="F217" s="328" t="s">
        <v>1091</v>
      </c>
      <c r="G217" s="329"/>
      <c r="H217" s="329"/>
      <c r="I217" s="329" t="s">
        <v>77</v>
      </c>
      <c r="J217" s="328"/>
      <c r="K217" s="327" t="s">
        <v>16</v>
      </c>
      <c r="L217" s="330" t="s">
        <v>1092</v>
      </c>
      <c r="M217" s="331" t="s">
        <v>1093</v>
      </c>
      <c r="N217" s="327" t="s">
        <v>77</v>
      </c>
      <c r="O217" s="332" t="s">
        <v>81</v>
      </c>
      <c r="P217" s="327" t="s">
        <v>21</v>
      </c>
      <c r="Q217" s="327" t="s">
        <v>272</v>
      </c>
      <c r="R217" s="333" t="s">
        <v>77</v>
      </c>
      <c r="S217" s="208">
        <f>IF(B217="EXT",MATCH(SUBSTITUTE(M217,"/rsm:CrossIndustryInvoice",""),'Order-X_EXTENDED'!O:O,0),MATCH(B217,'Order-X_EXTENDED'!Z:Z,0))</f>
        <v>314</v>
      </c>
      <c r="T217" s="332" t="s">
        <v>323</v>
      </c>
      <c r="U217" s="270"/>
      <c r="V217" s="271" t="str">
        <f t="shared" si="6"/>
        <v>/rsm:CrossIndustryInvoice/rsm:SupplyChainTradeTransaction/ram:IncludedSupplyChainTradeLineItem/ram:SpecifiedLineTradeSettlement</v>
      </c>
      <c r="W217" s="271" t="str">
        <f t="shared" si="7"/>
        <v>/ram:ApplicableTradeTax</v>
      </c>
      <c r="X217" s="272">
        <f>COUNTIFS(M$4:M217,V217)</f>
        <v>1</v>
      </c>
      <c r="Y217" s="273"/>
      <c r="Z217" s="326" t="s">
        <v>1089</v>
      </c>
      <c r="AA217" s="327">
        <v>4</v>
      </c>
      <c r="AB217" s="327" t="s">
        <v>16</v>
      </c>
      <c r="AC217" s="328" t="s">
        <v>1094</v>
      </c>
      <c r="AD217" s="328" t="s">
        <v>1095</v>
      </c>
      <c r="AE217" s="329"/>
      <c r="AF217" s="329"/>
      <c r="AG217" s="329" t="s">
        <v>77</v>
      </c>
      <c r="AH217" s="328"/>
      <c r="AI217" s="327" t="s">
        <v>16</v>
      </c>
      <c r="AJ217" s="330" t="s">
        <v>1092</v>
      </c>
      <c r="AK217" s="331" t="s">
        <v>1093</v>
      </c>
      <c r="AL217" s="327" t="s">
        <v>77</v>
      </c>
      <c r="AM217" s="332" t="s">
        <v>81</v>
      </c>
      <c r="AN217" s="327" t="s">
        <v>21</v>
      </c>
      <c r="AO217" s="327" t="s">
        <v>272</v>
      </c>
      <c r="AP217" s="333" t="s">
        <v>77</v>
      </c>
      <c r="AQ217" s="268"/>
      <c r="AR217" s="332" t="s">
        <v>323</v>
      </c>
      <c r="AS217" s="398"/>
    </row>
    <row r="218" spans="1:45" s="361" customFormat="1" ht="46" customHeight="1" x14ac:dyDescent="0.2">
      <c r="A218" s="552" t="s">
        <v>4159</v>
      </c>
      <c r="B218" s="274" t="s">
        <v>92</v>
      </c>
      <c r="C218" s="275">
        <v>5</v>
      </c>
      <c r="D218" s="275" t="s">
        <v>20</v>
      </c>
      <c r="E218" s="277" t="s">
        <v>4552</v>
      </c>
      <c r="F218" s="277" t="s">
        <v>4504</v>
      </c>
      <c r="G218" s="278"/>
      <c r="H218" s="278"/>
      <c r="I218" s="278"/>
      <c r="J218" s="277"/>
      <c r="K218" s="279" t="s">
        <v>20</v>
      </c>
      <c r="L218" s="280" t="s">
        <v>1096</v>
      </c>
      <c r="M218" s="281" t="s">
        <v>1097</v>
      </c>
      <c r="N218" s="279"/>
      <c r="O218" s="282"/>
      <c r="P218" s="275" t="s">
        <v>21</v>
      </c>
      <c r="Q218" s="279"/>
      <c r="R218" s="283"/>
      <c r="S218" s="208">
        <f>IF(B218="EXT",MATCH(SUBSTITUTE(M218,"/rsm:CrossIndustryInvoice",""),'Order-X_EXTENDED'!O:O,0),MATCH(B218,'Order-X_EXTENDED'!Z:Z,0))</f>
        <v>315</v>
      </c>
      <c r="T218" s="284" t="s">
        <v>99</v>
      </c>
      <c r="U218" s="270"/>
      <c r="V218" s="271" t="str">
        <f t="shared" si="6"/>
        <v>/rsm:CrossIndustryInvoice/rsm:SupplyChainTradeTransaction/ram:IncludedSupplyChainTradeLineItem/ram:SpecifiedLineTradeSettlement/ram:ApplicableTradeTax</v>
      </c>
      <c r="W218" s="271" t="str">
        <f t="shared" si="7"/>
        <v>/ram:CalculatedAmount</v>
      </c>
      <c r="X218" s="272">
        <f>COUNTIFS(M$4:M218,V218)</f>
        <v>1</v>
      </c>
      <c r="Y218" s="273"/>
      <c r="Z218" s="274" t="s">
        <v>92</v>
      </c>
      <c r="AA218" s="275">
        <v>5</v>
      </c>
      <c r="AB218" s="275" t="s">
        <v>20</v>
      </c>
      <c r="AC218" s="277" t="s">
        <v>1098</v>
      </c>
      <c r="AD218" s="277"/>
      <c r="AE218" s="278"/>
      <c r="AF218" s="278"/>
      <c r="AG218" s="278"/>
      <c r="AH218" s="277"/>
      <c r="AI218" s="279" t="s">
        <v>20</v>
      </c>
      <c r="AJ218" s="280" t="s">
        <v>1096</v>
      </c>
      <c r="AK218" s="281" t="s">
        <v>1097</v>
      </c>
      <c r="AL218" s="279"/>
      <c r="AM218" s="282"/>
      <c r="AN218" s="275" t="s">
        <v>21</v>
      </c>
      <c r="AO218" s="279"/>
      <c r="AP218" s="283"/>
      <c r="AQ218" s="268"/>
      <c r="AR218" s="284" t="s">
        <v>99</v>
      </c>
      <c r="AS218" s="398"/>
    </row>
    <row r="219" spans="1:45" s="361" customFormat="1" ht="46" customHeight="1" x14ac:dyDescent="0.2">
      <c r="A219" s="552" t="s">
        <v>4159</v>
      </c>
      <c r="B219" s="325" t="s">
        <v>1099</v>
      </c>
      <c r="C219" s="279">
        <v>5</v>
      </c>
      <c r="D219" s="279" t="s">
        <v>16</v>
      </c>
      <c r="E219" s="307" t="s">
        <v>1100</v>
      </c>
      <c r="F219" s="277" t="s">
        <v>77</v>
      </c>
      <c r="G219" s="278" t="s">
        <v>1101</v>
      </c>
      <c r="H219" s="278"/>
      <c r="I219" s="278" t="s">
        <v>1102</v>
      </c>
      <c r="J219" s="277"/>
      <c r="K219" s="279" t="s">
        <v>16</v>
      </c>
      <c r="L219" s="288" t="s">
        <v>1103</v>
      </c>
      <c r="M219" s="289" t="s">
        <v>1104</v>
      </c>
      <c r="N219" s="279" t="s">
        <v>77</v>
      </c>
      <c r="O219" s="282" t="s">
        <v>81</v>
      </c>
      <c r="P219" s="279" t="s">
        <v>20</v>
      </c>
      <c r="Q219" s="279" t="s">
        <v>77</v>
      </c>
      <c r="R219" s="283" t="s">
        <v>1102</v>
      </c>
      <c r="S219" s="208">
        <f>IF(B219="EXT",MATCH(SUBSTITUTE(M219,"/rsm:CrossIndustryInvoice",""),'Order-X_EXTENDED'!O:O,0),MATCH(B219,'Order-X_EXTENDED'!Z:Z,0))</f>
        <v>316</v>
      </c>
      <c r="T219" s="282" t="s">
        <v>323</v>
      </c>
      <c r="U219" s="270"/>
      <c r="V219" s="271" t="str">
        <f t="shared" si="6"/>
        <v>/rsm:CrossIndustryInvoice/rsm:SupplyChainTradeTransaction/ram:IncludedSupplyChainTradeLineItem/ram:SpecifiedLineTradeSettlement/ram:ApplicableTradeTax</v>
      </c>
      <c r="W219" s="271" t="str">
        <f t="shared" si="7"/>
        <v>/ram:TypeCode</v>
      </c>
      <c r="X219" s="272">
        <f>COUNTIFS(M$4:M219,V219)</f>
        <v>1</v>
      </c>
      <c r="Y219" s="273"/>
      <c r="Z219" s="325" t="s">
        <v>1099</v>
      </c>
      <c r="AA219" s="279">
        <v>5</v>
      </c>
      <c r="AB219" s="279" t="s">
        <v>16</v>
      </c>
      <c r="AC219" s="307" t="s">
        <v>1105</v>
      </c>
      <c r="AD219" s="277" t="s">
        <v>77</v>
      </c>
      <c r="AE219" s="278" t="s">
        <v>1106</v>
      </c>
      <c r="AF219" s="278"/>
      <c r="AG219" s="278" t="s">
        <v>1106</v>
      </c>
      <c r="AH219" s="277"/>
      <c r="AI219" s="279" t="s">
        <v>16</v>
      </c>
      <c r="AJ219" s="288" t="s">
        <v>1103</v>
      </c>
      <c r="AK219" s="289" t="s">
        <v>1104</v>
      </c>
      <c r="AL219" s="279" t="s">
        <v>77</v>
      </c>
      <c r="AM219" s="282" t="s">
        <v>81</v>
      </c>
      <c r="AN219" s="279" t="s">
        <v>20</v>
      </c>
      <c r="AO219" s="279" t="s">
        <v>77</v>
      </c>
      <c r="AP219" s="283" t="s">
        <v>1102</v>
      </c>
      <c r="AQ219" s="268"/>
      <c r="AR219" s="282" t="s">
        <v>323</v>
      </c>
      <c r="AS219" s="398"/>
    </row>
    <row r="220" spans="1:45" s="361" customFormat="1" ht="46" customHeight="1" x14ac:dyDescent="0.2">
      <c r="A220" s="552" t="s">
        <v>4159</v>
      </c>
      <c r="B220" s="274" t="s">
        <v>92</v>
      </c>
      <c r="C220" s="275">
        <v>5</v>
      </c>
      <c r="D220" s="275" t="s">
        <v>20</v>
      </c>
      <c r="E220" s="277" t="s">
        <v>4553</v>
      </c>
      <c r="F220" s="277" t="s">
        <v>4554</v>
      </c>
      <c r="G220" s="278"/>
      <c r="H220" s="278"/>
      <c r="I220" s="278"/>
      <c r="J220" s="277"/>
      <c r="K220" s="279" t="s">
        <v>20</v>
      </c>
      <c r="L220" s="280" t="s">
        <v>1103</v>
      </c>
      <c r="M220" s="281" t="s">
        <v>1107</v>
      </c>
      <c r="N220" s="279"/>
      <c r="O220" s="282"/>
      <c r="P220" s="275" t="s">
        <v>20</v>
      </c>
      <c r="Q220" s="279"/>
      <c r="R220" s="283"/>
      <c r="S220" s="208">
        <f>IF(B220="EXT",MATCH(SUBSTITUTE(M220,"/rsm:CrossIndustryInvoice",""),'Order-X_EXTENDED'!O:O,0),MATCH(B220,'Order-X_EXTENDED'!Z:Z,0))</f>
        <v>317</v>
      </c>
      <c r="T220" s="284" t="s">
        <v>99</v>
      </c>
      <c r="U220" s="270"/>
      <c r="V220" s="271" t="str">
        <f t="shared" si="6"/>
        <v>/rsm:CrossIndustryInvoice/rsm:SupplyChainTradeTransaction/ram:IncludedSupplyChainTradeLineItem/ram:SpecifiedLineTradeSettlement/ram:ApplicableTradeTax</v>
      </c>
      <c r="W220" s="271" t="str">
        <f t="shared" si="7"/>
        <v>/ram:ExemptionReason</v>
      </c>
      <c r="X220" s="272">
        <f>COUNTIFS(M$4:M220,V220)</f>
        <v>1</v>
      </c>
      <c r="Y220" s="273"/>
      <c r="Z220" s="274" t="s">
        <v>92</v>
      </c>
      <c r="AA220" s="275">
        <v>5</v>
      </c>
      <c r="AB220" s="275" t="s">
        <v>20</v>
      </c>
      <c r="AC220" s="277" t="s">
        <v>1108</v>
      </c>
      <c r="AD220" s="277"/>
      <c r="AE220" s="278"/>
      <c r="AF220" s="278"/>
      <c r="AG220" s="278"/>
      <c r="AH220" s="277"/>
      <c r="AI220" s="279" t="s">
        <v>20</v>
      </c>
      <c r="AJ220" s="280" t="s">
        <v>1103</v>
      </c>
      <c r="AK220" s="281" t="s">
        <v>1107</v>
      </c>
      <c r="AL220" s="279"/>
      <c r="AM220" s="282"/>
      <c r="AN220" s="275" t="s">
        <v>20</v>
      </c>
      <c r="AO220" s="279"/>
      <c r="AP220" s="283"/>
      <c r="AQ220" s="268"/>
      <c r="AR220" s="284" t="s">
        <v>99</v>
      </c>
      <c r="AS220" s="398"/>
    </row>
    <row r="221" spans="1:45" s="361" customFormat="1" ht="46" customHeight="1" x14ac:dyDescent="0.2">
      <c r="A221" s="552" t="s">
        <v>4159</v>
      </c>
      <c r="B221" s="325" t="s">
        <v>1109</v>
      </c>
      <c r="C221" s="279">
        <v>5</v>
      </c>
      <c r="D221" s="279" t="s">
        <v>16</v>
      </c>
      <c r="E221" s="277" t="s">
        <v>1110</v>
      </c>
      <c r="F221" s="277" t="s">
        <v>1111</v>
      </c>
      <c r="G221" s="278" t="s">
        <v>1112</v>
      </c>
      <c r="H221" s="278" t="s">
        <v>1113</v>
      </c>
      <c r="I221" s="278" t="s">
        <v>1114</v>
      </c>
      <c r="J221" s="277" t="s">
        <v>189</v>
      </c>
      <c r="K221" s="279" t="s">
        <v>16</v>
      </c>
      <c r="L221" s="288" t="s">
        <v>1115</v>
      </c>
      <c r="M221" s="289" t="s">
        <v>1116</v>
      </c>
      <c r="N221" s="279" t="s">
        <v>192</v>
      </c>
      <c r="O221" s="282" t="s">
        <v>81</v>
      </c>
      <c r="P221" s="279" t="s">
        <v>20</v>
      </c>
      <c r="Q221" s="279" t="s">
        <v>193</v>
      </c>
      <c r="R221" s="283" t="s">
        <v>77</v>
      </c>
      <c r="S221" s="208">
        <f>IF(B221="EXT",MATCH(SUBSTITUTE(M221,"/rsm:CrossIndustryInvoice",""),'Order-X_EXTENDED'!O:O,0),MATCH(B221,'Order-X_EXTENDED'!Z:Z,0))</f>
        <v>318</v>
      </c>
      <c r="T221" s="282" t="s">
        <v>323</v>
      </c>
      <c r="U221" s="270"/>
      <c r="V221" s="271" t="str">
        <f t="shared" si="6"/>
        <v>/rsm:CrossIndustryInvoice/rsm:SupplyChainTradeTransaction/ram:IncludedSupplyChainTradeLineItem/ram:SpecifiedLineTradeSettlement/ram:ApplicableTradeTax</v>
      </c>
      <c r="W221" s="271" t="str">
        <f t="shared" si="7"/>
        <v>/ram:CategoryCode</v>
      </c>
      <c r="X221" s="272">
        <f>COUNTIFS(M$4:M221,V221)</f>
        <v>1</v>
      </c>
      <c r="Y221" s="273"/>
      <c r="Z221" s="325" t="s">
        <v>1109</v>
      </c>
      <c r="AA221" s="279">
        <v>5</v>
      </c>
      <c r="AB221" s="279" t="s">
        <v>16</v>
      </c>
      <c r="AC221" s="277" t="s">
        <v>1117</v>
      </c>
      <c r="AD221" s="277" t="s">
        <v>1118</v>
      </c>
      <c r="AE221" s="278" t="s">
        <v>1119</v>
      </c>
      <c r="AF221" s="278" t="s">
        <v>1120</v>
      </c>
      <c r="AG221" s="278" t="s">
        <v>1121</v>
      </c>
      <c r="AH221" s="277" t="s">
        <v>189</v>
      </c>
      <c r="AI221" s="279" t="s">
        <v>16</v>
      </c>
      <c r="AJ221" s="288" t="s">
        <v>1115</v>
      </c>
      <c r="AK221" s="289" t="s">
        <v>1116</v>
      </c>
      <c r="AL221" s="279" t="s">
        <v>192</v>
      </c>
      <c r="AM221" s="282" t="s">
        <v>81</v>
      </c>
      <c r="AN221" s="279" t="s">
        <v>20</v>
      </c>
      <c r="AO221" s="279" t="s">
        <v>193</v>
      </c>
      <c r="AP221" s="283" t="s">
        <v>77</v>
      </c>
      <c r="AQ221" s="268"/>
      <c r="AR221" s="282" t="s">
        <v>323</v>
      </c>
      <c r="AS221" s="398"/>
    </row>
    <row r="222" spans="1:45" s="361" customFormat="1" ht="46" customHeight="1" x14ac:dyDescent="0.2">
      <c r="A222" s="552" t="s">
        <v>4159</v>
      </c>
      <c r="B222" s="274" t="s">
        <v>92</v>
      </c>
      <c r="C222" s="275">
        <v>5</v>
      </c>
      <c r="D222" s="275" t="s">
        <v>20</v>
      </c>
      <c r="E222" s="277" t="s">
        <v>4555</v>
      </c>
      <c r="F222" s="277" t="s">
        <v>4556</v>
      </c>
      <c r="G222" s="278"/>
      <c r="H222" s="278"/>
      <c r="I222" s="278"/>
      <c r="J222" s="277"/>
      <c r="K222" s="279" t="s">
        <v>20</v>
      </c>
      <c r="L222" s="280" t="s">
        <v>1103</v>
      </c>
      <c r="M222" s="281" t="s">
        <v>1122</v>
      </c>
      <c r="N222" s="279"/>
      <c r="O222" s="282"/>
      <c r="P222" s="275" t="s">
        <v>20</v>
      </c>
      <c r="Q222" s="279"/>
      <c r="R222" s="283"/>
      <c r="S222" s="208">
        <f>IF(B222="EXT",MATCH(SUBSTITUTE(M222,"/rsm:CrossIndustryInvoice",""),'Order-X_EXTENDED'!O:O,0),MATCH(B222,'Order-X_EXTENDED'!Z:Z,0))</f>
        <v>319</v>
      </c>
      <c r="T222" s="284" t="s">
        <v>99</v>
      </c>
      <c r="U222" s="270"/>
      <c r="V222" s="271" t="str">
        <f t="shared" si="6"/>
        <v>/rsm:CrossIndustryInvoice/rsm:SupplyChainTradeTransaction/ram:IncludedSupplyChainTradeLineItem/ram:SpecifiedLineTradeSettlement/ram:ApplicableTradeTax</v>
      </c>
      <c r="W222" s="271" t="str">
        <f t="shared" si="7"/>
        <v>/ram:ExemptionReasonCode</v>
      </c>
      <c r="X222" s="272">
        <f>COUNTIFS(M$4:M222,V222)</f>
        <v>1</v>
      </c>
      <c r="Y222" s="273"/>
      <c r="Z222" s="274" t="s">
        <v>92</v>
      </c>
      <c r="AA222" s="275">
        <v>5</v>
      </c>
      <c r="AB222" s="275" t="s">
        <v>20</v>
      </c>
      <c r="AC222" s="277" t="s">
        <v>789</v>
      </c>
      <c r="AD222" s="277"/>
      <c r="AE222" s="278"/>
      <c r="AF222" s="278"/>
      <c r="AG222" s="278"/>
      <c r="AH222" s="277"/>
      <c r="AI222" s="279" t="s">
        <v>20</v>
      </c>
      <c r="AJ222" s="280" t="s">
        <v>1103</v>
      </c>
      <c r="AK222" s="281" t="s">
        <v>1122</v>
      </c>
      <c r="AL222" s="279"/>
      <c r="AM222" s="282"/>
      <c r="AN222" s="275" t="s">
        <v>20</v>
      </c>
      <c r="AO222" s="279"/>
      <c r="AP222" s="283"/>
      <c r="AQ222" s="268"/>
      <c r="AR222" s="284" t="s">
        <v>99</v>
      </c>
      <c r="AS222" s="398"/>
    </row>
    <row r="223" spans="1:45" s="361" customFormat="1" ht="46" customHeight="1" x14ac:dyDescent="0.2">
      <c r="A223" s="552" t="s">
        <v>4159</v>
      </c>
      <c r="B223" s="325" t="s">
        <v>1123</v>
      </c>
      <c r="C223" s="279">
        <v>5</v>
      </c>
      <c r="D223" s="279" t="s">
        <v>20</v>
      </c>
      <c r="E223" s="277" t="s">
        <v>1124</v>
      </c>
      <c r="F223" s="277" t="s">
        <v>1125</v>
      </c>
      <c r="G223" s="278"/>
      <c r="H223" s="278" t="s">
        <v>1126</v>
      </c>
      <c r="I223" s="278" t="s">
        <v>77</v>
      </c>
      <c r="J223" s="277" t="s">
        <v>1127</v>
      </c>
      <c r="K223" s="279" t="s">
        <v>20</v>
      </c>
      <c r="L223" s="288" t="s">
        <v>1128</v>
      </c>
      <c r="M223" s="289" t="s">
        <v>1129</v>
      </c>
      <c r="N223" s="279" t="s">
        <v>1130</v>
      </c>
      <c r="O223" s="282" t="s">
        <v>81</v>
      </c>
      <c r="P223" s="279" t="s">
        <v>20</v>
      </c>
      <c r="Q223" s="279" t="s">
        <v>77</v>
      </c>
      <c r="R223" s="283" t="s">
        <v>77</v>
      </c>
      <c r="S223" s="208">
        <f>IF(B223="EXT",MATCH(SUBSTITUTE(M223,"/rsm:CrossIndustryInvoice",""),'Order-X_EXTENDED'!O:O,0),MATCH(B223,'Order-X_EXTENDED'!Z:Z,0))</f>
        <v>320</v>
      </c>
      <c r="T223" s="282" t="s">
        <v>323</v>
      </c>
      <c r="U223" s="270"/>
      <c r="V223" s="271" t="str">
        <f t="shared" si="6"/>
        <v>/rsm:CrossIndustryInvoice/rsm:SupplyChainTradeTransaction/ram:IncludedSupplyChainTradeLineItem/ram:SpecifiedLineTradeSettlement/ram:ApplicableTradeTax</v>
      </c>
      <c r="W223" s="271" t="str">
        <f t="shared" si="7"/>
        <v>/ram:RateApplicablePercent</v>
      </c>
      <c r="X223" s="272">
        <f>COUNTIFS(M$4:M223,V223)</f>
        <v>1</v>
      </c>
      <c r="Y223" s="273"/>
      <c r="Z223" s="325" t="s">
        <v>1123</v>
      </c>
      <c r="AA223" s="279">
        <v>5</v>
      </c>
      <c r="AB223" s="279" t="s">
        <v>20</v>
      </c>
      <c r="AC223" s="277" t="s">
        <v>1131</v>
      </c>
      <c r="AD223" s="277" t="s">
        <v>1132</v>
      </c>
      <c r="AE223" s="278" t="s">
        <v>1133</v>
      </c>
      <c r="AF223" s="278" t="s">
        <v>1134</v>
      </c>
      <c r="AG223" s="278" t="s">
        <v>77</v>
      </c>
      <c r="AH223" s="277" t="s">
        <v>1135</v>
      </c>
      <c r="AI223" s="279" t="s">
        <v>20</v>
      </c>
      <c r="AJ223" s="288" t="s">
        <v>1128</v>
      </c>
      <c r="AK223" s="289" t="s">
        <v>1129</v>
      </c>
      <c r="AL223" s="279" t="s">
        <v>1130</v>
      </c>
      <c r="AM223" s="282" t="s">
        <v>81</v>
      </c>
      <c r="AN223" s="279" t="s">
        <v>20</v>
      </c>
      <c r="AO223" s="279" t="s">
        <v>77</v>
      </c>
      <c r="AP223" s="283" t="s">
        <v>77</v>
      </c>
      <c r="AQ223" s="268"/>
      <c r="AR223" s="282" t="s">
        <v>323</v>
      </c>
      <c r="AS223" s="398"/>
    </row>
    <row r="224" spans="1:45" s="361" customFormat="1" ht="46" customHeight="1" x14ac:dyDescent="0.2">
      <c r="A224" s="552" t="s">
        <v>4159</v>
      </c>
      <c r="B224" s="326" t="s">
        <v>1136</v>
      </c>
      <c r="C224" s="327">
        <v>4</v>
      </c>
      <c r="D224" s="327" t="s">
        <v>20</v>
      </c>
      <c r="E224" s="328" t="s">
        <v>1137</v>
      </c>
      <c r="F224" s="328" t="s">
        <v>1138</v>
      </c>
      <c r="G224" s="329" t="s">
        <v>1139</v>
      </c>
      <c r="H224" s="329"/>
      <c r="I224" s="329" t="s">
        <v>77</v>
      </c>
      <c r="J224" s="328"/>
      <c r="K224" s="327" t="s">
        <v>20</v>
      </c>
      <c r="L224" s="330" t="s">
        <v>1140</v>
      </c>
      <c r="M224" s="331" t="s">
        <v>1141</v>
      </c>
      <c r="N224" s="327" t="s">
        <v>77</v>
      </c>
      <c r="O224" s="332" t="s">
        <v>81</v>
      </c>
      <c r="P224" s="327" t="s">
        <v>20</v>
      </c>
      <c r="Q224" s="327" t="s">
        <v>77</v>
      </c>
      <c r="R224" s="333" t="s">
        <v>77</v>
      </c>
      <c r="S224" s="208" t="e">
        <f>IF(B224="EXT",MATCH(SUBSTITUTE(M224,"/rsm:CrossIndustryInvoice",""),'Order-X_EXTENDED'!O:O,0),MATCH(B224,'Order-X_EXTENDED'!Z:Z,0))</f>
        <v>#N/A</v>
      </c>
      <c r="T224" s="332" t="s">
        <v>359</v>
      </c>
      <c r="U224" s="270" t="s">
        <v>4704</v>
      </c>
      <c r="V224" s="271" t="str">
        <f t="shared" si="6"/>
        <v>/rsm:CrossIndustryInvoice/rsm:SupplyChainTradeTransaction/ram:IncludedSupplyChainTradeLineItem/ram:SpecifiedLineTradeSettlement</v>
      </c>
      <c r="W224" s="271" t="str">
        <f t="shared" si="7"/>
        <v>/ram:BillingSpecifiedPeriod</v>
      </c>
      <c r="X224" s="272">
        <f>COUNTIFS(M$4:M224,V224)</f>
        <v>1</v>
      </c>
      <c r="Y224" s="273"/>
      <c r="Z224" s="326" t="s">
        <v>1136</v>
      </c>
      <c r="AA224" s="327">
        <v>4</v>
      </c>
      <c r="AB224" s="327" t="s">
        <v>20</v>
      </c>
      <c r="AC224" s="328" t="s">
        <v>1142</v>
      </c>
      <c r="AD224" s="328" t="s">
        <v>1143</v>
      </c>
      <c r="AE224" s="329" t="s">
        <v>1144</v>
      </c>
      <c r="AF224" s="329"/>
      <c r="AG224" s="329" t="s">
        <v>77</v>
      </c>
      <c r="AH224" s="328"/>
      <c r="AI224" s="327" t="s">
        <v>20</v>
      </c>
      <c r="AJ224" s="330" t="s">
        <v>1140</v>
      </c>
      <c r="AK224" s="331" t="s">
        <v>1141</v>
      </c>
      <c r="AL224" s="327" t="s">
        <v>77</v>
      </c>
      <c r="AM224" s="332" t="s">
        <v>81</v>
      </c>
      <c r="AN224" s="327" t="s">
        <v>20</v>
      </c>
      <c r="AO224" s="327" t="s">
        <v>77</v>
      </c>
      <c r="AP224" s="333" t="s">
        <v>77</v>
      </c>
      <c r="AQ224" s="268"/>
      <c r="AR224" s="332" t="s">
        <v>359</v>
      </c>
      <c r="AS224" s="398"/>
    </row>
    <row r="225" spans="1:45" s="361" customFormat="1" ht="46" customHeight="1" x14ac:dyDescent="0.2">
      <c r="A225" s="552" t="s">
        <v>4159</v>
      </c>
      <c r="B225" s="325" t="s">
        <v>1145</v>
      </c>
      <c r="C225" s="286">
        <v>5</v>
      </c>
      <c r="D225" s="286" t="s">
        <v>20</v>
      </c>
      <c r="E225" s="287" t="s">
        <v>1146</v>
      </c>
      <c r="F225" s="277"/>
      <c r="G225" s="278"/>
      <c r="H225" s="278"/>
      <c r="I225" s="278"/>
      <c r="J225" s="277"/>
      <c r="K225" s="279" t="s">
        <v>20</v>
      </c>
      <c r="L225" s="288" t="s">
        <v>1147</v>
      </c>
      <c r="M225" s="289" t="s">
        <v>1148</v>
      </c>
      <c r="N225" s="279"/>
      <c r="O225" s="282"/>
      <c r="P225" s="279" t="s">
        <v>20</v>
      </c>
      <c r="Q225" s="279"/>
      <c r="R225" s="283"/>
      <c r="S225" s="208" t="e">
        <f>IF(B225="EXT",MATCH(SUBSTITUTE(M225,"/rsm:CrossIndustryInvoice",""),'Order-X_EXTENDED'!O:O,0),MATCH(B225,'Order-X_EXTENDED'!Z:Z,0))</f>
        <v>#N/A</v>
      </c>
      <c r="T225" s="282" t="s">
        <v>359</v>
      </c>
      <c r="U225" s="270" t="s">
        <v>4704</v>
      </c>
      <c r="V225" s="271" t="str">
        <f t="shared" si="6"/>
        <v>/rsm:CrossIndustryInvoice/rsm:SupplyChainTradeTransaction/ram:IncludedSupplyChainTradeLineItem/ram:SpecifiedLineTradeSettlement/ram:BillingSpecifiedPeriod</v>
      </c>
      <c r="W225" s="271" t="str">
        <f t="shared" si="7"/>
        <v>/ram:StartDateTime</v>
      </c>
      <c r="X225" s="272">
        <f>COUNTIFS(M$4:M225,V225)</f>
        <v>1</v>
      </c>
      <c r="Y225" s="273"/>
      <c r="Z225" s="325" t="s">
        <v>1145</v>
      </c>
      <c r="AA225" s="286">
        <v>5</v>
      </c>
      <c r="AB225" s="286" t="s">
        <v>20</v>
      </c>
      <c r="AC225" s="287" t="s">
        <v>1149</v>
      </c>
      <c r="AD225" s="277"/>
      <c r="AE225" s="278"/>
      <c r="AF225" s="278"/>
      <c r="AG225" s="278" t="s">
        <v>77</v>
      </c>
      <c r="AH225" s="277"/>
      <c r="AI225" s="279" t="s">
        <v>20</v>
      </c>
      <c r="AJ225" s="288" t="s">
        <v>1147</v>
      </c>
      <c r="AK225" s="289" t="s">
        <v>1148</v>
      </c>
      <c r="AL225" s="279"/>
      <c r="AM225" s="282"/>
      <c r="AN225" s="279" t="s">
        <v>20</v>
      </c>
      <c r="AO225" s="279"/>
      <c r="AP225" s="283"/>
      <c r="AQ225" s="268"/>
      <c r="AR225" s="282" t="s">
        <v>359</v>
      </c>
      <c r="AS225" s="398"/>
    </row>
    <row r="226" spans="1:45" s="361" customFormat="1" ht="46" customHeight="1" x14ac:dyDescent="0.2">
      <c r="A226" s="552" t="s">
        <v>4159</v>
      </c>
      <c r="B226" s="325" t="s">
        <v>1150</v>
      </c>
      <c r="C226" s="279">
        <v>6</v>
      </c>
      <c r="D226" s="279" t="s">
        <v>20</v>
      </c>
      <c r="E226" s="277" t="s">
        <v>1151</v>
      </c>
      <c r="F226" s="277" t="s">
        <v>1152</v>
      </c>
      <c r="G226" s="278" t="s">
        <v>1153</v>
      </c>
      <c r="H226" s="278" t="s">
        <v>1154</v>
      </c>
      <c r="I226" s="278" t="s">
        <v>1155</v>
      </c>
      <c r="J226" s="277" t="s">
        <v>212</v>
      </c>
      <c r="K226" s="279" t="s">
        <v>16</v>
      </c>
      <c r="L226" s="288" t="s">
        <v>1156</v>
      </c>
      <c r="M226" s="289" t="s">
        <v>1157</v>
      </c>
      <c r="N226" s="279" t="s">
        <v>215</v>
      </c>
      <c r="O226" s="282" t="s">
        <v>81</v>
      </c>
      <c r="P226" s="279" t="s">
        <v>16</v>
      </c>
      <c r="Q226" s="279" t="s">
        <v>193</v>
      </c>
      <c r="R226" s="283" t="s">
        <v>216</v>
      </c>
      <c r="S226" s="208" t="e">
        <f>IF(B226="EXT",MATCH(SUBSTITUTE(M226,"/rsm:CrossIndustryInvoice",""),'Order-X_EXTENDED'!O:O,0),MATCH(B226,'Order-X_EXTENDED'!Z:Z,0))</f>
        <v>#N/A</v>
      </c>
      <c r="T226" s="282" t="s">
        <v>359</v>
      </c>
      <c r="U226" s="270" t="s">
        <v>4704</v>
      </c>
      <c r="V226" s="271" t="str">
        <f t="shared" si="6"/>
        <v>/rsm:CrossIndustryInvoice/rsm:SupplyChainTradeTransaction/ram:IncludedSupplyChainTradeLineItem/ram:SpecifiedLineTradeSettlement/ram:BillingSpecifiedPeriod/ram:StartDateTime</v>
      </c>
      <c r="W226" s="271" t="str">
        <f t="shared" si="7"/>
        <v>/udt:DateTimeString</v>
      </c>
      <c r="X226" s="272">
        <f>COUNTIFS(M$4:M226,V226)</f>
        <v>1</v>
      </c>
      <c r="Y226" s="273"/>
      <c r="Z226" s="325" t="s">
        <v>1150</v>
      </c>
      <c r="AA226" s="279">
        <v>6</v>
      </c>
      <c r="AB226" s="279" t="s">
        <v>20</v>
      </c>
      <c r="AC226" s="277" t="s">
        <v>1158</v>
      </c>
      <c r="AD226" s="277" t="s">
        <v>1159</v>
      </c>
      <c r="AE226" s="278" t="s">
        <v>1160</v>
      </c>
      <c r="AF226" s="278" t="s">
        <v>1161</v>
      </c>
      <c r="AG226" s="278" t="s">
        <v>1162</v>
      </c>
      <c r="AH226" s="277" t="s">
        <v>212</v>
      </c>
      <c r="AI226" s="279" t="s">
        <v>16</v>
      </c>
      <c r="AJ226" s="288" t="s">
        <v>1156</v>
      </c>
      <c r="AK226" s="289" t="s">
        <v>1157</v>
      </c>
      <c r="AL226" s="279" t="s">
        <v>215</v>
      </c>
      <c r="AM226" s="282" t="s">
        <v>81</v>
      </c>
      <c r="AN226" s="279" t="s">
        <v>16</v>
      </c>
      <c r="AO226" s="279" t="s">
        <v>193</v>
      </c>
      <c r="AP226" s="283" t="s">
        <v>216</v>
      </c>
      <c r="AQ226" s="268"/>
      <c r="AR226" s="282" t="s">
        <v>359</v>
      </c>
      <c r="AS226" s="398"/>
    </row>
    <row r="227" spans="1:45" s="361" customFormat="1" ht="46" customHeight="1" x14ac:dyDescent="0.2">
      <c r="A227" s="552" t="s">
        <v>4159</v>
      </c>
      <c r="B227" s="325" t="s">
        <v>1163</v>
      </c>
      <c r="C227" s="279">
        <v>7</v>
      </c>
      <c r="D227" s="279" t="s">
        <v>16</v>
      </c>
      <c r="E227" s="307" t="s">
        <v>1164</v>
      </c>
      <c r="F227" s="277" t="s">
        <v>77</v>
      </c>
      <c r="G227" s="278" t="s">
        <v>29</v>
      </c>
      <c r="H227" s="278"/>
      <c r="I227" s="278" t="s">
        <v>227</v>
      </c>
      <c r="J227" s="277"/>
      <c r="K227" s="279" t="s">
        <v>16</v>
      </c>
      <c r="L227" s="288" t="s">
        <v>1165</v>
      </c>
      <c r="M227" s="289" t="s">
        <v>1166</v>
      </c>
      <c r="N227" s="279" t="s">
        <v>77</v>
      </c>
      <c r="O227" s="282" t="s">
        <v>230</v>
      </c>
      <c r="P227" s="279" t="s">
        <v>20</v>
      </c>
      <c r="Q227" s="279" t="s">
        <v>77</v>
      </c>
      <c r="R227" s="283" t="s">
        <v>227</v>
      </c>
      <c r="S227" s="208" t="e">
        <f>IF(B227="EXT",MATCH(SUBSTITUTE(M227,"/rsm:CrossIndustryInvoice",""),'Order-X_EXTENDED'!O:O,0),MATCH(B227,'Order-X_EXTENDED'!Z:Z,0))</f>
        <v>#N/A</v>
      </c>
      <c r="T227" s="282" t="s">
        <v>359</v>
      </c>
      <c r="U227" s="270" t="s">
        <v>4704</v>
      </c>
      <c r="V227" s="271" t="str">
        <f t="shared" si="6"/>
        <v>/rsm:CrossIndustryInvoice/rsm:SupplyChainTradeTransaction/ram:IncludedSupplyChainTradeLineItem/ram:SpecifiedLineTradeSettlement/ram:BillingSpecifiedPeriod/ram:StartDateTime/udt:DateTimeString</v>
      </c>
      <c r="W227" s="271" t="str">
        <f t="shared" si="7"/>
        <v>/@format</v>
      </c>
      <c r="X227" s="272">
        <f>COUNTIFS(M$4:M227,V227)</f>
        <v>1</v>
      </c>
      <c r="Y227" s="273"/>
      <c r="Z227" s="325" t="s">
        <v>1163</v>
      </c>
      <c r="AA227" s="279">
        <v>7</v>
      </c>
      <c r="AB227" s="279" t="s">
        <v>16</v>
      </c>
      <c r="AC227" s="307" t="s">
        <v>1167</v>
      </c>
      <c r="AD227" s="277" t="s">
        <v>77</v>
      </c>
      <c r="AE227" s="278" t="s">
        <v>232</v>
      </c>
      <c r="AF227" s="278"/>
      <c r="AG227" s="278" t="s">
        <v>233</v>
      </c>
      <c r="AH227" s="277"/>
      <c r="AI227" s="279" t="s">
        <v>16</v>
      </c>
      <c r="AJ227" s="288" t="s">
        <v>1165</v>
      </c>
      <c r="AK227" s="289" t="s">
        <v>1166</v>
      </c>
      <c r="AL227" s="279" t="s">
        <v>77</v>
      </c>
      <c r="AM227" s="282" t="s">
        <v>230</v>
      </c>
      <c r="AN227" s="279" t="s">
        <v>20</v>
      </c>
      <c r="AO227" s="279" t="s">
        <v>77</v>
      </c>
      <c r="AP227" s="283" t="s">
        <v>227</v>
      </c>
      <c r="AQ227" s="268"/>
      <c r="AR227" s="282" t="s">
        <v>359</v>
      </c>
      <c r="AS227" s="398"/>
    </row>
    <row r="228" spans="1:45" s="361" customFormat="1" ht="46" customHeight="1" x14ac:dyDescent="0.2">
      <c r="A228" s="552" t="s">
        <v>4159</v>
      </c>
      <c r="B228" s="325" t="s">
        <v>1168</v>
      </c>
      <c r="C228" s="286">
        <v>5</v>
      </c>
      <c r="D228" s="286" t="s">
        <v>20</v>
      </c>
      <c r="E228" s="287" t="s">
        <v>1169</v>
      </c>
      <c r="F228" s="277"/>
      <c r="G228" s="278"/>
      <c r="H228" s="278"/>
      <c r="I228" s="278"/>
      <c r="J228" s="277"/>
      <c r="K228" s="279" t="s">
        <v>20</v>
      </c>
      <c r="L228" s="288" t="s">
        <v>1170</v>
      </c>
      <c r="M228" s="289" t="s">
        <v>1171</v>
      </c>
      <c r="N228" s="279"/>
      <c r="O228" s="282"/>
      <c r="P228" s="279" t="s">
        <v>20</v>
      </c>
      <c r="Q228" s="279"/>
      <c r="R228" s="283"/>
      <c r="S228" s="208" t="e">
        <f>IF(B228="EXT",MATCH(SUBSTITUTE(M228,"/rsm:CrossIndustryInvoice",""),'Order-X_EXTENDED'!O:O,0),MATCH(B228,'Order-X_EXTENDED'!Z:Z,0))</f>
        <v>#N/A</v>
      </c>
      <c r="T228" s="282" t="s">
        <v>359</v>
      </c>
      <c r="U228" s="270" t="s">
        <v>4704</v>
      </c>
      <c r="V228" s="271" t="str">
        <f t="shared" si="6"/>
        <v>/rsm:CrossIndustryInvoice/rsm:SupplyChainTradeTransaction/ram:IncludedSupplyChainTradeLineItem/ram:SpecifiedLineTradeSettlement/ram:BillingSpecifiedPeriod</v>
      </c>
      <c r="W228" s="271" t="str">
        <f t="shared" si="7"/>
        <v>/ram:EndDateTime</v>
      </c>
      <c r="X228" s="272">
        <f>COUNTIFS(M$4:M228,V228)</f>
        <v>1</v>
      </c>
      <c r="Y228" s="273"/>
      <c r="Z228" s="325" t="s">
        <v>1168</v>
      </c>
      <c r="AA228" s="286">
        <v>5</v>
      </c>
      <c r="AB228" s="286" t="s">
        <v>20</v>
      </c>
      <c r="AC228" s="287" t="s">
        <v>1172</v>
      </c>
      <c r="AD228" s="277"/>
      <c r="AE228" s="278"/>
      <c r="AF228" s="278"/>
      <c r="AG228" s="278" t="s">
        <v>77</v>
      </c>
      <c r="AH228" s="277"/>
      <c r="AI228" s="279" t="s">
        <v>20</v>
      </c>
      <c r="AJ228" s="288" t="s">
        <v>1170</v>
      </c>
      <c r="AK228" s="289" t="s">
        <v>1171</v>
      </c>
      <c r="AL228" s="279"/>
      <c r="AM228" s="282"/>
      <c r="AN228" s="279" t="s">
        <v>20</v>
      </c>
      <c r="AO228" s="279"/>
      <c r="AP228" s="283"/>
      <c r="AQ228" s="268"/>
      <c r="AR228" s="282" t="s">
        <v>359</v>
      </c>
      <c r="AS228" s="398"/>
    </row>
    <row r="229" spans="1:45" s="361" customFormat="1" ht="46" customHeight="1" x14ac:dyDescent="0.2">
      <c r="A229" s="552" t="s">
        <v>4159</v>
      </c>
      <c r="B229" s="325" t="s">
        <v>1173</v>
      </c>
      <c r="C229" s="279">
        <v>6</v>
      </c>
      <c r="D229" s="279" t="s">
        <v>20</v>
      </c>
      <c r="E229" s="277" t="s">
        <v>1174</v>
      </c>
      <c r="F229" s="277" t="s">
        <v>1175</v>
      </c>
      <c r="G229" s="278" t="s">
        <v>1176</v>
      </c>
      <c r="H229" s="278" t="s">
        <v>1177</v>
      </c>
      <c r="I229" s="278" t="s">
        <v>1178</v>
      </c>
      <c r="J229" s="277" t="s">
        <v>212</v>
      </c>
      <c r="K229" s="279" t="s">
        <v>16</v>
      </c>
      <c r="L229" s="288" t="s">
        <v>1179</v>
      </c>
      <c r="M229" s="289" t="s">
        <v>1180</v>
      </c>
      <c r="N229" s="279" t="s">
        <v>215</v>
      </c>
      <c r="O229" s="282" t="s">
        <v>81</v>
      </c>
      <c r="P229" s="279" t="s">
        <v>16</v>
      </c>
      <c r="Q229" s="279" t="s">
        <v>77</v>
      </c>
      <c r="R229" s="283" t="s">
        <v>216</v>
      </c>
      <c r="S229" s="208" t="e">
        <f>IF(B229="EXT",MATCH(SUBSTITUTE(M229,"/rsm:CrossIndustryInvoice",""),'Order-X_EXTENDED'!O:O,0),MATCH(B229,'Order-X_EXTENDED'!Z:Z,0))</f>
        <v>#N/A</v>
      </c>
      <c r="T229" s="282" t="s">
        <v>359</v>
      </c>
      <c r="U229" s="270" t="s">
        <v>4704</v>
      </c>
      <c r="V229" s="271" t="str">
        <f t="shared" si="6"/>
        <v>/rsm:CrossIndustryInvoice/rsm:SupplyChainTradeTransaction/ram:IncludedSupplyChainTradeLineItem/ram:SpecifiedLineTradeSettlement/ram:BillingSpecifiedPeriod/ram:EndDateTime</v>
      </c>
      <c r="W229" s="271" t="str">
        <f t="shared" si="7"/>
        <v>/udt:DateTimeString</v>
      </c>
      <c r="X229" s="272">
        <f>COUNTIFS(M$4:M229,V229)</f>
        <v>1</v>
      </c>
      <c r="Y229" s="273"/>
      <c r="Z229" s="325" t="s">
        <v>1173</v>
      </c>
      <c r="AA229" s="279">
        <v>6</v>
      </c>
      <c r="AB229" s="279" t="s">
        <v>20</v>
      </c>
      <c r="AC229" s="277" t="s">
        <v>1181</v>
      </c>
      <c r="AD229" s="277" t="s">
        <v>1182</v>
      </c>
      <c r="AE229" s="278" t="s">
        <v>1183</v>
      </c>
      <c r="AF229" s="278" t="s">
        <v>1184</v>
      </c>
      <c r="AG229" s="278" t="s">
        <v>1185</v>
      </c>
      <c r="AH229" s="277" t="s">
        <v>212</v>
      </c>
      <c r="AI229" s="279" t="s">
        <v>16</v>
      </c>
      <c r="AJ229" s="288" t="s">
        <v>1179</v>
      </c>
      <c r="AK229" s="289" t="s">
        <v>1180</v>
      </c>
      <c r="AL229" s="279" t="s">
        <v>215</v>
      </c>
      <c r="AM229" s="282" t="s">
        <v>81</v>
      </c>
      <c r="AN229" s="279" t="s">
        <v>16</v>
      </c>
      <c r="AO229" s="279" t="s">
        <v>77</v>
      </c>
      <c r="AP229" s="283" t="s">
        <v>216</v>
      </c>
      <c r="AQ229" s="268"/>
      <c r="AR229" s="282" t="s">
        <v>359</v>
      </c>
      <c r="AS229" s="398"/>
    </row>
    <row r="230" spans="1:45" s="399" customFormat="1" ht="46" customHeight="1" x14ac:dyDescent="0.2">
      <c r="A230" s="552" t="s">
        <v>4159</v>
      </c>
      <c r="B230" s="325" t="s">
        <v>1186</v>
      </c>
      <c r="C230" s="279">
        <v>7</v>
      </c>
      <c r="D230" s="279" t="s">
        <v>16</v>
      </c>
      <c r="E230" s="307" t="s">
        <v>1164</v>
      </c>
      <c r="F230" s="277" t="s">
        <v>77</v>
      </c>
      <c r="G230" s="278" t="s">
        <v>29</v>
      </c>
      <c r="H230" s="278"/>
      <c r="I230" s="278" t="s">
        <v>227</v>
      </c>
      <c r="J230" s="277"/>
      <c r="K230" s="279" t="s">
        <v>16</v>
      </c>
      <c r="L230" s="288" t="s">
        <v>1187</v>
      </c>
      <c r="M230" s="289" t="s">
        <v>1188</v>
      </c>
      <c r="N230" s="279" t="s">
        <v>77</v>
      </c>
      <c r="O230" s="282" t="s">
        <v>230</v>
      </c>
      <c r="P230" s="279" t="s">
        <v>20</v>
      </c>
      <c r="Q230" s="279" t="s">
        <v>77</v>
      </c>
      <c r="R230" s="283" t="s">
        <v>227</v>
      </c>
      <c r="S230" s="208" t="e">
        <f>IF(B230="EXT",MATCH(SUBSTITUTE(M230,"/rsm:CrossIndustryInvoice",""),'Order-X_EXTENDED'!O:O,0),MATCH(B230,'Order-X_EXTENDED'!Z:Z,0))</f>
        <v>#N/A</v>
      </c>
      <c r="T230" s="282" t="s">
        <v>359</v>
      </c>
      <c r="U230" s="270" t="s">
        <v>4704</v>
      </c>
      <c r="V230" s="271" t="str">
        <f t="shared" si="6"/>
        <v>/rsm:CrossIndustryInvoice/rsm:SupplyChainTradeTransaction/ram:IncludedSupplyChainTradeLineItem/ram:SpecifiedLineTradeSettlement/ram:BillingSpecifiedPeriod/ram:EndDateTime/udt:DateTimeString</v>
      </c>
      <c r="W230" s="271" t="str">
        <f t="shared" si="7"/>
        <v>/@format</v>
      </c>
      <c r="X230" s="272">
        <f>COUNTIFS(M$4:M230,V230)</f>
        <v>1</v>
      </c>
      <c r="Y230" s="273"/>
      <c r="Z230" s="325" t="s">
        <v>1186</v>
      </c>
      <c r="AA230" s="279">
        <v>7</v>
      </c>
      <c r="AB230" s="279" t="s">
        <v>16</v>
      </c>
      <c r="AC230" s="307" t="s">
        <v>1167</v>
      </c>
      <c r="AD230" s="277" t="s">
        <v>77</v>
      </c>
      <c r="AE230" s="278" t="s">
        <v>232</v>
      </c>
      <c r="AF230" s="278"/>
      <c r="AG230" s="278" t="s">
        <v>233</v>
      </c>
      <c r="AH230" s="277"/>
      <c r="AI230" s="279" t="s">
        <v>16</v>
      </c>
      <c r="AJ230" s="288" t="s">
        <v>1187</v>
      </c>
      <c r="AK230" s="289" t="s">
        <v>1188</v>
      </c>
      <c r="AL230" s="279" t="s">
        <v>77</v>
      </c>
      <c r="AM230" s="282" t="s">
        <v>230</v>
      </c>
      <c r="AN230" s="279" t="s">
        <v>20</v>
      </c>
      <c r="AO230" s="279" t="s">
        <v>77</v>
      </c>
      <c r="AP230" s="283" t="s">
        <v>227</v>
      </c>
      <c r="AQ230" s="268"/>
      <c r="AR230" s="282" t="s">
        <v>359</v>
      </c>
      <c r="AS230" s="398"/>
    </row>
    <row r="231" spans="1:45" s="361" customFormat="1" ht="46" customHeight="1" x14ac:dyDescent="0.2">
      <c r="A231" s="552" t="s">
        <v>4159</v>
      </c>
      <c r="B231" s="326" t="s">
        <v>1189</v>
      </c>
      <c r="C231" s="327">
        <v>4</v>
      </c>
      <c r="D231" s="327" t="s">
        <v>21</v>
      </c>
      <c r="E231" s="328" t="s">
        <v>1190</v>
      </c>
      <c r="F231" s="328" t="s">
        <v>1191</v>
      </c>
      <c r="G231" s="329"/>
      <c r="H231" s="329" t="s">
        <v>1192</v>
      </c>
      <c r="I231" s="329" t="s">
        <v>1193</v>
      </c>
      <c r="J231" s="328"/>
      <c r="K231" s="327" t="s">
        <v>21</v>
      </c>
      <c r="L231" s="330" t="s">
        <v>1194</v>
      </c>
      <c r="M231" s="331" t="s">
        <v>1195</v>
      </c>
      <c r="N231" s="327" t="s">
        <v>77</v>
      </c>
      <c r="O231" s="332" t="s">
        <v>81</v>
      </c>
      <c r="P231" s="327" t="s">
        <v>21</v>
      </c>
      <c r="Q231" s="327" t="s">
        <v>1196</v>
      </c>
      <c r="R231" s="333" t="s">
        <v>1193</v>
      </c>
      <c r="S231" s="208">
        <f>IF(B231="EXT",MATCH(SUBSTITUTE(M231,"/rsm:CrossIndustryInvoice",""),'Order-X_EXTENDED'!O:O,0),MATCH(B231,'Order-X_EXTENDED'!Z:Z,0))</f>
        <v>321</v>
      </c>
      <c r="T231" s="332" t="s">
        <v>323</v>
      </c>
      <c r="U231" s="270"/>
      <c r="V231" s="271" t="str">
        <f t="shared" si="6"/>
        <v>/rsm:CrossIndustryInvoice/rsm:SupplyChainTradeTransaction/ram:IncludedSupplyChainTradeLineItem/ram:SpecifiedLineTradeSettlement</v>
      </c>
      <c r="W231" s="271" t="str">
        <f t="shared" si="7"/>
        <v>/ram:SpecifiedTradeAllowanceCharge</v>
      </c>
      <c r="X231" s="272">
        <f>COUNTIFS(M$4:M231,V231)</f>
        <v>1</v>
      </c>
      <c r="Y231" s="273"/>
      <c r="Z231" s="326" t="s">
        <v>1189</v>
      </c>
      <c r="AA231" s="327">
        <v>4</v>
      </c>
      <c r="AB231" s="327" t="s">
        <v>21</v>
      </c>
      <c r="AC231" s="328" t="s">
        <v>1197</v>
      </c>
      <c r="AD231" s="328" t="s">
        <v>1198</v>
      </c>
      <c r="AE231" s="329"/>
      <c r="AF231" s="329" t="s">
        <v>1199</v>
      </c>
      <c r="AG231" s="329" t="s">
        <v>1193</v>
      </c>
      <c r="AH231" s="328"/>
      <c r="AI231" s="327" t="s">
        <v>21</v>
      </c>
      <c r="AJ231" s="330" t="s">
        <v>1194</v>
      </c>
      <c r="AK231" s="331" t="s">
        <v>1195</v>
      </c>
      <c r="AL231" s="327" t="s">
        <v>77</v>
      </c>
      <c r="AM231" s="332" t="s">
        <v>81</v>
      </c>
      <c r="AN231" s="327" t="s">
        <v>21</v>
      </c>
      <c r="AO231" s="327" t="s">
        <v>1196</v>
      </c>
      <c r="AP231" s="333" t="s">
        <v>1193</v>
      </c>
      <c r="AQ231" s="268"/>
      <c r="AR231" s="332" t="s">
        <v>323</v>
      </c>
      <c r="AS231" s="398"/>
    </row>
    <row r="232" spans="1:45" s="361" customFormat="1" ht="46" customHeight="1" x14ac:dyDescent="0.2">
      <c r="A232" s="552" t="s">
        <v>4159</v>
      </c>
      <c r="B232" s="325" t="s">
        <v>1200</v>
      </c>
      <c r="C232" s="279">
        <v>5</v>
      </c>
      <c r="D232" s="279" t="s">
        <v>16</v>
      </c>
      <c r="E232" s="307" t="s">
        <v>1201</v>
      </c>
      <c r="F232" s="277" t="s">
        <v>1202</v>
      </c>
      <c r="G232" s="278" t="s">
        <v>77</v>
      </c>
      <c r="H232" s="278"/>
      <c r="I232" s="278" t="s">
        <v>77</v>
      </c>
      <c r="J232" s="277"/>
      <c r="K232" s="279" t="s">
        <v>16</v>
      </c>
      <c r="L232" s="288" t="s">
        <v>1203</v>
      </c>
      <c r="M232" s="289" t="s">
        <v>1204</v>
      </c>
      <c r="N232" s="279" t="s">
        <v>77</v>
      </c>
      <c r="O232" s="282" t="s">
        <v>77</v>
      </c>
      <c r="P232" s="279" t="s">
        <v>20</v>
      </c>
      <c r="Q232" s="279" t="s">
        <v>77</v>
      </c>
      <c r="R232" s="283" t="s">
        <v>77</v>
      </c>
      <c r="S232" s="208">
        <f>IF(B232="EXT",MATCH(SUBSTITUTE(M232,"/rsm:CrossIndustryInvoice",""),'Order-X_EXTENDED'!O:O,0),MATCH(B232,'Order-X_EXTENDED'!Z:Z,0))</f>
        <v>322</v>
      </c>
      <c r="T232" s="282" t="s">
        <v>323</v>
      </c>
      <c r="U232" s="270"/>
      <c r="V232" s="271" t="str">
        <f t="shared" si="6"/>
        <v>/rsm:CrossIndustryInvoice/rsm:SupplyChainTradeTransaction/ram:IncludedSupplyChainTradeLineItem/ram:SpecifiedLineTradeSettlement/ram:SpecifiedTradeAllowanceCharge</v>
      </c>
      <c r="W232" s="271" t="str">
        <f t="shared" si="7"/>
        <v>/ram:ChargeIndicator</v>
      </c>
      <c r="X232" s="272">
        <f>COUNTIFS(M$4:M232,V232)</f>
        <v>1</v>
      </c>
      <c r="Y232" s="273"/>
      <c r="Z232" s="325" t="s">
        <v>1200</v>
      </c>
      <c r="AA232" s="279">
        <v>5</v>
      </c>
      <c r="AB232" s="279" t="s">
        <v>16</v>
      </c>
      <c r="AC232" s="307" t="s">
        <v>1205</v>
      </c>
      <c r="AD232" s="277" t="s">
        <v>1206</v>
      </c>
      <c r="AE232" s="278" t="s">
        <v>77</v>
      </c>
      <c r="AF232" s="278"/>
      <c r="AG232" s="278" t="s">
        <v>77</v>
      </c>
      <c r="AH232" s="277"/>
      <c r="AI232" s="279" t="s">
        <v>16</v>
      </c>
      <c r="AJ232" s="288" t="s">
        <v>1203</v>
      </c>
      <c r="AK232" s="289" t="s">
        <v>1204</v>
      </c>
      <c r="AL232" s="279" t="s">
        <v>77</v>
      </c>
      <c r="AM232" s="282" t="s">
        <v>77</v>
      </c>
      <c r="AN232" s="279" t="s">
        <v>20</v>
      </c>
      <c r="AO232" s="279" t="s">
        <v>77</v>
      </c>
      <c r="AP232" s="283" t="s">
        <v>77</v>
      </c>
      <c r="AQ232" s="268"/>
      <c r="AR232" s="282" t="s">
        <v>323</v>
      </c>
      <c r="AS232" s="398"/>
    </row>
    <row r="233" spans="1:45" s="361" customFormat="1" ht="46" customHeight="1" x14ac:dyDescent="0.2">
      <c r="A233" s="552" t="s">
        <v>4159</v>
      </c>
      <c r="B233" s="325" t="s">
        <v>1207</v>
      </c>
      <c r="C233" s="279">
        <v>6</v>
      </c>
      <c r="D233" s="279" t="s">
        <v>16</v>
      </c>
      <c r="E233" s="307" t="s">
        <v>1208</v>
      </c>
      <c r="F233" s="277" t="s">
        <v>77</v>
      </c>
      <c r="G233" s="278" t="s">
        <v>718</v>
      </c>
      <c r="H233" s="278"/>
      <c r="I233" s="278" t="s">
        <v>718</v>
      </c>
      <c r="J233" s="277"/>
      <c r="K233" s="279" t="s">
        <v>16</v>
      </c>
      <c r="L233" s="288" t="s">
        <v>1209</v>
      </c>
      <c r="M233" s="289" t="s">
        <v>1210</v>
      </c>
      <c r="N233" s="279" t="s">
        <v>77</v>
      </c>
      <c r="O233" s="282" t="s">
        <v>77</v>
      </c>
      <c r="P233" s="279" t="s">
        <v>16</v>
      </c>
      <c r="Q233" s="279" t="s">
        <v>77</v>
      </c>
      <c r="R233" s="283" t="s">
        <v>718</v>
      </c>
      <c r="S233" s="208">
        <f>IF(B233="EXT",MATCH(SUBSTITUTE(M233,"/rsm:CrossIndustryInvoice",""),'Order-X_EXTENDED'!O:O,0),MATCH(B233,'Order-X_EXTENDED'!Z:Z,0))</f>
        <v>323</v>
      </c>
      <c r="T233" s="282" t="s">
        <v>323</v>
      </c>
      <c r="U233" s="270"/>
      <c r="V233" s="271" t="str">
        <f t="shared" si="6"/>
        <v>/rsm:CrossIndustryInvoice/rsm:SupplyChainTradeTransaction/ram:IncludedSupplyChainTradeLineItem/ram:SpecifiedLineTradeSettlement/ram:SpecifiedTradeAllowanceCharge/ram:ChargeIndicator</v>
      </c>
      <c r="W233" s="271" t="str">
        <f t="shared" si="7"/>
        <v>/udt:Indicator</v>
      </c>
      <c r="X233" s="272">
        <f>COUNTIFS(M$4:M233,V233)</f>
        <v>1</v>
      </c>
      <c r="Y233" s="273"/>
      <c r="Z233" s="325" t="s">
        <v>1207</v>
      </c>
      <c r="AA233" s="279">
        <v>6</v>
      </c>
      <c r="AB233" s="279" t="s">
        <v>16</v>
      </c>
      <c r="AC233" s="307" t="s">
        <v>1211</v>
      </c>
      <c r="AD233" s="277" t="s">
        <v>77</v>
      </c>
      <c r="AE233" s="278" t="s">
        <v>722</v>
      </c>
      <c r="AF233" s="278"/>
      <c r="AG233" s="278" t="s">
        <v>722</v>
      </c>
      <c r="AH233" s="277"/>
      <c r="AI233" s="279" t="s">
        <v>16</v>
      </c>
      <c r="AJ233" s="288" t="s">
        <v>1209</v>
      </c>
      <c r="AK233" s="289" t="s">
        <v>1210</v>
      </c>
      <c r="AL233" s="279" t="s">
        <v>77</v>
      </c>
      <c r="AM233" s="282" t="s">
        <v>77</v>
      </c>
      <c r="AN233" s="279" t="s">
        <v>16</v>
      </c>
      <c r="AO233" s="279" t="s">
        <v>77</v>
      </c>
      <c r="AP233" s="283" t="s">
        <v>718</v>
      </c>
      <c r="AQ233" s="268"/>
      <c r="AR233" s="282" t="s">
        <v>323</v>
      </c>
      <c r="AS233" s="398"/>
    </row>
    <row r="234" spans="1:45" s="361" customFormat="1" ht="46" customHeight="1" x14ac:dyDescent="0.2">
      <c r="A234" s="552" t="s">
        <v>4159</v>
      </c>
      <c r="B234" s="325" t="s">
        <v>1212</v>
      </c>
      <c r="C234" s="279">
        <v>5</v>
      </c>
      <c r="D234" s="279" t="s">
        <v>20</v>
      </c>
      <c r="E234" s="277" t="s">
        <v>1213</v>
      </c>
      <c r="F234" s="277" t="s">
        <v>1214</v>
      </c>
      <c r="G234" s="278"/>
      <c r="H234" s="278" t="s">
        <v>1126</v>
      </c>
      <c r="I234" s="278" t="s">
        <v>77</v>
      </c>
      <c r="J234" s="277" t="s">
        <v>1127</v>
      </c>
      <c r="K234" s="279" t="s">
        <v>20</v>
      </c>
      <c r="L234" s="288" t="s">
        <v>1215</v>
      </c>
      <c r="M234" s="289" t="s">
        <v>1216</v>
      </c>
      <c r="N234" s="279" t="s">
        <v>1130</v>
      </c>
      <c r="O234" s="282" t="s">
        <v>81</v>
      </c>
      <c r="P234" s="279" t="s">
        <v>20</v>
      </c>
      <c r="Q234" s="279" t="s">
        <v>77</v>
      </c>
      <c r="R234" s="283" t="s">
        <v>77</v>
      </c>
      <c r="S234" s="208">
        <f>IF(B234="EXT",MATCH(SUBSTITUTE(M234,"/rsm:CrossIndustryInvoice",""),'Order-X_EXTENDED'!O:O,0),MATCH(B234,'Order-X_EXTENDED'!Z:Z,0))</f>
        <v>324</v>
      </c>
      <c r="T234" s="282" t="s">
        <v>359</v>
      </c>
      <c r="U234" s="270"/>
      <c r="V234" s="271" t="str">
        <f t="shared" si="6"/>
        <v>/rsm:CrossIndustryInvoice/rsm:SupplyChainTradeTransaction/ram:IncludedSupplyChainTradeLineItem/ram:SpecifiedLineTradeSettlement/ram:SpecifiedTradeAllowanceCharge</v>
      </c>
      <c r="W234" s="271" t="str">
        <f t="shared" si="7"/>
        <v>/ram:CalculationPercent</v>
      </c>
      <c r="X234" s="272">
        <f>COUNTIFS(M$4:M234,V234)</f>
        <v>1</v>
      </c>
      <c r="Y234" s="273"/>
      <c r="Z234" s="325" t="s">
        <v>1212</v>
      </c>
      <c r="AA234" s="279">
        <v>5</v>
      </c>
      <c r="AB234" s="279" t="s">
        <v>20</v>
      </c>
      <c r="AC234" s="277" t="s">
        <v>1217</v>
      </c>
      <c r="AD234" s="277" t="s">
        <v>1218</v>
      </c>
      <c r="AE234" s="278"/>
      <c r="AF234" s="278" t="s">
        <v>1134</v>
      </c>
      <c r="AG234" s="278" t="s">
        <v>77</v>
      </c>
      <c r="AH234" s="277" t="s">
        <v>1135</v>
      </c>
      <c r="AI234" s="279" t="s">
        <v>20</v>
      </c>
      <c r="AJ234" s="288" t="s">
        <v>1215</v>
      </c>
      <c r="AK234" s="289" t="s">
        <v>1216</v>
      </c>
      <c r="AL234" s="279" t="s">
        <v>1130</v>
      </c>
      <c r="AM234" s="282" t="s">
        <v>81</v>
      </c>
      <c r="AN234" s="279" t="s">
        <v>20</v>
      </c>
      <c r="AO234" s="279" t="s">
        <v>77</v>
      </c>
      <c r="AP234" s="283" t="s">
        <v>77</v>
      </c>
      <c r="AQ234" s="268"/>
      <c r="AR234" s="282" t="s">
        <v>359</v>
      </c>
      <c r="AS234" s="398"/>
    </row>
    <row r="235" spans="1:45" s="361" customFormat="1" ht="46" customHeight="1" x14ac:dyDescent="0.2">
      <c r="A235" s="552" t="s">
        <v>4159</v>
      </c>
      <c r="B235" s="325" t="s">
        <v>1219</v>
      </c>
      <c r="C235" s="279">
        <v>5</v>
      </c>
      <c r="D235" s="279" t="s">
        <v>20</v>
      </c>
      <c r="E235" s="277" t="s">
        <v>1220</v>
      </c>
      <c r="F235" s="277" t="s">
        <v>1221</v>
      </c>
      <c r="G235" s="278"/>
      <c r="H235" s="278"/>
      <c r="I235" s="278" t="s">
        <v>77</v>
      </c>
      <c r="J235" s="277" t="s">
        <v>1222</v>
      </c>
      <c r="K235" s="279" t="s">
        <v>20</v>
      </c>
      <c r="L235" s="288" t="s">
        <v>1223</v>
      </c>
      <c r="M235" s="289" t="s">
        <v>1224</v>
      </c>
      <c r="N235" s="279" t="s">
        <v>230</v>
      </c>
      <c r="O235" s="282" t="s">
        <v>81</v>
      </c>
      <c r="P235" s="279" t="s">
        <v>20</v>
      </c>
      <c r="Q235" s="279" t="s">
        <v>77</v>
      </c>
      <c r="R235" s="283" t="s">
        <v>77</v>
      </c>
      <c r="S235" s="208">
        <f>IF(B235="EXT",MATCH(SUBSTITUTE(M235,"/rsm:CrossIndustryInvoice",""),'Order-X_EXTENDED'!O:O,0),MATCH(B235,'Order-X_EXTENDED'!Z:Z,0))</f>
        <v>325</v>
      </c>
      <c r="T235" s="282" t="s">
        <v>359</v>
      </c>
      <c r="U235" s="270"/>
      <c r="V235" s="271" t="str">
        <f t="shared" si="6"/>
        <v>/rsm:CrossIndustryInvoice/rsm:SupplyChainTradeTransaction/ram:IncludedSupplyChainTradeLineItem/ram:SpecifiedLineTradeSettlement/ram:SpecifiedTradeAllowanceCharge</v>
      </c>
      <c r="W235" s="271" t="str">
        <f t="shared" si="7"/>
        <v>/ram:BasisAmount</v>
      </c>
      <c r="X235" s="272">
        <f>COUNTIFS(M$4:M235,V235)</f>
        <v>1</v>
      </c>
      <c r="Y235" s="273"/>
      <c r="Z235" s="325" t="s">
        <v>1219</v>
      </c>
      <c r="AA235" s="279">
        <v>5</v>
      </c>
      <c r="AB235" s="279" t="s">
        <v>20</v>
      </c>
      <c r="AC235" s="277" t="s">
        <v>1225</v>
      </c>
      <c r="AD235" s="277" t="s">
        <v>1226</v>
      </c>
      <c r="AE235" s="278"/>
      <c r="AF235" s="278"/>
      <c r="AG235" s="278" t="s">
        <v>77</v>
      </c>
      <c r="AH235" s="277" t="s">
        <v>1227</v>
      </c>
      <c r="AI235" s="279" t="s">
        <v>20</v>
      </c>
      <c r="AJ235" s="288" t="s">
        <v>1223</v>
      </c>
      <c r="AK235" s="289" t="s">
        <v>1224</v>
      </c>
      <c r="AL235" s="279" t="s">
        <v>230</v>
      </c>
      <c r="AM235" s="282" t="s">
        <v>81</v>
      </c>
      <c r="AN235" s="279" t="s">
        <v>20</v>
      </c>
      <c r="AO235" s="279" t="s">
        <v>77</v>
      </c>
      <c r="AP235" s="283" t="s">
        <v>77</v>
      </c>
      <c r="AQ235" s="268"/>
      <c r="AR235" s="282" t="s">
        <v>359</v>
      </c>
      <c r="AS235" s="398"/>
    </row>
    <row r="236" spans="1:45" s="399" customFormat="1" ht="46" customHeight="1" x14ac:dyDescent="0.2">
      <c r="A236" s="552" t="s">
        <v>4159</v>
      </c>
      <c r="B236" s="325" t="s">
        <v>1228</v>
      </c>
      <c r="C236" s="279">
        <v>5</v>
      </c>
      <c r="D236" s="279" t="s">
        <v>16</v>
      </c>
      <c r="E236" s="277" t="s">
        <v>1229</v>
      </c>
      <c r="F236" s="277" t="s">
        <v>1230</v>
      </c>
      <c r="G236" s="278"/>
      <c r="H236" s="278"/>
      <c r="I236" s="278" t="s">
        <v>1231</v>
      </c>
      <c r="J236" s="277" t="s">
        <v>1222</v>
      </c>
      <c r="K236" s="279" t="s">
        <v>16</v>
      </c>
      <c r="L236" s="288" t="s">
        <v>1232</v>
      </c>
      <c r="M236" s="289" t="s">
        <v>1233</v>
      </c>
      <c r="N236" s="279" t="s">
        <v>230</v>
      </c>
      <c r="O236" s="282" t="s">
        <v>81</v>
      </c>
      <c r="P236" s="279" t="s">
        <v>21</v>
      </c>
      <c r="Q236" s="279" t="s">
        <v>193</v>
      </c>
      <c r="R236" s="283" t="s">
        <v>77</v>
      </c>
      <c r="S236" s="208">
        <f>IF(B236="EXT",MATCH(SUBSTITUTE(M236,"/rsm:CrossIndustryInvoice",""),'Order-X_EXTENDED'!O:O,0),MATCH(B236,'Order-X_EXTENDED'!Z:Z,0))</f>
        <v>326</v>
      </c>
      <c r="T236" s="282" t="s">
        <v>323</v>
      </c>
      <c r="U236" s="270"/>
      <c r="V236" s="271" t="str">
        <f t="shared" si="6"/>
        <v>/rsm:CrossIndustryInvoice/rsm:SupplyChainTradeTransaction/ram:IncludedSupplyChainTradeLineItem/ram:SpecifiedLineTradeSettlement/ram:SpecifiedTradeAllowanceCharge</v>
      </c>
      <c r="W236" s="271" t="str">
        <f t="shared" si="7"/>
        <v>/ram:ActualAmount</v>
      </c>
      <c r="X236" s="272">
        <f>COUNTIFS(M$4:M236,V236)</f>
        <v>1</v>
      </c>
      <c r="Y236" s="273"/>
      <c r="Z236" s="325" t="s">
        <v>1228</v>
      </c>
      <c r="AA236" s="279">
        <v>5</v>
      </c>
      <c r="AB236" s="279" t="s">
        <v>16</v>
      </c>
      <c r="AC236" s="277" t="s">
        <v>1234</v>
      </c>
      <c r="AD236" s="277" t="s">
        <v>1235</v>
      </c>
      <c r="AE236" s="278"/>
      <c r="AF236" s="278"/>
      <c r="AG236" s="278" t="s">
        <v>1236</v>
      </c>
      <c r="AH236" s="277" t="s">
        <v>1227</v>
      </c>
      <c r="AI236" s="279" t="s">
        <v>16</v>
      </c>
      <c r="AJ236" s="288" t="s">
        <v>1232</v>
      </c>
      <c r="AK236" s="289" t="s">
        <v>1233</v>
      </c>
      <c r="AL236" s="279" t="s">
        <v>230</v>
      </c>
      <c r="AM236" s="282" t="s">
        <v>81</v>
      </c>
      <c r="AN236" s="279" t="s">
        <v>21</v>
      </c>
      <c r="AO236" s="279" t="s">
        <v>193</v>
      </c>
      <c r="AP236" s="283" t="s">
        <v>77</v>
      </c>
      <c r="AQ236" s="268"/>
      <c r="AR236" s="282" t="s">
        <v>323</v>
      </c>
      <c r="AS236" s="398"/>
    </row>
    <row r="237" spans="1:45" s="361" customFormat="1" ht="46" customHeight="1" x14ac:dyDescent="0.2">
      <c r="A237" s="552" t="s">
        <v>4159</v>
      </c>
      <c r="B237" s="325" t="s">
        <v>1237</v>
      </c>
      <c r="C237" s="279">
        <v>5</v>
      </c>
      <c r="D237" s="279" t="s">
        <v>20</v>
      </c>
      <c r="E237" s="277" t="s">
        <v>1238</v>
      </c>
      <c r="F237" s="277" t="s">
        <v>1239</v>
      </c>
      <c r="G237" s="278" t="s">
        <v>1240</v>
      </c>
      <c r="H237" s="278"/>
      <c r="I237" s="278" t="s">
        <v>1241</v>
      </c>
      <c r="J237" s="277" t="s">
        <v>189</v>
      </c>
      <c r="K237" s="279" t="s">
        <v>20</v>
      </c>
      <c r="L237" s="288" t="s">
        <v>1242</v>
      </c>
      <c r="M237" s="289" t="s">
        <v>1243</v>
      </c>
      <c r="N237" s="279" t="s">
        <v>192</v>
      </c>
      <c r="O237" s="282" t="s">
        <v>81</v>
      </c>
      <c r="P237" s="279" t="s">
        <v>20</v>
      </c>
      <c r="Q237" s="279" t="s">
        <v>77</v>
      </c>
      <c r="R237" s="283" t="s">
        <v>77</v>
      </c>
      <c r="S237" s="208">
        <f>IF(B237="EXT",MATCH(SUBSTITUTE(M237,"/rsm:CrossIndustryInvoice",""),'Order-X_EXTENDED'!O:O,0),MATCH(B237,'Order-X_EXTENDED'!Z:Z,0))</f>
        <v>327</v>
      </c>
      <c r="T237" s="282" t="s">
        <v>323</v>
      </c>
      <c r="U237" s="270"/>
      <c r="V237" s="271" t="str">
        <f t="shared" si="6"/>
        <v>/rsm:CrossIndustryInvoice/rsm:SupplyChainTradeTransaction/ram:IncludedSupplyChainTradeLineItem/ram:SpecifiedLineTradeSettlement/ram:SpecifiedTradeAllowanceCharge</v>
      </c>
      <c r="W237" s="271" t="str">
        <f t="shared" si="7"/>
        <v>/ram:ReasonCode</v>
      </c>
      <c r="X237" s="272">
        <f>COUNTIFS(M$4:M237,V237)</f>
        <v>1</v>
      </c>
      <c r="Y237" s="273"/>
      <c r="Z237" s="325" t="s">
        <v>1237</v>
      </c>
      <c r="AA237" s="279">
        <v>5</v>
      </c>
      <c r="AB237" s="279" t="s">
        <v>20</v>
      </c>
      <c r="AC237" s="277" t="s">
        <v>1244</v>
      </c>
      <c r="AD237" s="277" t="s">
        <v>1245</v>
      </c>
      <c r="AE237" s="278" t="s">
        <v>1246</v>
      </c>
      <c r="AF237" s="278"/>
      <c r="AG237" s="278" t="s">
        <v>1247</v>
      </c>
      <c r="AH237" s="277" t="s">
        <v>189</v>
      </c>
      <c r="AI237" s="279" t="s">
        <v>20</v>
      </c>
      <c r="AJ237" s="288" t="s">
        <v>1242</v>
      </c>
      <c r="AK237" s="289" t="s">
        <v>1243</v>
      </c>
      <c r="AL237" s="279" t="s">
        <v>192</v>
      </c>
      <c r="AM237" s="282" t="s">
        <v>81</v>
      </c>
      <c r="AN237" s="279" t="s">
        <v>20</v>
      </c>
      <c r="AO237" s="279" t="s">
        <v>77</v>
      </c>
      <c r="AP237" s="283" t="s">
        <v>77</v>
      </c>
      <c r="AQ237" s="268"/>
      <c r="AR237" s="282" t="s">
        <v>323</v>
      </c>
      <c r="AS237" s="398"/>
    </row>
    <row r="238" spans="1:45" s="361" customFormat="1" ht="46" customHeight="1" x14ac:dyDescent="0.2">
      <c r="A238" s="552" t="s">
        <v>4159</v>
      </c>
      <c r="B238" s="325" t="s">
        <v>1248</v>
      </c>
      <c r="C238" s="279">
        <v>5</v>
      </c>
      <c r="D238" s="279" t="s">
        <v>20</v>
      </c>
      <c r="E238" s="277" t="s">
        <v>1249</v>
      </c>
      <c r="F238" s="277" t="s">
        <v>1250</v>
      </c>
      <c r="G238" s="278"/>
      <c r="H238" s="278"/>
      <c r="I238" s="278" t="s">
        <v>1241</v>
      </c>
      <c r="J238" s="277" t="s">
        <v>122</v>
      </c>
      <c r="K238" s="279" t="s">
        <v>20</v>
      </c>
      <c r="L238" s="288" t="s">
        <v>1251</v>
      </c>
      <c r="M238" s="289" t="s">
        <v>1252</v>
      </c>
      <c r="N238" s="279" t="s">
        <v>125</v>
      </c>
      <c r="O238" s="282" t="s">
        <v>81</v>
      </c>
      <c r="P238" s="279" t="s">
        <v>20</v>
      </c>
      <c r="Q238" s="279" t="s">
        <v>77</v>
      </c>
      <c r="R238" s="283" t="s">
        <v>77</v>
      </c>
      <c r="S238" s="208">
        <f>IF(B238="EXT",MATCH(SUBSTITUTE(M238,"/rsm:CrossIndustryInvoice",""),'Order-X_EXTENDED'!O:O,0),MATCH(B238,'Order-X_EXTENDED'!Z:Z,0))</f>
        <v>328</v>
      </c>
      <c r="T238" s="282" t="s">
        <v>323</v>
      </c>
      <c r="U238" s="270"/>
      <c r="V238" s="271" t="str">
        <f t="shared" si="6"/>
        <v>/rsm:CrossIndustryInvoice/rsm:SupplyChainTradeTransaction/ram:IncludedSupplyChainTradeLineItem/ram:SpecifiedLineTradeSettlement/ram:SpecifiedTradeAllowanceCharge</v>
      </c>
      <c r="W238" s="271" t="str">
        <f t="shared" si="7"/>
        <v>/ram:Reason</v>
      </c>
      <c r="X238" s="272">
        <f>COUNTIFS(M$4:M238,V238)</f>
        <v>1</v>
      </c>
      <c r="Y238" s="273"/>
      <c r="Z238" s="325" t="s">
        <v>1248</v>
      </c>
      <c r="AA238" s="279">
        <v>5</v>
      </c>
      <c r="AB238" s="279" t="s">
        <v>20</v>
      </c>
      <c r="AC238" s="277" t="s">
        <v>1253</v>
      </c>
      <c r="AD238" s="277" t="s">
        <v>1254</v>
      </c>
      <c r="AE238" s="278"/>
      <c r="AF238" s="278"/>
      <c r="AG238" s="278" t="s">
        <v>1247</v>
      </c>
      <c r="AH238" s="277" t="s">
        <v>131</v>
      </c>
      <c r="AI238" s="279" t="s">
        <v>20</v>
      </c>
      <c r="AJ238" s="288" t="s">
        <v>1251</v>
      </c>
      <c r="AK238" s="289" t="s">
        <v>1252</v>
      </c>
      <c r="AL238" s="279" t="s">
        <v>125</v>
      </c>
      <c r="AM238" s="282" t="s">
        <v>81</v>
      </c>
      <c r="AN238" s="279" t="s">
        <v>20</v>
      </c>
      <c r="AO238" s="279" t="s">
        <v>77</v>
      </c>
      <c r="AP238" s="283" t="s">
        <v>77</v>
      </c>
      <c r="AQ238" s="268"/>
      <c r="AR238" s="282" t="s">
        <v>323</v>
      </c>
      <c r="AS238" s="398"/>
    </row>
    <row r="239" spans="1:45" s="361" customFormat="1" ht="46" customHeight="1" x14ac:dyDescent="0.2">
      <c r="A239" s="552" t="s">
        <v>4159</v>
      </c>
      <c r="B239" s="326" t="s">
        <v>1255</v>
      </c>
      <c r="C239" s="327">
        <v>4</v>
      </c>
      <c r="D239" s="327" t="s">
        <v>21</v>
      </c>
      <c r="E239" s="328" t="s">
        <v>1256</v>
      </c>
      <c r="F239" s="328" t="s">
        <v>1257</v>
      </c>
      <c r="G239" s="329" t="s">
        <v>1258</v>
      </c>
      <c r="H239" s="329" t="s">
        <v>1259</v>
      </c>
      <c r="I239" s="329" t="s">
        <v>1260</v>
      </c>
      <c r="J239" s="328"/>
      <c r="K239" s="327" t="s">
        <v>21</v>
      </c>
      <c r="L239" s="330" t="s">
        <v>1194</v>
      </c>
      <c r="M239" s="331" t="s">
        <v>1195</v>
      </c>
      <c r="N239" s="327" t="s">
        <v>77</v>
      </c>
      <c r="O239" s="332" t="s">
        <v>81</v>
      </c>
      <c r="P239" s="327" t="s">
        <v>21</v>
      </c>
      <c r="Q239" s="327" t="s">
        <v>1196</v>
      </c>
      <c r="R239" s="333" t="s">
        <v>1260</v>
      </c>
      <c r="S239" s="208">
        <f>IF(B239="EXT",MATCH(SUBSTITUTE(M239,"/rsm:CrossIndustryInvoice",""),'Order-X_EXTENDED'!O:O,0),MATCH(B239,'Order-X_EXTENDED'!Z:Z,0))</f>
        <v>329</v>
      </c>
      <c r="T239" s="332" t="s">
        <v>323</v>
      </c>
      <c r="U239" s="270"/>
      <c r="V239" s="271" t="str">
        <f t="shared" si="6"/>
        <v>/rsm:CrossIndustryInvoice/rsm:SupplyChainTradeTransaction/ram:IncludedSupplyChainTradeLineItem/ram:SpecifiedLineTradeSettlement</v>
      </c>
      <c r="W239" s="271" t="str">
        <f t="shared" si="7"/>
        <v>/ram:SpecifiedTradeAllowanceCharge</v>
      </c>
      <c r="X239" s="272">
        <f>COUNTIFS(M$4:M239,V239)</f>
        <v>1</v>
      </c>
      <c r="Y239" s="273"/>
      <c r="Z239" s="326" t="s">
        <v>1255</v>
      </c>
      <c r="AA239" s="327">
        <v>4</v>
      </c>
      <c r="AB239" s="327" t="s">
        <v>21</v>
      </c>
      <c r="AC239" s="328" t="s">
        <v>1261</v>
      </c>
      <c r="AD239" s="328" t="s">
        <v>1262</v>
      </c>
      <c r="AE239" s="329" t="s">
        <v>1263</v>
      </c>
      <c r="AF239" s="329" t="s">
        <v>1264</v>
      </c>
      <c r="AG239" s="329" t="s">
        <v>1260</v>
      </c>
      <c r="AH239" s="328"/>
      <c r="AI239" s="327" t="s">
        <v>21</v>
      </c>
      <c r="AJ239" s="330" t="s">
        <v>1194</v>
      </c>
      <c r="AK239" s="331" t="s">
        <v>1195</v>
      </c>
      <c r="AL239" s="327" t="s">
        <v>77</v>
      </c>
      <c r="AM239" s="332" t="s">
        <v>81</v>
      </c>
      <c r="AN239" s="327" t="s">
        <v>21</v>
      </c>
      <c r="AO239" s="327" t="s">
        <v>1196</v>
      </c>
      <c r="AP239" s="333" t="s">
        <v>1260</v>
      </c>
      <c r="AQ239" s="268"/>
      <c r="AR239" s="332" t="s">
        <v>323</v>
      </c>
      <c r="AS239" s="398"/>
    </row>
    <row r="240" spans="1:45" s="399" customFormat="1" ht="46" customHeight="1" x14ac:dyDescent="0.2">
      <c r="A240" s="552" t="s">
        <v>4159</v>
      </c>
      <c r="B240" s="325" t="s">
        <v>1265</v>
      </c>
      <c r="C240" s="279">
        <v>5</v>
      </c>
      <c r="D240" s="279" t="s">
        <v>16</v>
      </c>
      <c r="E240" s="307" t="s">
        <v>1201</v>
      </c>
      <c r="F240" s="277" t="s">
        <v>77</v>
      </c>
      <c r="G240" s="278" t="s">
        <v>77</v>
      </c>
      <c r="H240" s="278"/>
      <c r="I240" s="278" t="s">
        <v>77</v>
      </c>
      <c r="J240" s="277"/>
      <c r="K240" s="279" t="s">
        <v>16</v>
      </c>
      <c r="L240" s="288" t="s">
        <v>1203</v>
      </c>
      <c r="M240" s="289" t="s">
        <v>1204</v>
      </c>
      <c r="N240" s="279" t="s">
        <v>77</v>
      </c>
      <c r="O240" s="282" t="s">
        <v>77</v>
      </c>
      <c r="P240" s="279" t="s">
        <v>20</v>
      </c>
      <c r="Q240" s="279" t="s">
        <v>77</v>
      </c>
      <c r="R240" s="283" t="s">
        <v>77</v>
      </c>
      <c r="S240" s="208">
        <f>IF(B240="EXT",MATCH(SUBSTITUTE(M240,"/rsm:CrossIndustryInvoice",""),'Order-X_EXTENDED'!O:O,0),MATCH(B240,'Order-X_EXTENDED'!Z:Z,0))</f>
        <v>330</v>
      </c>
      <c r="T240" s="282" t="s">
        <v>323</v>
      </c>
      <c r="U240" s="270"/>
      <c r="V240" s="271" t="str">
        <f t="shared" si="6"/>
        <v>/rsm:CrossIndustryInvoice/rsm:SupplyChainTradeTransaction/ram:IncludedSupplyChainTradeLineItem/ram:SpecifiedLineTradeSettlement/ram:SpecifiedTradeAllowanceCharge</v>
      </c>
      <c r="W240" s="271" t="str">
        <f t="shared" si="7"/>
        <v>/ram:ChargeIndicator</v>
      </c>
      <c r="X240" s="272">
        <f>COUNTIFS(M$4:M240,V240)</f>
        <v>2</v>
      </c>
      <c r="Y240" s="273"/>
      <c r="Z240" s="325" t="s">
        <v>1265</v>
      </c>
      <c r="AA240" s="279">
        <v>5</v>
      </c>
      <c r="AB240" s="279" t="s">
        <v>16</v>
      </c>
      <c r="AC240" s="307" t="s">
        <v>1205</v>
      </c>
      <c r="AD240" s="277" t="s">
        <v>77</v>
      </c>
      <c r="AE240" s="278" t="s">
        <v>77</v>
      </c>
      <c r="AF240" s="278"/>
      <c r="AG240" s="278" t="s">
        <v>77</v>
      </c>
      <c r="AH240" s="277"/>
      <c r="AI240" s="279" t="s">
        <v>16</v>
      </c>
      <c r="AJ240" s="288" t="s">
        <v>1203</v>
      </c>
      <c r="AK240" s="289" t="s">
        <v>1204</v>
      </c>
      <c r="AL240" s="279" t="s">
        <v>77</v>
      </c>
      <c r="AM240" s="282" t="s">
        <v>77</v>
      </c>
      <c r="AN240" s="279" t="s">
        <v>20</v>
      </c>
      <c r="AO240" s="279" t="s">
        <v>77</v>
      </c>
      <c r="AP240" s="283" t="s">
        <v>77</v>
      </c>
      <c r="AQ240" s="268"/>
      <c r="AR240" s="282" t="s">
        <v>323</v>
      </c>
      <c r="AS240" s="398"/>
    </row>
    <row r="241" spans="1:45" s="361" customFormat="1" ht="46" customHeight="1" x14ac:dyDescent="0.2">
      <c r="A241" s="552" t="s">
        <v>4159</v>
      </c>
      <c r="B241" s="325" t="s">
        <v>1266</v>
      </c>
      <c r="C241" s="279">
        <v>6</v>
      </c>
      <c r="D241" s="279" t="s">
        <v>16</v>
      </c>
      <c r="E241" s="307" t="s">
        <v>1267</v>
      </c>
      <c r="F241" s="277" t="s">
        <v>77</v>
      </c>
      <c r="G241" s="278" t="s">
        <v>1268</v>
      </c>
      <c r="H241" s="278"/>
      <c r="I241" s="278" t="s">
        <v>1268</v>
      </c>
      <c r="J241" s="277"/>
      <c r="K241" s="279" t="s">
        <v>16</v>
      </c>
      <c r="L241" s="288" t="s">
        <v>1209</v>
      </c>
      <c r="M241" s="289" t="s">
        <v>1210</v>
      </c>
      <c r="N241" s="279" t="s">
        <v>77</v>
      </c>
      <c r="O241" s="282" t="s">
        <v>77</v>
      </c>
      <c r="P241" s="279" t="s">
        <v>16</v>
      </c>
      <c r="Q241" s="279" t="s">
        <v>77</v>
      </c>
      <c r="R241" s="283" t="s">
        <v>1268</v>
      </c>
      <c r="S241" s="208">
        <f>IF(B241="EXT",MATCH(SUBSTITUTE(M241,"/rsm:CrossIndustryInvoice",""),'Order-X_EXTENDED'!O:O,0),MATCH(B241,'Order-X_EXTENDED'!Z:Z,0))</f>
        <v>331</v>
      </c>
      <c r="T241" s="282" t="s">
        <v>323</v>
      </c>
      <c r="U241" s="270"/>
      <c r="V241" s="271" t="str">
        <f t="shared" si="6"/>
        <v>/rsm:CrossIndustryInvoice/rsm:SupplyChainTradeTransaction/ram:IncludedSupplyChainTradeLineItem/ram:SpecifiedLineTradeSettlement/ram:SpecifiedTradeAllowanceCharge/ram:ChargeIndicator</v>
      </c>
      <c r="W241" s="271" t="str">
        <f t="shared" si="7"/>
        <v>/udt:Indicator</v>
      </c>
      <c r="X241" s="272">
        <f>COUNTIFS(M$4:M241,V241)</f>
        <v>2</v>
      </c>
      <c r="Y241" s="273"/>
      <c r="Z241" s="325" t="s">
        <v>1266</v>
      </c>
      <c r="AA241" s="279">
        <v>6</v>
      </c>
      <c r="AB241" s="279" t="s">
        <v>16</v>
      </c>
      <c r="AC241" s="307" t="s">
        <v>1211</v>
      </c>
      <c r="AD241" s="277" t="s">
        <v>77</v>
      </c>
      <c r="AE241" s="278" t="s">
        <v>1269</v>
      </c>
      <c r="AF241" s="278"/>
      <c r="AG241" s="278" t="s">
        <v>1269</v>
      </c>
      <c r="AH241" s="277"/>
      <c r="AI241" s="279" t="s">
        <v>16</v>
      </c>
      <c r="AJ241" s="288" t="s">
        <v>1209</v>
      </c>
      <c r="AK241" s="289" t="s">
        <v>1210</v>
      </c>
      <c r="AL241" s="279" t="s">
        <v>77</v>
      </c>
      <c r="AM241" s="282" t="s">
        <v>77</v>
      </c>
      <c r="AN241" s="279" t="s">
        <v>16</v>
      </c>
      <c r="AO241" s="279" t="s">
        <v>77</v>
      </c>
      <c r="AP241" s="283" t="s">
        <v>1268</v>
      </c>
      <c r="AQ241" s="268"/>
      <c r="AR241" s="282" t="s">
        <v>323</v>
      </c>
      <c r="AS241" s="398"/>
    </row>
    <row r="242" spans="1:45" s="361" customFormat="1" ht="46" customHeight="1" x14ac:dyDescent="0.2">
      <c r="A242" s="552" t="s">
        <v>4159</v>
      </c>
      <c r="B242" s="325" t="s">
        <v>1270</v>
      </c>
      <c r="C242" s="279">
        <v>5</v>
      </c>
      <c r="D242" s="279" t="s">
        <v>20</v>
      </c>
      <c r="E242" s="277" t="s">
        <v>1271</v>
      </c>
      <c r="F242" s="277" t="s">
        <v>1272</v>
      </c>
      <c r="G242" s="278"/>
      <c r="H242" s="278" t="s">
        <v>1126</v>
      </c>
      <c r="I242" s="278" t="s">
        <v>77</v>
      </c>
      <c r="J242" s="277" t="s">
        <v>1127</v>
      </c>
      <c r="K242" s="279" t="s">
        <v>20</v>
      </c>
      <c r="L242" s="288" t="s">
        <v>1215</v>
      </c>
      <c r="M242" s="289" t="s">
        <v>1216</v>
      </c>
      <c r="N242" s="279" t="s">
        <v>1130</v>
      </c>
      <c r="O242" s="282" t="s">
        <v>81</v>
      </c>
      <c r="P242" s="279" t="s">
        <v>20</v>
      </c>
      <c r="Q242" s="279" t="s">
        <v>77</v>
      </c>
      <c r="R242" s="283" t="s">
        <v>77</v>
      </c>
      <c r="S242" s="208">
        <f>IF(B242="EXT",MATCH(SUBSTITUTE(M242,"/rsm:CrossIndustryInvoice",""),'Order-X_EXTENDED'!O:O,0),MATCH(B242,'Order-X_EXTENDED'!Z:Z,0))</f>
        <v>332</v>
      </c>
      <c r="T242" s="282" t="s">
        <v>359</v>
      </c>
      <c r="U242" s="270"/>
      <c r="V242" s="271" t="str">
        <f t="shared" si="6"/>
        <v>/rsm:CrossIndustryInvoice/rsm:SupplyChainTradeTransaction/ram:IncludedSupplyChainTradeLineItem/ram:SpecifiedLineTradeSettlement/ram:SpecifiedTradeAllowanceCharge</v>
      </c>
      <c r="W242" s="271" t="str">
        <f t="shared" si="7"/>
        <v>/ram:CalculationPercent</v>
      </c>
      <c r="X242" s="272">
        <f>COUNTIFS(M$4:M242,V242)</f>
        <v>2</v>
      </c>
      <c r="Y242" s="273"/>
      <c r="Z242" s="325" t="s">
        <v>1270</v>
      </c>
      <c r="AA242" s="279">
        <v>5</v>
      </c>
      <c r="AB242" s="279" t="s">
        <v>20</v>
      </c>
      <c r="AC242" s="277" t="s">
        <v>1273</v>
      </c>
      <c r="AD242" s="277" t="s">
        <v>1274</v>
      </c>
      <c r="AE242" s="278"/>
      <c r="AF242" s="278" t="s">
        <v>1134</v>
      </c>
      <c r="AG242" s="278" t="s">
        <v>77</v>
      </c>
      <c r="AH242" s="277" t="s">
        <v>1135</v>
      </c>
      <c r="AI242" s="279" t="s">
        <v>20</v>
      </c>
      <c r="AJ242" s="288" t="s">
        <v>1215</v>
      </c>
      <c r="AK242" s="289" t="s">
        <v>1216</v>
      </c>
      <c r="AL242" s="279" t="s">
        <v>1130</v>
      </c>
      <c r="AM242" s="282" t="s">
        <v>81</v>
      </c>
      <c r="AN242" s="279" t="s">
        <v>20</v>
      </c>
      <c r="AO242" s="279" t="s">
        <v>77</v>
      </c>
      <c r="AP242" s="283" t="s">
        <v>77</v>
      </c>
      <c r="AQ242" s="268"/>
      <c r="AR242" s="282" t="s">
        <v>359</v>
      </c>
      <c r="AS242" s="398"/>
    </row>
    <row r="243" spans="1:45" s="361" customFormat="1" ht="46" customHeight="1" x14ac:dyDescent="0.2">
      <c r="A243" s="552" t="s">
        <v>4159</v>
      </c>
      <c r="B243" s="325" t="s">
        <v>1275</v>
      </c>
      <c r="C243" s="279">
        <v>5</v>
      </c>
      <c r="D243" s="279" t="s">
        <v>20</v>
      </c>
      <c r="E243" s="277" t="s">
        <v>1276</v>
      </c>
      <c r="F243" s="277" t="s">
        <v>1277</v>
      </c>
      <c r="G243" s="278"/>
      <c r="H243" s="278"/>
      <c r="I243" s="278" t="s">
        <v>77</v>
      </c>
      <c r="J243" s="277" t="s">
        <v>1222</v>
      </c>
      <c r="K243" s="279" t="s">
        <v>20</v>
      </c>
      <c r="L243" s="288" t="s">
        <v>1223</v>
      </c>
      <c r="M243" s="289" t="s">
        <v>1224</v>
      </c>
      <c r="N243" s="279" t="s">
        <v>230</v>
      </c>
      <c r="O243" s="282" t="s">
        <v>81</v>
      </c>
      <c r="P243" s="279" t="s">
        <v>20</v>
      </c>
      <c r="Q243" s="279" t="s">
        <v>77</v>
      </c>
      <c r="R243" s="283" t="s">
        <v>77</v>
      </c>
      <c r="S243" s="208">
        <f>IF(B243="EXT",MATCH(SUBSTITUTE(M243,"/rsm:CrossIndustryInvoice",""),'Order-X_EXTENDED'!O:O,0),MATCH(B243,'Order-X_EXTENDED'!Z:Z,0))</f>
        <v>333</v>
      </c>
      <c r="T243" s="282" t="s">
        <v>359</v>
      </c>
      <c r="U243" s="270"/>
      <c r="V243" s="271" t="str">
        <f t="shared" si="6"/>
        <v>/rsm:CrossIndustryInvoice/rsm:SupplyChainTradeTransaction/ram:IncludedSupplyChainTradeLineItem/ram:SpecifiedLineTradeSettlement/ram:SpecifiedTradeAllowanceCharge</v>
      </c>
      <c r="W243" s="271" t="str">
        <f t="shared" si="7"/>
        <v>/ram:BasisAmount</v>
      </c>
      <c r="X243" s="272">
        <f>COUNTIFS(M$4:M243,V243)</f>
        <v>2</v>
      </c>
      <c r="Y243" s="273"/>
      <c r="Z243" s="325" t="s">
        <v>1275</v>
      </c>
      <c r="AA243" s="279">
        <v>5</v>
      </c>
      <c r="AB243" s="279" t="s">
        <v>20</v>
      </c>
      <c r="AC243" s="277" t="s">
        <v>1278</v>
      </c>
      <c r="AD243" s="277" t="s">
        <v>1279</v>
      </c>
      <c r="AE243" s="278"/>
      <c r="AF243" s="278"/>
      <c r="AG243" s="278" t="s">
        <v>77</v>
      </c>
      <c r="AH243" s="277" t="s">
        <v>1227</v>
      </c>
      <c r="AI243" s="279" t="s">
        <v>20</v>
      </c>
      <c r="AJ243" s="288" t="s">
        <v>1223</v>
      </c>
      <c r="AK243" s="289" t="s">
        <v>1224</v>
      </c>
      <c r="AL243" s="279" t="s">
        <v>230</v>
      </c>
      <c r="AM243" s="282" t="s">
        <v>81</v>
      </c>
      <c r="AN243" s="279" t="s">
        <v>20</v>
      </c>
      <c r="AO243" s="279" t="s">
        <v>77</v>
      </c>
      <c r="AP243" s="283" t="s">
        <v>77</v>
      </c>
      <c r="AQ243" s="268"/>
      <c r="AR243" s="282" t="s">
        <v>359</v>
      </c>
      <c r="AS243" s="398"/>
    </row>
    <row r="244" spans="1:45" s="361" customFormat="1" ht="46" customHeight="1" x14ac:dyDescent="0.2">
      <c r="A244" s="552" t="s">
        <v>4159</v>
      </c>
      <c r="B244" s="325" t="s">
        <v>1280</v>
      </c>
      <c r="C244" s="279">
        <v>5</v>
      </c>
      <c r="D244" s="279" t="s">
        <v>16</v>
      </c>
      <c r="E244" s="277" t="s">
        <v>1281</v>
      </c>
      <c r="F244" s="277" t="s">
        <v>1282</v>
      </c>
      <c r="G244" s="278"/>
      <c r="H244" s="278"/>
      <c r="I244" s="278" t="s">
        <v>1283</v>
      </c>
      <c r="J244" s="277" t="s">
        <v>1222</v>
      </c>
      <c r="K244" s="279" t="s">
        <v>16</v>
      </c>
      <c r="L244" s="288" t="s">
        <v>1232</v>
      </c>
      <c r="M244" s="289" t="s">
        <v>1233</v>
      </c>
      <c r="N244" s="279" t="s">
        <v>230</v>
      </c>
      <c r="O244" s="282" t="s">
        <v>81</v>
      </c>
      <c r="P244" s="279" t="s">
        <v>21</v>
      </c>
      <c r="Q244" s="279" t="s">
        <v>193</v>
      </c>
      <c r="R244" s="283" t="s">
        <v>77</v>
      </c>
      <c r="S244" s="208">
        <f>IF(B244="EXT",MATCH(SUBSTITUTE(M244,"/rsm:CrossIndustryInvoice",""),'Order-X_EXTENDED'!O:O,0),MATCH(B244,'Order-X_EXTENDED'!Z:Z,0))</f>
        <v>334</v>
      </c>
      <c r="T244" s="282" t="s">
        <v>323</v>
      </c>
      <c r="U244" s="270"/>
      <c r="V244" s="271" t="str">
        <f t="shared" si="6"/>
        <v>/rsm:CrossIndustryInvoice/rsm:SupplyChainTradeTransaction/ram:IncludedSupplyChainTradeLineItem/ram:SpecifiedLineTradeSettlement/ram:SpecifiedTradeAllowanceCharge</v>
      </c>
      <c r="W244" s="271" t="str">
        <f t="shared" si="7"/>
        <v>/ram:ActualAmount</v>
      </c>
      <c r="X244" s="272">
        <f>COUNTIFS(M$4:M244,V244)</f>
        <v>2</v>
      </c>
      <c r="Y244" s="273"/>
      <c r="Z244" s="325" t="s">
        <v>1280</v>
      </c>
      <c r="AA244" s="279">
        <v>5</v>
      </c>
      <c r="AB244" s="279" t="s">
        <v>16</v>
      </c>
      <c r="AC244" s="277" t="s">
        <v>1284</v>
      </c>
      <c r="AD244" s="277" t="s">
        <v>1285</v>
      </c>
      <c r="AE244" s="278"/>
      <c r="AF244" s="278"/>
      <c r="AG244" s="278" t="s">
        <v>1286</v>
      </c>
      <c r="AH244" s="277" t="s">
        <v>1227</v>
      </c>
      <c r="AI244" s="279" t="s">
        <v>16</v>
      </c>
      <c r="AJ244" s="288" t="s">
        <v>1232</v>
      </c>
      <c r="AK244" s="289" t="s">
        <v>1233</v>
      </c>
      <c r="AL244" s="279" t="s">
        <v>230</v>
      </c>
      <c r="AM244" s="282" t="s">
        <v>81</v>
      </c>
      <c r="AN244" s="279" t="s">
        <v>21</v>
      </c>
      <c r="AO244" s="279" t="s">
        <v>193</v>
      </c>
      <c r="AP244" s="283" t="s">
        <v>77</v>
      </c>
      <c r="AQ244" s="268"/>
      <c r="AR244" s="282" t="s">
        <v>323</v>
      </c>
      <c r="AS244" s="398"/>
    </row>
    <row r="245" spans="1:45" s="361" customFormat="1" ht="46" customHeight="1" x14ac:dyDescent="0.2">
      <c r="A245" s="552" t="s">
        <v>4159</v>
      </c>
      <c r="B245" s="325" t="s">
        <v>1287</v>
      </c>
      <c r="C245" s="279">
        <v>5</v>
      </c>
      <c r="D245" s="279" t="s">
        <v>20</v>
      </c>
      <c r="E245" s="277" t="s">
        <v>1288</v>
      </c>
      <c r="F245" s="277" t="s">
        <v>1289</v>
      </c>
      <c r="G245" s="278" t="s">
        <v>1290</v>
      </c>
      <c r="H245" s="278" t="s">
        <v>1291</v>
      </c>
      <c r="I245" s="278" t="s">
        <v>1292</v>
      </c>
      <c r="J245" s="277" t="s">
        <v>189</v>
      </c>
      <c r="K245" s="279" t="s">
        <v>20</v>
      </c>
      <c r="L245" s="288" t="s">
        <v>1242</v>
      </c>
      <c r="M245" s="289" t="s">
        <v>1243</v>
      </c>
      <c r="N245" s="279" t="s">
        <v>192</v>
      </c>
      <c r="O245" s="282" t="s">
        <v>81</v>
      </c>
      <c r="P245" s="279" t="s">
        <v>20</v>
      </c>
      <c r="Q245" s="279" t="s">
        <v>77</v>
      </c>
      <c r="R245" s="283" t="s">
        <v>77</v>
      </c>
      <c r="S245" s="208">
        <f>IF(B245="EXT",MATCH(SUBSTITUTE(M245,"/rsm:CrossIndustryInvoice",""),'Order-X_EXTENDED'!O:O,0),MATCH(B245,'Order-X_EXTENDED'!Z:Z,0))</f>
        <v>335</v>
      </c>
      <c r="T245" s="282" t="s">
        <v>323</v>
      </c>
      <c r="U245" s="270"/>
      <c r="V245" s="271" t="str">
        <f t="shared" si="6"/>
        <v>/rsm:CrossIndustryInvoice/rsm:SupplyChainTradeTransaction/ram:IncludedSupplyChainTradeLineItem/ram:SpecifiedLineTradeSettlement/ram:SpecifiedTradeAllowanceCharge</v>
      </c>
      <c r="W245" s="271" t="str">
        <f t="shared" si="7"/>
        <v>/ram:ReasonCode</v>
      </c>
      <c r="X245" s="272">
        <f>COUNTIFS(M$4:M245,V245)</f>
        <v>2</v>
      </c>
      <c r="Y245" s="273"/>
      <c r="Z245" s="325" t="s">
        <v>1287</v>
      </c>
      <c r="AA245" s="279">
        <v>5</v>
      </c>
      <c r="AB245" s="279" t="s">
        <v>20</v>
      </c>
      <c r="AC245" s="277" t="s">
        <v>1293</v>
      </c>
      <c r="AD245" s="277" t="s">
        <v>1294</v>
      </c>
      <c r="AE245" s="278" t="s">
        <v>1295</v>
      </c>
      <c r="AF245" s="278" t="s">
        <v>1296</v>
      </c>
      <c r="AG245" s="278" t="s">
        <v>1297</v>
      </c>
      <c r="AH245" s="277" t="s">
        <v>189</v>
      </c>
      <c r="AI245" s="279" t="s">
        <v>20</v>
      </c>
      <c r="AJ245" s="288" t="s">
        <v>1242</v>
      </c>
      <c r="AK245" s="289" t="s">
        <v>1243</v>
      </c>
      <c r="AL245" s="279" t="s">
        <v>192</v>
      </c>
      <c r="AM245" s="282" t="s">
        <v>81</v>
      </c>
      <c r="AN245" s="279" t="s">
        <v>20</v>
      </c>
      <c r="AO245" s="279" t="s">
        <v>77</v>
      </c>
      <c r="AP245" s="283" t="s">
        <v>77</v>
      </c>
      <c r="AQ245" s="268"/>
      <c r="AR245" s="282" t="s">
        <v>323</v>
      </c>
      <c r="AS245" s="398"/>
    </row>
    <row r="246" spans="1:45" s="361" customFormat="1" ht="46" customHeight="1" x14ac:dyDescent="0.2">
      <c r="A246" s="552" t="s">
        <v>4159</v>
      </c>
      <c r="B246" s="325" t="s">
        <v>1298</v>
      </c>
      <c r="C246" s="279">
        <v>5</v>
      </c>
      <c r="D246" s="279" t="s">
        <v>20</v>
      </c>
      <c r="E246" s="277" t="s">
        <v>1299</v>
      </c>
      <c r="F246" s="277" t="s">
        <v>1300</v>
      </c>
      <c r="G246" s="278"/>
      <c r="H246" s="278"/>
      <c r="I246" s="278" t="s">
        <v>1292</v>
      </c>
      <c r="J246" s="277" t="s">
        <v>122</v>
      </c>
      <c r="K246" s="279" t="s">
        <v>20</v>
      </c>
      <c r="L246" s="288" t="s">
        <v>1251</v>
      </c>
      <c r="M246" s="289" t="s">
        <v>1252</v>
      </c>
      <c r="N246" s="279" t="s">
        <v>125</v>
      </c>
      <c r="O246" s="282" t="s">
        <v>81</v>
      </c>
      <c r="P246" s="279" t="s">
        <v>20</v>
      </c>
      <c r="Q246" s="279" t="s">
        <v>77</v>
      </c>
      <c r="R246" s="283" t="s">
        <v>77</v>
      </c>
      <c r="S246" s="208">
        <f>IF(B246="EXT",MATCH(SUBSTITUTE(M246,"/rsm:CrossIndustryInvoice",""),'Order-X_EXTENDED'!O:O,0),MATCH(B246,'Order-X_EXTENDED'!Z:Z,0))</f>
        <v>336</v>
      </c>
      <c r="T246" s="282" t="s">
        <v>323</v>
      </c>
      <c r="U246" s="270"/>
      <c r="V246" s="271" t="str">
        <f t="shared" si="6"/>
        <v>/rsm:CrossIndustryInvoice/rsm:SupplyChainTradeTransaction/ram:IncludedSupplyChainTradeLineItem/ram:SpecifiedLineTradeSettlement/ram:SpecifiedTradeAllowanceCharge</v>
      </c>
      <c r="W246" s="271" t="str">
        <f t="shared" si="7"/>
        <v>/ram:Reason</v>
      </c>
      <c r="X246" s="272">
        <f>COUNTIFS(M$4:M246,V246)</f>
        <v>2</v>
      </c>
      <c r="Y246" s="273"/>
      <c r="Z246" s="325" t="s">
        <v>1298</v>
      </c>
      <c r="AA246" s="279">
        <v>5</v>
      </c>
      <c r="AB246" s="279" t="s">
        <v>20</v>
      </c>
      <c r="AC246" s="277" t="s">
        <v>1301</v>
      </c>
      <c r="AD246" s="277" t="s">
        <v>1302</v>
      </c>
      <c r="AE246" s="278"/>
      <c r="AF246" s="278"/>
      <c r="AG246" s="278" t="s">
        <v>1297</v>
      </c>
      <c r="AH246" s="277" t="s">
        <v>131</v>
      </c>
      <c r="AI246" s="279" t="s">
        <v>20</v>
      </c>
      <c r="AJ246" s="288" t="s">
        <v>1251</v>
      </c>
      <c r="AK246" s="289" t="s">
        <v>1252</v>
      </c>
      <c r="AL246" s="279" t="s">
        <v>125</v>
      </c>
      <c r="AM246" s="282" t="s">
        <v>81</v>
      </c>
      <c r="AN246" s="279" t="s">
        <v>20</v>
      </c>
      <c r="AO246" s="279" t="s">
        <v>77</v>
      </c>
      <c r="AP246" s="283" t="s">
        <v>77</v>
      </c>
      <c r="AQ246" s="268"/>
      <c r="AR246" s="282" t="s">
        <v>323</v>
      </c>
      <c r="AS246" s="398"/>
    </row>
    <row r="247" spans="1:45" s="361" customFormat="1" ht="46" customHeight="1" x14ac:dyDescent="0.2">
      <c r="A247" s="552" t="s">
        <v>4159</v>
      </c>
      <c r="B247" s="326" t="s">
        <v>1303</v>
      </c>
      <c r="C247" s="327">
        <v>4</v>
      </c>
      <c r="D247" s="327" t="s">
        <v>16</v>
      </c>
      <c r="E247" s="328" t="s">
        <v>4557</v>
      </c>
      <c r="F247" s="328"/>
      <c r="G247" s="329"/>
      <c r="H247" s="329"/>
      <c r="I247" s="329"/>
      <c r="J247" s="328"/>
      <c r="K247" s="327" t="s">
        <v>16</v>
      </c>
      <c r="L247" s="330" t="s">
        <v>1304</v>
      </c>
      <c r="M247" s="331" t="s">
        <v>1305</v>
      </c>
      <c r="N247" s="327"/>
      <c r="O247" s="332"/>
      <c r="P247" s="327" t="s">
        <v>20</v>
      </c>
      <c r="Q247" s="327"/>
      <c r="R247" s="333"/>
      <c r="S247" s="208">
        <f>IF(B247="EXT",MATCH(SUBSTITUTE(M247,"/rsm:CrossIndustryInvoice",""),'Order-X_EXTENDED'!O:O,0),MATCH(B247,'Order-X_EXTENDED'!Z:Z,0))</f>
        <v>337</v>
      </c>
      <c r="T247" s="332" t="s">
        <v>323</v>
      </c>
      <c r="U247" s="270"/>
      <c r="V247" s="271" t="str">
        <f t="shared" si="6"/>
        <v>/rsm:CrossIndustryInvoice/rsm:SupplyChainTradeTransaction/ram:IncludedSupplyChainTradeLineItem/ram:SpecifiedLineTradeSettlement</v>
      </c>
      <c r="W247" s="271" t="str">
        <f t="shared" si="7"/>
        <v>/ram:SpecifiedTradeSettlementLineMonetarySummation</v>
      </c>
      <c r="X247" s="272">
        <f>COUNTIFS(M$4:M247,V247)</f>
        <v>1</v>
      </c>
      <c r="Y247" s="273"/>
      <c r="Z247" s="326" t="s">
        <v>1303</v>
      </c>
      <c r="AA247" s="327">
        <v>4</v>
      </c>
      <c r="AB247" s="327" t="s">
        <v>16</v>
      </c>
      <c r="AC247" s="328" t="s">
        <v>1306</v>
      </c>
      <c r="AD247" s="328"/>
      <c r="AE247" s="329"/>
      <c r="AF247" s="329"/>
      <c r="AG247" s="329" t="s">
        <v>77</v>
      </c>
      <c r="AH247" s="328"/>
      <c r="AI247" s="327" t="s">
        <v>16</v>
      </c>
      <c r="AJ247" s="330" t="s">
        <v>1304</v>
      </c>
      <c r="AK247" s="331" t="s">
        <v>1305</v>
      </c>
      <c r="AL247" s="327"/>
      <c r="AM247" s="332"/>
      <c r="AN247" s="327" t="s">
        <v>20</v>
      </c>
      <c r="AO247" s="327"/>
      <c r="AP247" s="333"/>
      <c r="AQ247" s="268"/>
      <c r="AR247" s="332" t="s">
        <v>323</v>
      </c>
      <c r="AS247" s="398"/>
    </row>
    <row r="248" spans="1:45" s="399" customFormat="1" ht="46" customHeight="1" x14ac:dyDescent="0.2">
      <c r="A248" s="552" t="s">
        <v>4159</v>
      </c>
      <c r="B248" s="325" t="s">
        <v>1307</v>
      </c>
      <c r="C248" s="279">
        <v>5</v>
      </c>
      <c r="D248" s="279" t="s">
        <v>16</v>
      </c>
      <c r="E248" s="277" t="s">
        <v>1308</v>
      </c>
      <c r="F248" s="277" t="s">
        <v>1309</v>
      </c>
      <c r="G248" s="278" t="s">
        <v>1310</v>
      </c>
      <c r="H248" s="278"/>
      <c r="I248" s="278" t="s">
        <v>1311</v>
      </c>
      <c r="J248" s="277" t="s">
        <v>1222</v>
      </c>
      <c r="K248" s="279" t="s">
        <v>16</v>
      </c>
      <c r="L248" s="288" t="s">
        <v>1312</v>
      </c>
      <c r="M248" s="289" t="s">
        <v>1313</v>
      </c>
      <c r="N248" s="279" t="s">
        <v>230</v>
      </c>
      <c r="O248" s="282" t="s">
        <v>81</v>
      </c>
      <c r="P248" s="279" t="s">
        <v>21</v>
      </c>
      <c r="Q248" s="279" t="s">
        <v>148</v>
      </c>
      <c r="R248" s="283" t="s">
        <v>77</v>
      </c>
      <c r="S248" s="208">
        <f>IF(B248="EXT",MATCH(SUBSTITUTE(M248,"/rsm:CrossIndustryInvoice",""),'Order-X_EXTENDED'!O:O,0),MATCH(B248,'Order-X_EXTENDED'!Z:Z,0))</f>
        <v>338</v>
      </c>
      <c r="T248" s="282" t="s">
        <v>323</v>
      </c>
      <c r="U248" s="270"/>
      <c r="V248" s="271" t="str">
        <f t="shared" si="6"/>
        <v>/rsm:CrossIndustryInvoice/rsm:SupplyChainTradeTransaction/ram:IncludedSupplyChainTradeLineItem/ram:SpecifiedLineTradeSettlement/ram:SpecifiedTradeSettlementLineMonetarySummation</v>
      </c>
      <c r="W248" s="271" t="str">
        <f t="shared" si="7"/>
        <v>/ram:LineTotalAmount</v>
      </c>
      <c r="X248" s="272">
        <f>COUNTIFS(M$4:M248,V248)</f>
        <v>1</v>
      </c>
      <c r="Y248" s="273"/>
      <c r="Z248" s="325" t="s">
        <v>1307</v>
      </c>
      <c r="AA248" s="279">
        <v>5</v>
      </c>
      <c r="AB248" s="279" t="s">
        <v>16</v>
      </c>
      <c r="AC248" s="277" t="s">
        <v>1314</v>
      </c>
      <c r="AD248" s="277" t="s">
        <v>1315</v>
      </c>
      <c r="AE248" s="278" t="s">
        <v>1316</v>
      </c>
      <c r="AF248" s="278"/>
      <c r="AG248" s="278" t="s">
        <v>1317</v>
      </c>
      <c r="AH248" s="277" t="s">
        <v>1227</v>
      </c>
      <c r="AI248" s="279" t="s">
        <v>16</v>
      </c>
      <c r="AJ248" s="288" t="s">
        <v>1312</v>
      </c>
      <c r="AK248" s="289" t="s">
        <v>1313</v>
      </c>
      <c r="AL248" s="279" t="s">
        <v>230</v>
      </c>
      <c r="AM248" s="282" t="s">
        <v>81</v>
      </c>
      <c r="AN248" s="279" t="s">
        <v>21</v>
      </c>
      <c r="AO248" s="279" t="s">
        <v>148</v>
      </c>
      <c r="AP248" s="283" t="s">
        <v>77</v>
      </c>
      <c r="AQ248" s="268"/>
      <c r="AR248" s="282" t="s">
        <v>323</v>
      </c>
      <c r="AS248" s="398"/>
    </row>
    <row r="249" spans="1:45" s="361" customFormat="1" ht="46" customHeight="1" x14ac:dyDescent="0.2">
      <c r="A249" s="552" t="s">
        <v>4159</v>
      </c>
      <c r="B249" s="274" t="s">
        <v>92</v>
      </c>
      <c r="C249" s="275">
        <v>5</v>
      </c>
      <c r="D249" s="275" t="s">
        <v>20</v>
      </c>
      <c r="E249" s="277" t="s">
        <v>4558</v>
      </c>
      <c r="F249" s="277"/>
      <c r="G249" s="278"/>
      <c r="H249" s="278"/>
      <c r="I249" s="278"/>
      <c r="J249" s="277"/>
      <c r="K249" s="279" t="s">
        <v>20</v>
      </c>
      <c r="L249" s="280" t="s">
        <v>1318</v>
      </c>
      <c r="M249" s="281" t="s">
        <v>1319</v>
      </c>
      <c r="N249" s="279"/>
      <c r="O249" s="282"/>
      <c r="P249" s="275" t="s">
        <v>21</v>
      </c>
      <c r="Q249" s="279"/>
      <c r="R249" s="283"/>
      <c r="S249" s="208">
        <f>IF(B249="EXT",MATCH(SUBSTITUTE(M249,"/rsm:CrossIndustryInvoice",""),'Order-X_EXTENDED'!O:O,0),MATCH(B249,'Order-X_EXTENDED'!Z:Z,0))</f>
        <v>342</v>
      </c>
      <c r="T249" s="284" t="s">
        <v>99</v>
      </c>
      <c r="U249" s="270"/>
      <c r="V249" s="271" t="str">
        <f t="shared" si="6"/>
        <v>/rsm:CrossIndustryInvoice/rsm:SupplyChainTradeTransaction/ram:IncludedSupplyChainTradeLineItem/ram:SpecifiedLineTradeSettlement/ram:SpecifiedTradeSettlementLineMonetarySummation</v>
      </c>
      <c r="W249" s="271" t="str">
        <f t="shared" si="7"/>
        <v>/ram:TotalAllowanceChargeAmount</v>
      </c>
      <c r="X249" s="272">
        <f>COUNTIFS(M$4:M249,V249)</f>
        <v>1</v>
      </c>
      <c r="Y249" s="273"/>
      <c r="Z249" s="274" t="s">
        <v>92</v>
      </c>
      <c r="AA249" s="275">
        <v>5</v>
      </c>
      <c r="AB249" s="275" t="s">
        <v>20</v>
      </c>
      <c r="AC249" s="277" t="s">
        <v>1320</v>
      </c>
      <c r="AD249" s="277"/>
      <c r="AE249" s="278"/>
      <c r="AF249" s="278"/>
      <c r="AG249" s="278"/>
      <c r="AH249" s="277"/>
      <c r="AI249" s="279" t="s">
        <v>20</v>
      </c>
      <c r="AJ249" s="280" t="s">
        <v>1318</v>
      </c>
      <c r="AK249" s="281" t="s">
        <v>1319</v>
      </c>
      <c r="AL249" s="279"/>
      <c r="AM249" s="282"/>
      <c r="AN249" s="275" t="s">
        <v>21</v>
      </c>
      <c r="AO249" s="279"/>
      <c r="AP249" s="283"/>
      <c r="AQ249" s="268"/>
      <c r="AR249" s="284" t="s">
        <v>99</v>
      </c>
      <c r="AS249" s="398"/>
    </row>
    <row r="250" spans="1:45" s="361" customFormat="1" ht="46" customHeight="1" x14ac:dyDescent="0.2">
      <c r="A250" s="552" t="s">
        <v>4159</v>
      </c>
      <c r="B250" s="326" t="s">
        <v>1321</v>
      </c>
      <c r="C250" s="327">
        <v>4</v>
      </c>
      <c r="D250" s="327" t="s">
        <v>20</v>
      </c>
      <c r="E250" s="328" t="s">
        <v>1322</v>
      </c>
      <c r="F250" s="328"/>
      <c r="G250" s="329"/>
      <c r="H250" s="329"/>
      <c r="I250" s="329"/>
      <c r="J250" s="328"/>
      <c r="K250" s="327" t="s">
        <v>20</v>
      </c>
      <c r="L250" s="330" t="s">
        <v>1323</v>
      </c>
      <c r="M250" s="331" t="s">
        <v>1324</v>
      </c>
      <c r="N250" s="327"/>
      <c r="O250" s="332"/>
      <c r="P250" s="327" t="s">
        <v>21</v>
      </c>
      <c r="Q250" s="327"/>
      <c r="R250" s="333"/>
      <c r="S250" s="208">
        <f>IF(B250="EXT",MATCH(SUBSTITUTE(M250,"/rsm:CrossIndustryInvoice",""),'Order-X_EXTENDED'!O:O,0),MATCH(B250,'Order-X_EXTENDED'!Z:Z,0))</f>
        <v>157</v>
      </c>
      <c r="T250" s="332" t="s">
        <v>359</v>
      </c>
      <c r="U250" s="270"/>
      <c r="V250" s="271" t="str">
        <f t="shared" si="6"/>
        <v>/rsm:CrossIndustryInvoice/rsm:SupplyChainTradeTransaction/ram:IncludedSupplyChainTradeLineItem/ram:SpecifiedLineTradeSettlement</v>
      </c>
      <c r="W250" s="271" t="str">
        <f t="shared" si="7"/>
        <v>/ram:AdditionalReferencedDocument</v>
      </c>
      <c r="X250" s="272">
        <f>COUNTIFS(M$4:M250,V250)</f>
        <v>1</v>
      </c>
      <c r="Y250" s="273"/>
      <c r="Z250" s="326" t="s">
        <v>1321</v>
      </c>
      <c r="AA250" s="327">
        <v>4</v>
      </c>
      <c r="AB250" s="327" t="s">
        <v>20</v>
      </c>
      <c r="AC250" s="328" t="s">
        <v>1325</v>
      </c>
      <c r="AD250" s="328"/>
      <c r="AE250" s="329"/>
      <c r="AF250" s="329"/>
      <c r="AG250" s="329" t="s">
        <v>77</v>
      </c>
      <c r="AH250" s="328"/>
      <c r="AI250" s="327" t="s">
        <v>20</v>
      </c>
      <c r="AJ250" s="330" t="s">
        <v>1323</v>
      </c>
      <c r="AK250" s="331" t="s">
        <v>1324</v>
      </c>
      <c r="AL250" s="327"/>
      <c r="AM250" s="332"/>
      <c r="AN250" s="327" t="s">
        <v>21</v>
      </c>
      <c r="AO250" s="327"/>
      <c r="AP250" s="333"/>
      <c r="AQ250" s="268"/>
      <c r="AR250" s="332" t="s">
        <v>359</v>
      </c>
      <c r="AS250" s="398"/>
    </row>
    <row r="251" spans="1:45" s="362" customFormat="1" ht="46" customHeight="1" x14ac:dyDescent="0.2">
      <c r="A251" s="552" t="s">
        <v>4159</v>
      </c>
      <c r="B251" s="325" t="s">
        <v>1326</v>
      </c>
      <c r="C251" s="279">
        <v>5</v>
      </c>
      <c r="D251" s="279" t="s">
        <v>20</v>
      </c>
      <c r="E251" s="277" t="s">
        <v>1327</v>
      </c>
      <c r="F251" s="277" t="s">
        <v>1328</v>
      </c>
      <c r="G251" s="278" t="s">
        <v>1329</v>
      </c>
      <c r="H251" s="278"/>
      <c r="I251" s="278" t="s">
        <v>77</v>
      </c>
      <c r="J251" s="277" t="s">
        <v>144</v>
      </c>
      <c r="K251" s="279" t="s">
        <v>16</v>
      </c>
      <c r="L251" s="288" t="s">
        <v>1330</v>
      </c>
      <c r="M251" s="289" t="s">
        <v>1331</v>
      </c>
      <c r="N251" s="279" t="s">
        <v>147</v>
      </c>
      <c r="O251" s="282" t="s">
        <v>81</v>
      </c>
      <c r="P251" s="279" t="s">
        <v>20</v>
      </c>
      <c r="Q251" s="279" t="s">
        <v>77</v>
      </c>
      <c r="R251" s="283" t="s">
        <v>1332</v>
      </c>
      <c r="S251" s="208">
        <f>IF(B251="EXT",MATCH(SUBSTITUTE(M251,"/rsm:CrossIndustryInvoice",""),'Order-X_EXTENDED'!O:O,0),MATCH(B251,'Order-X_EXTENDED'!Z:Z,0))</f>
        <v>158</v>
      </c>
      <c r="T251" s="282" t="s">
        <v>359</v>
      </c>
      <c r="U251" s="270"/>
      <c r="V251" s="271" t="str">
        <f t="shared" si="6"/>
        <v>/rsm:CrossIndustryInvoice/rsm:SupplyChainTradeTransaction/ram:IncludedSupplyChainTradeLineItem/ram:SpecifiedLineTradeSettlement/ram:AdditionalReferencedDocument</v>
      </c>
      <c r="W251" s="271" t="str">
        <f t="shared" si="7"/>
        <v>/ram:IssuerAssignedID</v>
      </c>
      <c r="X251" s="272">
        <f>COUNTIFS(M$4:M251,V251)</f>
        <v>1</v>
      </c>
      <c r="Y251" s="273"/>
      <c r="Z251" s="325" t="s">
        <v>1326</v>
      </c>
      <c r="AA251" s="279">
        <v>5</v>
      </c>
      <c r="AB251" s="279" t="s">
        <v>20</v>
      </c>
      <c r="AC251" s="277" t="s">
        <v>1333</v>
      </c>
      <c r="AD251" s="277" t="s">
        <v>1334</v>
      </c>
      <c r="AE251" s="278" t="s">
        <v>1335</v>
      </c>
      <c r="AF251" s="278"/>
      <c r="AG251" s="278" t="s">
        <v>77</v>
      </c>
      <c r="AH251" s="277" t="s">
        <v>154</v>
      </c>
      <c r="AI251" s="279" t="s">
        <v>16</v>
      </c>
      <c r="AJ251" s="288" t="s">
        <v>1330</v>
      </c>
      <c r="AK251" s="289" t="s">
        <v>1331</v>
      </c>
      <c r="AL251" s="279" t="s">
        <v>147</v>
      </c>
      <c r="AM251" s="282" t="s">
        <v>81</v>
      </c>
      <c r="AN251" s="279" t="s">
        <v>20</v>
      </c>
      <c r="AO251" s="279" t="s">
        <v>77</v>
      </c>
      <c r="AP251" s="283" t="s">
        <v>1332</v>
      </c>
      <c r="AQ251" s="268"/>
      <c r="AR251" s="282" t="s">
        <v>359</v>
      </c>
      <c r="AS251" s="398"/>
    </row>
    <row r="252" spans="1:45" s="361" customFormat="1" ht="46" customHeight="1" x14ac:dyDescent="0.2">
      <c r="A252" s="552" t="s">
        <v>4159</v>
      </c>
      <c r="B252" s="325" t="s">
        <v>1336</v>
      </c>
      <c r="C252" s="279">
        <v>5</v>
      </c>
      <c r="D252" s="279" t="s">
        <v>20</v>
      </c>
      <c r="E252" s="307"/>
      <c r="F252" s="277" t="s">
        <v>77</v>
      </c>
      <c r="G252" s="278" t="s">
        <v>1337</v>
      </c>
      <c r="H252" s="278"/>
      <c r="I252" s="278" t="s">
        <v>1332</v>
      </c>
      <c r="J252" s="277"/>
      <c r="K252" s="279" t="s">
        <v>16</v>
      </c>
      <c r="L252" s="288" t="s">
        <v>1338</v>
      </c>
      <c r="M252" s="289" t="s">
        <v>1339</v>
      </c>
      <c r="N252" s="279" t="s">
        <v>147</v>
      </c>
      <c r="O252" s="282" t="s">
        <v>81</v>
      </c>
      <c r="P252" s="279" t="s">
        <v>20</v>
      </c>
      <c r="Q252" s="279" t="s">
        <v>77</v>
      </c>
      <c r="R252" s="283" t="s">
        <v>1332</v>
      </c>
      <c r="S252" s="208">
        <f>IF(B252="EXT",MATCH(SUBSTITUTE(M252,"/rsm:CrossIndustryInvoice",""),'Order-X_EXTENDED'!O:O,0),MATCH(B252,'Order-X_EXTENDED'!Z:Z,0))</f>
        <v>159</v>
      </c>
      <c r="T252" s="282" t="s">
        <v>359</v>
      </c>
      <c r="U252" s="270"/>
      <c r="V252" s="271" t="str">
        <f t="shared" si="6"/>
        <v>/rsm:CrossIndustryInvoice/rsm:SupplyChainTradeTransaction/ram:IncludedSupplyChainTradeLineItem/ram:SpecifiedLineTradeSettlement/ram:AdditionalReferencedDocument</v>
      </c>
      <c r="W252" s="271" t="str">
        <f t="shared" si="7"/>
        <v>/ram:TypeCode</v>
      </c>
      <c r="X252" s="272">
        <f>COUNTIFS(M$4:M252,V252)</f>
        <v>1</v>
      </c>
      <c r="Y252" s="273"/>
      <c r="Z252" s="325" t="s">
        <v>1336</v>
      </c>
      <c r="AA252" s="279">
        <v>5</v>
      </c>
      <c r="AB252" s="279" t="s">
        <v>20</v>
      </c>
      <c r="AC252" s="307" t="s">
        <v>77</v>
      </c>
      <c r="AD252" s="277" t="s">
        <v>77</v>
      </c>
      <c r="AE252" s="278" t="s">
        <v>1340</v>
      </c>
      <c r="AF252" s="278"/>
      <c r="AG252" s="278" t="s">
        <v>1341</v>
      </c>
      <c r="AH252" s="277"/>
      <c r="AI252" s="279" t="s">
        <v>16</v>
      </c>
      <c r="AJ252" s="288" t="s">
        <v>1338</v>
      </c>
      <c r="AK252" s="289" t="s">
        <v>1339</v>
      </c>
      <c r="AL252" s="279" t="s">
        <v>147</v>
      </c>
      <c r="AM252" s="282" t="s">
        <v>81</v>
      </c>
      <c r="AN252" s="279" t="s">
        <v>20</v>
      </c>
      <c r="AO252" s="279" t="s">
        <v>77</v>
      </c>
      <c r="AP252" s="283" t="s">
        <v>1332</v>
      </c>
      <c r="AQ252" s="268"/>
      <c r="AR252" s="282" t="s">
        <v>359</v>
      </c>
      <c r="AS252" s="398"/>
    </row>
    <row r="253" spans="1:45" s="361" customFormat="1" ht="46" customHeight="1" x14ac:dyDescent="0.2">
      <c r="A253" s="552" t="s">
        <v>4159</v>
      </c>
      <c r="B253" s="325" t="s">
        <v>1342</v>
      </c>
      <c r="C253" s="279">
        <v>5</v>
      </c>
      <c r="D253" s="279" t="s">
        <v>20</v>
      </c>
      <c r="E253" s="307" t="s">
        <v>1343</v>
      </c>
      <c r="F253" s="277" t="s">
        <v>1344</v>
      </c>
      <c r="G253" s="278" t="s">
        <v>1345</v>
      </c>
      <c r="H253" s="278"/>
      <c r="I253" s="278" t="s">
        <v>77</v>
      </c>
      <c r="J253" s="277"/>
      <c r="K253" s="279" t="s">
        <v>20</v>
      </c>
      <c r="L253" s="288" t="s">
        <v>1346</v>
      </c>
      <c r="M253" s="289" t="s">
        <v>1347</v>
      </c>
      <c r="N253" s="279" t="s">
        <v>409</v>
      </c>
      <c r="O253" s="282" t="s">
        <v>81</v>
      </c>
      <c r="P253" s="279" t="s">
        <v>20</v>
      </c>
      <c r="Q253" s="279" t="s">
        <v>77</v>
      </c>
      <c r="R253" s="283" t="s">
        <v>77</v>
      </c>
      <c r="S253" s="208">
        <f>IF(B253="EXT",MATCH(SUBSTITUTE(M253,"/rsm:CrossIndustryInvoice",""),'Order-X_EXTENDED'!O:O,0),MATCH(B253,'Order-X_EXTENDED'!Z:Z,0))</f>
        <v>160</v>
      </c>
      <c r="T253" s="282" t="s">
        <v>359</v>
      </c>
      <c r="U253" s="270"/>
      <c r="V253" s="271" t="str">
        <f t="shared" si="6"/>
        <v>/rsm:CrossIndustryInvoice/rsm:SupplyChainTradeTransaction/ram:IncludedSupplyChainTradeLineItem/ram:SpecifiedLineTradeSettlement/ram:AdditionalReferencedDocument</v>
      </c>
      <c r="W253" s="271" t="str">
        <f t="shared" si="7"/>
        <v>/ram:ReferenceTypeCode</v>
      </c>
      <c r="X253" s="272">
        <f>COUNTIFS(M$4:M253,V253)</f>
        <v>1</v>
      </c>
      <c r="Y253" s="273"/>
      <c r="Z253" s="325" t="s">
        <v>1342</v>
      </c>
      <c r="AA253" s="279">
        <v>5</v>
      </c>
      <c r="AB253" s="279" t="s">
        <v>20</v>
      </c>
      <c r="AC253" s="307" t="s">
        <v>410</v>
      </c>
      <c r="AD253" s="277" t="s">
        <v>1348</v>
      </c>
      <c r="AE253" s="278" t="s">
        <v>1349</v>
      </c>
      <c r="AF253" s="278"/>
      <c r="AG253" s="278" t="s">
        <v>77</v>
      </c>
      <c r="AH253" s="277"/>
      <c r="AI253" s="279" t="s">
        <v>20</v>
      </c>
      <c r="AJ253" s="288" t="s">
        <v>1346</v>
      </c>
      <c r="AK253" s="289" t="s">
        <v>1347</v>
      </c>
      <c r="AL253" s="279" t="s">
        <v>409</v>
      </c>
      <c r="AM253" s="282" t="s">
        <v>81</v>
      </c>
      <c r="AN253" s="279" t="s">
        <v>20</v>
      </c>
      <c r="AO253" s="279" t="s">
        <v>77</v>
      </c>
      <c r="AP253" s="283" t="s">
        <v>77</v>
      </c>
      <c r="AQ253" s="268"/>
      <c r="AR253" s="282" t="s">
        <v>359</v>
      </c>
      <c r="AS253" s="398"/>
    </row>
    <row r="254" spans="1:45" s="361" customFormat="1" ht="46" customHeight="1" x14ac:dyDescent="0.2">
      <c r="A254" s="552" t="s">
        <v>4159</v>
      </c>
      <c r="B254" s="326" t="s">
        <v>1350</v>
      </c>
      <c r="C254" s="327">
        <v>4</v>
      </c>
      <c r="D254" s="327" t="s">
        <v>20</v>
      </c>
      <c r="E254" s="328" t="s">
        <v>1351</v>
      </c>
      <c r="F254" s="328"/>
      <c r="G254" s="329"/>
      <c r="H254" s="329"/>
      <c r="I254" s="329"/>
      <c r="J254" s="328"/>
      <c r="K254" s="327" t="s">
        <v>20</v>
      </c>
      <c r="L254" s="330" t="s">
        <v>1352</v>
      </c>
      <c r="M254" s="331" t="s">
        <v>1353</v>
      </c>
      <c r="N254" s="327"/>
      <c r="O254" s="332"/>
      <c r="P254" s="327" t="s">
        <v>21</v>
      </c>
      <c r="Q254" s="327"/>
      <c r="R254" s="333"/>
      <c r="S254" s="208">
        <f>IF(B254="EXT",MATCH(SUBSTITUTE(M254,"/rsm:CrossIndustryInvoice",""),'Order-X_EXTENDED'!O:O,0),MATCH(B254,'Order-X_EXTENDED'!Z:Z,0))</f>
        <v>343</v>
      </c>
      <c r="T254" s="332" t="s">
        <v>359</v>
      </c>
      <c r="U254" s="270"/>
      <c r="V254" s="271" t="str">
        <f t="shared" si="6"/>
        <v>/rsm:CrossIndustryInvoice/rsm:SupplyChainTradeTransaction/ram:IncludedSupplyChainTradeLineItem/ram:SpecifiedLineTradeSettlement</v>
      </c>
      <c r="W254" s="271" t="str">
        <f t="shared" si="7"/>
        <v>/ram:ReceivableSpecifiedTradeAccountingAccount</v>
      </c>
      <c r="X254" s="272">
        <f>COUNTIFS(M$4:M254,V254)</f>
        <v>1</v>
      </c>
      <c r="Y254" s="273"/>
      <c r="Z254" s="326" t="s">
        <v>1350</v>
      </c>
      <c r="AA254" s="327">
        <v>4</v>
      </c>
      <c r="AB254" s="327" t="s">
        <v>20</v>
      </c>
      <c r="AC254" s="328" t="s">
        <v>1354</v>
      </c>
      <c r="AD254" s="328"/>
      <c r="AE254" s="329"/>
      <c r="AF254" s="329"/>
      <c r="AG254" s="329" t="s">
        <v>77</v>
      </c>
      <c r="AH254" s="328"/>
      <c r="AI254" s="327" t="s">
        <v>20</v>
      </c>
      <c r="AJ254" s="330" t="s">
        <v>1352</v>
      </c>
      <c r="AK254" s="331" t="s">
        <v>1353</v>
      </c>
      <c r="AL254" s="327"/>
      <c r="AM254" s="332"/>
      <c r="AN254" s="327" t="s">
        <v>21</v>
      </c>
      <c r="AO254" s="327"/>
      <c r="AP254" s="333"/>
      <c r="AQ254" s="268"/>
      <c r="AR254" s="332" t="s">
        <v>359</v>
      </c>
      <c r="AS254" s="398"/>
    </row>
    <row r="255" spans="1:45" s="361" customFormat="1" ht="46" customHeight="1" x14ac:dyDescent="0.2">
      <c r="A255" s="552" t="s">
        <v>4159</v>
      </c>
      <c r="B255" s="325" t="s">
        <v>1355</v>
      </c>
      <c r="C255" s="279">
        <v>5</v>
      </c>
      <c r="D255" s="279" t="s">
        <v>20</v>
      </c>
      <c r="E255" s="277" t="s">
        <v>1356</v>
      </c>
      <c r="F255" s="277" t="s">
        <v>1357</v>
      </c>
      <c r="G255" s="278" t="s">
        <v>1358</v>
      </c>
      <c r="H255" s="278"/>
      <c r="I255" s="278" t="s">
        <v>77</v>
      </c>
      <c r="J255" s="277" t="s">
        <v>122</v>
      </c>
      <c r="K255" s="279" t="s">
        <v>16</v>
      </c>
      <c r="L255" s="288" t="s">
        <v>1359</v>
      </c>
      <c r="M255" s="289" t="s">
        <v>1360</v>
      </c>
      <c r="N255" s="279" t="s">
        <v>125</v>
      </c>
      <c r="O255" s="282" t="s">
        <v>81</v>
      </c>
      <c r="P255" s="279" t="s">
        <v>16</v>
      </c>
      <c r="Q255" s="279" t="s">
        <v>272</v>
      </c>
      <c r="R255" s="283" t="s">
        <v>77</v>
      </c>
      <c r="S255" s="208">
        <f>IF(B255="EXT",MATCH(SUBSTITUTE(M255,"/rsm:CrossIndustryInvoice",""),'Order-X_EXTENDED'!O:O,0),MATCH(B255,'Order-X_EXTENDED'!Z:Z,0))</f>
        <v>344</v>
      </c>
      <c r="T255" s="282" t="s">
        <v>359</v>
      </c>
      <c r="U255" s="270"/>
      <c r="V255" s="271" t="str">
        <f t="shared" si="6"/>
        <v>/rsm:CrossIndustryInvoice/rsm:SupplyChainTradeTransaction/ram:IncludedSupplyChainTradeLineItem/ram:SpecifiedLineTradeSettlement/ram:ReceivableSpecifiedTradeAccountingAccount</v>
      </c>
      <c r="W255" s="271" t="str">
        <f t="shared" si="7"/>
        <v>/ram:ID</v>
      </c>
      <c r="X255" s="272">
        <f>COUNTIFS(M$4:M255,V255)</f>
        <v>1</v>
      </c>
      <c r="Y255" s="273"/>
      <c r="Z255" s="325" t="s">
        <v>1355</v>
      </c>
      <c r="AA255" s="279">
        <v>5</v>
      </c>
      <c r="AB255" s="279" t="s">
        <v>20</v>
      </c>
      <c r="AC255" s="277" t="s">
        <v>1361</v>
      </c>
      <c r="AD255" s="277" t="s">
        <v>1362</v>
      </c>
      <c r="AE255" s="278" t="s">
        <v>1363</v>
      </c>
      <c r="AF255" s="278"/>
      <c r="AG255" s="278" t="s">
        <v>77</v>
      </c>
      <c r="AH255" s="277" t="s">
        <v>131</v>
      </c>
      <c r="AI255" s="279" t="s">
        <v>16</v>
      </c>
      <c r="AJ255" s="288" t="s">
        <v>1359</v>
      </c>
      <c r="AK255" s="289" t="s">
        <v>1360</v>
      </c>
      <c r="AL255" s="279" t="s">
        <v>125</v>
      </c>
      <c r="AM255" s="282" t="s">
        <v>81</v>
      </c>
      <c r="AN255" s="279" t="s">
        <v>16</v>
      </c>
      <c r="AO255" s="279" t="s">
        <v>272</v>
      </c>
      <c r="AP255" s="283" t="s">
        <v>77</v>
      </c>
      <c r="AQ255" s="268"/>
      <c r="AR255" s="282" t="s">
        <v>359</v>
      </c>
      <c r="AS255" s="398"/>
    </row>
    <row r="256" spans="1:45" s="361" customFormat="1" ht="46" customHeight="1" x14ac:dyDescent="0.2">
      <c r="A256" s="552" t="s">
        <v>4159</v>
      </c>
      <c r="B256" s="274" t="s">
        <v>92</v>
      </c>
      <c r="C256" s="275">
        <v>5</v>
      </c>
      <c r="D256" s="275" t="s">
        <v>20</v>
      </c>
      <c r="E256" s="277" t="s">
        <v>454</v>
      </c>
      <c r="F256" s="277" t="s">
        <v>4457</v>
      </c>
      <c r="G256" s="278"/>
      <c r="H256" s="278"/>
      <c r="I256" s="278"/>
      <c r="J256" s="277"/>
      <c r="K256" s="279" t="s">
        <v>20</v>
      </c>
      <c r="L256" s="280" t="s">
        <v>1364</v>
      </c>
      <c r="M256" s="281" t="s">
        <v>1365</v>
      </c>
      <c r="N256" s="279"/>
      <c r="O256" s="282"/>
      <c r="P256" s="275" t="s">
        <v>20</v>
      </c>
      <c r="Q256" s="279"/>
      <c r="R256" s="283"/>
      <c r="S256" s="208">
        <f>IF(B256="EXT",MATCH(SUBSTITUTE(M256,"/rsm:CrossIndustryInvoice",""),'Order-X_EXTENDED'!O:O,0),MATCH(B256,'Order-X_EXTENDED'!Z:Z,0))</f>
        <v>345</v>
      </c>
      <c r="T256" s="284" t="s">
        <v>99</v>
      </c>
      <c r="U256" s="270"/>
      <c r="V256" s="271" t="str">
        <f t="shared" si="6"/>
        <v>/rsm:CrossIndustryInvoice/rsm:SupplyChainTradeTransaction/ram:IncludedSupplyChainTradeLineItem/ram:SpecifiedLineTradeSettlement/ram:ReceivableSpecifiedTradeAccountingAccount</v>
      </c>
      <c r="W256" s="271" t="str">
        <f t="shared" si="7"/>
        <v>/ram:TypeCode</v>
      </c>
      <c r="X256" s="272">
        <f>COUNTIFS(M$4:M256,V256)</f>
        <v>1</v>
      </c>
      <c r="Y256" s="273"/>
      <c r="Z256" s="274" t="s">
        <v>92</v>
      </c>
      <c r="AA256" s="275">
        <v>5</v>
      </c>
      <c r="AB256" s="275" t="s">
        <v>20</v>
      </c>
      <c r="AC256" s="277" t="s">
        <v>1366</v>
      </c>
      <c r="AD256" s="277"/>
      <c r="AE256" s="278"/>
      <c r="AF256" s="278"/>
      <c r="AG256" s="278"/>
      <c r="AH256" s="277"/>
      <c r="AI256" s="279" t="s">
        <v>20</v>
      </c>
      <c r="AJ256" s="280" t="s">
        <v>1364</v>
      </c>
      <c r="AK256" s="281" t="s">
        <v>1365</v>
      </c>
      <c r="AL256" s="279"/>
      <c r="AM256" s="282"/>
      <c r="AN256" s="275" t="s">
        <v>20</v>
      </c>
      <c r="AO256" s="279"/>
      <c r="AP256" s="283"/>
      <c r="AQ256" s="268"/>
      <c r="AR256" s="284" t="s">
        <v>99</v>
      </c>
      <c r="AS256" s="398"/>
    </row>
    <row r="257" spans="1:45" s="361" customFormat="1" ht="46" customHeight="1" x14ac:dyDescent="0.2">
      <c r="A257" s="553" t="s">
        <v>4160</v>
      </c>
      <c r="B257" s="369" t="s">
        <v>79</v>
      </c>
      <c r="C257" s="298">
        <v>2</v>
      </c>
      <c r="D257" s="298" t="s">
        <v>16</v>
      </c>
      <c r="E257" s="300" t="s">
        <v>0</v>
      </c>
      <c r="F257" s="300"/>
      <c r="G257" s="301"/>
      <c r="H257" s="301"/>
      <c r="I257" s="301"/>
      <c r="J257" s="300"/>
      <c r="K257" s="298" t="s">
        <v>16</v>
      </c>
      <c r="L257" s="302" t="s">
        <v>1367</v>
      </c>
      <c r="M257" s="303" t="s">
        <v>1368</v>
      </c>
      <c r="N257" s="298"/>
      <c r="O257" s="304"/>
      <c r="P257" s="298" t="s">
        <v>16</v>
      </c>
      <c r="Q257" s="298"/>
      <c r="R257" s="305"/>
      <c r="S257" s="208">
        <f>IF(B257="EXT",MATCH(SUBSTITUTE(M257,"/rsm:CrossIndustryInvoice",""),'Order-X_EXTENDED'!O:O,0),MATCH(B257,'Order-X_EXTENDED'!Z:Z,0))</f>
        <v>346</v>
      </c>
      <c r="T257" s="357" t="s">
        <v>84</v>
      </c>
      <c r="U257" s="270"/>
      <c r="V257" s="271" t="str">
        <f t="shared" si="6"/>
        <v>/rsm:CrossIndustryInvoice/rsm:SupplyChainTradeTransaction</v>
      </c>
      <c r="W257" s="271" t="str">
        <f t="shared" si="7"/>
        <v>/ram:ApplicableHeaderTradeAgreement</v>
      </c>
      <c r="X257" s="272">
        <f>COUNTIFS(M$4:M257,V257)</f>
        <v>1</v>
      </c>
      <c r="Y257" s="273"/>
      <c r="Z257" s="356" t="s">
        <v>79</v>
      </c>
      <c r="AA257" s="298">
        <v>2</v>
      </c>
      <c r="AB257" s="298" t="s">
        <v>16</v>
      </c>
      <c r="AC257" s="300" t="s">
        <v>1369</v>
      </c>
      <c r="AD257" s="300"/>
      <c r="AE257" s="301"/>
      <c r="AF257" s="301"/>
      <c r="AG257" s="301" t="s">
        <v>77</v>
      </c>
      <c r="AH257" s="300"/>
      <c r="AI257" s="298" t="s">
        <v>16</v>
      </c>
      <c r="AJ257" s="302" t="s">
        <v>1367</v>
      </c>
      <c r="AK257" s="303" t="s">
        <v>1368</v>
      </c>
      <c r="AL257" s="298"/>
      <c r="AM257" s="304"/>
      <c r="AN257" s="298" t="s">
        <v>16</v>
      </c>
      <c r="AO257" s="298"/>
      <c r="AP257" s="305"/>
      <c r="AQ257" s="268"/>
      <c r="AR257" s="357" t="s">
        <v>84</v>
      </c>
      <c r="AS257" s="398"/>
    </row>
    <row r="258" spans="1:45" s="361" customFormat="1" ht="46" customHeight="1" x14ac:dyDescent="0.2">
      <c r="A258" s="554" t="s">
        <v>4160</v>
      </c>
      <c r="B258" s="371" t="s">
        <v>85</v>
      </c>
      <c r="C258" s="279">
        <v>3</v>
      </c>
      <c r="D258" s="279" t="s">
        <v>20</v>
      </c>
      <c r="E258" s="277" t="s">
        <v>83</v>
      </c>
      <c r="F258" s="277" t="s">
        <v>1370</v>
      </c>
      <c r="G258" s="278" t="s">
        <v>1371</v>
      </c>
      <c r="H258" s="278" t="s">
        <v>1372</v>
      </c>
      <c r="I258" s="278" t="s">
        <v>77</v>
      </c>
      <c r="J258" s="277" t="s">
        <v>122</v>
      </c>
      <c r="K258" s="279" t="s">
        <v>20</v>
      </c>
      <c r="L258" s="288" t="s">
        <v>1373</v>
      </c>
      <c r="M258" s="289" t="s">
        <v>1374</v>
      </c>
      <c r="N258" s="279" t="s">
        <v>125</v>
      </c>
      <c r="O258" s="282" t="s">
        <v>81</v>
      </c>
      <c r="P258" s="279" t="s">
        <v>20</v>
      </c>
      <c r="Q258" s="279" t="s">
        <v>77</v>
      </c>
      <c r="R258" s="283" t="s">
        <v>77</v>
      </c>
      <c r="S258" s="208">
        <f>IF(B258="EXT",MATCH(SUBSTITUTE(M258,"/rsm:CrossIndustryInvoice",""),'Order-X_EXTENDED'!O:O,0),MATCH(B258,'Order-X_EXTENDED'!Z:Z,0))</f>
        <v>347</v>
      </c>
      <c r="T258" s="282" t="s">
        <v>84</v>
      </c>
      <c r="U258" s="270"/>
      <c r="V258" s="271" t="str">
        <f t="shared" si="6"/>
        <v>/rsm:CrossIndustryInvoice/rsm:SupplyChainTradeTransaction/ram:ApplicableHeaderTradeAgreement</v>
      </c>
      <c r="W258" s="271" t="str">
        <f t="shared" si="7"/>
        <v>/ram:BuyerReference</v>
      </c>
      <c r="X258" s="272">
        <f>COUNTIFS(M$4:M258,V258)</f>
        <v>1</v>
      </c>
      <c r="Y258" s="273"/>
      <c r="Z258" s="358" t="s">
        <v>85</v>
      </c>
      <c r="AA258" s="279">
        <v>3</v>
      </c>
      <c r="AB258" s="279" t="s">
        <v>20</v>
      </c>
      <c r="AC258" s="277" t="s">
        <v>1375</v>
      </c>
      <c r="AD258" s="277" t="s">
        <v>1376</v>
      </c>
      <c r="AE258" s="278" t="s">
        <v>1377</v>
      </c>
      <c r="AF258" s="278" t="s">
        <v>1378</v>
      </c>
      <c r="AG258" s="278" t="s">
        <v>77</v>
      </c>
      <c r="AH258" s="277" t="s">
        <v>131</v>
      </c>
      <c r="AI258" s="279" t="s">
        <v>20</v>
      </c>
      <c r="AJ258" s="288" t="s">
        <v>1373</v>
      </c>
      <c r="AK258" s="289" t="s">
        <v>1374</v>
      </c>
      <c r="AL258" s="279" t="s">
        <v>125</v>
      </c>
      <c r="AM258" s="282" t="s">
        <v>81</v>
      </c>
      <c r="AN258" s="279" t="s">
        <v>20</v>
      </c>
      <c r="AO258" s="279" t="s">
        <v>77</v>
      </c>
      <c r="AP258" s="283" t="s">
        <v>77</v>
      </c>
      <c r="AQ258" s="268"/>
      <c r="AR258" s="282" t="s">
        <v>84</v>
      </c>
      <c r="AS258" s="398"/>
    </row>
    <row r="259" spans="1:45" s="361" customFormat="1" ht="46" customHeight="1" x14ac:dyDescent="0.2">
      <c r="A259" s="553" t="s">
        <v>4160</v>
      </c>
      <c r="B259" s="559" t="s">
        <v>1379</v>
      </c>
      <c r="C259" s="317">
        <v>3</v>
      </c>
      <c r="D259" s="317" t="s">
        <v>16</v>
      </c>
      <c r="E259" s="319" t="s">
        <v>1380</v>
      </c>
      <c r="F259" s="319" t="s">
        <v>1381</v>
      </c>
      <c r="G259" s="320"/>
      <c r="H259" s="320"/>
      <c r="I259" s="320" t="s">
        <v>77</v>
      </c>
      <c r="J259" s="319"/>
      <c r="K259" s="317" t="s">
        <v>16</v>
      </c>
      <c r="L259" s="321" t="s">
        <v>1382</v>
      </c>
      <c r="M259" s="322" t="s">
        <v>1383</v>
      </c>
      <c r="N259" s="317" t="s">
        <v>77</v>
      </c>
      <c r="O259" s="323" t="s">
        <v>81</v>
      </c>
      <c r="P259" s="317" t="s">
        <v>20</v>
      </c>
      <c r="Q259" s="317" t="s">
        <v>77</v>
      </c>
      <c r="R259" s="324" t="s">
        <v>77</v>
      </c>
      <c r="S259" s="208">
        <f>IF(B259="EXT",MATCH(SUBSTITUTE(M259,"/rsm:CrossIndustryInvoice",""),'Order-X_EXTENDED'!O:O,0),MATCH(B259,'Order-X_EXTENDED'!Z:Z,0))</f>
        <v>348</v>
      </c>
      <c r="T259" s="323" t="s">
        <v>84</v>
      </c>
      <c r="U259" s="270"/>
      <c r="V259" s="271" t="str">
        <f t="shared" si="6"/>
        <v>/rsm:CrossIndustryInvoice/rsm:SupplyChainTradeTransaction/ram:ApplicableHeaderTradeAgreement</v>
      </c>
      <c r="W259" s="271" t="str">
        <f t="shared" si="7"/>
        <v>/ram:SellerTradeParty</v>
      </c>
      <c r="X259" s="272">
        <f>COUNTIFS(M$4:M259,V259)</f>
        <v>1</v>
      </c>
      <c r="Y259" s="273"/>
      <c r="Z259" s="359" t="s">
        <v>1379</v>
      </c>
      <c r="AA259" s="317">
        <v>3</v>
      </c>
      <c r="AB259" s="317" t="s">
        <v>16</v>
      </c>
      <c r="AC259" s="319" t="s">
        <v>1384</v>
      </c>
      <c r="AD259" s="319" t="s">
        <v>1385</v>
      </c>
      <c r="AE259" s="320"/>
      <c r="AF259" s="320"/>
      <c r="AG259" s="320" t="s">
        <v>77</v>
      </c>
      <c r="AH259" s="319"/>
      <c r="AI259" s="317" t="s">
        <v>16</v>
      </c>
      <c r="AJ259" s="321" t="s">
        <v>1382</v>
      </c>
      <c r="AK259" s="322" t="s">
        <v>1383</v>
      </c>
      <c r="AL259" s="317" t="s">
        <v>77</v>
      </c>
      <c r="AM259" s="323" t="s">
        <v>81</v>
      </c>
      <c r="AN259" s="317" t="s">
        <v>20</v>
      </c>
      <c r="AO259" s="317" t="s">
        <v>77</v>
      </c>
      <c r="AP259" s="324" t="s">
        <v>77</v>
      </c>
      <c r="AQ259" s="268"/>
      <c r="AR259" s="323" t="s">
        <v>84</v>
      </c>
      <c r="AS259" s="398"/>
    </row>
    <row r="260" spans="1:45" s="362" customFormat="1" ht="46" customHeight="1" x14ac:dyDescent="0.2">
      <c r="A260" s="554" t="s">
        <v>4160</v>
      </c>
      <c r="B260" s="371" t="s">
        <v>1386</v>
      </c>
      <c r="C260" s="279">
        <v>4</v>
      </c>
      <c r="D260" s="279" t="s">
        <v>21</v>
      </c>
      <c r="E260" s="277" t="s">
        <v>4559</v>
      </c>
      <c r="F260" s="277" t="s">
        <v>4560</v>
      </c>
      <c r="G260" s="278" t="s">
        <v>1389</v>
      </c>
      <c r="H260" s="278" t="s">
        <v>1390</v>
      </c>
      <c r="I260" s="278" t="s">
        <v>1391</v>
      </c>
      <c r="J260" s="277" t="s">
        <v>144</v>
      </c>
      <c r="K260" s="279" t="s">
        <v>21</v>
      </c>
      <c r="L260" s="288" t="s">
        <v>1392</v>
      </c>
      <c r="M260" s="289" t="s">
        <v>1393</v>
      </c>
      <c r="N260" s="279" t="s">
        <v>147</v>
      </c>
      <c r="O260" s="282" t="s">
        <v>81</v>
      </c>
      <c r="P260" s="279" t="s">
        <v>21</v>
      </c>
      <c r="Q260" s="279" t="s">
        <v>1394</v>
      </c>
      <c r="R260" s="283" t="s">
        <v>1395</v>
      </c>
      <c r="S260" s="208">
        <f>IF(B260="EXT",MATCH(SUBSTITUTE(M260,"/rsm:CrossIndustryInvoice",""),'Order-X_EXTENDED'!O:O,0),MATCH(B260,'Order-X_EXTENDED'!Z:Z,0))</f>
        <v>349</v>
      </c>
      <c r="T260" s="282" t="s">
        <v>256</v>
      </c>
      <c r="U260" s="270"/>
      <c r="V260" s="271" t="str">
        <f t="shared" si="6"/>
        <v>/rsm:CrossIndustryInvoice/rsm:SupplyChainTradeTransaction/ram:ApplicableHeaderTradeAgreement/ram:SellerTradeParty</v>
      </c>
      <c r="W260" s="271" t="str">
        <f t="shared" si="7"/>
        <v>/ram:ID</v>
      </c>
      <c r="X260" s="272">
        <f>COUNTIFS(M$4:M260,V260)</f>
        <v>1</v>
      </c>
      <c r="Y260" s="273"/>
      <c r="Z260" s="358" t="s">
        <v>1386</v>
      </c>
      <c r="AA260" s="279">
        <v>4</v>
      </c>
      <c r="AB260" s="279" t="s">
        <v>21</v>
      </c>
      <c r="AC260" s="277" t="s">
        <v>1396</v>
      </c>
      <c r="AD260" s="277" t="s">
        <v>1397</v>
      </c>
      <c r="AE260" s="278" t="s">
        <v>1398</v>
      </c>
      <c r="AF260" s="278" t="s">
        <v>1399</v>
      </c>
      <c r="AG260" s="278" t="s">
        <v>1400</v>
      </c>
      <c r="AH260" s="277" t="s">
        <v>154</v>
      </c>
      <c r="AI260" s="279" t="s">
        <v>21</v>
      </c>
      <c r="AJ260" s="288" t="s">
        <v>1392</v>
      </c>
      <c r="AK260" s="289" t="s">
        <v>1393</v>
      </c>
      <c r="AL260" s="279" t="s">
        <v>147</v>
      </c>
      <c r="AM260" s="282" t="s">
        <v>81</v>
      </c>
      <c r="AN260" s="279" t="s">
        <v>21</v>
      </c>
      <c r="AO260" s="279" t="s">
        <v>1394</v>
      </c>
      <c r="AP260" s="283" t="s">
        <v>1395</v>
      </c>
      <c r="AQ260" s="268"/>
      <c r="AR260" s="282" t="s">
        <v>256</v>
      </c>
      <c r="AS260" s="398"/>
    </row>
    <row r="261" spans="1:45" s="362" customFormat="1" ht="46" customHeight="1" x14ac:dyDescent="0.2">
      <c r="A261" s="554" t="s">
        <v>4160</v>
      </c>
      <c r="B261" s="371" t="s">
        <v>1401</v>
      </c>
      <c r="C261" s="279">
        <v>4</v>
      </c>
      <c r="D261" s="279" t="s">
        <v>21</v>
      </c>
      <c r="E261" s="307" t="s">
        <v>1387</v>
      </c>
      <c r="F261" s="277" t="s">
        <v>4560</v>
      </c>
      <c r="G261" s="278" t="s">
        <v>1395</v>
      </c>
      <c r="H261" s="278" t="s">
        <v>1390</v>
      </c>
      <c r="I261" s="278" t="s">
        <v>1395</v>
      </c>
      <c r="J261" s="277"/>
      <c r="K261" s="279" t="s">
        <v>21</v>
      </c>
      <c r="L261" s="288" t="s">
        <v>1403</v>
      </c>
      <c r="M261" s="289" t="s">
        <v>1404</v>
      </c>
      <c r="N261" s="279" t="s">
        <v>77</v>
      </c>
      <c r="O261" s="282" t="s">
        <v>81</v>
      </c>
      <c r="P261" s="279" t="s">
        <v>21</v>
      </c>
      <c r="Q261" s="279" t="s">
        <v>1394</v>
      </c>
      <c r="R261" s="283" t="s">
        <v>1395</v>
      </c>
      <c r="S261" s="208">
        <f>IF(B261="EXT",MATCH(SUBSTITUTE(M261,"/rsm:CrossIndustryInvoice",""),'Order-X_EXTENDED'!O:O,0),MATCH(B261,'Order-X_EXTENDED'!Z:Z,0))</f>
        <v>350</v>
      </c>
      <c r="T261" s="282" t="s">
        <v>256</v>
      </c>
      <c r="U261" s="270"/>
      <c r="V261" s="271" t="str">
        <f t="shared" ref="V261:V324" si="8">IF(ISERROR(FIND("/",M261)),M261,LEFT(M261,FIND(CHAR(1),SUBSTITUTE(M261,"/",CHAR(1),LEN(M261)-LEN(SUBSTITUTE(M261,"/",""))))-1))</f>
        <v>/rsm:CrossIndustryInvoice/rsm:SupplyChainTradeTransaction/ram:ApplicableHeaderTradeAgreement/ram:SellerTradeParty</v>
      </c>
      <c r="W261" s="271" t="str">
        <f t="shared" ref="W261:W324" si="9">IF(ISERROR(FIND("/",M261)),M261,MID(M261, FIND(CHAR(1),SUBSTITUTE(M261,"/",CHAR(1), LEN(M261)-LEN(SUBSTITUTE(M261,"/","")))), LEN(M261)))</f>
        <v>/ram:GlobalID</v>
      </c>
      <c r="X261" s="272">
        <f>COUNTIFS(M$4:M261,V261)</f>
        <v>1</v>
      </c>
      <c r="Y261" s="273"/>
      <c r="Z261" s="358" t="s">
        <v>1401</v>
      </c>
      <c r="AA261" s="279">
        <v>4</v>
      </c>
      <c r="AB261" s="279" t="s">
        <v>21</v>
      </c>
      <c r="AC261" s="307">
        <v>0</v>
      </c>
      <c r="AD261" s="277" t="s">
        <v>1402</v>
      </c>
      <c r="AE261" s="278" t="s">
        <v>1405</v>
      </c>
      <c r="AF261" s="278" t="s">
        <v>1399</v>
      </c>
      <c r="AG261" s="278" t="s">
        <v>77</v>
      </c>
      <c r="AH261" s="277"/>
      <c r="AI261" s="279" t="s">
        <v>21</v>
      </c>
      <c r="AJ261" s="288" t="s">
        <v>1403</v>
      </c>
      <c r="AK261" s="289" t="s">
        <v>1404</v>
      </c>
      <c r="AL261" s="279" t="s">
        <v>77</v>
      </c>
      <c r="AM261" s="282" t="s">
        <v>81</v>
      </c>
      <c r="AN261" s="279" t="s">
        <v>21</v>
      </c>
      <c r="AO261" s="279" t="s">
        <v>1394</v>
      </c>
      <c r="AP261" s="283" t="s">
        <v>1395</v>
      </c>
      <c r="AQ261" s="268"/>
      <c r="AR261" s="282" t="s">
        <v>256</v>
      </c>
      <c r="AS261" s="398"/>
    </row>
    <row r="262" spans="1:45" s="362" customFormat="1" ht="46" customHeight="1" x14ac:dyDescent="0.2">
      <c r="A262" s="554" t="s">
        <v>4160</v>
      </c>
      <c r="B262" s="371" t="s">
        <v>1406</v>
      </c>
      <c r="C262" s="279">
        <v>5</v>
      </c>
      <c r="D262" s="279" t="s">
        <v>20</v>
      </c>
      <c r="E262" s="307" t="s">
        <v>1407</v>
      </c>
      <c r="F262" s="277" t="s">
        <v>1408</v>
      </c>
      <c r="G262" s="278" t="s">
        <v>406</v>
      </c>
      <c r="H262" s="278" t="s">
        <v>1409</v>
      </c>
      <c r="I262" s="278" t="s">
        <v>77</v>
      </c>
      <c r="J262" s="277"/>
      <c r="K262" s="279" t="s">
        <v>16</v>
      </c>
      <c r="L262" s="288" t="s">
        <v>1410</v>
      </c>
      <c r="M262" s="289" t="s">
        <v>1411</v>
      </c>
      <c r="N262" s="279" t="s">
        <v>409</v>
      </c>
      <c r="O262" s="282" t="s">
        <v>230</v>
      </c>
      <c r="P262" s="279" t="s">
        <v>20</v>
      </c>
      <c r="Q262" s="279" t="s">
        <v>77</v>
      </c>
      <c r="R262" s="283" t="s">
        <v>77</v>
      </c>
      <c r="S262" s="208">
        <f>IF(B262="EXT",MATCH(SUBSTITUTE(M262,"/rsm:CrossIndustryInvoice",""),'Order-X_EXTENDED'!O:O,0),MATCH(B262,'Order-X_EXTENDED'!Z:Z,0))</f>
        <v>351</v>
      </c>
      <c r="T262" s="282" t="s">
        <v>256</v>
      </c>
      <c r="U262" s="270"/>
      <c r="V262" s="271" t="str">
        <f t="shared" si="8"/>
        <v>/rsm:CrossIndustryInvoice/rsm:SupplyChainTradeTransaction/ram:ApplicableHeaderTradeAgreement/ram:SellerTradeParty/ram:GlobalID</v>
      </c>
      <c r="W262" s="271" t="str">
        <f t="shared" si="9"/>
        <v>/@schemeID</v>
      </c>
      <c r="X262" s="272">
        <f>COUNTIFS(M$4:M262,V262)</f>
        <v>1</v>
      </c>
      <c r="Y262" s="273"/>
      <c r="Z262" s="358" t="s">
        <v>1406</v>
      </c>
      <c r="AA262" s="279">
        <v>5</v>
      </c>
      <c r="AB262" s="279" t="s">
        <v>20</v>
      </c>
      <c r="AC262" s="307" t="s">
        <v>410</v>
      </c>
      <c r="AD262" s="277" t="s">
        <v>1412</v>
      </c>
      <c r="AE262" s="278" t="s">
        <v>411</v>
      </c>
      <c r="AF262" s="278" t="s">
        <v>1413</v>
      </c>
      <c r="AG262" s="278" t="s">
        <v>77</v>
      </c>
      <c r="AH262" s="277"/>
      <c r="AI262" s="279" t="s">
        <v>16</v>
      </c>
      <c r="AJ262" s="288" t="s">
        <v>1410</v>
      </c>
      <c r="AK262" s="289" t="s">
        <v>1411</v>
      </c>
      <c r="AL262" s="279" t="s">
        <v>409</v>
      </c>
      <c r="AM262" s="282" t="s">
        <v>230</v>
      </c>
      <c r="AN262" s="279" t="s">
        <v>20</v>
      </c>
      <c r="AO262" s="279" t="s">
        <v>77</v>
      </c>
      <c r="AP262" s="283" t="s">
        <v>77</v>
      </c>
      <c r="AQ262" s="268"/>
      <c r="AR262" s="282" t="s">
        <v>256</v>
      </c>
      <c r="AS262" s="398"/>
    </row>
    <row r="263" spans="1:45" s="362" customFormat="1" ht="46" customHeight="1" x14ac:dyDescent="0.2">
      <c r="A263" s="554" t="s">
        <v>4160</v>
      </c>
      <c r="B263" s="371" t="s">
        <v>1414</v>
      </c>
      <c r="C263" s="279">
        <v>4</v>
      </c>
      <c r="D263" s="279" t="s">
        <v>16</v>
      </c>
      <c r="E263" s="277" t="s">
        <v>1415</v>
      </c>
      <c r="F263" s="277" t="s">
        <v>1416</v>
      </c>
      <c r="G263" s="278"/>
      <c r="H263" s="278"/>
      <c r="I263" s="278" t="s">
        <v>1417</v>
      </c>
      <c r="J263" s="277" t="s">
        <v>122</v>
      </c>
      <c r="K263" s="279" t="s">
        <v>16</v>
      </c>
      <c r="L263" s="288" t="s">
        <v>1418</v>
      </c>
      <c r="M263" s="289" t="s">
        <v>1419</v>
      </c>
      <c r="N263" s="279" t="s">
        <v>125</v>
      </c>
      <c r="O263" s="282" t="s">
        <v>81</v>
      </c>
      <c r="P263" s="279" t="s">
        <v>20</v>
      </c>
      <c r="Q263" s="279" t="s">
        <v>193</v>
      </c>
      <c r="R263" s="283" t="s">
        <v>77</v>
      </c>
      <c r="S263" s="208">
        <f>IF(B263="EXT",MATCH(SUBSTITUTE(M263,"/rsm:CrossIndustryInvoice",""),'Order-X_EXTENDED'!O:O,0),MATCH(B263,'Order-X_EXTENDED'!Z:Z,0))</f>
        <v>352</v>
      </c>
      <c r="T263" s="282" t="s">
        <v>84</v>
      </c>
      <c r="U263" s="270"/>
      <c r="V263" s="271" t="str">
        <f t="shared" si="8"/>
        <v>/rsm:CrossIndustryInvoice/rsm:SupplyChainTradeTransaction/ram:ApplicableHeaderTradeAgreement/ram:SellerTradeParty</v>
      </c>
      <c r="W263" s="271" t="str">
        <f t="shared" si="9"/>
        <v>/ram:Name</v>
      </c>
      <c r="X263" s="272">
        <f>COUNTIFS(M$4:M263,V263)</f>
        <v>1</v>
      </c>
      <c r="Y263" s="273"/>
      <c r="Z263" s="358" t="s">
        <v>1414</v>
      </c>
      <c r="AA263" s="279">
        <v>4</v>
      </c>
      <c r="AB263" s="279" t="s">
        <v>16</v>
      </c>
      <c r="AC263" s="277" t="s">
        <v>1420</v>
      </c>
      <c r="AD263" s="277" t="s">
        <v>1421</v>
      </c>
      <c r="AE263" s="278"/>
      <c r="AF263" s="278"/>
      <c r="AG263" s="278" t="s">
        <v>1422</v>
      </c>
      <c r="AH263" s="277" t="s">
        <v>131</v>
      </c>
      <c r="AI263" s="279" t="s">
        <v>16</v>
      </c>
      <c r="AJ263" s="288" t="s">
        <v>1418</v>
      </c>
      <c r="AK263" s="289" t="s">
        <v>1419</v>
      </c>
      <c r="AL263" s="279" t="s">
        <v>125</v>
      </c>
      <c r="AM263" s="282" t="s">
        <v>81</v>
      </c>
      <c r="AN263" s="279" t="s">
        <v>20</v>
      </c>
      <c r="AO263" s="279" t="s">
        <v>193</v>
      </c>
      <c r="AP263" s="283" t="s">
        <v>77</v>
      </c>
      <c r="AQ263" s="268"/>
      <c r="AR263" s="282" t="s">
        <v>84</v>
      </c>
      <c r="AS263" s="398"/>
    </row>
    <row r="264" spans="1:45" s="362" customFormat="1" ht="46" customHeight="1" x14ac:dyDescent="0.2">
      <c r="A264" s="554" t="s">
        <v>4160</v>
      </c>
      <c r="B264" s="371" t="s">
        <v>1423</v>
      </c>
      <c r="C264" s="279">
        <v>4</v>
      </c>
      <c r="D264" s="279" t="s">
        <v>20</v>
      </c>
      <c r="E264" s="277" t="s">
        <v>1424</v>
      </c>
      <c r="F264" s="277" t="s">
        <v>1425</v>
      </c>
      <c r="G264" s="278" t="s">
        <v>1426</v>
      </c>
      <c r="H264" s="278"/>
      <c r="I264" s="278" t="s">
        <v>77</v>
      </c>
      <c r="J264" s="277" t="s">
        <v>122</v>
      </c>
      <c r="K264" s="279" t="s">
        <v>20</v>
      </c>
      <c r="L264" s="288" t="s">
        <v>1427</v>
      </c>
      <c r="M264" s="289" t="s">
        <v>1428</v>
      </c>
      <c r="N264" s="279" t="s">
        <v>125</v>
      </c>
      <c r="O264" s="282" t="s">
        <v>81</v>
      </c>
      <c r="P264" s="279" t="s">
        <v>21</v>
      </c>
      <c r="Q264" s="279" t="s">
        <v>272</v>
      </c>
      <c r="R264" s="283" t="s">
        <v>77</v>
      </c>
      <c r="S264" s="208">
        <f>IF(B264="EXT",MATCH(SUBSTITUTE(M264,"/rsm:CrossIndustryInvoice",""),'Order-X_EXTENDED'!O:O,0),MATCH(B264,'Order-X_EXTENDED'!Z:Z,0))</f>
        <v>353</v>
      </c>
      <c r="T264" s="282" t="s">
        <v>359</v>
      </c>
      <c r="U264" s="270" t="s">
        <v>4705</v>
      </c>
      <c r="V264" s="271" t="str">
        <f t="shared" si="8"/>
        <v>/rsm:CrossIndustryInvoice/rsm:SupplyChainTradeTransaction/ram:ApplicableHeaderTradeAgreement/ram:SellerTradeParty</v>
      </c>
      <c r="W264" s="271" t="str">
        <f t="shared" si="9"/>
        <v>/ram:Description</v>
      </c>
      <c r="X264" s="272">
        <f>COUNTIFS(M$4:M264,V264)</f>
        <v>1</v>
      </c>
      <c r="Y264" s="273"/>
      <c r="Z264" s="358" t="s">
        <v>1423</v>
      </c>
      <c r="AA264" s="279">
        <v>4</v>
      </c>
      <c r="AB264" s="279" t="s">
        <v>20</v>
      </c>
      <c r="AC264" s="277" t="s">
        <v>1429</v>
      </c>
      <c r="AD264" s="277" t="s">
        <v>1430</v>
      </c>
      <c r="AE264" s="278" t="s">
        <v>1431</v>
      </c>
      <c r="AF264" s="278"/>
      <c r="AG264" s="278" t="s">
        <v>77</v>
      </c>
      <c r="AH264" s="277" t="s">
        <v>131</v>
      </c>
      <c r="AI264" s="279" t="s">
        <v>20</v>
      </c>
      <c r="AJ264" s="288" t="s">
        <v>1427</v>
      </c>
      <c r="AK264" s="289" t="s">
        <v>1428</v>
      </c>
      <c r="AL264" s="279" t="s">
        <v>125</v>
      </c>
      <c r="AM264" s="282" t="s">
        <v>81</v>
      </c>
      <c r="AN264" s="279" t="s">
        <v>21</v>
      </c>
      <c r="AO264" s="279" t="s">
        <v>272</v>
      </c>
      <c r="AP264" s="283" t="s">
        <v>77</v>
      </c>
      <c r="AQ264" s="268"/>
      <c r="AR264" s="282" t="s">
        <v>359</v>
      </c>
      <c r="AS264" s="398"/>
    </row>
    <row r="265" spans="1:45" s="362" customFormat="1" ht="46" customHeight="1" x14ac:dyDescent="0.2">
      <c r="A265" s="554" t="s">
        <v>4160</v>
      </c>
      <c r="B265" s="559" t="s">
        <v>1432</v>
      </c>
      <c r="C265" s="327">
        <v>4</v>
      </c>
      <c r="D265" s="327" t="s">
        <v>20</v>
      </c>
      <c r="E265" s="328" t="s">
        <v>4561</v>
      </c>
      <c r="F265" s="328"/>
      <c r="G265" s="329"/>
      <c r="H265" s="329"/>
      <c r="I265" s="329"/>
      <c r="J265" s="328"/>
      <c r="K265" s="327" t="s">
        <v>20</v>
      </c>
      <c r="L265" s="330" t="s">
        <v>1433</v>
      </c>
      <c r="M265" s="331" t="s">
        <v>1434</v>
      </c>
      <c r="N265" s="327"/>
      <c r="O265" s="332"/>
      <c r="P265" s="327" t="s">
        <v>20</v>
      </c>
      <c r="Q265" s="327"/>
      <c r="R265" s="333"/>
      <c r="S265" s="208">
        <f>IF(B265="EXT",MATCH(SUBSTITUTE(M265,"/rsm:CrossIndustryInvoice",""),'Order-X_EXTENDED'!O:O,0),MATCH(B265,'Order-X_EXTENDED'!Z:Z,0))</f>
        <v>354</v>
      </c>
      <c r="T265" s="332" t="s">
        <v>84</v>
      </c>
      <c r="U265" s="270"/>
      <c r="V265" s="271" t="str">
        <f t="shared" si="8"/>
        <v>/rsm:CrossIndustryInvoice/rsm:SupplyChainTradeTransaction/ram:ApplicableHeaderTradeAgreement/ram:SellerTradeParty</v>
      </c>
      <c r="W265" s="271" t="str">
        <f t="shared" si="9"/>
        <v>/ram:SpecifiedLegalOrganization</v>
      </c>
      <c r="X265" s="272">
        <f>COUNTIFS(M$4:M265,V265)</f>
        <v>1</v>
      </c>
      <c r="Y265" s="273"/>
      <c r="Z265" s="360" t="s">
        <v>1432</v>
      </c>
      <c r="AA265" s="327">
        <v>4</v>
      </c>
      <c r="AB265" s="327" t="s">
        <v>20</v>
      </c>
      <c r="AC265" s="328" t="s">
        <v>1435</v>
      </c>
      <c r="AD265" s="328"/>
      <c r="AE265" s="329"/>
      <c r="AF265" s="329"/>
      <c r="AG265" s="329" t="s">
        <v>77</v>
      </c>
      <c r="AH265" s="328"/>
      <c r="AI265" s="327" t="s">
        <v>20</v>
      </c>
      <c r="AJ265" s="330" t="s">
        <v>1433</v>
      </c>
      <c r="AK265" s="331" t="s">
        <v>1434</v>
      </c>
      <c r="AL265" s="327"/>
      <c r="AM265" s="332"/>
      <c r="AN265" s="327" t="s">
        <v>20</v>
      </c>
      <c r="AO265" s="327"/>
      <c r="AP265" s="333"/>
      <c r="AQ265" s="268"/>
      <c r="AR265" s="332" t="s">
        <v>84</v>
      </c>
      <c r="AS265" s="398"/>
    </row>
    <row r="266" spans="1:45" s="362" customFormat="1" ht="46" customHeight="1" x14ac:dyDescent="0.2">
      <c r="A266" s="554" t="s">
        <v>4160</v>
      </c>
      <c r="B266" s="371" t="s">
        <v>1436</v>
      </c>
      <c r="C266" s="279">
        <v>5</v>
      </c>
      <c r="D266" s="279" t="s">
        <v>20</v>
      </c>
      <c r="E266" s="277" t="s">
        <v>1437</v>
      </c>
      <c r="F266" s="277" t="s">
        <v>1438</v>
      </c>
      <c r="G266" s="278" t="s">
        <v>1439</v>
      </c>
      <c r="H266" s="278"/>
      <c r="I266" s="278" t="s">
        <v>1391</v>
      </c>
      <c r="J266" s="277" t="s">
        <v>144</v>
      </c>
      <c r="K266" s="279" t="s">
        <v>20</v>
      </c>
      <c r="L266" s="288" t="s">
        <v>1440</v>
      </c>
      <c r="M266" s="289" t="s">
        <v>1441</v>
      </c>
      <c r="N266" s="279" t="s">
        <v>147</v>
      </c>
      <c r="O266" s="282" t="s">
        <v>81</v>
      </c>
      <c r="P266" s="279" t="s">
        <v>20</v>
      </c>
      <c r="Q266" s="279" t="s">
        <v>77</v>
      </c>
      <c r="R266" s="283" t="s">
        <v>77</v>
      </c>
      <c r="S266" s="208">
        <f>IF(B266="EXT",MATCH(SUBSTITUTE(M266,"/rsm:CrossIndustryInvoice",""),'Order-X_EXTENDED'!O:O,0),MATCH(B266,'Order-X_EXTENDED'!Z:Z,0))</f>
        <v>355</v>
      </c>
      <c r="T266" s="282" t="s">
        <v>84</v>
      </c>
      <c r="U266" s="270"/>
      <c r="V266" s="271" t="str">
        <f t="shared" si="8"/>
        <v>/rsm:CrossIndustryInvoice/rsm:SupplyChainTradeTransaction/ram:ApplicableHeaderTradeAgreement/ram:SellerTradeParty/ram:SpecifiedLegalOrganization</v>
      </c>
      <c r="W266" s="271" t="str">
        <f t="shared" si="9"/>
        <v>/ram:ID</v>
      </c>
      <c r="X266" s="272">
        <f>COUNTIFS(M$4:M266,V266)</f>
        <v>1</v>
      </c>
      <c r="Y266" s="273"/>
      <c r="Z266" s="358" t="s">
        <v>1436</v>
      </c>
      <c r="AA266" s="279">
        <v>5</v>
      </c>
      <c r="AB266" s="279" t="s">
        <v>20</v>
      </c>
      <c r="AC266" s="277" t="s">
        <v>1442</v>
      </c>
      <c r="AD266" s="277" t="s">
        <v>1443</v>
      </c>
      <c r="AE266" s="278" t="s">
        <v>1444</v>
      </c>
      <c r="AF266" s="278"/>
      <c r="AG266" s="278" t="s">
        <v>1400</v>
      </c>
      <c r="AH266" s="277" t="s">
        <v>154</v>
      </c>
      <c r="AI266" s="279" t="s">
        <v>20</v>
      </c>
      <c r="AJ266" s="288" t="s">
        <v>1440</v>
      </c>
      <c r="AK266" s="289" t="s">
        <v>1441</v>
      </c>
      <c r="AL266" s="279" t="s">
        <v>147</v>
      </c>
      <c r="AM266" s="282" t="s">
        <v>81</v>
      </c>
      <c r="AN266" s="279" t="s">
        <v>20</v>
      </c>
      <c r="AO266" s="279" t="s">
        <v>77</v>
      </c>
      <c r="AP266" s="283" t="s">
        <v>77</v>
      </c>
      <c r="AQ266" s="268"/>
      <c r="AR266" s="282" t="s">
        <v>84</v>
      </c>
      <c r="AS266" s="398"/>
    </row>
    <row r="267" spans="1:45" s="362" customFormat="1" ht="46" customHeight="1" x14ac:dyDescent="0.2">
      <c r="A267" s="554" t="s">
        <v>4160</v>
      </c>
      <c r="B267" s="371" t="s">
        <v>1445</v>
      </c>
      <c r="C267" s="279">
        <v>6</v>
      </c>
      <c r="D267" s="279" t="s">
        <v>20</v>
      </c>
      <c r="E267" s="307" t="s">
        <v>1446</v>
      </c>
      <c r="F267" s="277" t="s">
        <v>1447</v>
      </c>
      <c r="G267" s="278" t="s">
        <v>406</v>
      </c>
      <c r="H267" s="278" t="s">
        <v>1448</v>
      </c>
      <c r="I267" s="278" t="s">
        <v>77</v>
      </c>
      <c r="J267" s="277" t="s">
        <v>189</v>
      </c>
      <c r="K267" s="279" t="s">
        <v>20</v>
      </c>
      <c r="L267" s="288" t="s">
        <v>1449</v>
      </c>
      <c r="M267" s="289" t="s">
        <v>1450</v>
      </c>
      <c r="N267" s="279" t="s">
        <v>409</v>
      </c>
      <c r="O267" s="282" t="s">
        <v>230</v>
      </c>
      <c r="P267" s="279" t="s">
        <v>20</v>
      </c>
      <c r="Q267" s="279" t="s">
        <v>77</v>
      </c>
      <c r="R267" s="283" t="s">
        <v>77</v>
      </c>
      <c r="S267" s="208">
        <f>IF(B267="EXT",MATCH(SUBSTITUTE(M267,"/rsm:CrossIndustryInvoice",""),'Order-X_EXTENDED'!O:O,0),MATCH(B267,'Order-X_EXTENDED'!Z:Z,0))</f>
        <v>356</v>
      </c>
      <c r="T267" s="282" t="s">
        <v>84</v>
      </c>
      <c r="U267" s="270"/>
      <c r="V267" s="271" t="str">
        <f t="shared" si="8"/>
        <v>/rsm:CrossIndustryInvoice/rsm:SupplyChainTradeTransaction/ram:ApplicableHeaderTradeAgreement/ram:SellerTradeParty/ram:SpecifiedLegalOrganization/ram:ID</v>
      </c>
      <c r="W267" s="271" t="str">
        <f t="shared" si="9"/>
        <v>/@schemeID</v>
      </c>
      <c r="X267" s="272">
        <f>COUNTIFS(M$4:M267,V267)</f>
        <v>1</v>
      </c>
      <c r="Y267" s="273"/>
      <c r="Z267" s="358" t="s">
        <v>1445</v>
      </c>
      <c r="AA267" s="279">
        <v>6</v>
      </c>
      <c r="AB267" s="279" t="s">
        <v>20</v>
      </c>
      <c r="AC267" s="307" t="s">
        <v>410</v>
      </c>
      <c r="AD267" s="277" t="s">
        <v>1451</v>
      </c>
      <c r="AE267" s="278" t="s">
        <v>411</v>
      </c>
      <c r="AF267" s="278" t="s">
        <v>1452</v>
      </c>
      <c r="AG267" s="278" t="s">
        <v>77</v>
      </c>
      <c r="AH267" s="277" t="s">
        <v>189</v>
      </c>
      <c r="AI267" s="279" t="s">
        <v>20</v>
      </c>
      <c r="AJ267" s="288" t="s">
        <v>1449</v>
      </c>
      <c r="AK267" s="289" t="s">
        <v>1450</v>
      </c>
      <c r="AL267" s="279" t="s">
        <v>409</v>
      </c>
      <c r="AM267" s="282" t="s">
        <v>230</v>
      </c>
      <c r="AN267" s="279" t="s">
        <v>20</v>
      </c>
      <c r="AO267" s="279" t="s">
        <v>77</v>
      </c>
      <c r="AP267" s="283" t="s">
        <v>77</v>
      </c>
      <c r="AQ267" s="268"/>
      <c r="AR267" s="282" t="s">
        <v>84</v>
      </c>
      <c r="AS267" s="398"/>
    </row>
    <row r="268" spans="1:45" s="362" customFormat="1" ht="46" customHeight="1" x14ac:dyDescent="0.2">
      <c r="A268" s="554" t="s">
        <v>4160</v>
      </c>
      <c r="B268" s="371" t="s">
        <v>1453</v>
      </c>
      <c r="C268" s="279">
        <v>5</v>
      </c>
      <c r="D268" s="279" t="s">
        <v>20</v>
      </c>
      <c r="E268" s="277" t="s">
        <v>1454</v>
      </c>
      <c r="F268" s="277" t="s">
        <v>1455</v>
      </c>
      <c r="G268" s="278" t="s">
        <v>1456</v>
      </c>
      <c r="H268" s="278" t="s">
        <v>1457</v>
      </c>
      <c r="I268" s="278" t="s">
        <v>77</v>
      </c>
      <c r="J268" s="277" t="s">
        <v>122</v>
      </c>
      <c r="K268" s="279" t="s">
        <v>20</v>
      </c>
      <c r="L268" s="288" t="s">
        <v>1458</v>
      </c>
      <c r="M268" s="289" t="s">
        <v>1459</v>
      </c>
      <c r="N268" s="279" t="s">
        <v>125</v>
      </c>
      <c r="O268" s="282" t="s">
        <v>81</v>
      </c>
      <c r="P268" s="279" t="s">
        <v>20</v>
      </c>
      <c r="Q268" s="279" t="s">
        <v>77</v>
      </c>
      <c r="R268" s="283" t="s">
        <v>77</v>
      </c>
      <c r="S268" s="208">
        <f>IF(B268="EXT",MATCH(SUBSTITUTE(M268,"/rsm:CrossIndustryInvoice",""),'Order-X_EXTENDED'!O:O,0),MATCH(B268,'Order-X_EXTENDED'!Z:Z,0))</f>
        <v>357</v>
      </c>
      <c r="T268" s="282" t="s">
        <v>256</v>
      </c>
      <c r="U268" s="270"/>
      <c r="V268" s="271" t="str">
        <f t="shared" si="8"/>
        <v>/rsm:CrossIndustryInvoice/rsm:SupplyChainTradeTransaction/ram:ApplicableHeaderTradeAgreement/ram:SellerTradeParty/ram:SpecifiedLegalOrganization</v>
      </c>
      <c r="W268" s="271" t="str">
        <f t="shared" si="9"/>
        <v>/ram:TradingBusinessName</v>
      </c>
      <c r="X268" s="272">
        <f>COUNTIFS(M$4:M268,V268)</f>
        <v>1</v>
      </c>
      <c r="Y268" s="273"/>
      <c r="Z268" s="358" t="s">
        <v>1453</v>
      </c>
      <c r="AA268" s="279">
        <v>5</v>
      </c>
      <c r="AB268" s="279" t="s">
        <v>20</v>
      </c>
      <c r="AC268" s="277" t="s">
        <v>1460</v>
      </c>
      <c r="AD268" s="277" t="s">
        <v>1461</v>
      </c>
      <c r="AE268" s="278" t="s">
        <v>1462</v>
      </c>
      <c r="AF268" s="278" t="s">
        <v>1463</v>
      </c>
      <c r="AG268" s="278" t="s">
        <v>77</v>
      </c>
      <c r="AH268" s="277" t="s">
        <v>131</v>
      </c>
      <c r="AI268" s="279" t="s">
        <v>20</v>
      </c>
      <c r="AJ268" s="288" t="s">
        <v>1458</v>
      </c>
      <c r="AK268" s="289" t="s">
        <v>1459</v>
      </c>
      <c r="AL268" s="279" t="s">
        <v>125</v>
      </c>
      <c r="AM268" s="282" t="s">
        <v>81</v>
      </c>
      <c r="AN268" s="279" t="s">
        <v>20</v>
      </c>
      <c r="AO268" s="279" t="s">
        <v>77</v>
      </c>
      <c r="AP268" s="283" t="s">
        <v>77</v>
      </c>
      <c r="AQ268" s="268"/>
      <c r="AR268" s="282" t="s">
        <v>256</v>
      </c>
      <c r="AS268" s="398"/>
    </row>
    <row r="269" spans="1:45" s="362" customFormat="1" ht="46" customHeight="1" x14ac:dyDescent="0.2">
      <c r="A269" s="554" t="s">
        <v>4160</v>
      </c>
      <c r="B269" s="344" t="s">
        <v>92</v>
      </c>
      <c r="C269" s="345">
        <v>5</v>
      </c>
      <c r="D269" s="345" t="s">
        <v>20</v>
      </c>
      <c r="E269" s="346" t="s">
        <v>4562</v>
      </c>
      <c r="F269" s="346" t="s">
        <v>4563</v>
      </c>
      <c r="G269" s="347"/>
      <c r="H269" s="347"/>
      <c r="I269" s="347"/>
      <c r="J269" s="346"/>
      <c r="K269" s="279" t="s">
        <v>20</v>
      </c>
      <c r="L269" s="349" t="s">
        <v>1464</v>
      </c>
      <c r="M269" s="350" t="s">
        <v>1465</v>
      </c>
      <c r="N269" s="348"/>
      <c r="O269" s="351"/>
      <c r="P269" s="345" t="s">
        <v>20</v>
      </c>
      <c r="Q269" s="348"/>
      <c r="R269" s="352"/>
      <c r="S269" s="208">
        <f>IF(B269="EXT",MATCH(SUBSTITUTE(M269,"/rsm:CrossIndustryInvoice",""),'Order-X_EXTENDED'!O:O,0),MATCH(B269,'Order-X_EXTENDED'!Z:Z,0))</f>
        <v>358</v>
      </c>
      <c r="T269" s="353" t="s">
        <v>99</v>
      </c>
      <c r="U269" s="270"/>
      <c r="V269" s="271" t="str">
        <f t="shared" si="8"/>
        <v>/rsm:CrossIndustryInvoice/rsm:SupplyChainTradeTransaction/ram:ApplicableHeaderTradeAgreement/ram:SellerTradeParty/ram:SpecifiedLegalOrganization</v>
      </c>
      <c r="W269" s="271" t="str">
        <f t="shared" si="9"/>
        <v>/ram:PostalTradeAddress</v>
      </c>
      <c r="X269" s="272">
        <f>COUNTIFS(M$4:M269,V269)</f>
        <v>1</v>
      </c>
      <c r="Y269" s="273"/>
      <c r="Z269" s="344" t="s">
        <v>92</v>
      </c>
      <c r="AA269" s="345">
        <v>5</v>
      </c>
      <c r="AB269" s="345" t="s">
        <v>20</v>
      </c>
      <c r="AC269" s="346" t="s">
        <v>1466</v>
      </c>
      <c r="AD269" s="346"/>
      <c r="AE269" s="347"/>
      <c r="AF269" s="347"/>
      <c r="AG269" s="347"/>
      <c r="AH269" s="346"/>
      <c r="AI269" s="279" t="s">
        <v>20</v>
      </c>
      <c r="AJ269" s="349" t="s">
        <v>1464</v>
      </c>
      <c r="AK269" s="350" t="s">
        <v>1465</v>
      </c>
      <c r="AL269" s="348"/>
      <c r="AM269" s="351"/>
      <c r="AN269" s="345" t="s">
        <v>20</v>
      </c>
      <c r="AO269" s="348"/>
      <c r="AP269" s="352"/>
      <c r="AQ269" s="268"/>
      <c r="AR269" s="353" t="s">
        <v>99</v>
      </c>
      <c r="AS269" s="398"/>
    </row>
    <row r="270" spans="1:45" s="362" customFormat="1" ht="46" customHeight="1" x14ac:dyDescent="0.2">
      <c r="A270" s="554" t="s">
        <v>4160</v>
      </c>
      <c r="B270" s="274" t="s">
        <v>92</v>
      </c>
      <c r="C270" s="275">
        <v>6</v>
      </c>
      <c r="D270" s="275" t="s">
        <v>20</v>
      </c>
      <c r="E270" s="277" t="s">
        <v>4564</v>
      </c>
      <c r="F270" s="277" t="s">
        <v>1467</v>
      </c>
      <c r="G270" s="278" t="s">
        <v>1468</v>
      </c>
      <c r="H270" s="278"/>
      <c r="I270" s="278"/>
      <c r="J270" s="277" t="s">
        <v>122</v>
      </c>
      <c r="K270" s="279" t="s">
        <v>20</v>
      </c>
      <c r="L270" s="280" t="s">
        <v>1469</v>
      </c>
      <c r="M270" s="281" t="s">
        <v>1470</v>
      </c>
      <c r="N270" s="279"/>
      <c r="O270" s="282"/>
      <c r="P270" s="275" t="s">
        <v>20</v>
      </c>
      <c r="Q270" s="279"/>
      <c r="R270" s="283"/>
      <c r="S270" s="208">
        <f>IF(B270="EXT",MATCH(SUBSTITUTE(M270,"/rsm:CrossIndustryInvoice",""),'Order-X_EXTENDED'!O:O,0),MATCH(B270,'Order-X_EXTENDED'!Z:Z,0))</f>
        <v>359</v>
      </c>
      <c r="T270" s="284" t="s">
        <v>99</v>
      </c>
      <c r="U270" s="270"/>
      <c r="V270" s="271" t="str">
        <f t="shared" si="8"/>
        <v>/rsm:CrossIndustryInvoice/rsm:SupplyChainTradeTransaction/ram:ApplicableHeaderTradeAgreement/ram:SellerTradeParty/ram:SpecifiedLegalOrganization/ram:PostalTradeAddress</v>
      </c>
      <c r="W270" s="271" t="str">
        <f t="shared" si="9"/>
        <v>/ram:PostcodeCode</v>
      </c>
      <c r="X270" s="272">
        <f>COUNTIFS(M$4:M270,V270)</f>
        <v>1</v>
      </c>
      <c r="Y270" s="273"/>
      <c r="Z270" s="274" t="s">
        <v>92</v>
      </c>
      <c r="AA270" s="275">
        <v>6</v>
      </c>
      <c r="AB270" s="275" t="s">
        <v>20</v>
      </c>
      <c r="AC270" s="277" t="s">
        <v>1471</v>
      </c>
      <c r="AD270" s="277"/>
      <c r="AE270" s="278"/>
      <c r="AF270" s="278"/>
      <c r="AG270" s="278"/>
      <c r="AH270" s="277"/>
      <c r="AI270" s="279" t="s">
        <v>20</v>
      </c>
      <c r="AJ270" s="280" t="s">
        <v>1469</v>
      </c>
      <c r="AK270" s="281" t="s">
        <v>1470</v>
      </c>
      <c r="AL270" s="279"/>
      <c r="AM270" s="282"/>
      <c r="AN270" s="275" t="s">
        <v>20</v>
      </c>
      <c r="AO270" s="279"/>
      <c r="AP270" s="283"/>
      <c r="AQ270" s="268"/>
      <c r="AR270" s="284" t="s">
        <v>99</v>
      </c>
      <c r="AS270" s="398"/>
    </row>
    <row r="271" spans="1:45" s="362" customFormat="1" ht="46" customHeight="1" x14ac:dyDescent="0.2">
      <c r="A271" s="554" t="s">
        <v>4160</v>
      </c>
      <c r="B271" s="274" t="s">
        <v>92</v>
      </c>
      <c r="C271" s="275">
        <v>6</v>
      </c>
      <c r="D271" s="275" t="s">
        <v>20</v>
      </c>
      <c r="E271" s="277" t="s">
        <v>4565</v>
      </c>
      <c r="F271" s="277" t="s">
        <v>1472</v>
      </c>
      <c r="G271" s="278" t="s">
        <v>1473</v>
      </c>
      <c r="H271" s="278"/>
      <c r="I271" s="278"/>
      <c r="J271" s="277" t="s">
        <v>122</v>
      </c>
      <c r="K271" s="279" t="s">
        <v>20</v>
      </c>
      <c r="L271" s="280" t="s">
        <v>1474</v>
      </c>
      <c r="M271" s="281" t="s">
        <v>1475</v>
      </c>
      <c r="N271" s="279"/>
      <c r="O271" s="282"/>
      <c r="P271" s="275" t="s">
        <v>20</v>
      </c>
      <c r="Q271" s="279"/>
      <c r="R271" s="283"/>
      <c r="S271" s="208">
        <f>IF(B271="EXT",MATCH(SUBSTITUTE(M271,"/rsm:CrossIndustryInvoice",""),'Order-X_EXTENDED'!O:O,0),MATCH(B271,'Order-X_EXTENDED'!Z:Z,0))</f>
        <v>360</v>
      </c>
      <c r="T271" s="284" t="s">
        <v>99</v>
      </c>
      <c r="U271" s="270"/>
      <c r="V271" s="271" t="str">
        <f t="shared" si="8"/>
        <v>/rsm:CrossIndustryInvoice/rsm:SupplyChainTradeTransaction/ram:ApplicableHeaderTradeAgreement/ram:SellerTradeParty/ram:SpecifiedLegalOrganization/ram:PostalTradeAddress</v>
      </c>
      <c r="W271" s="271" t="str">
        <f t="shared" si="9"/>
        <v>/ram:LineOne</v>
      </c>
      <c r="X271" s="272">
        <f>COUNTIFS(M$4:M271,V271)</f>
        <v>1</v>
      </c>
      <c r="Y271" s="273"/>
      <c r="Z271" s="274" t="s">
        <v>92</v>
      </c>
      <c r="AA271" s="275">
        <v>6</v>
      </c>
      <c r="AB271" s="275" t="s">
        <v>20</v>
      </c>
      <c r="AC271" s="277" t="s">
        <v>1476</v>
      </c>
      <c r="AD271" s="277"/>
      <c r="AE271" s="278"/>
      <c r="AF271" s="278"/>
      <c r="AG271" s="278"/>
      <c r="AH271" s="277"/>
      <c r="AI271" s="279" t="s">
        <v>20</v>
      </c>
      <c r="AJ271" s="280" t="s">
        <v>1474</v>
      </c>
      <c r="AK271" s="281" t="s">
        <v>1475</v>
      </c>
      <c r="AL271" s="279"/>
      <c r="AM271" s="282"/>
      <c r="AN271" s="275" t="s">
        <v>20</v>
      </c>
      <c r="AO271" s="279"/>
      <c r="AP271" s="283"/>
      <c r="AQ271" s="268"/>
      <c r="AR271" s="284" t="s">
        <v>99</v>
      </c>
      <c r="AS271" s="398"/>
    </row>
    <row r="272" spans="1:45" s="362" customFormat="1" ht="46" customHeight="1" x14ac:dyDescent="0.2">
      <c r="A272" s="554" t="s">
        <v>4160</v>
      </c>
      <c r="B272" s="274" t="s">
        <v>92</v>
      </c>
      <c r="C272" s="275">
        <v>6</v>
      </c>
      <c r="D272" s="275" t="s">
        <v>20</v>
      </c>
      <c r="E272" s="277" t="s">
        <v>4566</v>
      </c>
      <c r="F272" s="277" t="s">
        <v>1477</v>
      </c>
      <c r="G272" s="278"/>
      <c r="H272" s="278"/>
      <c r="I272" s="278"/>
      <c r="J272" s="277" t="s">
        <v>122</v>
      </c>
      <c r="K272" s="279" t="s">
        <v>20</v>
      </c>
      <c r="L272" s="280" t="s">
        <v>1478</v>
      </c>
      <c r="M272" s="281" t="s">
        <v>1479</v>
      </c>
      <c r="N272" s="279"/>
      <c r="O272" s="282"/>
      <c r="P272" s="275" t="s">
        <v>20</v>
      </c>
      <c r="Q272" s="279"/>
      <c r="R272" s="283"/>
      <c r="S272" s="208">
        <f>IF(B272="EXT",MATCH(SUBSTITUTE(M272,"/rsm:CrossIndustryInvoice",""),'Order-X_EXTENDED'!O:O,0),MATCH(B272,'Order-X_EXTENDED'!Z:Z,0))</f>
        <v>361</v>
      </c>
      <c r="T272" s="284" t="s">
        <v>99</v>
      </c>
      <c r="U272" s="270"/>
      <c r="V272" s="271" t="str">
        <f t="shared" si="8"/>
        <v>/rsm:CrossIndustryInvoice/rsm:SupplyChainTradeTransaction/ram:ApplicableHeaderTradeAgreement/ram:SellerTradeParty/ram:SpecifiedLegalOrganization/ram:PostalTradeAddress</v>
      </c>
      <c r="W272" s="271" t="str">
        <f t="shared" si="9"/>
        <v>/ram:LineTwo</v>
      </c>
      <c r="X272" s="272">
        <f>COUNTIFS(M$4:M272,V272)</f>
        <v>1</v>
      </c>
      <c r="Y272" s="273"/>
      <c r="Z272" s="274" t="s">
        <v>92</v>
      </c>
      <c r="AA272" s="275">
        <v>6</v>
      </c>
      <c r="AB272" s="275" t="s">
        <v>20</v>
      </c>
      <c r="AC272" s="277" t="s">
        <v>1480</v>
      </c>
      <c r="AD272" s="277"/>
      <c r="AE272" s="278"/>
      <c r="AF272" s="278"/>
      <c r="AG272" s="278"/>
      <c r="AH272" s="277"/>
      <c r="AI272" s="279" t="s">
        <v>20</v>
      </c>
      <c r="AJ272" s="280" t="s">
        <v>1478</v>
      </c>
      <c r="AK272" s="281" t="s">
        <v>1479</v>
      </c>
      <c r="AL272" s="279"/>
      <c r="AM272" s="282"/>
      <c r="AN272" s="275" t="s">
        <v>20</v>
      </c>
      <c r="AO272" s="279"/>
      <c r="AP272" s="283"/>
      <c r="AQ272" s="268"/>
      <c r="AR272" s="284" t="s">
        <v>99</v>
      </c>
      <c r="AS272" s="398"/>
    </row>
    <row r="273" spans="1:45" s="362" customFormat="1" ht="46" customHeight="1" x14ac:dyDescent="0.2">
      <c r="A273" s="554" t="s">
        <v>4160</v>
      </c>
      <c r="B273" s="274" t="s">
        <v>92</v>
      </c>
      <c r="C273" s="275">
        <v>6</v>
      </c>
      <c r="D273" s="275" t="s">
        <v>20</v>
      </c>
      <c r="E273" s="277" t="s">
        <v>4567</v>
      </c>
      <c r="F273" s="277" t="s">
        <v>1477</v>
      </c>
      <c r="G273" s="278"/>
      <c r="H273" s="278"/>
      <c r="I273" s="278"/>
      <c r="J273" s="277" t="s">
        <v>122</v>
      </c>
      <c r="K273" s="279" t="s">
        <v>20</v>
      </c>
      <c r="L273" s="280" t="s">
        <v>1481</v>
      </c>
      <c r="M273" s="281" t="s">
        <v>1482</v>
      </c>
      <c r="N273" s="279"/>
      <c r="O273" s="282"/>
      <c r="P273" s="275" t="s">
        <v>20</v>
      </c>
      <c r="Q273" s="279"/>
      <c r="R273" s="283"/>
      <c r="S273" s="208">
        <f>IF(B273="EXT",MATCH(SUBSTITUTE(M273,"/rsm:CrossIndustryInvoice",""),'Order-X_EXTENDED'!O:O,0),MATCH(B273,'Order-X_EXTENDED'!Z:Z,0))</f>
        <v>362</v>
      </c>
      <c r="T273" s="284" t="s">
        <v>99</v>
      </c>
      <c r="U273" s="270"/>
      <c r="V273" s="271" t="str">
        <f t="shared" si="8"/>
        <v>/rsm:CrossIndustryInvoice/rsm:SupplyChainTradeTransaction/ram:ApplicableHeaderTradeAgreement/ram:SellerTradeParty/ram:SpecifiedLegalOrganization/ram:PostalTradeAddress</v>
      </c>
      <c r="W273" s="271" t="str">
        <f t="shared" si="9"/>
        <v>/ram:LineThree</v>
      </c>
      <c r="X273" s="272">
        <f>COUNTIFS(M$4:M273,V273)</f>
        <v>1</v>
      </c>
      <c r="Y273" s="273"/>
      <c r="Z273" s="274" t="s">
        <v>92</v>
      </c>
      <c r="AA273" s="275">
        <v>6</v>
      </c>
      <c r="AB273" s="275" t="s">
        <v>20</v>
      </c>
      <c r="AC273" s="277" t="s">
        <v>1483</v>
      </c>
      <c r="AD273" s="277"/>
      <c r="AE273" s="278"/>
      <c r="AF273" s="278"/>
      <c r="AG273" s="278"/>
      <c r="AH273" s="277"/>
      <c r="AI273" s="279" t="s">
        <v>20</v>
      </c>
      <c r="AJ273" s="280" t="s">
        <v>1481</v>
      </c>
      <c r="AK273" s="281" t="s">
        <v>1482</v>
      </c>
      <c r="AL273" s="279"/>
      <c r="AM273" s="282"/>
      <c r="AN273" s="275" t="s">
        <v>20</v>
      </c>
      <c r="AO273" s="279"/>
      <c r="AP273" s="283"/>
      <c r="AQ273" s="268"/>
      <c r="AR273" s="284" t="s">
        <v>99</v>
      </c>
      <c r="AS273" s="398"/>
    </row>
    <row r="274" spans="1:45" s="362" customFormat="1" ht="46" customHeight="1" x14ac:dyDescent="0.2">
      <c r="A274" s="554" t="s">
        <v>4160</v>
      </c>
      <c r="B274" s="274" t="s">
        <v>92</v>
      </c>
      <c r="C274" s="275">
        <v>6</v>
      </c>
      <c r="D274" s="275" t="s">
        <v>20</v>
      </c>
      <c r="E274" s="277" t="s">
        <v>4568</v>
      </c>
      <c r="F274" s="277" t="s">
        <v>1484</v>
      </c>
      <c r="G274" s="278"/>
      <c r="H274" s="278"/>
      <c r="I274" s="278"/>
      <c r="J274" s="277" t="s">
        <v>122</v>
      </c>
      <c r="K274" s="279" t="s">
        <v>20</v>
      </c>
      <c r="L274" s="280" t="s">
        <v>1485</v>
      </c>
      <c r="M274" s="281" t="s">
        <v>1486</v>
      </c>
      <c r="N274" s="279"/>
      <c r="O274" s="282"/>
      <c r="P274" s="275" t="s">
        <v>20</v>
      </c>
      <c r="Q274" s="279"/>
      <c r="R274" s="283"/>
      <c r="S274" s="208">
        <f>IF(B274="EXT",MATCH(SUBSTITUTE(M274,"/rsm:CrossIndustryInvoice",""),'Order-X_EXTENDED'!O:O,0),MATCH(B274,'Order-X_EXTENDED'!Z:Z,0))</f>
        <v>363</v>
      </c>
      <c r="T274" s="284" t="s">
        <v>99</v>
      </c>
      <c r="U274" s="270"/>
      <c r="V274" s="271" t="str">
        <f t="shared" si="8"/>
        <v>/rsm:CrossIndustryInvoice/rsm:SupplyChainTradeTransaction/ram:ApplicableHeaderTradeAgreement/ram:SellerTradeParty/ram:SpecifiedLegalOrganization/ram:PostalTradeAddress</v>
      </c>
      <c r="W274" s="271" t="str">
        <f t="shared" si="9"/>
        <v>/ram:CityName</v>
      </c>
      <c r="X274" s="272">
        <f>COUNTIFS(M$4:M274,V274)</f>
        <v>1</v>
      </c>
      <c r="Y274" s="273"/>
      <c r="Z274" s="274" t="s">
        <v>92</v>
      </c>
      <c r="AA274" s="275">
        <v>6</v>
      </c>
      <c r="AB274" s="275" t="s">
        <v>20</v>
      </c>
      <c r="AC274" s="277" t="s">
        <v>1487</v>
      </c>
      <c r="AD274" s="277"/>
      <c r="AE274" s="278"/>
      <c r="AF274" s="278"/>
      <c r="AG274" s="278"/>
      <c r="AH274" s="277"/>
      <c r="AI274" s="279" t="s">
        <v>20</v>
      </c>
      <c r="AJ274" s="280" t="s">
        <v>1485</v>
      </c>
      <c r="AK274" s="281" t="s">
        <v>1486</v>
      </c>
      <c r="AL274" s="279"/>
      <c r="AM274" s="282"/>
      <c r="AN274" s="275" t="s">
        <v>20</v>
      </c>
      <c r="AO274" s="279"/>
      <c r="AP274" s="283"/>
      <c r="AQ274" s="268"/>
      <c r="AR274" s="284" t="s">
        <v>99</v>
      </c>
      <c r="AS274" s="398"/>
    </row>
    <row r="275" spans="1:45" s="362" customFormat="1" ht="46" customHeight="1" x14ac:dyDescent="0.2">
      <c r="A275" s="554" t="s">
        <v>4160</v>
      </c>
      <c r="B275" s="274" t="s">
        <v>92</v>
      </c>
      <c r="C275" s="275">
        <v>6</v>
      </c>
      <c r="D275" s="275" t="s">
        <v>16</v>
      </c>
      <c r="E275" s="277" t="s">
        <v>4569</v>
      </c>
      <c r="F275" s="277" t="s">
        <v>1488</v>
      </c>
      <c r="G275" s="278" t="s">
        <v>1489</v>
      </c>
      <c r="H275" s="278"/>
      <c r="I275" s="278"/>
      <c r="J275" s="277" t="s">
        <v>189</v>
      </c>
      <c r="K275" s="279" t="s">
        <v>16</v>
      </c>
      <c r="L275" s="280" t="s">
        <v>1490</v>
      </c>
      <c r="M275" s="281" t="s">
        <v>1491</v>
      </c>
      <c r="N275" s="279"/>
      <c r="O275" s="282"/>
      <c r="P275" s="275" t="s">
        <v>20</v>
      </c>
      <c r="Q275" s="279"/>
      <c r="R275" s="283"/>
      <c r="S275" s="208">
        <f>IF(B275="EXT",MATCH(SUBSTITUTE(M275,"/rsm:CrossIndustryInvoice",""),'Order-X_EXTENDED'!O:O,0),MATCH(B275,'Order-X_EXTENDED'!Z:Z,0))</f>
        <v>364</v>
      </c>
      <c r="T275" s="284" t="s">
        <v>99</v>
      </c>
      <c r="U275" s="270"/>
      <c r="V275" s="271" t="str">
        <f t="shared" si="8"/>
        <v>/rsm:CrossIndustryInvoice/rsm:SupplyChainTradeTransaction/ram:ApplicableHeaderTradeAgreement/ram:SellerTradeParty/ram:SpecifiedLegalOrganization/ram:PostalTradeAddress</v>
      </c>
      <c r="W275" s="271" t="str">
        <f t="shared" si="9"/>
        <v>/ram:CountryID</v>
      </c>
      <c r="X275" s="272">
        <f>COUNTIFS(M$4:M275,V275)</f>
        <v>1</v>
      </c>
      <c r="Y275" s="273"/>
      <c r="Z275" s="274" t="s">
        <v>92</v>
      </c>
      <c r="AA275" s="275">
        <v>6</v>
      </c>
      <c r="AB275" s="275" t="s">
        <v>16</v>
      </c>
      <c r="AC275" s="277" t="s">
        <v>1492</v>
      </c>
      <c r="AD275" s="277"/>
      <c r="AE275" s="278"/>
      <c r="AF275" s="278"/>
      <c r="AG275" s="278"/>
      <c r="AH275" s="277"/>
      <c r="AI275" s="279" t="s">
        <v>16</v>
      </c>
      <c r="AJ275" s="280" t="s">
        <v>1490</v>
      </c>
      <c r="AK275" s="281" t="s">
        <v>1491</v>
      </c>
      <c r="AL275" s="279"/>
      <c r="AM275" s="282"/>
      <c r="AN275" s="275" t="s">
        <v>20</v>
      </c>
      <c r="AO275" s="279"/>
      <c r="AP275" s="283"/>
      <c r="AQ275" s="268"/>
      <c r="AR275" s="284" t="s">
        <v>99</v>
      </c>
      <c r="AS275" s="398"/>
    </row>
    <row r="276" spans="1:45" s="362" customFormat="1" ht="46" customHeight="1" x14ac:dyDescent="0.2">
      <c r="A276" s="554" t="s">
        <v>4160</v>
      </c>
      <c r="B276" s="274" t="s">
        <v>92</v>
      </c>
      <c r="C276" s="275">
        <v>6</v>
      </c>
      <c r="D276" s="275" t="s">
        <v>20</v>
      </c>
      <c r="E276" s="277" t="s">
        <v>4570</v>
      </c>
      <c r="F276" s="277" t="s">
        <v>1493</v>
      </c>
      <c r="G276" s="278" t="s">
        <v>1494</v>
      </c>
      <c r="H276" s="278"/>
      <c r="I276" s="278" t="s">
        <v>77</v>
      </c>
      <c r="J276" s="277" t="s">
        <v>122</v>
      </c>
      <c r="K276" s="279" t="s">
        <v>20</v>
      </c>
      <c r="L276" s="280" t="s">
        <v>1495</v>
      </c>
      <c r="M276" s="281" t="s">
        <v>1496</v>
      </c>
      <c r="N276" s="279"/>
      <c r="O276" s="282"/>
      <c r="P276" s="275" t="s">
        <v>21</v>
      </c>
      <c r="Q276" s="279"/>
      <c r="R276" s="283" t="s">
        <v>77</v>
      </c>
      <c r="S276" s="208">
        <f>IF(B276="EXT",MATCH(SUBSTITUTE(M276,"/rsm:CrossIndustryInvoice",""),'Order-X_EXTENDED'!O:O,0),MATCH(B276,'Order-X_EXTENDED'!Z:Z,0))</f>
        <v>365</v>
      </c>
      <c r="T276" s="284" t="s">
        <v>99</v>
      </c>
      <c r="U276" s="270"/>
      <c r="V276" s="271" t="str">
        <f t="shared" si="8"/>
        <v>/rsm:CrossIndustryInvoice/rsm:SupplyChainTradeTransaction/ram:ApplicableHeaderTradeAgreement/ram:SellerTradeParty/ram:SpecifiedLegalOrganization/ram:PostalTradeAddress</v>
      </c>
      <c r="W276" s="271" t="str">
        <f t="shared" si="9"/>
        <v>/ram:CountrySubDivisionName</v>
      </c>
      <c r="X276" s="272">
        <f>COUNTIFS(M$4:M276,V276)</f>
        <v>1</v>
      </c>
      <c r="Y276" s="273"/>
      <c r="Z276" s="274" t="s">
        <v>92</v>
      </c>
      <c r="AA276" s="275">
        <v>6</v>
      </c>
      <c r="AB276" s="275" t="s">
        <v>20</v>
      </c>
      <c r="AC276" s="277" t="e">
        <v>#N/A</v>
      </c>
      <c r="AD276" s="277" t="s">
        <v>1497</v>
      </c>
      <c r="AE276" s="278" t="s">
        <v>1498</v>
      </c>
      <c r="AF276" s="278"/>
      <c r="AG276" s="278" t="s">
        <v>77</v>
      </c>
      <c r="AH276" s="277" t="s">
        <v>131</v>
      </c>
      <c r="AI276" s="279" t="s">
        <v>20</v>
      </c>
      <c r="AJ276" s="280" t="s">
        <v>1495</v>
      </c>
      <c r="AK276" s="281" t="s">
        <v>1496</v>
      </c>
      <c r="AL276" s="279"/>
      <c r="AM276" s="282"/>
      <c r="AN276" s="275" t="s">
        <v>21</v>
      </c>
      <c r="AO276" s="279"/>
      <c r="AP276" s="283" t="s">
        <v>77</v>
      </c>
      <c r="AQ276" s="268"/>
      <c r="AR276" s="284" t="s">
        <v>99</v>
      </c>
      <c r="AS276" s="398"/>
    </row>
    <row r="277" spans="1:45" s="362" customFormat="1" ht="46" customHeight="1" x14ac:dyDescent="0.2">
      <c r="A277" s="554" t="s">
        <v>4160</v>
      </c>
      <c r="B277" s="378" t="s">
        <v>1499</v>
      </c>
      <c r="C277" s="327">
        <v>4</v>
      </c>
      <c r="D277" s="327" t="s">
        <v>20</v>
      </c>
      <c r="E277" s="328" t="s">
        <v>1500</v>
      </c>
      <c r="F277" s="328" t="s">
        <v>1501</v>
      </c>
      <c r="G277" s="329"/>
      <c r="H277" s="329"/>
      <c r="I277" s="329" t="s">
        <v>77</v>
      </c>
      <c r="J277" s="328"/>
      <c r="K277" s="327" t="s">
        <v>20</v>
      </c>
      <c r="L277" s="330" t="s">
        <v>1502</v>
      </c>
      <c r="M277" s="331" t="s">
        <v>1503</v>
      </c>
      <c r="N277" s="327" t="s">
        <v>77</v>
      </c>
      <c r="O277" s="332" t="s">
        <v>81</v>
      </c>
      <c r="P277" s="327" t="s">
        <v>21</v>
      </c>
      <c r="Q277" s="327" t="s">
        <v>272</v>
      </c>
      <c r="R277" s="333" t="s">
        <v>77</v>
      </c>
      <c r="S277" s="208">
        <f>IF(B277="EXT",MATCH(SUBSTITUTE(M277,"/rsm:CrossIndustryInvoice",""),'Order-X_EXTENDED'!O:O,0),MATCH(B277,'Order-X_EXTENDED'!Z:Z,0))</f>
        <v>366</v>
      </c>
      <c r="T277" s="332" t="s">
        <v>359</v>
      </c>
      <c r="U277" s="270"/>
      <c r="V277" s="271" t="str">
        <f t="shared" si="8"/>
        <v>/rsm:CrossIndustryInvoice/rsm:SupplyChainTradeTransaction/ram:ApplicableHeaderTradeAgreement/ram:SellerTradeParty</v>
      </c>
      <c r="W277" s="271" t="str">
        <f t="shared" si="9"/>
        <v>/ram:DefinedTradeContact</v>
      </c>
      <c r="X277" s="272">
        <f>COUNTIFS(M$4:M277,V277)</f>
        <v>1</v>
      </c>
      <c r="Y277" s="273"/>
      <c r="Z277" s="360" t="s">
        <v>1499</v>
      </c>
      <c r="AA277" s="327">
        <v>4</v>
      </c>
      <c r="AB277" s="327" t="s">
        <v>20</v>
      </c>
      <c r="AC277" s="328" t="s">
        <v>1504</v>
      </c>
      <c r="AD277" s="328" t="s">
        <v>1505</v>
      </c>
      <c r="AE277" s="329"/>
      <c r="AF277" s="329"/>
      <c r="AG277" s="329" t="s">
        <v>77</v>
      </c>
      <c r="AH277" s="328"/>
      <c r="AI277" s="327" t="s">
        <v>20</v>
      </c>
      <c r="AJ277" s="330" t="s">
        <v>1502</v>
      </c>
      <c r="AK277" s="331" t="s">
        <v>1503</v>
      </c>
      <c r="AL277" s="327" t="s">
        <v>77</v>
      </c>
      <c r="AM277" s="332" t="s">
        <v>81</v>
      </c>
      <c r="AN277" s="327" t="s">
        <v>21</v>
      </c>
      <c r="AO277" s="327" t="s">
        <v>272</v>
      </c>
      <c r="AP277" s="333" t="s">
        <v>77</v>
      </c>
      <c r="AQ277" s="268"/>
      <c r="AR277" s="332" t="s">
        <v>359</v>
      </c>
      <c r="AS277" s="398"/>
    </row>
    <row r="278" spans="1:45" s="362" customFormat="1" ht="46" customHeight="1" x14ac:dyDescent="0.2">
      <c r="A278" s="554" t="s">
        <v>4160</v>
      </c>
      <c r="B278" s="371" t="s">
        <v>1506</v>
      </c>
      <c r="C278" s="279">
        <v>5</v>
      </c>
      <c r="D278" s="279" t="s">
        <v>20</v>
      </c>
      <c r="E278" s="277" t="s">
        <v>1507</v>
      </c>
      <c r="F278" s="277" t="s">
        <v>1508</v>
      </c>
      <c r="G278" s="278" t="s">
        <v>1509</v>
      </c>
      <c r="H278" s="278"/>
      <c r="I278" s="278" t="s">
        <v>77</v>
      </c>
      <c r="J278" s="277" t="s">
        <v>122</v>
      </c>
      <c r="K278" s="279" t="s">
        <v>20</v>
      </c>
      <c r="L278" s="288" t="s">
        <v>1510</v>
      </c>
      <c r="M278" s="289" t="s">
        <v>1511</v>
      </c>
      <c r="N278" s="279" t="s">
        <v>125</v>
      </c>
      <c r="O278" s="282" t="s">
        <v>81</v>
      </c>
      <c r="P278" s="279" t="s">
        <v>20</v>
      </c>
      <c r="Q278" s="279" t="s">
        <v>1512</v>
      </c>
      <c r="R278" s="283" t="s">
        <v>77</v>
      </c>
      <c r="S278" s="208">
        <f>IF(B278="EXT",MATCH(SUBSTITUTE(M278,"/rsm:CrossIndustryInvoice",""),'Order-X_EXTENDED'!O:O,0),MATCH(B278,'Order-X_EXTENDED'!Z:Z,0))</f>
        <v>367</v>
      </c>
      <c r="T278" s="282" t="s">
        <v>359</v>
      </c>
      <c r="U278" s="270"/>
      <c r="V278" s="271" t="str">
        <f t="shared" si="8"/>
        <v>/rsm:CrossIndustryInvoice/rsm:SupplyChainTradeTransaction/ram:ApplicableHeaderTradeAgreement/ram:SellerTradeParty/ram:DefinedTradeContact</v>
      </c>
      <c r="W278" s="271" t="str">
        <f t="shared" si="9"/>
        <v>/ram:PersonName</v>
      </c>
      <c r="X278" s="272">
        <f>COUNTIFS(M$4:M278,V278)</f>
        <v>1</v>
      </c>
      <c r="Y278" s="273"/>
      <c r="Z278" s="358" t="s">
        <v>1506</v>
      </c>
      <c r="AA278" s="279">
        <v>5</v>
      </c>
      <c r="AB278" s="279" t="s">
        <v>20</v>
      </c>
      <c r="AC278" s="277" t="s">
        <v>1513</v>
      </c>
      <c r="AD278" s="277" t="s">
        <v>1514</v>
      </c>
      <c r="AE278" s="278" t="s">
        <v>1515</v>
      </c>
      <c r="AF278" s="278"/>
      <c r="AG278" s="278" t="s">
        <v>77</v>
      </c>
      <c r="AH278" s="277" t="s">
        <v>131</v>
      </c>
      <c r="AI278" s="279" t="s">
        <v>20</v>
      </c>
      <c r="AJ278" s="288" t="s">
        <v>1510</v>
      </c>
      <c r="AK278" s="289" t="s">
        <v>1511</v>
      </c>
      <c r="AL278" s="279" t="s">
        <v>125</v>
      </c>
      <c r="AM278" s="282" t="s">
        <v>81</v>
      </c>
      <c r="AN278" s="279" t="s">
        <v>20</v>
      </c>
      <c r="AO278" s="279" t="s">
        <v>1512</v>
      </c>
      <c r="AP278" s="283" t="s">
        <v>77</v>
      </c>
      <c r="AQ278" s="268"/>
      <c r="AR278" s="282" t="s">
        <v>359</v>
      </c>
      <c r="AS278" s="398"/>
    </row>
    <row r="279" spans="1:45" s="362" customFormat="1" ht="46" customHeight="1" x14ac:dyDescent="0.2">
      <c r="A279" s="554" t="s">
        <v>4160</v>
      </c>
      <c r="B279" s="371" t="s">
        <v>1516</v>
      </c>
      <c r="C279" s="279">
        <v>5</v>
      </c>
      <c r="D279" s="279" t="s">
        <v>20</v>
      </c>
      <c r="E279" s="277" t="s">
        <v>1507</v>
      </c>
      <c r="F279" s="277" t="s">
        <v>1508</v>
      </c>
      <c r="G279" s="278" t="s">
        <v>1517</v>
      </c>
      <c r="H279" s="278"/>
      <c r="I279" s="278" t="s">
        <v>77</v>
      </c>
      <c r="J279" s="277"/>
      <c r="K279" s="279" t="s">
        <v>20</v>
      </c>
      <c r="L279" s="288" t="s">
        <v>1518</v>
      </c>
      <c r="M279" s="289" t="s">
        <v>1519</v>
      </c>
      <c r="N279" s="279" t="s">
        <v>77</v>
      </c>
      <c r="O279" s="282" t="s">
        <v>81</v>
      </c>
      <c r="P279" s="279" t="s">
        <v>20</v>
      </c>
      <c r="Q279" s="279" t="s">
        <v>1512</v>
      </c>
      <c r="R279" s="283" t="s">
        <v>77</v>
      </c>
      <c r="S279" s="208">
        <f>IF(B279="EXT",MATCH(SUBSTITUTE(M279,"/rsm:CrossIndustryInvoice",""),'Order-X_EXTENDED'!O:O,0),MATCH(B279,'Order-X_EXTENDED'!Z:Z,0))</f>
        <v>368</v>
      </c>
      <c r="T279" s="282" t="s">
        <v>359</v>
      </c>
      <c r="U279" s="270"/>
      <c r="V279" s="271" t="str">
        <f t="shared" si="8"/>
        <v>/rsm:CrossIndustryInvoice/rsm:SupplyChainTradeTransaction/ram:ApplicableHeaderTradeAgreement/ram:SellerTradeParty/ram:DefinedTradeContact</v>
      </c>
      <c r="W279" s="271" t="str">
        <f t="shared" si="9"/>
        <v>/ram:DepartmentName</v>
      </c>
      <c r="X279" s="272">
        <f>COUNTIFS(M$4:M279,V279)</f>
        <v>1</v>
      </c>
      <c r="Y279" s="273"/>
      <c r="Z279" s="358" t="s">
        <v>1516</v>
      </c>
      <c r="AA279" s="279">
        <v>5</v>
      </c>
      <c r="AB279" s="279" t="s">
        <v>20</v>
      </c>
      <c r="AC279" s="277" t="s">
        <v>1513</v>
      </c>
      <c r="AD279" s="277" t="s">
        <v>1514</v>
      </c>
      <c r="AE279" s="278" t="s">
        <v>1520</v>
      </c>
      <c r="AF279" s="278"/>
      <c r="AG279" s="278" t="s">
        <v>77</v>
      </c>
      <c r="AH279" s="277"/>
      <c r="AI279" s="279" t="s">
        <v>20</v>
      </c>
      <c r="AJ279" s="288" t="s">
        <v>1518</v>
      </c>
      <c r="AK279" s="289" t="s">
        <v>1519</v>
      </c>
      <c r="AL279" s="279" t="s">
        <v>77</v>
      </c>
      <c r="AM279" s="282" t="s">
        <v>81</v>
      </c>
      <c r="AN279" s="279" t="s">
        <v>20</v>
      </c>
      <c r="AO279" s="279" t="s">
        <v>1512</v>
      </c>
      <c r="AP279" s="283" t="s">
        <v>77</v>
      </c>
      <c r="AQ279" s="268"/>
      <c r="AR279" s="282" t="s">
        <v>359</v>
      </c>
      <c r="AS279" s="398"/>
    </row>
    <row r="280" spans="1:45" s="362" customFormat="1" ht="46" customHeight="1" x14ac:dyDescent="0.2">
      <c r="A280" s="554" t="s">
        <v>4160</v>
      </c>
      <c r="B280" s="371" t="s">
        <v>1521</v>
      </c>
      <c r="C280" s="286">
        <v>5</v>
      </c>
      <c r="D280" s="286" t="s">
        <v>20</v>
      </c>
      <c r="E280" s="287" t="s">
        <v>1522</v>
      </c>
      <c r="F280" s="277"/>
      <c r="G280" s="278"/>
      <c r="H280" s="278"/>
      <c r="I280" s="278"/>
      <c r="J280" s="277"/>
      <c r="K280" s="279" t="s">
        <v>20</v>
      </c>
      <c r="L280" s="288" t="s">
        <v>1523</v>
      </c>
      <c r="M280" s="289" t="s">
        <v>1524</v>
      </c>
      <c r="N280" s="279"/>
      <c r="O280" s="282"/>
      <c r="P280" s="279" t="s">
        <v>20</v>
      </c>
      <c r="Q280" s="279"/>
      <c r="R280" s="283"/>
      <c r="S280" s="208">
        <f>IF(B280="EXT",MATCH(SUBSTITUTE(M280,"/rsm:CrossIndustryInvoice",""),'Order-X_EXTENDED'!O:O,0),MATCH(B280,'Order-X_EXTENDED'!Z:Z,0))</f>
        <v>370</v>
      </c>
      <c r="T280" s="282" t="s">
        <v>359</v>
      </c>
      <c r="U280" s="270"/>
      <c r="V280" s="271" t="str">
        <f t="shared" si="8"/>
        <v>/rsm:CrossIndustryInvoice/rsm:SupplyChainTradeTransaction/ram:ApplicableHeaderTradeAgreement/ram:SellerTradeParty/ram:DefinedTradeContact</v>
      </c>
      <c r="W280" s="271" t="str">
        <f t="shared" si="9"/>
        <v>/ram:TelephoneUniversalCommunication</v>
      </c>
      <c r="X280" s="272">
        <f>COUNTIFS(M$4:M280,V280)</f>
        <v>1</v>
      </c>
      <c r="Y280" s="273"/>
      <c r="Z280" s="358" t="s">
        <v>1521</v>
      </c>
      <c r="AA280" s="286">
        <v>5</v>
      </c>
      <c r="AB280" s="286" t="s">
        <v>20</v>
      </c>
      <c r="AC280" s="287" t="s">
        <v>1525</v>
      </c>
      <c r="AD280" s="277"/>
      <c r="AE280" s="278"/>
      <c r="AF280" s="278"/>
      <c r="AG280" s="278" t="s">
        <v>77</v>
      </c>
      <c r="AH280" s="277"/>
      <c r="AI280" s="279" t="s">
        <v>20</v>
      </c>
      <c r="AJ280" s="288" t="s">
        <v>1523</v>
      </c>
      <c r="AK280" s="289" t="s">
        <v>1524</v>
      </c>
      <c r="AL280" s="279"/>
      <c r="AM280" s="282"/>
      <c r="AN280" s="279" t="s">
        <v>20</v>
      </c>
      <c r="AO280" s="279"/>
      <c r="AP280" s="283"/>
      <c r="AQ280" s="268"/>
      <c r="AR280" s="282" t="s">
        <v>359</v>
      </c>
      <c r="AS280" s="398"/>
    </row>
    <row r="281" spans="1:45" s="362" customFormat="1" ht="46" customHeight="1" x14ac:dyDescent="0.2">
      <c r="A281" s="554" t="s">
        <v>4160</v>
      </c>
      <c r="B281" s="371" t="s">
        <v>1526</v>
      </c>
      <c r="C281" s="279">
        <v>6</v>
      </c>
      <c r="D281" s="279" t="s">
        <v>20</v>
      </c>
      <c r="E281" s="277" t="s">
        <v>1527</v>
      </c>
      <c r="F281" s="277" t="s">
        <v>1528</v>
      </c>
      <c r="G281" s="278"/>
      <c r="H281" s="278"/>
      <c r="I281" s="278" t="s">
        <v>77</v>
      </c>
      <c r="J281" s="277" t="s">
        <v>122</v>
      </c>
      <c r="K281" s="279" t="s">
        <v>16</v>
      </c>
      <c r="L281" s="288" t="s">
        <v>1529</v>
      </c>
      <c r="M281" s="289" t="s">
        <v>1530</v>
      </c>
      <c r="N281" s="279" t="s">
        <v>125</v>
      </c>
      <c r="O281" s="282" t="s">
        <v>81</v>
      </c>
      <c r="P281" s="279" t="s">
        <v>20</v>
      </c>
      <c r="Q281" s="279" t="s">
        <v>77</v>
      </c>
      <c r="R281" s="283" t="s">
        <v>77</v>
      </c>
      <c r="S281" s="208">
        <f>IF(B281="EXT",MATCH(SUBSTITUTE(M281,"/rsm:CrossIndustryInvoice",""),'Order-X_EXTENDED'!O:O,0),MATCH(B281,'Order-X_EXTENDED'!Z:Z,0))</f>
        <v>371</v>
      </c>
      <c r="T281" s="282" t="s">
        <v>359</v>
      </c>
      <c r="U281" s="270"/>
      <c r="V281" s="271" t="str">
        <f t="shared" si="8"/>
        <v>/rsm:CrossIndustryInvoice/rsm:SupplyChainTradeTransaction/ram:ApplicableHeaderTradeAgreement/ram:SellerTradeParty/ram:DefinedTradeContact/ram:TelephoneUniversalCommunication</v>
      </c>
      <c r="W281" s="271" t="str">
        <f t="shared" si="9"/>
        <v>/ram:CompleteNumber</v>
      </c>
      <c r="X281" s="272">
        <f>COUNTIFS(M$4:M281,V281)</f>
        <v>1</v>
      </c>
      <c r="Y281" s="273"/>
      <c r="Z281" s="358" t="s">
        <v>1526</v>
      </c>
      <c r="AA281" s="279">
        <v>6</v>
      </c>
      <c r="AB281" s="279" t="s">
        <v>20</v>
      </c>
      <c r="AC281" s="277" t="s">
        <v>1531</v>
      </c>
      <c r="AD281" s="277" t="s">
        <v>1532</v>
      </c>
      <c r="AE281" s="278"/>
      <c r="AF281" s="278"/>
      <c r="AG281" s="278" t="s">
        <v>77</v>
      </c>
      <c r="AH281" s="277" t="s">
        <v>131</v>
      </c>
      <c r="AI281" s="279" t="s">
        <v>16</v>
      </c>
      <c r="AJ281" s="288" t="s">
        <v>1529</v>
      </c>
      <c r="AK281" s="289" t="s">
        <v>1530</v>
      </c>
      <c r="AL281" s="279" t="s">
        <v>125</v>
      </c>
      <c r="AM281" s="282" t="s">
        <v>81</v>
      </c>
      <c r="AN281" s="279" t="s">
        <v>20</v>
      </c>
      <c r="AO281" s="279" t="s">
        <v>77</v>
      </c>
      <c r="AP281" s="283" t="s">
        <v>77</v>
      </c>
      <c r="AQ281" s="268"/>
      <c r="AR281" s="282" t="s">
        <v>359</v>
      </c>
      <c r="AS281" s="398"/>
    </row>
    <row r="282" spans="1:45" s="362" customFormat="1" ht="46" customHeight="1" x14ac:dyDescent="0.2">
      <c r="A282" s="554" t="s">
        <v>4160</v>
      </c>
      <c r="B282" s="274" t="s">
        <v>92</v>
      </c>
      <c r="C282" s="275">
        <v>5</v>
      </c>
      <c r="D282" s="275" t="s">
        <v>20</v>
      </c>
      <c r="E282" s="343" t="s">
        <v>4571</v>
      </c>
      <c r="F282" s="277"/>
      <c r="G282" s="278"/>
      <c r="H282" s="278"/>
      <c r="I282" s="278"/>
      <c r="J282" s="277"/>
      <c r="K282" s="279" t="s">
        <v>20</v>
      </c>
      <c r="L282" s="280" t="s">
        <v>1533</v>
      </c>
      <c r="M282" s="281" t="s">
        <v>1534</v>
      </c>
      <c r="N282" s="279"/>
      <c r="O282" s="282"/>
      <c r="P282" s="275" t="s">
        <v>20</v>
      </c>
      <c r="Q282" s="279"/>
      <c r="R282" s="283"/>
      <c r="S282" s="208">
        <f>IF(B282="EXT",MATCH(SUBSTITUTE(M282,"/rsm:CrossIndustryInvoice",""),'Order-X_EXTENDED'!O:O,0),MATCH(B282,'Order-X_EXTENDED'!Z:Z,0))</f>
        <v>372</v>
      </c>
      <c r="T282" s="284" t="s">
        <v>99</v>
      </c>
      <c r="U282" s="270"/>
      <c r="V282" s="271" t="str">
        <f t="shared" si="8"/>
        <v>/rsm:CrossIndustryInvoice/rsm:SupplyChainTradeTransaction/ram:ApplicableHeaderTradeAgreement/ram:SellerTradeParty/ram:DefinedTradeContact</v>
      </c>
      <c r="W282" s="271" t="str">
        <f t="shared" si="9"/>
        <v>/ram:FaxUniversalCommunication</v>
      </c>
      <c r="X282" s="272">
        <f>COUNTIFS(M$4:M282,V282)</f>
        <v>1</v>
      </c>
      <c r="Y282" s="273"/>
      <c r="Z282" s="274" t="s">
        <v>92</v>
      </c>
      <c r="AA282" s="275">
        <v>5</v>
      </c>
      <c r="AB282" s="275" t="s">
        <v>20</v>
      </c>
      <c r="AC282" s="343" t="s">
        <v>887</v>
      </c>
      <c r="AD282" s="277"/>
      <c r="AE282" s="278"/>
      <c r="AF282" s="278"/>
      <c r="AG282" s="278"/>
      <c r="AH282" s="277"/>
      <c r="AI282" s="279" t="s">
        <v>20</v>
      </c>
      <c r="AJ282" s="280" t="s">
        <v>1533</v>
      </c>
      <c r="AK282" s="281" t="s">
        <v>1534</v>
      </c>
      <c r="AL282" s="279"/>
      <c r="AM282" s="282"/>
      <c r="AN282" s="275" t="s">
        <v>20</v>
      </c>
      <c r="AO282" s="279"/>
      <c r="AP282" s="283"/>
      <c r="AQ282" s="268"/>
      <c r="AR282" s="284" t="s">
        <v>99</v>
      </c>
      <c r="AS282" s="398"/>
    </row>
    <row r="283" spans="1:45" s="362" customFormat="1" ht="46" customHeight="1" x14ac:dyDescent="0.2">
      <c r="A283" s="554" t="s">
        <v>4160</v>
      </c>
      <c r="B283" s="274" t="s">
        <v>92</v>
      </c>
      <c r="C283" s="275">
        <v>6</v>
      </c>
      <c r="D283" s="275" t="s">
        <v>16</v>
      </c>
      <c r="E283" s="277" t="s">
        <v>4572</v>
      </c>
      <c r="F283" s="277"/>
      <c r="G283" s="278"/>
      <c r="H283" s="278"/>
      <c r="I283" s="278"/>
      <c r="J283" s="277"/>
      <c r="K283" s="279" t="s">
        <v>16</v>
      </c>
      <c r="L283" s="280" t="s">
        <v>1535</v>
      </c>
      <c r="M283" s="281" t="s">
        <v>1536</v>
      </c>
      <c r="N283" s="279"/>
      <c r="O283" s="282"/>
      <c r="P283" s="275" t="s">
        <v>20</v>
      </c>
      <c r="Q283" s="279"/>
      <c r="R283" s="283"/>
      <c r="S283" s="208">
        <f>IF(B283="EXT",MATCH(SUBSTITUTE(M283,"/rsm:CrossIndustryInvoice",""),'Order-X_EXTENDED'!O:O,0),MATCH(B283,'Order-X_EXTENDED'!Z:Z,0))</f>
        <v>373</v>
      </c>
      <c r="T283" s="284" t="s">
        <v>99</v>
      </c>
      <c r="U283" s="270"/>
      <c r="V283" s="271" t="str">
        <f t="shared" si="8"/>
        <v>/rsm:CrossIndustryInvoice/rsm:SupplyChainTradeTransaction/ram:ApplicableHeaderTradeAgreement/ram:SellerTradeParty/ram:DefinedTradeContact/ram:FaxUniversalCommunication</v>
      </c>
      <c r="W283" s="271" t="str">
        <f t="shared" si="9"/>
        <v>/ram:CompleteNumber</v>
      </c>
      <c r="X283" s="272">
        <f>COUNTIFS(M$4:M283,V283)</f>
        <v>1</v>
      </c>
      <c r="Y283" s="273"/>
      <c r="Z283" s="274" t="s">
        <v>92</v>
      </c>
      <c r="AA283" s="275">
        <v>6</v>
      </c>
      <c r="AB283" s="275" t="s">
        <v>16</v>
      </c>
      <c r="AC283" s="277" t="s">
        <v>1537</v>
      </c>
      <c r="AD283" s="277"/>
      <c r="AE283" s="278"/>
      <c r="AF283" s="278"/>
      <c r="AG283" s="278"/>
      <c r="AH283" s="277"/>
      <c r="AI283" s="279" t="s">
        <v>16</v>
      </c>
      <c r="AJ283" s="280" t="s">
        <v>1535</v>
      </c>
      <c r="AK283" s="281" t="s">
        <v>1536</v>
      </c>
      <c r="AL283" s="279"/>
      <c r="AM283" s="282"/>
      <c r="AN283" s="275" t="s">
        <v>20</v>
      </c>
      <c r="AO283" s="279"/>
      <c r="AP283" s="283"/>
      <c r="AQ283" s="268"/>
      <c r="AR283" s="284" t="s">
        <v>99</v>
      </c>
      <c r="AS283" s="398"/>
    </row>
    <row r="284" spans="1:45" s="362" customFormat="1" ht="46" customHeight="1" x14ac:dyDescent="0.2">
      <c r="A284" s="554" t="s">
        <v>4160</v>
      </c>
      <c r="B284" s="371" t="s">
        <v>1538</v>
      </c>
      <c r="C284" s="286">
        <v>5</v>
      </c>
      <c r="D284" s="286" t="s">
        <v>20</v>
      </c>
      <c r="E284" s="287" t="s">
        <v>1539</v>
      </c>
      <c r="F284" s="277"/>
      <c r="G284" s="278"/>
      <c r="H284" s="278"/>
      <c r="I284" s="278"/>
      <c r="J284" s="277"/>
      <c r="K284" s="279" t="s">
        <v>20</v>
      </c>
      <c r="L284" s="288" t="s">
        <v>1540</v>
      </c>
      <c r="M284" s="289" t="s">
        <v>1541</v>
      </c>
      <c r="N284" s="279"/>
      <c r="O284" s="282"/>
      <c r="P284" s="279" t="s">
        <v>20</v>
      </c>
      <c r="Q284" s="279"/>
      <c r="R284" s="283"/>
      <c r="S284" s="208">
        <f>IF(B284="EXT",MATCH(SUBSTITUTE(M284,"/rsm:CrossIndustryInvoice",""),'Order-X_EXTENDED'!O:O,0),MATCH(B284,'Order-X_EXTENDED'!Z:Z,0))</f>
        <v>374</v>
      </c>
      <c r="T284" s="282" t="s">
        <v>359</v>
      </c>
      <c r="U284" s="270"/>
      <c r="V284" s="271" t="str">
        <f t="shared" si="8"/>
        <v>/rsm:CrossIndustryInvoice/rsm:SupplyChainTradeTransaction/ram:ApplicableHeaderTradeAgreement/ram:SellerTradeParty/ram:DefinedTradeContact</v>
      </c>
      <c r="W284" s="271" t="str">
        <f t="shared" si="9"/>
        <v>/ram:EmailURIUniversalCommunication</v>
      </c>
      <c r="X284" s="272">
        <f>COUNTIFS(M$4:M284,V284)</f>
        <v>1</v>
      </c>
      <c r="Y284" s="273"/>
      <c r="Z284" s="358" t="s">
        <v>1538</v>
      </c>
      <c r="AA284" s="286">
        <v>5</v>
      </c>
      <c r="AB284" s="286" t="s">
        <v>20</v>
      </c>
      <c r="AC284" s="287" t="s">
        <v>1542</v>
      </c>
      <c r="AD284" s="277"/>
      <c r="AE284" s="278"/>
      <c r="AF284" s="278"/>
      <c r="AG284" s="278" t="s">
        <v>77</v>
      </c>
      <c r="AH284" s="277"/>
      <c r="AI284" s="279" t="s">
        <v>20</v>
      </c>
      <c r="AJ284" s="288" t="s">
        <v>1540</v>
      </c>
      <c r="AK284" s="289" t="s">
        <v>1541</v>
      </c>
      <c r="AL284" s="279"/>
      <c r="AM284" s="282"/>
      <c r="AN284" s="279" t="s">
        <v>20</v>
      </c>
      <c r="AO284" s="279"/>
      <c r="AP284" s="283"/>
      <c r="AQ284" s="268"/>
      <c r="AR284" s="282" t="s">
        <v>359</v>
      </c>
      <c r="AS284" s="398"/>
    </row>
    <row r="285" spans="1:45" s="362" customFormat="1" ht="46" customHeight="1" x14ac:dyDescent="0.2">
      <c r="A285" s="554" t="s">
        <v>4160</v>
      </c>
      <c r="B285" s="371" t="s">
        <v>1543</v>
      </c>
      <c r="C285" s="279">
        <v>6</v>
      </c>
      <c r="D285" s="279" t="s">
        <v>20</v>
      </c>
      <c r="E285" s="277" t="s">
        <v>1544</v>
      </c>
      <c r="F285" s="277" t="s">
        <v>1545</v>
      </c>
      <c r="G285" s="278"/>
      <c r="H285" s="278"/>
      <c r="I285" s="278" t="s">
        <v>77</v>
      </c>
      <c r="J285" s="277" t="s">
        <v>122</v>
      </c>
      <c r="K285" s="279" t="s">
        <v>16</v>
      </c>
      <c r="L285" s="288" t="s">
        <v>1546</v>
      </c>
      <c r="M285" s="289" t="s">
        <v>1547</v>
      </c>
      <c r="N285" s="279" t="s">
        <v>125</v>
      </c>
      <c r="O285" s="282" t="s">
        <v>81</v>
      </c>
      <c r="P285" s="279" t="s">
        <v>20</v>
      </c>
      <c r="Q285" s="279" t="s">
        <v>77</v>
      </c>
      <c r="R285" s="283" t="s">
        <v>77</v>
      </c>
      <c r="S285" s="208">
        <f>IF(B285="EXT",MATCH(SUBSTITUTE(M285,"/rsm:CrossIndustryInvoice",""),'Order-X_EXTENDED'!O:O,0),MATCH(B285,'Order-X_EXTENDED'!Z:Z,0))</f>
        <v>375</v>
      </c>
      <c r="T285" s="282" t="s">
        <v>359</v>
      </c>
      <c r="U285" s="270"/>
      <c r="V285" s="271" t="str">
        <f t="shared" si="8"/>
        <v>/rsm:CrossIndustryInvoice/rsm:SupplyChainTradeTransaction/ram:ApplicableHeaderTradeAgreement/ram:SellerTradeParty/ram:DefinedTradeContact/ram:EmailURIUniversalCommunication</v>
      </c>
      <c r="W285" s="271" t="str">
        <f t="shared" si="9"/>
        <v>/ram:URIID</v>
      </c>
      <c r="X285" s="272">
        <f>COUNTIFS(M$4:M285,V285)</f>
        <v>1</v>
      </c>
      <c r="Y285" s="273"/>
      <c r="Z285" s="358" t="s">
        <v>1543</v>
      </c>
      <c r="AA285" s="279">
        <v>6</v>
      </c>
      <c r="AB285" s="279" t="s">
        <v>20</v>
      </c>
      <c r="AC285" s="277" t="s">
        <v>1548</v>
      </c>
      <c r="AD285" s="277" t="s">
        <v>1549</v>
      </c>
      <c r="AE285" s="278"/>
      <c r="AF285" s="278"/>
      <c r="AG285" s="278" t="s">
        <v>77</v>
      </c>
      <c r="AH285" s="277" t="s">
        <v>131</v>
      </c>
      <c r="AI285" s="279" t="s">
        <v>16</v>
      </c>
      <c r="AJ285" s="288" t="s">
        <v>1546</v>
      </c>
      <c r="AK285" s="289" t="s">
        <v>1547</v>
      </c>
      <c r="AL285" s="279" t="s">
        <v>125</v>
      </c>
      <c r="AM285" s="282" t="s">
        <v>81</v>
      </c>
      <c r="AN285" s="279" t="s">
        <v>20</v>
      </c>
      <c r="AO285" s="279" t="s">
        <v>77</v>
      </c>
      <c r="AP285" s="283" t="s">
        <v>77</v>
      </c>
      <c r="AQ285" s="268"/>
      <c r="AR285" s="282" t="s">
        <v>359</v>
      </c>
      <c r="AS285" s="398"/>
    </row>
    <row r="286" spans="1:45" s="362" customFormat="1" ht="46" customHeight="1" x14ac:dyDescent="0.2">
      <c r="A286" s="554" t="s">
        <v>4160</v>
      </c>
      <c r="B286" s="378" t="s">
        <v>1550</v>
      </c>
      <c r="C286" s="327">
        <v>4</v>
      </c>
      <c r="D286" s="327" t="s">
        <v>16</v>
      </c>
      <c r="E286" s="328" t="s">
        <v>1551</v>
      </c>
      <c r="F286" s="328" t="s">
        <v>1552</v>
      </c>
      <c r="G286" s="329" t="s">
        <v>1553</v>
      </c>
      <c r="H286" s="329" t="s">
        <v>1554</v>
      </c>
      <c r="I286" s="329" t="s">
        <v>1555</v>
      </c>
      <c r="J286" s="328"/>
      <c r="K286" s="327" t="s">
        <v>16</v>
      </c>
      <c r="L286" s="330" t="s">
        <v>1556</v>
      </c>
      <c r="M286" s="331" t="s">
        <v>1557</v>
      </c>
      <c r="N286" s="327" t="s">
        <v>77</v>
      </c>
      <c r="O286" s="332" t="s">
        <v>81</v>
      </c>
      <c r="P286" s="327" t="s">
        <v>20</v>
      </c>
      <c r="Q286" s="327" t="s">
        <v>77</v>
      </c>
      <c r="R286" s="333" t="s">
        <v>77</v>
      </c>
      <c r="S286" s="208">
        <f>IF(B286="EXT",MATCH(SUBSTITUTE(M286,"/rsm:CrossIndustryInvoice",""),'Order-X_EXTENDED'!O:O,0),MATCH(B286,'Order-X_EXTENDED'!Z:Z,0))</f>
        <v>376</v>
      </c>
      <c r="T286" s="332" t="s">
        <v>84</v>
      </c>
      <c r="U286" s="270"/>
      <c r="V286" s="271" t="str">
        <f t="shared" si="8"/>
        <v>/rsm:CrossIndustryInvoice/rsm:SupplyChainTradeTransaction/ram:ApplicableHeaderTradeAgreement/ram:SellerTradeParty</v>
      </c>
      <c r="W286" s="271" t="str">
        <f t="shared" si="9"/>
        <v>/ram:PostalTradeAddress</v>
      </c>
      <c r="X286" s="272">
        <f>COUNTIFS(M$4:M286,V286)</f>
        <v>1</v>
      </c>
      <c r="Y286" s="273"/>
      <c r="Z286" s="360" t="s">
        <v>1550</v>
      </c>
      <c r="AA286" s="327">
        <v>4</v>
      </c>
      <c r="AB286" s="327" t="s">
        <v>16</v>
      </c>
      <c r="AC286" s="328" t="s">
        <v>1558</v>
      </c>
      <c r="AD286" s="328" t="s">
        <v>1559</v>
      </c>
      <c r="AE286" s="329" t="s">
        <v>1560</v>
      </c>
      <c r="AF286" s="329" t="s">
        <v>1561</v>
      </c>
      <c r="AG286" s="329" t="s">
        <v>1562</v>
      </c>
      <c r="AH286" s="328"/>
      <c r="AI286" s="327" t="s">
        <v>16</v>
      </c>
      <c r="AJ286" s="330" t="s">
        <v>1556</v>
      </c>
      <c r="AK286" s="331" t="s">
        <v>1557</v>
      </c>
      <c r="AL286" s="327" t="s">
        <v>77</v>
      </c>
      <c r="AM286" s="332" t="s">
        <v>81</v>
      </c>
      <c r="AN286" s="327" t="s">
        <v>20</v>
      </c>
      <c r="AO286" s="327" t="s">
        <v>77</v>
      </c>
      <c r="AP286" s="333" t="s">
        <v>77</v>
      </c>
      <c r="AQ286" s="268"/>
      <c r="AR286" s="332" t="s">
        <v>84</v>
      </c>
      <c r="AS286" s="398"/>
    </row>
    <row r="287" spans="1:45" s="362" customFormat="1" ht="46" customHeight="1" x14ac:dyDescent="0.2">
      <c r="A287" s="554" t="s">
        <v>4160</v>
      </c>
      <c r="B287" s="371" t="s">
        <v>1563</v>
      </c>
      <c r="C287" s="279">
        <v>5</v>
      </c>
      <c r="D287" s="279" t="s">
        <v>20</v>
      </c>
      <c r="E287" s="277" t="s">
        <v>1564</v>
      </c>
      <c r="F287" s="277" t="s">
        <v>1467</v>
      </c>
      <c r="G287" s="278" t="s">
        <v>1468</v>
      </c>
      <c r="H287" s="278"/>
      <c r="I287" s="278" t="s">
        <v>77</v>
      </c>
      <c r="J287" s="277" t="s">
        <v>122</v>
      </c>
      <c r="K287" s="279" t="s">
        <v>20</v>
      </c>
      <c r="L287" s="288" t="s">
        <v>1565</v>
      </c>
      <c r="M287" s="289" t="s">
        <v>1566</v>
      </c>
      <c r="N287" s="279" t="s">
        <v>125</v>
      </c>
      <c r="O287" s="282" t="s">
        <v>81</v>
      </c>
      <c r="P287" s="279" t="s">
        <v>20</v>
      </c>
      <c r="Q287" s="279" t="s">
        <v>77</v>
      </c>
      <c r="R287" s="283" t="s">
        <v>77</v>
      </c>
      <c r="S287" s="208">
        <f>IF(B287="EXT",MATCH(SUBSTITUTE(M287,"/rsm:CrossIndustryInvoice",""),'Order-X_EXTENDED'!O:O,0),MATCH(B287,'Order-X_EXTENDED'!Z:Z,0))</f>
        <v>377</v>
      </c>
      <c r="T287" s="282" t="s">
        <v>256</v>
      </c>
      <c r="U287" s="270"/>
      <c r="V287" s="271" t="str">
        <f t="shared" si="8"/>
        <v>/rsm:CrossIndustryInvoice/rsm:SupplyChainTradeTransaction/ram:ApplicableHeaderTradeAgreement/ram:SellerTradeParty/ram:PostalTradeAddress</v>
      </c>
      <c r="W287" s="271" t="str">
        <f t="shared" si="9"/>
        <v>/ram:PostcodeCode</v>
      </c>
      <c r="X287" s="272">
        <f>COUNTIFS(M$4:M287,V287)</f>
        <v>1</v>
      </c>
      <c r="Y287" s="273"/>
      <c r="Z287" s="358" t="s">
        <v>1563</v>
      </c>
      <c r="AA287" s="279">
        <v>5</v>
      </c>
      <c r="AB287" s="279" t="s">
        <v>20</v>
      </c>
      <c r="AC287" s="277" t="s">
        <v>1471</v>
      </c>
      <c r="AD287" s="277" t="s">
        <v>1567</v>
      </c>
      <c r="AE287" s="278" t="s">
        <v>1568</v>
      </c>
      <c r="AF287" s="278"/>
      <c r="AG287" s="278" t="s">
        <v>77</v>
      </c>
      <c r="AH287" s="277" t="s">
        <v>131</v>
      </c>
      <c r="AI287" s="279" t="s">
        <v>20</v>
      </c>
      <c r="AJ287" s="288" t="s">
        <v>1565</v>
      </c>
      <c r="AK287" s="289" t="s">
        <v>1566</v>
      </c>
      <c r="AL287" s="279" t="s">
        <v>125</v>
      </c>
      <c r="AM287" s="282" t="s">
        <v>81</v>
      </c>
      <c r="AN287" s="279" t="s">
        <v>20</v>
      </c>
      <c r="AO287" s="279" t="s">
        <v>77</v>
      </c>
      <c r="AP287" s="283" t="s">
        <v>77</v>
      </c>
      <c r="AQ287" s="268"/>
      <c r="AR287" s="282" t="s">
        <v>256</v>
      </c>
      <c r="AS287" s="398"/>
    </row>
    <row r="288" spans="1:45" s="362" customFormat="1" ht="46" customHeight="1" x14ac:dyDescent="0.2">
      <c r="A288" s="554" t="s">
        <v>4160</v>
      </c>
      <c r="B288" s="371" t="s">
        <v>1569</v>
      </c>
      <c r="C288" s="279">
        <v>5</v>
      </c>
      <c r="D288" s="279" t="s">
        <v>20</v>
      </c>
      <c r="E288" s="277" t="s">
        <v>1570</v>
      </c>
      <c r="F288" s="277" t="s">
        <v>1472</v>
      </c>
      <c r="G288" s="278" t="s">
        <v>1473</v>
      </c>
      <c r="H288" s="278"/>
      <c r="I288" s="278" t="s">
        <v>77</v>
      </c>
      <c r="J288" s="277" t="s">
        <v>122</v>
      </c>
      <c r="K288" s="279" t="s">
        <v>20</v>
      </c>
      <c r="L288" s="288" t="s">
        <v>1571</v>
      </c>
      <c r="M288" s="289" t="s">
        <v>1572</v>
      </c>
      <c r="N288" s="279" t="s">
        <v>125</v>
      </c>
      <c r="O288" s="282" t="s">
        <v>81</v>
      </c>
      <c r="P288" s="279" t="s">
        <v>20</v>
      </c>
      <c r="Q288" s="279" t="s">
        <v>77</v>
      </c>
      <c r="R288" s="283" t="s">
        <v>77</v>
      </c>
      <c r="S288" s="208">
        <f>IF(B288="EXT",MATCH(SUBSTITUTE(M288,"/rsm:CrossIndustryInvoice",""),'Order-X_EXTENDED'!O:O,0),MATCH(B288,'Order-X_EXTENDED'!Z:Z,0))</f>
        <v>378</v>
      </c>
      <c r="T288" s="282" t="s">
        <v>256</v>
      </c>
      <c r="U288" s="270"/>
      <c r="V288" s="271" t="str">
        <f t="shared" si="8"/>
        <v>/rsm:CrossIndustryInvoice/rsm:SupplyChainTradeTransaction/ram:ApplicableHeaderTradeAgreement/ram:SellerTradeParty/ram:PostalTradeAddress</v>
      </c>
      <c r="W288" s="271" t="str">
        <f t="shared" si="9"/>
        <v>/ram:LineOne</v>
      </c>
      <c r="X288" s="272">
        <f>COUNTIFS(M$4:M288,V288)</f>
        <v>1</v>
      </c>
      <c r="Y288" s="273"/>
      <c r="Z288" s="358" t="s">
        <v>1569</v>
      </c>
      <c r="AA288" s="279">
        <v>5</v>
      </c>
      <c r="AB288" s="279" t="s">
        <v>20</v>
      </c>
      <c r="AC288" s="277" t="s">
        <v>1573</v>
      </c>
      <c r="AD288" s="277" t="s">
        <v>1574</v>
      </c>
      <c r="AE288" s="278" t="s">
        <v>1575</v>
      </c>
      <c r="AF288" s="278"/>
      <c r="AG288" s="278" t="s">
        <v>77</v>
      </c>
      <c r="AH288" s="277" t="s">
        <v>131</v>
      </c>
      <c r="AI288" s="279" t="s">
        <v>20</v>
      </c>
      <c r="AJ288" s="288" t="s">
        <v>1571</v>
      </c>
      <c r="AK288" s="289" t="s">
        <v>1572</v>
      </c>
      <c r="AL288" s="279" t="s">
        <v>125</v>
      </c>
      <c r="AM288" s="282" t="s">
        <v>81</v>
      </c>
      <c r="AN288" s="279" t="s">
        <v>20</v>
      </c>
      <c r="AO288" s="279" t="s">
        <v>77</v>
      </c>
      <c r="AP288" s="283" t="s">
        <v>77</v>
      </c>
      <c r="AQ288" s="268"/>
      <c r="AR288" s="282" t="s">
        <v>256</v>
      </c>
      <c r="AS288" s="398"/>
    </row>
    <row r="289" spans="1:45" s="362" customFormat="1" ht="46" customHeight="1" x14ac:dyDescent="0.2">
      <c r="A289" s="554" t="s">
        <v>4160</v>
      </c>
      <c r="B289" s="371" t="s">
        <v>1576</v>
      </c>
      <c r="C289" s="279">
        <v>5</v>
      </c>
      <c r="D289" s="279" t="s">
        <v>20</v>
      </c>
      <c r="E289" s="277" t="s">
        <v>1577</v>
      </c>
      <c r="F289" s="277" t="s">
        <v>1477</v>
      </c>
      <c r="G289" s="278"/>
      <c r="H289" s="278"/>
      <c r="I289" s="278" t="s">
        <v>77</v>
      </c>
      <c r="J289" s="277" t="s">
        <v>122</v>
      </c>
      <c r="K289" s="279" t="s">
        <v>20</v>
      </c>
      <c r="L289" s="288" t="s">
        <v>1578</v>
      </c>
      <c r="M289" s="289" t="s">
        <v>1579</v>
      </c>
      <c r="N289" s="279" t="s">
        <v>125</v>
      </c>
      <c r="O289" s="282" t="s">
        <v>81</v>
      </c>
      <c r="P289" s="279" t="s">
        <v>20</v>
      </c>
      <c r="Q289" s="279" t="s">
        <v>77</v>
      </c>
      <c r="R289" s="283" t="s">
        <v>77</v>
      </c>
      <c r="S289" s="208">
        <f>IF(B289="EXT",MATCH(SUBSTITUTE(M289,"/rsm:CrossIndustryInvoice",""),'Order-X_EXTENDED'!O:O,0),MATCH(B289,'Order-X_EXTENDED'!Z:Z,0))</f>
        <v>379</v>
      </c>
      <c r="T289" s="282" t="s">
        <v>256</v>
      </c>
      <c r="U289" s="270"/>
      <c r="V289" s="271" t="str">
        <f t="shared" si="8"/>
        <v>/rsm:CrossIndustryInvoice/rsm:SupplyChainTradeTransaction/ram:ApplicableHeaderTradeAgreement/ram:SellerTradeParty/ram:PostalTradeAddress</v>
      </c>
      <c r="W289" s="271" t="str">
        <f t="shared" si="9"/>
        <v>/ram:LineTwo</v>
      </c>
      <c r="X289" s="272">
        <f>COUNTIFS(M$4:M289,V289)</f>
        <v>1</v>
      </c>
      <c r="Y289" s="273"/>
      <c r="Z289" s="358" t="s">
        <v>1576</v>
      </c>
      <c r="AA289" s="279">
        <v>5</v>
      </c>
      <c r="AB289" s="279" t="s">
        <v>20</v>
      </c>
      <c r="AC289" s="277" t="s">
        <v>1580</v>
      </c>
      <c r="AD289" s="277" t="s">
        <v>1581</v>
      </c>
      <c r="AE289" s="278" t="s">
        <v>77</v>
      </c>
      <c r="AF289" s="278"/>
      <c r="AG289" s="278" t="s">
        <v>77</v>
      </c>
      <c r="AH289" s="277" t="s">
        <v>131</v>
      </c>
      <c r="AI289" s="279" t="s">
        <v>20</v>
      </c>
      <c r="AJ289" s="288" t="s">
        <v>1578</v>
      </c>
      <c r="AK289" s="289" t="s">
        <v>1579</v>
      </c>
      <c r="AL289" s="279" t="s">
        <v>125</v>
      </c>
      <c r="AM289" s="282" t="s">
        <v>81</v>
      </c>
      <c r="AN289" s="279" t="s">
        <v>20</v>
      </c>
      <c r="AO289" s="279" t="s">
        <v>77</v>
      </c>
      <c r="AP289" s="283" t="s">
        <v>77</v>
      </c>
      <c r="AQ289" s="268"/>
      <c r="AR289" s="282" t="s">
        <v>256</v>
      </c>
      <c r="AS289" s="398"/>
    </row>
    <row r="290" spans="1:45" s="362" customFormat="1" ht="46" customHeight="1" x14ac:dyDescent="0.2">
      <c r="A290" s="554" t="s">
        <v>4160</v>
      </c>
      <c r="B290" s="371" t="s">
        <v>1582</v>
      </c>
      <c r="C290" s="279">
        <v>5</v>
      </c>
      <c r="D290" s="279" t="s">
        <v>20</v>
      </c>
      <c r="E290" s="277" t="s">
        <v>1583</v>
      </c>
      <c r="F290" s="277" t="s">
        <v>1477</v>
      </c>
      <c r="G290" s="278"/>
      <c r="H290" s="278"/>
      <c r="I290" s="278" t="s">
        <v>77</v>
      </c>
      <c r="J290" s="277" t="s">
        <v>122</v>
      </c>
      <c r="K290" s="279" t="s">
        <v>20</v>
      </c>
      <c r="L290" s="288" t="s">
        <v>1584</v>
      </c>
      <c r="M290" s="289" t="s">
        <v>1585</v>
      </c>
      <c r="N290" s="279" t="s">
        <v>125</v>
      </c>
      <c r="O290" s="282" t="s">
        <v>81</v>
      </c>
      <c r="P290" s="279" t="s">
        <v>20</v>
      </c>
      <c r="Q290" s="279" t="s">
        <v>77</v>
      </c>
      <c r="R290" s="283" t="s">
        <v>77</v>
      </c>
      <c r="S290" s="208">
        <f>IF(B290="EXT",MATCH(SUBSTITUTE(M290,"/rsm:CrossIndustryInvoice",""),'Order-X_EXTENDED'!O:O,0),MATCH(B290,'Order-X_EXTENDED'!Z:Z,0))</f>
        <v>380</v>
      </c>
      <c r="T290" s="282" t="s">
        <v>256</v>
      </c>
      <c r="U290" s="270"/>
      <c r="V290" s="271" t="str">
        <f t="shared" si="8"/>
        <v>/rsm:CrossIndustryInvoice/rsm:SupplyChainTradeTransaction/ram:ApplicableHeaderTradeAgreement/ram:SellerTradeParty/ram:PostalTradeAddress</v>
      </c>
      <c r="W290" s="271" t="str">
        <f t="shared" si="9"/>
        <v>/ram:LineThree</v>
      </c>
      <c r="X290" s="272">
        <f>COUNTIFS(M$4:M290,V290)</f>
        <v>1</v>
      </c>
      <c r="Y290" s="273"/>
      <c r="Z290" s="358" t="s">
        <v>1582</v>
      </c>
      <c r="AA290" s="279">
        <v>5</v>
      </c>
      <c r="AB290" s="279" t="s">
        <v>20</v>
      </c>
      <c r="AC290" s="277" t="s">
        <v>1586</v>
      </c>
      <c r="AD290" s="277" t="s">
        <v>1581</v>
      </c>
      <c r="AE290" s="278" t="s">
        <v>77</v>
      </c>
      <c r="AF290" s="278"/>
      <c r="AG290" s="278" t="s">
        <v>77</v>
      </c>
      <c r="AH290" s="277" t="s">
        <v>131</v>
      </c>
      <c r="AI290" s="279" t="s">
        <v>20</v>
      </c>
      <c r="AJ290" s="288" t="s">
        <v>1584</v>
      </c>
      <c r="AK290" s="289" t="s">
        <v>1585</v>
      </c>
      <c r="AL290" s="279" t="s">
        <v>125</v>
      </c>
      <c r="AM290" s="282" t="s">
        <v>81</v>
      </c>
      <c r="AN290" s="279" t="s">
        <v>20</v>
      </c>
      <c r="AO290" s="279" t="s">
        <v>77</v>
      </c>
      <c r="AP290" s="283" t="s">
        <v>77</v>
      </c>
      <c r="AQ290" s="268"/>
      <c r="AR290" s="282" t="s">
        <v>256</v>
      </c>
      <c r="AS290" s="398"/>
    </row>
    <row r="291" spans="1:45" s="362" customFormat="1" ht="46" customHeight="1" x14ac:dyDescent="0.2">
      <c r="A291" s="554" t="s">
        <v>4160</v>
      </c>
      <c r="B291" s="371" t="s">
        <v>1587</v>
      </c>
      <c r="C291" s="279">
        <v>5</v>
      </c>
      <c r="D291" s="279" t="s">
        <v>20</v>
      </c>
      <c r="E291" s="277" t="s">
        <v>1588</v>
      </c>
      <c r="F291" s="277" t="s">
        <v>1484</v>
      </c>
      <c r="G291" s="278"/>
      <c r="H291" s="278"/>
      <c r="I291" s="278" t="s">
        <v>77</v>
      </c>
      <c r="J291" s="277" t="s">
        <v>122</v>
      </c>
      <c r="K291" s="279" t="s">
        <v>20</v>
      </c>
      <c r="L291" s="288" t="s">
        <v>1589</v>
      </c>
      <c r="M291" s="289" t="s">
        <v>1590</v>
      </c>
      <c r="N291" s="279" t="s">
        <v>125</v>
      </c>
      <c r="O291" s="282" t="s">
        <v>81</v>
      </c>
      <c r="P291" s="279" t="s">
        <v>20</v>
      </c>
      <c r="Q291" s="279" t="s">
        <v>77</v>
      </c>
      <c r="R291" s="283" t="s">
        <v>77</v>
      </c>
      <c r="S291" s="208">
        <f>IF(B291="EXT",MATCH(SUBSTITUTE(M291,"/rsm:CrossIndustryInvoice",""),'Order-X_EXTENDED'!O:O,0),MATCH(B291,'Order-X_EXTENDED'!Z:Z,0))</f>
        <v>381</v>
      </c>
      <c r="T291" s="282" t="s">
        <v>256</v>
      </c>
      <c r="U291" s="270"/>
      <c r="V291" s="271" t="str">
        <f t="shared" si="8"/>
        <v>/rsm:CrossIndustryInvoice/rsm:SupplyChainTradeTransaction/ram:ApplicableHeaderTradeAgreement/ram:SellerTradeParty/ram:PostalTradeAddress</v>
      </c>
      <c r="W291" s="271" t="str">
        <f t="shared" si="9"/>
        <v>/ram:CityName</v>
      </c>
      <c r="X291" s="272">
        <f>COUNTIFS(M$4:M291,V291)</f>
        <v>1</v>
      </c>
      <c r="Y291" s="273"/>
      <c r="Z291" s="358" t="s">
        <v>1587</v>
      </c>
      <c r="AA291" s="279">
        <v>5</v>
      </c>
      <c r="AB291" s="279" t="s">
        <v>20</v>
      </c>
      <c r="AC291" s="277" t="s">
        <v>1487</v>
      </c>
      <c r="AD291" s="277" t="s">
        <v>1591</v>
      </c>
      <c r="AE291" s="278" t="s">
        <v>77</v>
      </c>
      <c r="AF291" s="278"/>
      <c r="AG291" s="278" t="s">
        <v>77</v>
      </c>
      <c r="AH291" s="277" t="s">
        <v>131</v>
      </c>
      <c r="AI291" s="279" t="s">
        <v>20</v>
      </c>
      <c r="AJ291" s="288" t="s">
        <v>1589</v>
      </c>
      <c r="AK291" s="289" t="s">
        <v>1590</v>
      </c>
      <c r="AL291" s="279" t="s">
        <v>125</v>
      </c>
      <c r="AM291" s="282" t="s">
        <v>81</v>
      </c>
      <c r="AN291" s="279" t="s">
        <v>20</v>
      </c>
      <c r="AO291" s="279" t="s">
        <v>77</v>
      </c>
      <c r="AP291" s="283" t="s">
        <v>77</v>
      </c>
      <c r="AQ291" s="268"/>
      <c r="AR291" s="282" t="s">
        <v>256</v>
      </c>
      <c r="AS291" s="398"/>
    </row>
    <row r="292" spans="1:45" s="362" customFormat="1" ht="46" customHeight="1" x14ac:dyDescent="0.2">
      <c r="A292" s="554" t="s">
        <v>4160</v>
      </c>
      <c r="B292" s="371" t="s">
        <v>1592</v>
      </c>
      <c r="C292" s="279">
        <v>5</v>
      </c>
      <c r="D292" s="279" t="s">
        <v>16</v>
      </c>
      <c r="E292" s="277" t="s">
        <v>1593</v>
      </c>
      <c r="F292" s="277" t="s">
        <v>1488</v>
      </c>
      <c r="G292" s="278" t="s">
        <v>1489</v>
      </c>
      <c r="H292" s="278"/>
      <c r="I292" s="278" t="s">
        <v>1594</v>
      </c>
      <c r="J292" s="277" t="s">
        <v>189</v>
      </c>
      <c r="K292" s="279" t="s">
        <v>20</v>
      </c>
      <c r="L292" s="288" t="s">
        <v>1595</v>
      </c>
      <c r="M292" s="289" t="s">
        <v>1596</v>
      </c>
      <c r="N292" s="279" t="s">
        <v>192</v>
      </c>
      <c r="O292" s="282" t="s">
        <v>81</v>
      </c>
      <c r="P292" s="279" t="s">
        <v>20</v>
      </c>
      <c r="Q292" s="279" t="s">
        <v>77</v>
      </c>
      <c r="R292" s="283" t="s">
        <v>77</v>
      </c>
      <c r="S292" s="208">
        <f>IF(B292="EXT",MATCH(SUBSTITUTE(M292,"/rsm:CrossIndustryInvoice",""),'Order-X_EXTENDED'!O:O,0),MATCH(B292,'Order-X_EXTENDED'!Z:Z,0))</f>
        <v>382</v>
      </c>
      <c r="T292" s="282" t="s">
        <v>84</v>
      </c>
      <c r="U292" s="270"/>
      <c r="V292" s="271" t="str">
        <f t="shared" si="8"/>
        <v>/rsm:CrossIndustryInvoice/rsm:SupplyChainTradeTransaction/ram:ApplicableHeaderTradeAgreement/ram:SellerTradeParty/ram:PostalTradeAddress</v>
      </c>
      <c r="W292" s="271" t="str">
        <f t="shared" si="9"/>
        <v>/ram:CountryID</v>
      </c>
      <c r="X292" s="272">
        <f>COUNTIFS(M$4:M292,V292)</f>
        <v>1</v>
      </c>
      <c r="Y292" s="273"/>
      <c r="Z292" s="358" t="s">
        <v>1592</v>
      </c>
      <c r="AA292" s="279">
        <v>5</v>
      </c>
      <c r="AB292" s="279" t="s">
        <v>16</v>
      </c>
      <c r="AC292" s="277" t="s">
        <v>1492</v>
      </c>
      <c r="AD292" s="277" t="s">
        <v>1597</v>
      </c>
      <c r="AE292" s="278" t="s">
        <v>546</v>
      </c>
      <c r="AF292" s="278"/>
      <c r="AG292" s="278" t="s">
        <v>1598</v>
      </c>
      <c r="AH292" s="277" t="s">
        <v>189</v>
      </c>
      <c r="AI292" s="279" t="s">
        <v>20</v>
      </c>
      <c r="AJ292" s="288" t="s">
        <v>1595</v>
      </c>
      <c r="AK292" s="289" t="s">
        <v>1596</v>
      </c>
      <c r="AL292" s="279" t="s">
        <v>192</v>
      </c>
      <c r="AM292" s="282" t="s">
        <v>81</v>
      </c>
      <c r="AN292" s="279" t="s">
        <v>20</v>
      </c>
      <c r="AO292" s="279" t="s">
        <v>77</v>
      </c>
      <c r="AP292" s="283" t="s">
        <v>77</v>
      </c>
      <c r="AQ292" s="268"/>
      <c r="AR292" s="282" t="s">
        <v>84</v>
      </c>
      <c r="AS292" s="398"/>
    </row>
    <row r="293" spans="1:45" s="362" customFormat="1" ht="46" customHeight="1" x14ac:dyDescent="0.2">
      <c r="A293" s="554" t="s">
        <v>4160</v>
      </c>
      <c r="B293" s="371" t="s">
        <v>1599</v>
      </c>
      <c r="C293" s="279">
        <v>5</v>
      </c>
      <c r="D293" s="279" t="s">
        <v>20</v>
      </c>
      <c r="E293" s="277" t="s">
        <v>1600</v>
      </c>
      <c r="F293" s="277" t="s">
        <v>1493</v>
      </c>
      <c r="G293" s="278" t="s">
        <v>1494</v>
      </c>
      <c r="H293" s="278"/>
      <c r="I293" s="278" t="s">
        <v>77</v>
      </c>
      <c r="J293" s="277" t="s">
        <v>122</v>
      </c>
      <c r="K293" s="279" t="s">
        <v>20</v>
      </c>
      <c r="L293" s="288" t="s">
        <v>1601</v>
      </c>
      <c r="M293" s="289" t="s">
        <v>1602</v>
      </c>
      <c r="N293" s="279" t="s">
        <v>125</v>
      </c>
      <c r="O293" s="282" t="s">
        <v>81</v>
      </c>
      <c r="P293" s="279" t="s">
        <v>21</v>
      </c>
      <c r="Q293" s="279" t="s">
        <v>272</v>
      </c>
      <c r="R293" s="283" t="s">
        <v>77</v>
      </c>
      <c r="S293" s="208">
        <f>IF(B293="EXT",MATCH(SUBSTITUTE(M293,"/rsm:CrossIndustryInvoice",""),'Order-X_EXTENDED'!O:O,0),MATCH(B293,'Order-X_EXTENDED'!Z:Z,0))</f>
        <v>383</v>
      </c>
      <c r="T293" s="282" t="s">
        <v>256</v>
      </c>
      <c r="U293" s="270"/>
      <c r="V293" s="271" t="str">
        <f t="shared" si="8"/>
        <v>/rsm:CrossIndustryInvoice/rsm:SupplyChainTradeTransaction/ram:ApplicableHeaderTradeAgreement/ram:SellerTradeParty/ram:PostalTradeAddress</v>
      </c>
      <c r="W293" s="271" t="str">
        <f t="shared" si="9"/>
        <v>/ram:CountrySubDivisionName</v>
      </c>
      <c r="X293" s="272">
        <f>COUNTIFS(M$4:M293,V293)</f>
        <v>1</v>
      </c>
      <c r="Y293" s="273"/>
      <c r="Z293" s="358" t="s">
        <v>1599</v>
      </c>
      <c r="AA293" s="279">
        <v>5</v>
      </c>
      <c r="AB293" s="279" t="s">
        <v>20</v>
      </c>
      <c r="AC293" s="277" t="s">
        <v>1603</v>
      </c>
      <c r="AD293" s="277" t="s">
        <v>1497</v>
      </c>
      <c r="AE293" s="278" t="s">
        <v>1498</v>
      </c>
      <c r="AF293" s="278"/>
      <c r="AG293" s="278" t="s">
        <v>77</v>
      </c>
      <c r="AH293" s="277" t="s">
        <v>131</v>
      </c>
      <c r="AI293" s="279" t="s">
        <v>20</v>
      </c>
      <c r="AJ293" s="288" t="s">
        <v>1601</v>
      </c>
      <c r="AK293" s="289" t="s">
        <v>1602</v>
      </c>
      <c r="AL293" s="279" t="s">
        <v>125</v>
      </c>
      <c r="AM293" s="282" t="s">
        <v>81</v>
      </c>
      <c r="AN293" s="279" t="s">
        <v>21</v>
      </c>
      <c r="AO293" s="279" t="s">
        <v>272</v>
      </c>
      <c r="AP293" s="283" t="s">
        <v>77</v>
      </c>
      <c r="AQ293" s="268"/>
      <c r="AR293" s="282" t="s">
        <v>256</v>
      </c>
      <c r="AS293" s="398"/>
    </row>
    <row r="294" spans="1:45" s="362" customFormat="1" ht="46" customHeight="1" x14ac:dyDescent="0.2">
      <c r="A294" s="554" t="s">
        <v>4160</v>
      </c>
      <c r="B294" s="378" t="s">
        <v>1604</v>
      </c>
      <c r="C294" s="327">
        <v>4</v>
      </c>
      <c r="D294" s="327" t="s">
        <v>20</v>
      </c>
      <c r="E294" s="334" t="s">
        <v>4573</v>
      </c>
      <c r="F294" s="328"/>
      <c r="G294" s="329"/>
      <c r="H294" s="329"/>
      <c r="I294" s="329"/>
      <c r="J294" s="328"/>
      <c r="K294" s="327" t="s">
        <v>20</v>
      </c>
      <c r="L294" s="330" t="s">
        <v>1605</v>
      </c>
      <c r="M294" s="331" t="s">
        <v>1606</v>
      </c>
      <c r="N294" s="327"/>
      <c r="O294" s="332"/>
      <c r="P294" s="327" t="s">
        <v>21</v>
      </c>
      <c r="Q294" s="327"/>
      <c r="R294" s="333"/>
      <c r="S294" s="208">
        <f>IF(B294="EXT",MATCH(SUBSTITUTE(M294,"/rsm:CrossIndustryInvoice",""),'Order-X_EXTENDED'!O:O,0),MATCH(B294,'Order-X_EXTENDED'!Z:Z,0))</f>
        <v>384</v>
      </c>
      <c r="T294" s="332" t="s">
        <v>256</v>
      </c>
      <c r="U294" s="270"/>
      <c r="V294" s="271" t="str">
        <f t="shared" si="8"/>
        <v>/rsm:CrossIndustryInvoice/rsm:SupplyChainTradeTransaction/ram:ApplicableHeaderTradeAgreement/ram:SellerTradeParty</v>
      </c>
      <c r="W294" s="271" t="str">
        <f t="shared" si="9"/>
        <v>/ram:URIUniversalCommunication</v>
      </c>
      <c r="X294" s="272">
        <f>COUNTIFS(M$4:M294,V294)</f>
        <v>1</v>
      </c>
      <c r="Y294" s="273"/>
      <c r="Z294" s="360" t="s">
        <v>1604</v>
      </c>
      <c r="AA294" s="327">
        <v>4</v>
      </c>
      <c r="AB294" s="327" t="s">
        <v>20</v>
      </c>
      <c r="AC294" s="328" t="s">
        <v>1607</v>
      </c>
      <c r="AD294" s="328"/>
      <c r="AE294" s="329"/>
      <c r="AF294" s="329"/>
      <c r="AG294" s="329" t="s">
        <v>77</v>
      </c>
      <c r="AH294" s="328"/>
      <c r="AI294" s="327" t="s">
        <v>20</v>
      </c>
      <c r="AJ294" s="330" t="s">
        <v>1605</v>
      </c>
      <c r="AK294" s="331" t="s">
        <v>1606</v>
      </c>
      <c r="AL294" s="327"/>
      <c r="AM294" s="332"/>
      <c r="AN294" s="327" t="s">
        <v>21</v>
      </c>
      <c r="AO294" s="327"/>
      <c r="AP294" s="333"/>
      <c r="AQ294" s="268"/>
      <c r="AR294" s="332" t="s">
        <v>256</v>
      </c>
      <c r="AS294" s="398"/>
    </row>
    <row r="295" spans="1:45" s="362" customFormat="1" ht="46" customHeight="1" x14ac:dyDescent="0.2">
      <c r="A295" s="554" t="s">
        <v>4160</v>
      </c>
      <c r="B295" s="371" t="s">
        <v>1608</v>
      </c>
      <c r="C295" s="279">
        <v>5</v>
      </c>
      <c r="D295" s="279" t="s">
        <v>20</v>
      </c>
      <c r="E295" s="277" t="s">
        <v>4574</v>
      </c>
      <c r="F295" s="277" t="s">
        <v>1609</v>
      </c>
      <c r="G295" s="278" t="s">
        <v>1610</v>
      </c>
      <c r="H295" s="278"/>
      <c r="I295" s="278" t="s">
        <v>1611</v>
      </c>
      <c r="J295" s="277" t="s">
        <v>144</v>
      </c>
      <c r="K295" s="279" t="s">
        <v>16</v>
      </c>
      <c r="L295" s="288" t="s">
        <v>1612</v>
      </c>
      <c r="M295" s="289" t="s">
        <v>1613</v>
      </c>
      <c r="N295" s="279" t="s">
        <v>147</v>
      </c>
      <c r="O295" s="282" t="s">
        <v>81</v>
      </c>
      <c r="P295" s="279" t="s">
        <v>20</v>
      </c>
      <c r="Q295" s="279" t="s">
        <v>272</v>
      </c>
      <c r="R295" s="283" t="s">
        <v>77</v>
      </c>
      <c r="S295" s="208">
        <f>IF(B295="EXT",MATCH(SUBSTITUTE(M295,"/rsm:CrossIndustryInvoice",""),'Order-X_EXTENDED'!O:O,0),MATCH(B295,'Order-X_EXTENDED'!Z:Z,0))</f>
        <v>385</v>
      </c>
      <c r="T295" s="282" t="s">
        <v>256</v>
      </c>
      <c r="U295" s="270"/>
      <c r="V295" s="271" t="str">
        <f t="shared" si="8"/>
        <v>/rsm:CrossIndustryInvoice/rsm:SupplyChainTradeTransaction/ram:ApplicableHeaderTradeAgreement/ram:SellerTradeParty/ram:URIUniversalCommunication</v>
      </c>
      <c r="W295" s="271" t="str">
        <f t="shared" si="9"/>
        <v>/ram:URIID</v>
      </c>
      <c r="X295" s="272">
        <f>COUNTIFS(M$4:M295,V295)</f>
        <v>1</v>
      </c>
      <c r="Y295" s="273"/>
      <c r="Z295" s="358" t="s">
        <v>1608</v>
      </c>
      <c r="AA295" s="279">
        <v>5</v>
      </c>
      <c r="AB295" s="279" t="s">
        <v>20</v>
      </c>
      <c r="AC295" s="277" t="s">
        <v>1614</v>
      </c>
      <c r="AD295" s="277" t="s">
        <v>1615</v>
      </c>
      <c r="AE295" s="278"/>
      <c r="AF295" s="278"/>
      <c r="AG295" s="278" t="s">
        <v>1616</v>
      </c>
      <c r="AH295" s="277" t="s">
        <v>154</v>
      </c>
      <c r="AI295" s="279" t="s">
        <v>16</v>
      </c>
      <c r="AJ295" s="288" t="s">
        <v>1612</v>
      </c>
      <c r="AK295" s="289" t="s">
        <v>1613</v>
      </c>
      <c r="AL295" s="279" t="s">
        <v>147</v>
      </c>
      <c r="AM295" s="282" t="s">
        <v>81</v>
      </c>
      <c r="AN295" s="279" t="s">
        <v>20</v>
      </c>
      <c r="AO295" s="279" t="s">
        <v>272</v>
      </c>
      <c r="AP295" s="283" t="s">
        <v>77</v>
      </c>
      <c r="AQ295" s="268"/>
      <c r="AR295" s="282" t="s">
        <v>256</v>
      </c>
      <c r="AS295" s="398"/>
    </row>
    <row r="296" spans="1:45" s="362" customFormat="1" ht="46" customHeight="1" x14ac:dyDescent="0.2">
      <c r="A296" s="554" t="s">
        <v>4160</v>
      </c>
      <c r="B296" s="371" t="s">
        <v>1617</v>
      </c>
      <c r="C296" s="279">
        <v>6</v>
      </c>
      <c r="D296" s="279" t="s">
        <v>16</v>
      </c>
      <c r="E296" s="307" t="s">
        <v>1618</v>
      </c>
      <c r="F296" s="277" t="s">
        <v>1619</v>
      </c>
      <c r="G296" s="278" t="s">
        <v>1610</v>
      </c>
      <c r="H296" s="278"/>
      <c r="I296" s="278" t="s">
        <v>77</v>
      </c>
      <c r="J296" s="277"/>
      <c r="K296" s="279" t="s">
        <v>16</v>
      </c>
      <c r="L296" s="288" t="s">
        <v>1620</v>
      </c>
      <c r="M296" s="289" t="s">
        <v>1621</v>
      </c>
      <c r="N296" s="279" t="s">
        <v>409</v>
      </c>
      <c r="O296" s="282" t="s">
        <v>230</v>
      </c>
      <c r="P296" s="279" t="s">
        <v>20</v>
      </c>
      <c r="Q296" s="279" t="s">
        <v>77</v>
      </c>
      <c r="R296" s="283" t="s">
        <v>77</v>
      </c>
      <c r="S296" s="208">
        <f>IF(B296="EXT",MATCH(SUBSTITUTE(M296,"/rsm:CrossIndustryInvoice",""),'Order-X_EXTENDED'!O:O,0),MATCH(B296,'Order-X_EXTENDED'!Z:Z,0))</f>
        <v>386</v>
      </c>
      <c r="T296" s="282" t="s">
        <v>256</v>
      </c>
      <c r="U296" s="270"/>
      <c r="V296" s="271" t="str">
        <f t="shared" si="8"/>
        <v>/rsm:CrossIndustryInvoice/rsm:SupplyChainTradeTransaction/ram:ApplicableHeaderTradeAgreement/ram:SellerTradeParty/ram:URIUniversalCommunication/ram:URIID</v>
      </c>
      <c r="W296" s="271" t="str">
        <f t="shared" si="9"/>
        <v>/@schemeID</v>
      </c>
      <c r="X296" s="272">
        <f>COUNTIFS(M$4:M296,V296)</f>
        <v>1</v>
      </c>
      <c r="Y296" s="273"/>
      <c r="Z296" s="358" t="s">
        <v>1617</v>
      </c>
      <c r="AA296" s="279">
        <v>6</v>
      </c>
      <c r="AB296" s="279" t="s">
        <v>16</v>
      </c>
      <c r="AC296" s="307" t="s">
        <v>410</v>
      </c>
      <c r="AD296" s="277" t="s">
        <v>1622</v>
      </c>
      <c r="AE296" s="278" t="s">
        <v>1623</v>
      </c>
      <c r="AF296" s="278"/>
      <c r="AG296" s="278" t="s">
        <v>77</v>
      </c>
      <c r="AH296" s="277"/>
      <c r="AI296" s="279" t="s">
        <v>16</v>
      </c>
      <c r="AJ296" s="288" t="s">
        <v>1620</v>
      </c>
      <c r="AK296" s="289" t="s">
        <v>1621</v>
      </c>
      <c r="AL296" s="279" t="s">
        <v>409</v>
      </c>
      <c r="AM296" s="282" t="s">
        <v>230</v>
      </c>
      <c r="AN296" s="279" t="s">
        <v>20</v>
      </c>
      <c r="AO296" s="279" t="s">
        <v>77</v>
      </c>
      <c r="AP296" s="283" t="s">
        <v>77</v>
      </c>
      <c r="AQ296" s="268"/>
      <c r="AR296" s="282" t="s">
        <v>256</v>
      </c>
      <c r="AS296" s="398"/>
    </row>
    <row r="297" spans="1:45" s="362" customFormat="1" ht="46" customHeight="1" x14ac:dyDescent="0.2">
      <c r="A297" s="554" t="s">
        <v>4160</v>
      </c>
      <c r="B297" s="378" t="s">
        <v>1624</v>
      </c>
      <c r="C297" s="327">
        <v>4</v>
      </c>
      <c r="D297" s="327" t="s">
        <v>20</v>
      </c>
      <c r="E297" s="334" t="s">
        <v>4575</v>
      </c>
      <c r="F297" s="328"/>
      <c r="G297" s="329"/>
      <c r="H297" s="329"/>
      <c r="I297" s="329"/>
      <c r="J297" s="328"/>
      <c r="K297" s="327" t="s">
        <v>4576</v>
      </c>
      <c r="L297" s="330" t="s">
        <v>1625</v>
      </c>
      <c r="M297" s="331" t="s">
        <v>1626</v>
      </c>
      <c r="N297" s="327"/>
      <c r="O297" s="332"/>
      <c r="P297" s="327" t="s">
        <v>21</v>
      </c>
      <c r="Q297" s="327"/>
      <c r="R297" s="333"/>
      <c r="S297" s="208">
        <f>IF(B297="EXT",MATCH(SUBSTITUTE(M297,"/rsm:CrossIndustryInvoice",""),'Order-X_EXTENDED'!O:O,0),MATCH(B297,'Order-X_EXTENDED'!Z:Z,0))</f>
        <v>387</v>
      </c>
      <c r="T297" s="332" t="s">
        <v>84</v>
      </c>
      <c r="U297" s="270"/>
      <c r="V297" s="271" t="str">
        <f t="shared" si="8"/>
        <v>/rsm:CrossIndustryInvoice/rsm:SupplyChainTradeTransaction/ram:ApplicableHeaderTradeAgreement/ram:SellerTradeParty</v>
      </c>
      <c r="W297" s="271" t="str">
        <f t="shared" si="9"/>
        <v>/ram:SpecifiedTaxRegistration</v>
      </c>
      <c r="X297" s="272">
        <f>COUNTIFS(M$4:M297,V297)</f>
        <v>1</v>
      </c>
      <c r="Y297" s="273"/>
      <c r="Z297" s="360" t="s">
        <v>1624</v>
      </c>
      <c r="AA297" s="327">
        <v>4</v>
      </c>
      <c r="AB297" s="327" t="s">
        <v>20</v>
      </c>
      <c r="AC297" s="334" t="s">
        <v>1627</v>
      </c>
      <c r="AD297" s="328"/>
      <c r="AE297" s="329"/>
      <c r="AF297" s="329"/>
      <c r="AG297" s="329" t="s">
        <v>77</v>
      </c>
      <c r="AH297" s="328"/>
      <c r="AI297" s="327" t="s">
        <v>4576</v>
      </c>
      <c r="AJ297" s="330" t="s">
        <v>1625</v>
      </c>
      <c r="AK297" s="331" t="s">
        <v>1626</v>
      </c>
      <c r="AL297" s="327"/>
      <c r="AM297" s="332"/>
      <c r="AN297" s="327" t="s">
        <v>21</v>
      </c>
      <c r="AO297" s="327"/>
      <c r="AP297" s="333"/>
      <c r="AQ297" s="268"/>
      <c r="AR297" s="332" t="s">
        <v>84</v>
      </c>
      <c r="AS297" s="398"/>
    </row>
    <row r="298" spans="1:45" s="362" customFormat="1" ht="46" customHeight="1" x14ac:dyDescent="0.2">
      <c r="A298" s="554" t="s">
        <v>4160</v>
      </c>
      <c r="B298" s="371" t="s">
        <v>1628</v>
      </c>
      <c r="C298" s="279">
        <v>5</v>
      </c>
      <c r="D298" s="279" t="s">
        <v>20</v>
      </c>
      <c r="E298" s="277" t="s">
        <v>1629</v>
      </c>
      <c r="F298" s="277" t="s">
        <v>1630</v>
      </c>
      <c r="G298" s="278" t="s">
        <v>1631</v>
      </c>
      <c r="H298" s="278"/>
      <c r="I298" s="278" t="s">
        <v>1632</v>
      </c>
      <c r="J298" s="277" t="s">
        <v>144</v>
      </c>
      <c r="K298" s="279" t="s">
        <v>20</v>
      </c>
      <c r="L298" s="288" t="s">
        <v>1633</v>
      </c>
      <c r="M298" s="289" t="s">
        <v>1634</v>
      </c>
      <c r="N298" s="279" t="s">
        <v>147</v>
      </c>
      <c r="O298" s="282" t="s">
        <v>81</v>
      </c>
      <c r="P298" s="279" t="s">
        <v>20</v>
      </c>
      <c r="Q298" s="279" t="s">
        <v>77</v>
      </c>
      <c r="R298" s="283" t="s">
        <v>1635</v>
      </c>
      <c r="S298" s="208">
        <f>IF(B298="EXT",MATCH(SUBSTITUTE(M298,"/rsm:CrossIndustryInvoice",""),'Order-X_EXTENDED'!O:O,0),MATCH(B298,'Order-X_EXTENDED'!Z:Z,0))</f>
        <v>388</v>
      </c>
      <c r="T298" s="282" t="s">
        <v>84</v>
      </c>
      <c r="U298" s="270"/>
      <c r="V298" s="271" t="str">
        <f t="shared" si="8"/>
        <v>/rsm:CrossIndustryInvoice/rsm:SupplyChainTradeTransaction/ram:ApplicableHeaderTradeAgreement/ram:SellerTradeParty/ram:SpecifiedTaxRegistration</v>
      </c>
      <c r="W298" s="271" t="str">
        <f t="shared" si="9"/>
        <v>/ram:ID</v>
      </c>
      <c r="X298" s="272">
        <f>COUNTIFS(M$4:M298,V298)</f>
        <v>1</v>
      </c>
      <c r="Y298" s="273"/>
      <c r="Z298" s="358" t="s">
        <v>1628</v>
      </c>
      <c r="AA298" s="279">
        <v>5</v>
      </c>
      <c r="AB298" s="279" t="s">
        <v>20</v>
      </c>
      <c r="AC298" s="277" t="s">
        <v>1636</v>
      </c>
      <c r="AD298" s="277" t="s">
        <v>1637</v>
      </c>
      <c r="AE298" s="278" t="s">
        <v>1638</v>
      </c>
      <c r="AF298" s="278"/>
      <c r="AG298" s="278" t="s">
        <v>1639</v>
      </c>
      <c r="AH298" s="277" t="s">
        <v>154</v>
      </c>
      <c r="AI298" s="279" t="s">
        <v>20</v>
      </c>
      <c r="AJ298" s="288" t="s">
        <v>1633</v>
      </c>
      <c r="AK298" s="289" t="s">
        <v>1634</v>
      </c>
      <c r="AL298" s="279" t="s">
        <v>147</v>
      </c>
      <c r="AM298" s="282" t="s">
        <v>81</v>
      </c>
      <c r="AN298" s="279" t="s">
        <v>20</v>
      </c>
      <c r="AO298" s="279" t="s">
        <v>77</v>
      </c>
      <c r="AP298" s="283" t="s">
        <v>1635</v>
      </c>
      <c r="AQ298" s="268"/>
      <c r="AR298" s="282" t="s">
        <v>84</v>
      </c>
      <c r="AS298" s="398"/>
    </row>
    <row r="299" spans="1:45" s="362" customFormat="1" ht="46" customHeight="1" x14ac:dyDescent="0.2">
      <c r="A299" s="554" t="s">
        <v>4160</v>
      </c>
      <c r="B299" s="371" t="s">
        <v>1640</v>
      </c>
      <c r="C299" s="279">
        <v>6</v>
      </c>
      <c r="D299" s="279" t="s">
        <v>16</v>
      </c>
      <c r="E299" s="307" t="s">
        <v>1641</v>
      </c>
      <c r="F299" s="277" t="s">
        <v>1642</v>
      </c>
      <c r="G299" s="278" t="s">
        <v>1643</v>
      </c>
      <c r="H299" s="278"/>
      <c r="I299" s="278" t="s">
        <v>1635</v>
      </c>
      <c r="J299" s="277"/>
      <c r="K299" s="279" t="s">
        <v>16</v>
      </c>
      <c r="L299" s="288" t="s">
        <v>1644</v>
      </c>
      <c r="M299" s="289" t="s">
        <v>1645</v>
      </c>
      <c r="N299" s="279" t="s">
        <v>77</v>
      </c>
      <c r="O299" s="282" t="s">
        <v>230</v>
      </c>
      <c r="P299" s="279" t="s">
        <v>20</v>
      </c>
      <c r="Q299" s="279" t="s">
        <v>77</v>
      </c>
      <c r="R299" s="283" t="s">
        <v>1635</v>
      </c>
      <c r="S299" s="208">
        <f>IF(B299="EXT",MATCH(SUBSTITUTE(M299,"/rsm:CrossIndustryInvoice",""),'Order-X_EXTENDED'!O:O,0),MATCH(B299,'Order-X_EXTENDED'!Z:Z,0))</f>
        <v>389</v>
      </c>
      <c r="T299" s="282" t="s">
        <v>84</v>
      </c>
      <c r="U299" s="270"/>
      <c r="V299" s="271" t="str">
        <f t="shared" si="8"/>
        <v>/rsm:CrossIndustryInvoice/rsm:SupplyChainTradeTransaction/ram:ApplicableHeaderTradeAgreement/ram:SellerTradeParty/ram:SpecifiedTaxRegistration/ram:ID</v>
      </c>
      <c r="W299" s="271" t="str">
        <f t="shared" si="9"/>
        <v>/@schemeID</v>
      </c>
      <c r="X299" s="272">
        <f>COUNTIFS(M$4:M299,V299)</f>
        <v>1</v>
      </c>
      <c r="Y299" s="273"/>
      <c r="Z299" s="358" t="s">
        <v>1640</v>
      </c>
      <c r="AA299" s="279">
        <v>6</v>
      </c>
      <c r="AB299" s="279" t="s">
        <v>16</v>
      </c>
      <c r="AC299" s="307" t="s">
        <v>410</v>
      </c>
      <c r="AD299" s="277" t="s">
        <v>1646</v>
      </c>
      <c r="AE299" s="278" t="s">
        <v>1647</v>
      </c>
      <c r="AF299" s="278"/>
      <c r="AG299" s="278" t="s">
        <v>1647</v>
      </c>
      <c r="AH299" s="277"/>
      <c r="AI299" s="279" t="s">
        <v>16</v>
      </c>
      <c r="AJ299" s="288" t="s">
        <v>1644</v>
      </c>
      <c r="AK299" s="289" t="s">
        <v>1645</v>
      </c>
      <c r="AL299" s="279" t="s">
        <v>77</v>
      </c>
      <c r="AM299" s="282" t="s">
        <v>230</v>
      </c>
      <c r="AN299" s="279" t="s">
        <v>20</v>
      </c>
      <c r="AO299" s="279" t="s">
        <v>77</v>
      </c>
      <c r="AP299" s="283" t="s">
        <v>1635</v>
      </c>
      <c r="AQ299" s="268"/>
      <c r="AR299" s="282" t="s">
        <v>84</v>
      </c>
      <c r="AS299" s="398"/>
    </row>
    <row r="300" spans="1:45" s="362" customFormat="1" ht="46" customHeight="1" x14ac:dyDescent="0.2">
      <c r="A300" s="554" t="s">
        <v>4160</v>
      </c>
      <c r="B300" s="378" t="s">
        <v>4577</v>
      </c>
      <c r="C300" s="327">
        <v>4</v>
      </c>
      <c r="D300" s="327" t="s">
        <v>20</v>
      </c>
      <c r="E300" s="334" t="s">
        <v>4578</v>
      </c>
      <c r="F300" s="328"/>
      <c r="G300" s="329"/>
      <c r="H300" s="329"/>
      <c r="I300" s="329"/>
      <c r="J300" s="328"/>
      <c r="K300" s="327" t="s">
        <v>4576</v>
      </c>
      <c r="L300" s="330" t="s">
        <v>1625</v>
      </c>
      <c r="M300" s="331" t="s">
        <v>1626</v>
      </c>
      <c r="N300" s="327"/>
      <c r="O300" s="332"/>
      <c r="P300" s="327" t="s">
        <v>21</v>
      </c>
      <c r="Q300" s="327"/>
      <c r="R300" s="333"/>
      <c r="S300" s="208">
        <f>IF(B300="EXT",MATCH(SUBSTITUTE(M300,"/rsm:CrossIndustryInvoice",""),'Order-X_EXTENDED'!O:O,0),MATCH(B300,'Order-X_EXTENDED'!Z:Z,0))</f>
        <v>390</v>
      </c>
      <c r="T300" s="332" t="s">
        <v>84</v>
      </c>
      <c r="U300" s="270"/>
      <c r="V300" s="271" t="str">
        <f t="shared" si="8"/>
        <v>/rsm:CrossIndustryInvoice/rsm:SupplyChainTradeTransaction/ram:ApplicableHeaderTradeAgreement/ram:SellerTradeParty</v>
      </c>
      <c r="W300" s="271" t="str">
        <f t="shared" si="9"/>
        <v>/ram:SpecifiedTaxRegistration</v>
      </c>
      <c r="X300" s="272">
        <f>COUNTIFS(M$4:M300,V300)</f>
        <v>1</v>
      </c>
      <c r="Y300" s="273"/>
      <c r="Z300" s="360" t="s">
        <v>4577</v>
      </c>
      <c r="AA300" s="327">
        <v>4</v>
      </c>
      <c r="AB300" s="327" t="s">
        <v>20</v>
      </c>
      <c r="AC300" s="334" t="s">
        <v>1627</v>
      </c>
      <c r="AD300" s="328"/>
      <c r="AE300" s="329"/>
      <c r="AF300" s="329"/>
      <c r="AG300" s="329" t="s">
        <v>77</v>
      </c>
      <c r="AH300" s="328"/>
      <c r="AI300" s="327" t="s">
        <v>4576</v>
      </c>
      <c r="AJ300" s="330" t="s">
        <v>1625</v>
      </c>
      <c r="AK300" s="331" t="s">
        <v>1626</v>
      </c>
      <c r="AL300" s="327"/>
      <c r="AM300" s="332"/>
      <c r="AN300" s="327" t="s">
        <v>21</v>
      </c>
      <c r="AO300" s="327"/>
      <c r="AP300" s="333"/>
      <c r="AQ300" s="268"/>
      <c r="AR300" s="332" t="s">
        <v>84</v>
      </c>
      <c r="AS300" s="398"/>
    </row>
    <row r="301" spans="1:45" s="362" customFormat="1" ht="46" customHeight="1" x14ac:dyDescent="0.2">
      <c r="A301" s="554" t="s">
        <v>4160</v>
      </c>
      <c r="B301" s="371" t="s">
        <v>1648</v>
      </c>
      <c r="C301" s="279">
        <v>5</v>
      </c>
      <c r="D301" s="279" t="s">
        <v>20</v>
      </c>
      <c r="E301" s="277" t="s">
        <v>1649</v>
      </c>
      <c r="F301" s="277" t="s">
        <v>1650</v>
      </c>
      <c r="G301" s="278" t="s">
        <v>1651</v>
      </c>
      <c r="H301" s="278"/>
      <c r="I301" s="278" t="s">
        <v>77</v>
      </c>
      <c r="J301" s="277" t="s">
        <v>144</v>
      </c>
      <c r="K301" s="279" t="s">
        <v>20</v>
      </c>
      <c r="L301" s="288" t="s">
        <v>1633</v>
      </c>
      <c r="M301" s="289" t="s">
        <v>1634</v>
      </c>
      <c r="N301" s="279" t="s">
        <v>147</v>
      </c>
      <c r="O301" s="282" t="s">
        <v>81</v>
      </c>
      <c r="P301" s="279" t="s">
        <v>20</v>
      </c>
      <c r="Q301" s="279" t="s">
        <v>77</v>
      </c>
      <c r="R301" s="283" t="s">
        <v>1652</v>
      </c>
      <c r="S301" s="208">
        <f>IF(B301="EXT",MATCH(SUBSTITUTE(M301,"/rsm:CrossIndustryInvoice",""),'Order-X_EXTENDED'!O:O,0),MATCH(B301,'Order-X_EXTENDED'!Z:Z,0))</f>
        <v>391</v>
      </c>
      <c r="T301" s="282" t="s">
        <v>359</v>
      </c>
      <c r="U301" s="270"/>
      <c r="V301" s="271" t="str">
        <f t="shared" si="8"/>
        <v>/rsm:CrossIndustryInvoice/rsm:SupplyChainTradeTransaction/ram:ApplicableHeaderTradeAgreement/ram:SellerTradeParty/ram:SpecifiedTaxRegistration</v>
      </c>
      <c r="W301" s="271" t="str">
        <f t="shared" si="9"/>
        <v>/ram:ID</v>
      </c>
      <c r="X301" s="272">
        <f>COUNTIFS(M$4:M301,V301)</f>
        <v>2</v>
      </c>
      <c r="Y301" s="273"/>
      <c r="Z301" s="358" t="s">
        <v>1648</v>
      </c>
      <c r="AA301" s="279">
        <v>5</v>
      </c>
      <c r="AB301" s="279" t="s">
        <v>20</v>
      </c>
      <c r="AC301" s="277" t="s">
        <v>1653</v>
      </c>
      <c r="AD301" s="277" t="s">
        <v>1654</v>
      </c>
      <c r="AE301" s="278" t="s">
        <v>1655</v>
      </c>
      <c r="AF301" s="278"/>
      <c r="AG301" s="278" t="s">
        <v>77</v>
      </c>
      <c r="AH301" s="277" t="s">
        <v>154</v>
      </c>
      <c r="AI301" s="279" t="s">
        <v>20</v>
      </c>
      <c r="AJ301" s="288" t="s">
        <v>1633</v>
      </c>
      <c r="AK301" s="289" t="s">
        <v>1634</v>
      </c>
      <c r="AL301" s="279" t="s">
        <v>147</v>
      </c>
      <c r="AM301" s="282" t="s">
        <v>81</v>
      </c>
      <c r="AN301" s="279" t="s">
        <v>20</v>
      </c>
      <c r="AO301" s="279" t="s">
        <v>77</v>
      </c>
      <c r="AP301" s="283" t="s">
        <v>1652</v>
      </c>
      <c r="AQ301" s="268"/>
      <c r="AR301" s="282" t="s">
        <v>359</v>
      </c>
      <c r="AS301" s="398"/>
    </row>
    <row r="302" spans="1:45" s="362" customFormat="1" ht="46" customHeight="1" x14ac:dyDescent="0.2">
      <c r="A302" s="554" t="s">
        <v>4160</v>
      </c>
      <c r="B302" s="371" t="s">
        <v>1656</v>
      </c>
      <c r="C302" s="279">
        <v>6</v>
      </c>
      <c r="D302" s="279" t="s">
        <v>16</v>
      </c>
      <c r="E302" s="307" t="s">
        <v>1641</v>
      </c>
      <c r="F302" s="277" t="s">
        <v>1657</v>
      </c>
      <c r="G302" s="278" t="s">
        <v>1658</v>
      </c>
      <c r="H302" s="278"/>
      <c r="I302" s="278" t="s">
        <v>1652</v>
      </c>
      <c r="J302" s="277"/>
      <c r="K302" s="279" t="s">
        <v>16</v>
      </c>
      <c r="L302" s="288" t="s">
        <v>1644</v>
      </c>
      <c r="M302" s="289" t="s">
        <v>1645</v>
      </c>
      <c r="N302" s="279" t="s">
        <v>77</v>
      </c>
      <c r="O302" s="282" t="s">
        <v>230</v>
      </c>
      <c r="P302" s="279" t="s">
        <v>20</v>
      </c>
      <c r="Q302" s="279" t="s">
        <v>77</v>
      </c>
      <c r="R302" s="283" t="s">
        <v>1652</v>
      </c>
      <c r="S302" s="208">
        <f>IF(B302="EXT",MATCH(SUBSTITUTE(M302,"/rsm:CrossIndustryInvoice",""),'Order-X_EXTENDED'!O:O,0),MATCH(B302,'Order-X_EXTENDED'!Z:Z,0))</f>
        <v>392</v>
      </c>
      <c r="T302" s="282" t="s">
        <v>359</v>
      </c>
      <c r="U302" s="270"/>
      <c r="V302" s="271" t="str">
        <f t="shared" si="8"/>
        <v>/rsm:CrossIndustryInvoice/rsm:SupplyChainTradeTransaction/ram:ApplicableHeaderTradeAgreement/ram:SellerTradeParty/ram:SpecifiedTaxRegistration/ram:ID</v>
      </c>
      <c r="W302" s="271" t="str">
        <f t="shared" si="9"/>
        <v>/@schemeID</v>
      </c>
      <c r="X302" s="272">
        <f>COUNTIFS(M$4:M302,V302)</f>
        <v>2</v>
      </c>
      <c r="Y302" s="273"/>
      <c r="Z302" s="358" t="s">
        <v>1656</v>
      </c>
      <c r="AA302" s="279">
        <v>6</v>
      </c>
      <c r="AB302" s="279" t="s">
        <v>16</v>
      </c>
      <c r="AC302" s="307" t="s">
        <v>410</v>
      </c>
      <c r="AD302" s="277" t="s">
        <v>1646</v>
      </c>
      <c r="AE302" s="278" t="s">
        <v>1659</v>
      </c>
      <c r="AF302" s="278"/>
      <c r="AG302" s="278" t="s">
        <v>1659</v>
      </c>
      <c r="AH302" s="277"/>
      <c r="AI302" s="279" t="s">
        <v>16</v>
      </c>
      <c r="AJ302" s="288" t="s">
        <v>1644</v>
      </c>
      <c r="AK302" s="289" t="s">
        <v>1645</v>
      </c>
      <c r="AL302" s="279" t="s">
        <v>77</v>
      </c>
      <c r="AM302" s="282" t="s">
        <v>230</v>
      </c>
      <c r="AN302" s="279" t="s">
        <v>20</v>
      </c>
      <c r="AO302" s="279" t="s">
        <v>77</v>
      </c>
      <c r="AP302" s="283" t="s">
        <v>1652</v>
      </c>
      <c r="AQ302" s="268"/>
      <c r="AR302" s="282" t="s">
        <v>359</v>
      </c>
      <c r="AS302" s="398"/>
    </row>
    <row r="303" spans="1:45" s="362" customFormat="1" ht="46" customHeight="1" x14ac:dyDescent="0.2">
      <c r="A303" s="553" t="s">
        <v>4160</v>
      </c>
      <c r="B303" s="369" t="s">
        <v>1660</v>
      </c>
      <c r="C303" s="317">
        <v>3</v>
      </c>
      <c r="D303" s="317" t="s">
        <v>16</v>
      </c>
      <c r="E303" s="319" t="s">
        <v>1661</v>
      </c>
      <c r="F303" s="319" t="s">
        <v>1662</v>
      </c>
      <c r="G303" s="320"/>
      <c r="H303" s="320"/>
      <c r="I303" s="320" t="s">
        <v>77</v>
      </c>
      <c r="J303" s="319"/>
      <c r="K303" s="317" t="s">
        <v>16</v>
      </c>
      <c r="L303" s="321" t="s">
        <v>1663</v>
      </c>
      <c r="M303" s="322" t="s">
        <v>1664</v>
      </c>
      <c r="N303" s="317" t="s">
        <v>77</v>
      </c>
      <c r="O303" s="323" t="s">
        <v>81</v>
      </c>
      <c r="P303" s="317" t="s">
        <v>20</v>
      </c>
      <c r="Q303" s="317" t="s">
        <v>77</v>
      </c>
      <c r="R303" s="324" t="s">
        <v>77</v>
      </c>
      <c r="S303" s="208">
        <f>IF(B303="EXT",MATCH(SUBSTITUTE(M303,"/rsm:CrossIndustryInvoice",""),'Order-X_EXTENDED'!O:O,0),MATCH(B303,'Order-X_EXTENDED'!Z:Z,0))</f>
        <v>393</v>
      </c>
      <c r="T303" s="323" t="s">
        <v>84</v>
      </c>
      <c r="U303" s="270"/>
      <c r="V303" s="271" t="str">
        <f t="shared" si="8"/>
        <v>/rsm:CrossIndustryInvoice/rsm:SupplyChainTradeTransaction/ram:ApplicableHeaderTradeAgreement</v>
      </c>
      <c r="W303" s="271" t="str">
        <f t="shared" si="9"/>
        <v>/ram:BuyerTradeParty</v>
      </c>
      <c r="X303" s="272">
        <f>COUNTIFS(M$4:M303,V303)</f>
        <v>1</v>
      </c>
      <c r="Y303" s="273"/>
      <c r="Z303" s="359" t="s">
        <v>1660</v>
      </c>
      <c r="AA303" s="317">
        <v>3</v>
      </c>
      <c r="AB303" s="317" t="s">
        <v>16</v>
      </c>
      <c r="AC303" s="319" t="s">
        <v>1665</v>
      </c>
      <c r="AD303" s="319" t="s">
        <v>1666</v>
      </c>
      <c r="AE303" s="320"/>
      <c r="AF303" s="320"/>
      <c r="AG303" s="320" t="s">
        <v>77</v>
      </c>
      <c r="AH303" s="319"/>
      <c r="AI303" s="317" t="s">
        <v>16</v>
      </c>
      <c r="AJ303" s="321" t="s">
        <v>1663</v>
      </c>
      <c r="AK303" s="322" t="s">
        <v>1664</v>
      </c>
      <c r="AL303" s="317" t="s">
        <v>77</v>
      </c>
      <c r="AM303" s="323" t="s">
        <v>81</v>
      </c>
      <c r="AN303" s="317" t="s">
        <v>20</v>
      </c>
      <c r="AO303" s="317" t="s">
        <v>77</v>
      </c>
      <c r="AP303" s="324" t="s">
        <v>77</v>
      </c>
      <c r="AQ303" s="268"/>
      <c r="AR303" s="323" t="s">
        <v>84</v>
      </c>
      <c r="AS303" s="398"/>
    </row>
    <row r="304" spans="1:45" s="362" customFormat="1" ht="46" customHeight="1" x14ac:dyDescent="0.2">
      <c r="A304" s="554" t="s">
        <v>4160</v>
      </c>
      <c r="B304" s="371" t="s">
        <v>1667</v>
      </c>
      <c r="C304" s="279">
        <v>4</v>
      </c>
      <c r="D304" s="279" t="s">
        <v>20</v>
      </c>
      <c r="E304" s="277" t="s">
        <v>1668</v>
      </c>
      <c r="F304" s="277" t="s">
        <v>1669</v>
      </c>
      <c r="G304" s="278" t="s">
        <v>1670</v>
      </c>
      <c r="H304" s="278"/>
      <c r="I304" s="278" t="s">
        <v>1395</v>
      </c>
      <c r="J304" s="277" t="s">
        <v>144</v>
      </c>
      <c r="K304" s="279" t="s">
        <v>20</v>
      </c>
      <c r="L304" s="288" t="s">
        <v>1671</v>
      </c>
      <c r="M304" s="289" t="s">
        <v>1672</v>
      </c>
      <c r="N304" s="279" t="s">
        <v>147</v>
      </c>
      <c r="O304" s="282" t="s">
        <v>81</v>
      </c>
      <c r="P304" s="279" t="s">
        <v>21</v>
      </c>
      <c r="Q304" s="279" t="s">
        <v>1394</v>
      </c>
      <c r="R304" s="283" t="s">
        <v>1395</v>
      </c>
      <c r="S304" s="208">
        <f>IF(B304="EXT",MATCH(SUBSTITUTE(M304,"/rsm:CrossIndustryInvoice",""),'Order-X_EXTENDED'!O:O,0),MATCH(B304,'Order-X_EXTENDED'!Z:Z,0))</f>
        <v>394</v>
      </c>
      <c r="T304" s="282" t="s">
        <v>256</v>
      </c>
      <c r="U304" s="270"/>
      <c r="V304" s="271" t="str">
        <f t="shared" si="8"/>
        <v>/rsm:CrossIndustryInvoice/rsm:SupplyChainTradeTransaction/ram:ApplicableHeaderTradeAgreement/ram:BuyerTradeParty</v>
      </c>
      <c r="W304" s="271" t="str">
        <f t="shared" si="9"/>
        <v>/ram:ID</v>
      </c>
      <c r="X304" s="272">
        <f>COUNTIFS(M$4:M304,V304)</f>
        <v>1</v>
      </c>
      <c r="Y304" s="273"/>
      <c r="Z304" s="358" t="s">
        <v>1667</v>
      </c>
      <c r="AA304" s="279">
        <v>4</v>
      </c>
      <c r="AB304" s="279" t="s">
        <v>20</v>
      </c>
      <c r="AC304" s="277" t="s">
        <v>1673</v>
      </c>
      <c r="AD304" s="277" t="s">
        <v>1674</v>
      </c>
      <c r="AE304" s="278" t="s">
        <v>1675</v>
      </c>
      <c r="AF304" s="278"/>
      <c r="AG304" s="278" t="s">
        <v>77</v>
      </c>
      <c r="AH304" s="277" t="s">
        <v>154</v>
      </c>
      <c r="AI304" s="279" t="s">
        <v>20</v>
      </c>
      <c r="AJ304" s="288" t="s">
        <v>1671</v>
      </c>
      <c r="AK304" s="289" t="s">
        <v>1672</v>
      </c>
      <c r="AL304" s="279" t="s">
        <v>147</v>
      </c>
      <c r="AM304" s="282" t="s">
        <v>81</v>
      </c>
      <c r="AN304" s="279" t="s">
        <v>21</v>
      </c>
      <c r="AO304" s="279" t="s">
        <v>1394</v>
      </c>
      <c r="AP304" s="283" t="s">
        <v>1395</v>
      </c>
      <c r="AQ304" s="268"/>
      <c r="AR304" s="282" t="s">
        <v>256</v>
      </c>
      <c r="AS304" s="398"/>
    </row>
    <row r="305" spans="1:45" s="362" customFormat="1" ht="46" customHeight="1" x14ac:dyDescent="0.2">
      <c r="A305" s="554" t="s">
        <v>4160</v>
      </c>
      <c r="B305" s="371" t="s">
        <v>1676</v>
      </c>
      <c r="C305" s="279">
        <v>4</v>
      </c>
      <c r="D305" s="279" t="s">
        <v>20</v>
      </c>
      <c r="E305" s="307" t="s">
        <v>1677</v>
      </c>
      <c r="F305" s="277" t="s">
        <v>77</v>
      </c>
      <c r="G305" s="278" t="s">
        <v>1395</v>
      </c>
      <c r="H305" s="278"/>
      <c r="I305" s="278" t="s">
        <v>1395</v>
      </c>
      <c r="J305" s="277"/>
      <c r="K305" s="279" t="s">
        <v>20</v>
      </c>
      <c r="L305" s="288" t="s">
        <v>1678</v>
      </c>
      <c r="M305" s="289" t="s">
        <v>1679</v>
      </c>
      <c r="N305" s="279" t="s">
        <v>77</v>
      </c>
      <c r="O305" s="282" t="s">
        <v>81</v>
      </c>
      <c r="P305" s="279" t="s">
        <v>21</v>
      </c>
      <c r="Q305" s="279" t="s">
        <v>1394</v>
      </c>
      <c r="R305" s="283" t="s">
        <v>1395</v>
      </c>
      <c r="S305" s="208">
        <f>IF(B305="EXT",MATCH(SUBSTITUTE(M305,"/rsm:CrossIndustryInvoice",""),'Order-X_EXTENDED'!O:O,0),MATCH(B305,'Order-X_EXTENDED'!Z:Z,0))</f>
        <v>395</v>
      </c>
      <c r="T305" s="282" t="s">
        <v>256</v>
      </c>
      <c r="U305" s="270"/>
      <c r="V305" s="271" t="str">
        <f t="shared" si="8"/>
        <v>/rsm:CrossIndustryInvoice/rsm:SupplyChainTradeTransaction/ram:ApplicableHeaderTradeAgreement/ram:BuyerTradeParty</v>
      </c>
      <c r="W305" s="271" t="str">
        <f t="shared" si="9"/>
        <v>/ram:GlobalID</v>
      </c>
      <c r="X305" s="272">
        <f>COUNTIFS(M$4:M305,V305)</f>
        <v>1</v>
      </c>
      <c r="Y305" s="273"/>
      <c r="Z305" s="358" t="s">
        <v>1676</v>
      </c>
      <c r="AA305" s="279">
        <v>4</v>
      </c>
      <c r="AB305" s="279" t="s">
        <v>20</v>
      </c>
      <c r="AC305" s="307" t="s">
        <v>1680</v>
      </c>
      <c r="AD305" s="277" t="s">
        <v>77</v>
      </c>
      <c r="AE305" s="278" t="s">
        <v>1405</v>
      </c>
      <c r="AF305" s="278"/>
      <c r="AG305" s="278" t="s">
        <v>77</v>
      </c>
      <c r="AH305" s="277"/>
      <c r="AI305" s="279" t="s">
        <v>20</v>
      </c>
      <c r="AJ305" s="288" t="s">
        <v>1678</v>
      </c>
      <c r="AK305" s="289" t="s">
        <v>1679</v>
      </c>
      <c r="AL305" s="279" t="s">
        <v>77</v>
      </c>
      <c r="AM305" s="282" t="s">
        <v>81</v>
      </c>
      <c r="AN305" s="279" t="s">
        <v>21</v>
      </c>
      <c r="AO305" s="279" t="s">
        <v>1394</v>
      </c>
      <c r="AP305" s="283" t="s">
        <v>1395</v>
      </c>
      <c r="AQ305" s="268"/>
      <c r="AR305" s="282" t="s">
        <v>256</v>
      </c>
      <c r="AS305" s="398"/>
    </row>
    <row r="306" spans="1:45" s="362" customFormat="1" ht="46" customHeight="1" x14ac:dyDescent="0.2">
      <c r="A306" s="554" t="s">
        <v>4160</v>
      </c>
      <c r="B306" s="371" t="s">
        <v>1681</v>
      </c>
      <c r="C306" s="279">
        <v>5</v>
      </c>
      <c r="D306" s="279" t="s">
        <v>16</v>
      </c>
      <c r="E306" s="307" t="s">
        <v>1682</v>
      </c>
      <c r="F306" s="277" t="s">
        <v>1683</v>
      </c>
      <c r="G306" s="278" t="s">
        <v>406</v>
      </c>
      <c r="H306" s="278"/>
      <c r="I306" s="278" t="s">
        <v>77</v>
      </c>
      <c r="J306" s="277"/>
      <c r="K306" s="279" t="s">
        <v>16</v>
      </c>
      <c r="L306" s="288" t="s">
        <v>1684</v>
      </c>
      <c r="M306" s="289" t="s">
        <v>1685</v>
      </c>
      <c r="N306" s="279" t="s">
        <v>409</v>
      </c>
      <c r="O306" s="282" t="s">
        <v>230</v>
      </c>
      <c r="P306" s="279" t="s">
        <v>20</v>
      </c>
      <c r="Q306" s="279" t="s">
        <v>77</v>
      </c>
      <c r="R306" s="283" t="s">
        <v>77</v>
      </c>
      <c r="S306" s="208">
        <f>IF(B306="EXT",MATCH(SUBSTITUTE(M306,"/rsm:CrossIndustryInvoice",""),'Order-X_EXTENDED'!O:O,0),MATCH(B306,'Order-X_EXTENDED'!Z:Z,0))</f>
        <v>396</v>
      </c>
      <c r="T306" s="282" t="s">
        <v>256</v>
      </c>
      <c r="U306" s="270"/>
      <c r="V306" s="271" t="str">
        <f t="shared" si="8"/>
        <v>/rsm:CrossIndustryInvoice/rsm:SupplyChainTradeTransaction/ram:ApplicableHeaderTradeAgreement/ram:BuyerTradeParty/ram:GlobalID</v>
      </c>
      <c r="W306" s="271" t="str">
        <f t="shared" si="9"/>
        <v>/@schemeID</v>
      </c>
      <c r="X306" s="272">
        <f>COUNTIFS(M$4:M306,V306)</f>
        <v>1</v>
      </c>
      <c r="Y306" s="273"/>
      <c r="Z306" s="358" t="s">
        <v>1681</v>
      </c>
      <c r="AA306" s="279">
        <v>5</v>
      </c>
      <c r="AB306" s="279" t="s">
        <v>16</v>
      </c>
      <c r="AC306" s="307" t="s">
        <v>1686</v>
      </c>
      <c r="AD306" s="277" t="s">
        <v>1687</v>
      </c>
      <c r="AE306" s="278" t="s">
        <v>411</v>
      </c>
      <c r="AF306" s="278"/>
      <c r="AG306" s="278" t="s">
        <v>77</v>
      </c>
      <c r="AH306" s="277"/>
      <c r="AI306" s="279" t="s">
        <v>16</v>
      </c>
      <c r="AJ306" s="288" t="s">
        <v>1684</v>
      </c>
      <c r="AK306" s="289" t="s">
        <v>1685</v>
      </c>
      <c r="AL306" s="279" t="s">
        <v>409</v>
      </c>
      <c r="AM306" s="282" t="s">
        <v>230</v>
      </c>
      <c r="AN306" s="279" t="s">
        <v>20</v>
      </c>
      <c r="AO306" s="279" t="s">
        <v>77</v>
      </c>
      <c r="AP306" s="283" t="s">
        <v>77</v>
      </c>
      <c r="AQ306" s="268"/>
      <c r="AR306" s="282" t="s">
        <v>256</v>
      </c>
      <c r="AS306" s="398"/>
    </row>
    <row r="307" spans="1:45" s="362" customFormat="1" ht="46" customHeight="1" x14ac:dyDescent="0.2">
      <c r="A307" s="554" t="s">
        <v>4160</v>
      </c>
      <c r="B307" s="371" t="s">
        <v>1688</v>
      </c>
      <c r="C307" s="279">
        <v>4</v>
      </c>
      <c r="D307" s="279" t="s">
        <v>16</v>
      </c>
      <c r="E307" s="277" t="s">
        <v>1689</v>
      </c>
      <c r="F307" s="277" t="s">
        <v>1690</v>
      </c>
      <c r="G307" s="278"/>
      <c r="H307" s="278" t="s">
        <v>1457</v>
      </c>
      <c r="I307" s="278" t="s">
        <v>1691</v>
      </c>
      <c r="J307" s="277" t="s">
        <v>122</v>
      </c>
      <c r="K307" s="279" t="s">
        <v>16</v>
      </c>
      <c r="L307" s="288" t="s">
        <v>1692</v>
      </c>
      <c r="M307" s="289" t="s">
        <v>1693</v>
      </c>
      <c r="N307" s="279" t="s">
        <v>125</v>
      </c>
      <c r="O307" s="282" t="s">
        <v>81</v>
      </c>
      <c r="P307" s="279" t="s">
        <v>20</v>
      </c>
      <c r="Q307" s="279" t="s">
        <v>193</v>
      </c>
      <c r="R307" s="283" t="s">
        <v>77</v>
      </c>
      <c r="S307" s="208">
        <f>IF(B307="EXT",MATCH(SUBSTITUTE(M307,"/rsm:CrossIndustryInvoice",""),'Order-X_EXTENDED'!O:O,0),MATCH(B307,'Order-X_EXTENDED'!Z:Z,0))</f>
        <v>397</v>
      </c>
      <c r="T307" s="282" t="s">
        <v>84</v>
      </c>
      <c r="U307" s="270"/>
      <c r="V307" s="271" t="str">
        <f t="shared" si="8"/>
        <v>/rsm:CrossIndustryInvoice/rsm:SupplyChainTradeTransaction/ram:ApplicableHeaderTradeAgreement/ram:BuyerTradeParty</v>
      </c>
      <c r="W307" s="271" t="str">
        <f t="shared" si="9"/>
        <v>/ram:Name</v>
      </c>
      <c r="X307" s="272">
        <f>COUNTIFS(M$4:M307,V307)</f>
        <v>1</v>
      </c>
      <c r="Y307" s="273"/>
      <c r="Z307" s="358" t="s">
        <v>1688</v>
      </c>
      <c r="AA307" s="279">
        <v>4</v>
      </c>
      <c r="AB307" s="279" t="s">
        <v>16</v>
      </c>
      <c r="AC307" s="277" t="s">
        <v>1694</v>
      </c>
      <c r="AD307" s="277" t="s">
        <v>1695</v>
      </c>
      <c r="AE307" s="278" t="s">
        <v>1696</v>
      </c>
      <c r="AF307" s="278" t="s">
        <v>1463</v>
      </c>
      <c r="AG307" s="278" t="s">
        <v>1697</v>
      </c>
      <c r="AH307" s="277" t="s">
        <v>131</v>
      </c>
      <c r="AI307" s="279" t="s">
        <v>16</v>
      </c>
      <c r="AJ307" s="288" t="s">
        <v>1692</v>
      </c>
      <c r="AK307" s="289" t="s">
        <v>1693</v>
      </c>
      <c r="AL307" s="279" t="s">
        <v>125</v>
      </c>
      <c r="AM307" s="282" t="s">
        <v>81</v>
      </c>
      <c r="AN307" s="279" t="s">
        <v>20</v>
      </c>
      <c r="AO307" s="279" t="s">
        <v>193</v>
      </c>
      <c r="AP307" s="283" t="s">
        <v>77</v>
      </c>
      <c r="AQ307" s="268"/>
      <c r="AR307" s="282" t="s">
        <v>84</v>
      </c>
      <c r="AS307" s="398"/>
    </row>
    <row r="308" spans="1:45" s="362" customFormat="1" ht="46" customHeight="1" x14ac:dyDescent="0.2">
      <c r="A308" s="554" t="s">
        <v>4160</v>
      </c>
      <c r="B308" s="378" t="s">
        <v>1698</v>
      </c>
      <c r="C308" s="327">
        <v>4</v>
      </c>
      <c r="D308" s="327" t="s">
        <v>20</v>
      </c>
      <c r="E308" s="334" t="s">
        <v>4579</v>
      </c>
      <c r="F308" s="328"/>
      <c r="G308" s="329"/>
      <c r="H308" s="329"/>
      <c r="I308" s="329"/>
      <c r="J308" s="328"/>
      <c r="K308" s="327" t="s">
        <v>20</v>
      </c>
      <c r="L308" s="330" t="s">
        <v>1699</v>
      </c>
      <c r="M308" s="331" t="s">
        <v>1700</v>
      </c>
      <c r="N308" s="327"/>
      <c r="O308" s="332"/>
      <c r="P308" s="327" t="s">
        <v>20</v>
      </c>
      <c r="Q308" s="327"/>
      <c r="R308" s="333"/>
      <c r="S308" s="208">
        <f>IF(B308="EXT",MATCH(SUBSTITUTE(M308,"/rsm:CrossIndustryInvoice",""),'Order-X_EXTENDED'!O:O,0),MATCH(B308,'Order-X_EXTENDED'!Z:Z,0))</f>
        <v>399</v>
      </c>
      <c r="T308" s="332" t="s">
        <v>84</v>
      </c>
      <c r="U308" s="270"/>
      <c r="V308" s="271" t="str">
        <f t="shared" si="8"/>
        <v>/rsm:CrossIndustryInvoice/rsm:SupplyChainTradeTransaction/ram:ApplicableHeaderTradeAgreement/ram:BuyerTradeParty</v>
      </c>
      <c r="W308" s="271" t="str">
        <f t="shared" si="9"/>
        <v>/ram:SpecifiedLegalOrganization</v>
      </c>
      <c r="X308" s="272">
        <f>COUNTIFS(M$4:M308,V308)</f>
        <v>1</v>
      </c>
      <c r="Y308" s="273"/>
      <c r="Z308" s="360" t="s">
        <v>1698</v>
      </c>
      <c r="AA308" s="327">
        <v>4</v>
      </c>
      <c r="AB308" s="327" t="s">
        <v>20</v>
      </c>
      <c r="AC308" s="334" t="s">
        <v>1701</v>
      </c>
      <c r="AD308" s="328"/>
      <c r="AE308" s="329"/>
      <c r="AF308" s="329"/>
      <c r="AG308" s="329" t="s">
        <v>77</v>
      </c>
      <c r="AH308" s="328"/>
      <c r="AI308" s="327" t="s">
        <v>20</v>
      </c>
      <c r="AJ308" s="330" t="s">
        <v>1699</v>
      </c>
      <c r="AK308" s="331" t="s">
        <v>1700</v>
      </c>
      <c r="AL308" s="327"/>
      <c r="AM308" s="332"/>
      <c r="AN308" s="327" t="s">
        <v>20</v>
      </c>
      <c r="AO308" s="327"/>
      <c r="AP308" s="333"/>
      <c r="AQ308" s="268"/>
      <c r="AR308" s="332" t="s">
        <v>84</v>
      </c>
      <c r="AS308" s="398"/>
    </row>
    <row r="309" spans="1:45" s="362" customFormat="1" ht="46" customHeight="1" x14ac:dyDescent="0.2">
      <c r="A309" s="554" t="s">
        <v>4160</v>
      </c>
      <c r="B309" s="371" t="s">
        <v>1702</v>
      </c>
      <c r="C309" s="279">
        <v>5</v>
      </c>
      <c r="D309" s="279" t="s">
        <v>20</v>
      </c>
      <c r="E309" s="277" t="s">
        <v>1703</v>
      </c>
      <c r="F309" s="277" t="s">
        <v>1704</v>
      </c>
      <c r="G309" s="278" t="s">
        <v>1705</v>
      </c>
      <c r="H309" s="278" t="s">
        <v>1706</v>
      </c>
      <c r="I309" s="278" t="s">
        <v>77</v>
      </c>
      <c r="J309" s="277" t="s">
        <v>144</v>
      </c>
      <c r="K309" s="279" t="s">
        <v>16</v>
      </c>
      <c r="L309" s="288" t="s">
        <v>1707</v>
      </c>
      <c r="M309" s="289" t="s">
        <v>1708</v>
      </c>
      <c r="N309" s="279" t="s">
        <v>147</v>
      </c>
      <c r="O309" s="282" t="s">
        <v>81</v>
      </c>
      <c r="P309" s="279" t="s">
        <v>20</v>
      </c>
      <c r="Q309" s="279" t="s">
        <v>77</v>
      </c>
      <c r="R309" s="283" t="s">
        <v>77</v>
      </c>
      <c r="S309" s="208">
        <f>IF(B309="EXT",MATCH(SUBSTITUTE(M309,"/rsm:CrossIndustryInvoice",""),'Order-X_EXTENDED'!O:O,0),MATCH(B309,'Order-X_EXTENDED'!Z:Z,0))</f>
        <v>400</v>
      </c>
      <c r="T309" s="282" t="s">
        <v>84</v>
      </c>
      <c r="U309" s="270"/>
      <c r="V309" s="271" t="str">
        <f t="shared" si="8"/>
        <v>/rsm:CrossIndustryInvoice/rsm:SupplyChainTradeTransaction/ram:ApplicableHeaderTradeAgreement/ram:BuyerTradeParty/ram:SpecifiedLegalOrganization</v>
      </c>
      <c r="W309" s="271" t="str">
        <f t="shared" si="9"/>
        <v>/ram:ID</v>
      </c>
      <c r="X309" s="272">
        <f>COUNTIFS(M$4:M309,V309)</f>
        <v>1</v>
      </c>
      <c r="Y309" s="273"/>
      <c r="Z309" s="358" t="s">
        <v>1702</v>
      </c>
      <c r="AA309" s="279">
        <v>5</v>
      </c>
      <c r="AB309" s="279" t="s">
        <v>20</v>
      </c>
      <c r="AC309" s="277" t="s">
        <v>1709</v>
      </c>
      <c r="AD309" s="277" t="s">
        <v>1710</v>
      </c>
      <c r="AE309" s="278" t="s">
        <v>1711</v>
      </c>
      <c r="AF309" s="278" t="s">
        <v>1712</v>
      </c>
      <c r="AG309" s="278" t="s">
        <v>77</v>
      </c>
      <c r="AH309" s="277" t="s">
        <v>154</v>
      </c>
      <c r="AI309" s="279" t="s">
        <v>16</v>
      </c>
      <c r="AJ309" s="288" t="s">
        <v>1707</v>
      </c>
      <c r="AK309" s="289" t="s">
        <v>1708</v>
      </c>
      <c r="AL309" s="279" t="s">
        <v>147</v>
      </c>
      <c r="AM309" s="282" t="s">
        <v>81</v>
      </c>
      <c r="AN309" s="279" t="s">
        <v>20</v>
      </c>
      <c r="AO309" s="279" t="s">
        <v>77</v>
      </c>
      <c r="AP309" s="283" t="s">
        <v>77</v>
      </c>
      <c r="AQ309" s="268"/>
      <c r="AR309" s="282" t="s">
        <v>84</v>
      </c>
      <c r="AS309" s="398"/>
    </row>
    <row r="310" spans="1:45" s="362" customFormat="1" ht="46" customHeight="1" x14ac:dyDescent="0.2">
      <c r="A310" s="554" t="s">
        <v>4160</v>
      </c>
      <c r="B310" s="371" t="s">
        <v>1713</v>
      </c>
      <c r="C310" s="279">
        <v>6</v>
      </c>
      <c r="D310" s="279" t="s">
        <v>20</v>
      </c>
      <c r="E310" s="307" t="s">
        <v>1641</v>
      </c>
      <c r="F310" s="277" t="s">
        <v>1714</v>
      </c>
      <c r="G310" s="278" t="s">
        <v>406</v>
      </c>
      <c r="H310" s="278" t="s">
        <v>1448</v>
      </c>
      <c r="I310" s="278" t="s">
        <v>77</v>
      </c>
      <c r="J310" s="277" t="s">
        <v>189</v>
      </c>
      <c r="K310" s="279" t="s">
        <v>20</v>
      </c>
      <c r="L310" s="288" t="s">
        <v>1715</v>
      </c>
      <c r="M310" s="289" t="s">
        <v>1716</v>
      </c>
      <c r="N310" s="279" t="s">
        <v>409</v>
      </c>
      <c r="O310" s="282" t="s">
        <v>230</v>
      </c>
      <c r="P310" s="279" t="s">
        <v>20</v>
      </c>
      <c r="Q310" s="279" t="s">
        <v>77</v>
      </c>
      <c r="R310" s="283" t="s">
        <v>77</v>
      </c>
      <c r="S310" s="208">
        <f>IF(B310="EXT",MATCH(SUBSTITUTE(M310,"/rsm:CrossIndustryInvoice",""),'Order-X_EXTENDED'!O:O,0),MATCH(B310,'Order-X_EXTENDED'!Z:Z,0))</f>
        <v>401</v>
      </c>
      <c r="T310" s="282" t="s">
        <v>84</v>
      </c>
      <c r="U310" s="270"/>
      <c r="V310" s="271" t="str">
        <f t="shared" si="8"/>
        <v>/rsm:CrossIndustryInvoice/rsm:SupplyChainTradeTransaction/ram:ApplicableHeaderTradeAgreement/ram:BuyerTradeParty/ram:SpecifiedLegalOrganization/ram:ID</v>
      </c>
      <c r="W310" s="271" t="str">
        <f t="shared" si="9"/>
        <v>/@schemeID</v>
      </c>
      <c r="X310" s="272">
        <f>COUNTIFS(M$4:M310,V310)</f>
        <v>1</v>
      </c>
      <c r="Y310" s="273"/>
      <c r="Z310" s="358" t="s">
        <v>1713</v>
      </c>
      <c r="AA310" s="279">
        <v>6</v>
      </c>
      <c r="AB310" s="279" t="s">
        <v>20</v>
      </c>
      <c r="AC310" s="307" t="s">
        <v>410</v>
      </c>
      <c r="AD310" s="277" t="s">
        <v>1717</v>
      </c>
      <c r="AE310" s="278" t="s">
        <v>411</v>
      </c>
      <c r="AF310" s="278" t="s">
        <v>1452</v>
      </c>
      <c r="AG310" s="278" t="s">
        <v>77</v>
      </c>
      <c r="AH310" s="277" t="s">
        <v>189</v>
      </c>
      <c r="AI310" s="279" t="s">
        <v>20</v>
      </c>
      <c r="AJ310" s="288" t="s">
        <v>1715</v>
      </c>
      <c r="AK310" s="289" t="s">
        <v>1716</v>
      </c>
      <c r="AL310" s="279" t="s">
        <v>409</v>
      </c>
      <c r="AM310" s="282" t="s">
        <v>230</v>
      </c>
      <c r="AN310" s="279" t="s">
        <v>20</v>
      </c>
      <c r="AO310" s="279" t="s">
        <v>77</v>
      </c>
      <c r="AP310" s="283" t="s">
        <v>77</v>
      </c>
      <c r="AQ310" s="268"/>
      <c r="AR310" s="282" t="s">
        <v>84</v>
      </c>
      <c r="AS310" s="398"/>
    </row>
    <row r="311" spans="1:45" s="362" customFormat="1" ht="46" customHeight="1" x14ac:dyDescent="0.2">
      <c r="A311" s="554" t="s">
        <v>4160</v>
      </c>
      <c r="B311" s="371" t="s">
        <v>1718</v>
      </c>
      <c r="C311" s="279">
        <v>5</v>
      </c>
      <c r="D311" s="279" t="s">
        <v>20</v>
      </c>
      <c r="E311" s="277" t="s">
        <v>1719</v>
      </c>
      <c r="F311" s="277" t="s">
        <v>1720</v>
      </c>
      <c r="G311" s="278" t="s">
        <v>1721</v>
      </c>
      <c r="H311" s="278"/>
      <c r="I311" s="278" t="s">
        <v>77</v>
      </c>
      <c r="J311" s="277" t="s">
        <v>122</v>
      </c>
      <c r="K311" s="279" t="s">
        <v>20</v>
      </c>
      <c r="L311" s="288" t="s">
        <v>1722</v>
      </c>
      <c r="M311" s="289" t="s">
        <v>1723</v>
      </c>
      <c r="N311" s="279" t="s">
        <v>125</v>
      </c>
      <c r="O311" s="282" t="s">
        <v>81</v>
      </c>
      <c r="P311" s="279" t="s">
        <v>20</v>
      </c>
      <c r="Q311" s="279" t="s">
        <v>77</v>
      </c>
      <c r="R311" s="283" t="s">
        <v>77</v>
      </c>
      <c r="S311" s="208">
        <f>IF(B311="EXT",MATCH(SUBSTITUTE(M311,"/rsm:CrossIndustryInvoice",""),'Order-X_EXTENDED'!O:O,0),MATCH(B311,'Order-X_EXTENDED'!Z:Z,0))</f>
        <v>402</v>
      </c>
      <c r="T311" s="282" t="s">
        <v>359</v>
      </c>
      <c r="U311" s="270"/>
      <c r="V311" s="271" t="str">
        <f t="shared" si="8"/>
        <v>/rsm:CrossIndustryInvoice/rsm:SupplyChainTradeTransaction/ram:ApplicableHeaderTradeAgreement/ram:BuyerTradeParty/ram:SpecifiedLegalOrganization</v>
      </c>
      <c r="W311" s="271" t="str">
        <f t="shared" si="9"/>
        <v>/ram:TradingBusinessName</v>
      </c>
      <c r="X311" s="272">
        <f>COUNTIFS(M$4:M311,V311)</f>
        <v>1</v>
      </c>
      <c r="Y311" s="273"/>
      <c r="Z311" s="358" t="s">
        <v>1718</v>
      </c>
      <c r="AA311" s="279">
        <v>5</v>
      </c>
      <c r="AB311" s="279" t="s">
        <v>20</v>
      </c>
      <c r="AC311" s="277" t="s">
        <v>1724</v>
      </c>
      <c r="AD311" s="277" t="s">
        <v>1725</v>
      </c>
      <c r="AE311" s="278" t="s">
        <v>1726</v>
      </c>
      <c r="AF311" s="278"/>
      <c r="AG311" s="278" t="s">
        <v>77</v>
      </c>
      <c r="AH311" s="277" t="s">
        <v>131</v>
      </c>
      <c r="AI311" s="279" t="s">
        <v>20</v>
      </c>
      <c r="AJ311" s="288" t="s">
        <v>1722</v>
      </c>
      <c r="AK311" s="289" t="s">
        <v>1723</v>
      </c>
      <c r="AL311" s="279" t="s">
        <v>125</v>
      </c>
      <c r="AM311" s="282" t="s">
        <v>81</v>
      </c>
      <c r="AN311" s="279" t="s">
        <v>20</v>
      </c>
      <c r="AO311" s="279" t="s">
        <v>77</v>
      </c>
      <c r="AP311" s="283" t="s">
        <v>77</v>
      </c>
      <c r="AQ311" s="268"/>
      <c r="AR311" s="282" t="s">
        <v>359</v>
      </c>
      <c r="AS311" s="398"/>
    </row>
    <row r="312" spans="1:45" s="362" customFormat="1" ht="46" customHeight="1" x14ac:dyDescent="0.2">
      <c r="A312" s="554" t="s">
        <v>4160</v>
      </c>
      <c r="B312" s="344" t="s">
        <v>92</v>
      </c>
      <c r="C312" s="345">
        <v>5</v>
      </c>
      <c r="D312" s="345" t="s">
        <v>20</v>
      </c>
      <c r="E312" s="346" t="s">
        <v>4580</v>
      </c>
      <c r="F312" s="346" t="s">
        <v>4581</v>
      </c>
      <c r="G312" s="347"/>
      <c r="H312" s="347"/>
      <c r="I312" s="347"/>
      <c r="J312" s="346"/>
      <c r="K312" s="279" t="s">
        <v>20</v>
      </c>
      <c r="L312" s="349" t="s">
        <v>1727</v>
      </c>
      <c r="M312" s="350" t="s">
        <v>1728</v>
      </c>
      <c r="N312" s="348"/>
      <c r="O312" s="351"/>
      <c r="P312" s="345" t="s">
        <v>20</v>
      </c>
      <c r="Q312" s="348"/>
      <c r="R312" s="352"/>
      <c r="S312" s="208">
        <f>IF(B312="EXT",MATCH(SUBSTITUTE(M312,"/rsm:CrossIndustryInvoice",""),'Order-X_EXTENDED'!O:O,0),MATCH(B312,'Order-X_EXTENDED'!Z:Z,0))</f>
        <v>403</v>
      </c>
      <c r="T312" s="353" t="s">
        <v>99</v>
      </c>
      <c r="U312" s="270"/>
      <c r="V312" s="271" t="str">
        <f t="shared" si="8"/>
        <v>/rsm:CrossIndustryInvoice/rsm:SupplyChainTradeTransaction/ram:ApplicableHeaderTradeAgreement/ram:BuyerTradeParty/ram:SpecifiedLegalOrganization</v>
      </c>
      <c r="W312" s="271" t="str">
        <f t="shared" si="9"/>
        <v>/ram:PostalTradeAddress</v>
      </c>
      <c r="X312" s="272">
        <f>COUNTIFS(M$4:M312,V312)</f>
        <v>1</v>
      </c>
      <c r="Y312" s="273"/>
      <c r="Z312" s="344" t="s">
        <v>92</v>
      </c>
      <c r="AA312" s="345">
        <v>5</v>
      </c>
      <c r="AB312" s="345" t="s">
        <v>20</v>
      </c>
      <c r="AC312" s="346" t="s">
        <v>1729</v>
      </c>
      <c r="AD312" s="346"/>
      <c r="AE312" s="347"/>
      <c r="AF312" s="347"/>
      <c r="AG312" s="347"/>
      <c r="AH312" s="346"/>
      <c r="AI312" s="279" t="s">
        <v>20</v>
      </c>
      <c r="AJ312" s="349" t="s">
        <v>1727</v>
      </c>
      <c r="AK312" s="350" t="s">
        <v>1728</v>
      </c>
      <c r="AL312" s="348"/>
      <c r="AM312" s="351"/>
      <c r="AN312" s="345" t="s">
        <v>20</v>
      </c>
      <c r="AO312" s="348"/>
      <c r="AP312" s="352"/>
      <c r="AQ312" s="268"/>
      <c r="AR312" s="353" t="s">
        <v>99</v>
      </c>
      <c r="AS312" s="398"/>
    </row>
    <row r="313" spans="1:45" s="362" customFormat="1" ht="46" customHeight="1" x14ac:dyDescent="0.2">
      <c r="A313" s="554" t="s">
        <v>4160</v>
      </c>
      <c r="B313" s="274" t="s">
        <v>92</v>
      </c>
      <c r="C313" s="275">
        <v>6</v>
      </c>
      <c r="D313" s="275" t="s">
        <v>20</v>
      </c>
      <c r="E313" s="277" t="s">
        <v>4564</v>
      </c>
      <c r="F313" s="277" t="s">
        <v>1467</v>
      </c>
      <c r="G313" s="278" t="s">
        <v>1468</v>
      </c>
      <c r="H313" s="278"/>
      <c r="I313" s="278"/>
      <c r="J313" s="277"/>
      <c r="K313" s="279" t="s">
        <v>20</v>
      </c>
      <c r="L313" s="280" t="s">
        <v>1730</v>
      </c>
      <c r="M313" s="281" t="s">
        <v>1731</v>
      </c>
      <c r="N313" s="279"/>
      <c r="O313" s="282"/>
      <c r="P313" s="275" t="s">
        <v>20</v>
      </c>
      <c r="Q313" s="279"/>
      <c r="R313" s="283"/>
      <c r="S313" s="208">
        <f>IF(B313="EXT",MATCH(SUBSTITUTE(M313,"/rsm:CrossIndustryInvoice",""),'Order-X_EXTENDED'!O:O,0),MATCH(B313,'Order-X_EXTENDED'!Z:Z,0))</f>
        <v>404</v>
      </c>
      <c r="T313" s="284" t="s">
        <v>99</v>
      </c>
      <c r="U313" s="270"/>
      <c r="V313" s="271" t="str">
        <f t="shared" si="8"/>
        <v>/rsm:CrossIndustryInvoice/rsm:SupplyChainTradeTransaction/ram:ApplicableHeaderTradeAgreement/ram:BuyerTradeParty/ram:SpecifiedLegalOrganization/ram:PostalTradeAddress</v>
      </c>
      <c r="W313" s="271" t="str">
        <f t="shared" si="9"/>
        <v>/ram:PostcodeCode</v>
      </c>
      <c r="X313" s="272">
        <f>COUNTIFS(M$4:M313,V313)</f>
        <v>1</v>
      </c>
      <c r="Y313" s="273"/>
      <c r="Z313" s="274" t="s">
        <v>92</v>
      </c>
      <c r="AA313" s="275">
        <v>6</v>
      </c>
      <c r="AB313" s="275" t="s">
        <v>20</v>
      </c>
      <c r="AC313" s="277" t="s">
        <v>1732</v>
      </c>
      <c r="AD313" s="277"/>
      <c r="AE313" s="278"/>
      <c r="AF313" s="278"/>
      <c r="AG313" s="278"/>
      <c r="AH313" s="277"/>
      <c r="AI313" s="279" t="s">
        <v>20</v>
      </c>
      <c r="AJ313" s="280" t="s">
        <v>1730</v>
      </c>
      <c r="AK313" s="281" t="s">
        <v>1731</v>
      </c>
      <c r="AL313" s="279"/>
      <c r="AM313" s="282"/>
      <c r="AN313" s="275" t="s">
        <v>20</v>
      </c>
      <c r="AO313" s="279"/>
      <c r="AP313" s="283"/>
      <c r="AQ313" s="268"/>
      <c r="AR313" s="284" t="s">
        <v>99</v>
      </c>
      <c r="AS313" s="398"/>
    </row>
    <row r="314" spans="1:45" s="362" customFormat="1" ht="46" customHeight="1" x14ac:dyDescent="0.2">
      <c r="A314" s="554" t="s">
        <v>4160</v>
      </c>
      <c r="B314" s="274" t="s">
        <v>92</v>
      </c>
      <c r="C314" s="275">
        <v>6</v>
      </c>
      <c r="D314" s="275" t="s">
        <v>20</v>
      </c>
      <c r="E314" s="277" t="s">
        <v>4565</v>
      </c>
      <c r="F314" s="277" t="s">
        <v>1472</v>
      </c>
      <c r="G314" s="278" t="s">
        <v>1473</v>
      </c>
      <c r="H314" s="278"/>
      <c r="I314" s="278"/>
      <c r="J314" s="277"/>
      <c r="K314" s="279" t="s">
        <v>20</v>
      </c>
      <c r="L314" s="280" t="s">
        <v>1733</v>
      </c>
      <c r="M314" s="281" t="s">
        <v>1734</v>
      </c>
      <c r="N314" s="279"/>
      <c r="O314" s="282"/>
      <c r="P314" s="275" t="s">
        <v>20</v>
      </c>
      <c r="Q314" s="279"/>
      <c r="R314" s="283"/>
      <c r="S314" s="208">
        <f>IF(B314="EXT",MATCH(SUBSTITUTE(M314,"/rsm:CrossIndustryInvoice",""),'Order-X_EXTENDED'!O:O,0),MATCH(B314,'Order-X_EXTENDED'!Z:Z,0))</f>
        <v>405</v>
      </c>
      <c r="T314" s="284" t="s">
        <v>99</v>
      </c>
      <c r="U314" s="270"/>
      <c r="V314" s="271" t="str">
        <f t="shared" si="8"/>
        <v>/rsm:CrossIndustryInvoice/rsm:SupplyChainTradeTransaction/ram:ApplicableHeaderTradeAgreement/ram:BuyerTradeParty/ram:SpecifiedLegalOrganization/ram:PostalTradeAddress</v>
      </c>
      <c r="W314" s="271" t="str">
        <f t="shared" si="9"/>
        <v>/ram:LineOne</v>
      </c>
      <c r="X314" s="272">
        <f>COUNTIFS(M$4:M314,V314)</f>
        <v>1</v>
      </c>
      <c r="Y314" s="273"/>
      <c r="Z314" s="274" t="s">
        <v>92</v>
      </c>
      <c r="AA314" s="275">
        <v>6</v>
      </c>
      <c r="AB314" s="275" t="s">
        <v>20</v>
      </c>
      <c r="AC314" s="277" t="s">
        <v>1735</v>
      </c>
      <c r="AD314" s="277"/>
      <c r="AE314" s="278"/>
      <c r="AF314" s="278"/>
      <c r="AG314" s="278"/>
      <c r="AH314" s="277"/>
      <c r="AI314" s="279" t="s">
        <v>20</v>
      </c>
      <c r="AJ314" s="280" t="s">
        <v>1733</v>
      </c>
      <c r="AK314" s="281" t="s">
        <v>1734</v>
      </c>
      <c r="AL314" s="279"/>
      <c r="AM314" s="282"/>
      <c r="AN314" s="275" t="s">
        <v>20</v>
      </c>
      <c r="AO314" s="279"/>
      <c r="AP314" s="283"/>
      <c r="AQ314" s="268"/>
      <c r="AR314" s="284" t="s">
        <v>99</v>
      </c>
      <c r="AS314" s="398"/>
    </row>
    <row r="315" spans="1:45" s="362" customFormat="1" ht="46" customHeight="1" x14ac:dyDescent="0.2">
      <c r="A315" s="554" t="s">
        <v>4160</v>
      </c>
      <c r="B315" s="274" t="s">
        <v>92</v>
      </c>
      <c r="C315" s="275">
        <v>6</v>
      </c>
      <c r="D315" s="275" t="s">
        <v>20</v>
      </c>
      <c r="E315" s="277" t="s">
        <v>4566</v>
      </c>
      <c r="F315" s="277" t="s">
        <v>1477</v>
      </c>
      <c r="G315" s="278"/>
      <c r="H315" s="278"/>
      <c r="I315" s="278"/>
      <c r="J315" s="277"/>
      <c r="K315" s="279" t="s">
        <v>20</v>
      </c>
      <c r="L315" s="280" t="s">
        <v>1736</v>
      </c>
      <c r="M315" s="281" t="s">
        <v>1737</v>
      </c>
      <c r="N315" s="279"/>
      <c r="O315" s="282"/>
      <c r="P315" s="275" t="s">
        <v>20</v>
      </c>
      <c r="Q315" s="279"/>
      <c r="R315" s="283"/>
      <c r="S315" s="208">
        <f>IF(B315="EXT",MATCH(SUBSTITUTE(M315,"/rsm:CrossIndustryInvoice",""),'Order-X_EXTENDED'!O:O,0),MATCH(B315,'Order-X_EXTENDED'!Z:Z,0))</f>
        <v>406</v>
      </c>
      <c r="T315" s="284" t="s">
        <v>99</v>
      </c>
      <c r="U315" s="270"/>
      <c r="V315" s="271" t="str">
        <f t="shared" si="8"/>
        <v>/rsm:CrossIndustryInvoice/rsm:SupplyChainTradeTransaction/ram:ApplicableHeaderTradeAgreement/ram:BuyerTradeParty/ram:SpecifiedLegalOrganization/ram:PostalTradeAddress</v>
      </c>
      <c r="W315" s="271" t="str">
        <f t="shared" si="9"/>
        <v>/ram:LineTwo</v>
      </c>
      <c r="X315" s="272">
        <f>COUNTIFS(M$4:M315,V315)</f>
        <v>1</v>
      </c>
      <c r="Y315" s="273"/>
      <c r="Z315" s="274" t="s">
        <v>92</v>
      </c>
      <c r="AA315" s="275">
        <v>6</v>
      </c>
      <c r="AB315" s="275" t="s">
        <v>20</v>
      </c>
      <c r="AC315" s="277" t="s">
        <v>1738</v>
      </c>
      <c r="AD315" s="277"/>
      <c r="AE315" s="278"/>
      <c r="AF315" s="278"/>
      <c r="AG315" s="278"/>
      <c r="AH315" s="277"/>
      <c r="AI315" s="279" t="s">
        <v>20</v>
      </c>
      <c r="AJ315" s="280" t="s">
        <v>1736</v>
      </c>
      <c r="AK315" s="281" t="s">
        <v>1737</v>
      </c>
      <c r="AL315" s="279"/>
      <c r="AM315" s="282"/>
      <c r="AN315" s="275" t="s">
        <v>20</v>
      </c>
      <c r="AO315" s="279"/>
      <c r="AP315" s="283"/>
      <c r="AQ315" s="268"/>
      <c r="AR315" s="284" t="s">
        <v>99</v>
      </c>
      <c r="AS315" s="398"/>
    </row>
    <row r="316" spans="1:45" s="362" customFormat="1" ht="46" customHeight="1" x14ac:dyDescent="0.2">
      <c r="A316" s="554" t="s">
        <v>4160</v>
      </c>
      <c r="B316" s="274" t="s">
        <v>92</v>
      </c>
      <c r="C316" s="275">
        <v>6</v>
      </c>
      <c r="D316" s="275" t="s">
        <v>20</v>
      </c>
      <c r="E316" s="277" t="s">
        <v>4567</v>
      </c>
      <c r="F316" s="277" t="s">
        <v>1477</v>
      </c>
      <c r="G316" s="278"/>
      <c r="H316" s="278"/>
      <c r="I316" s="278"/>
      <c r="J316" s="277"/>
      <c r="K316" s="279" t="s">
        <v>20</v>
      </c>
      <c r="L316" s="280" t="s">
        <v>1739</v>
      </c>
      <c r="M316" s="281" t="s">
        <v>1740</v>
      </c>
      <c r="N316" s="279"/>
      <c r="O316" s="282"/>
      <c r="P316" s="275" t="s">
        <v>20</v>
      </c>
      <c r="Q316" s="279"/>
      <c r="R316" s="283"/>
      <c r="S316" s="208">
        <f>IF(B316="EXT",MATCH(SUBSTITUTE(M316,"/rsm:CrossIndustryInvoice",""),'Order-X_EXTENDED'!O:O,0),MATCH(B316,'Order-X_EXTENDED'!Z:Z,0))</f>
        <v>407</v>
      </c>
      <c r="T316" s="284" t="s">
        <v>99</v>
      </c>
      <c r="U316" s="270"/>
      <c r="V316" s="271" t="str">
        <f t="shared" si="8"/>
        <v>/rsm:CrossIndustryInvoice/rsm:SupplyChainTradeTransaction/ram:ApplicableHeaderTradeAgreement/ram:BuyerTradeParty/ram:SpecifiedLegalOrganization/ram:PostalTradeAddress</v>
      </c>
      <c r="W316" s="271" t="str">
        <f t="shared" si="9"/>
        <v>/ram:LineThree</v>
      </c>
      <c r="X316" s="272">
        <f>COUNTIFS(M$4:M316,V316)</f>
        <v>1</v>
      </c>
      <c r="Y316" s="361"/>
      <c r="Z316" s="274" t="s">
        <v>92</v>
      </c>
      <c r="AA316" s="275">
        <v>6</v>
      </c>
      <c r="AB316" s="275" t="s">
        <v>20</v>
      </c>
      <c r="AC316" s="277" t="s">
        <v>1741</v>
      </c>
      <c r="AD316" s="277"/>
      <c r="AE316" s="278"/>
      <c r="AF316" s="278"/>
      <c r="AG316" s="278"/>
      <c r="AH316" s="277"/>
      <c r="AI316" s="279" t="s">
        <v>20</v>
      </c>
      <c r="AJ316" s="280" t="s">
        <v>1739</v>
      </c>
      <c r="AK316" s="281" t="s">
        <v>1740</v>
      </c>
      <c r="AL316" s="279"/>
      <c r="AM316" s="282"/>
      <c r="AN316" s="275" t="s">
        <v>20</v>
      </c>
      <c r="AO316" s="279"/>
      <c r="AP316" s="283"/>
      <c r="AQ316" s="268"/>
      <c r="AR316" s="284" t="s">
        <v>99</v>
      </c>
      <c r="AS316" s="398"/>
    </row>
    <row r="317" spans="1:45" s="362" customFormat="1" ht="46" customHeight="1" x14ac:dyDescent="0.2">
      <c r="A317" s="554" t="s">
        <v>4160</v>
      </c>
      <c r="B317" s="274" t="s">
        <v>92</v>
      </c>
      <c r="C317" s="275">
        <v>6</v>
      </c>
      <c r="D317" s="275" t="s">
        <v>20</v>
      </c>
      <c r="E317" s="277" t="s">
        <v>4568</v>
      </c>
      <c r="F317" s="277" t="s">
        <v>1742</v>
      </c>
      <c r="G317" s="278"/>
      <c r="H317" s="278"/>
      <c r="I317" s="278"/>
      <c r="J317" s="277"/>
      <c r="K317" s="279" t="s">
        <v>20</v>
      </c>
      <c r="L317" s="280" t="s">
        <v>1743</v>
      </c>
      <c r="M317" s="281" t="s">
        <v>1744</v>
      </c>
      <c r="N317" s="279"/>
      <c r="O317" s="282"/>
      <c r="P317" s="275" t="s">
        <v>20</v>
      </c>
      <c r="Q317" s="279"/>
      <c r="R317" s="283"/>
      <c r="S317" s="208">
        <f>IF(B317="EXT",MATCH(SUBSTITUTE(M317,"/rsm:CrossIndustryInvoice",""),'Order-X_EXTENDED'!O:O,0),MATCH(B317,'Order-X_EXTENDED'!Z:Z,0))</f>
        <v>408</v>
      </c>
      <c r="T317" s="284" t="s">
        <v>99</v>
      </c>
      <c r="U317" s="270"/>
      <c r="V317" s="271" t="str">
        <f t="shared" si="8"/>
        <v>/rsm:CrossIndustryInvoice/rsm:SupplyChainTradeTransaction/ram:ApplicableHeaderTradeAgreement/ram:BuyerTradeParty/ram:SpecifiedLegalOrganization/ram:PostalTradeAddress</v>
      </c>
      <c r="W317" s="271" t="str">
        <f t="shared" si="9"/>
        <v>/ram:CityName</v>
      </c>
      <c r="X317" s="272">
        <f>COUNTIFS(M$4:M317,V317)</f>
        <v>1</v>
      </c>
      <c r="Y317" s="361"/>
      <c r="Z317" s="274" t="s">
        <v>92</v>
      </c>
      <c r="AA317" s="275">
        <v>6</v>
      </c>
      <c r="AB317" s="275" t="s">
        <v>20</v>
      </c>
      <c r="AC317" s="277" t="s">
        <v>1745</v>
      </c>
      <c r="AD317" s="277"/>
      <c r="AE317" s="278"/>
      <c r="AF317" s="278"/>
      <c r="AG317" s="278"/>
      <c r="AH317" s="277"/>
      <c r="AI317" s="279" t="s">
        <v>20</v>
      </c>
      <c r="AJ317" s="280" t="s">
        <v>1743</v>
      </c>
      <c r="AK317" s="281" t="s">
        <v>1744</v>
      </c>
      <c r="AL317" s="279"/>
      <c r="AM317" s="282"/>
      <c r="AN317" s="275" t="s">
        <v>20</v>
      </c>
      <c r="AO317" s="279"/>
      <c r="AP317" s="283"/>
      <c r="AQ317" s="268"/>
      <c r="AR317" s="284" t="s">
        <v>99</v>
      </c>
      <c r="AS317" s="398"/>
    </row>
    <row r="318" spans="1:45" s="362" customFormat="1" ht="46" customHeight="1" x14ac:dyDescent="0.2">
      <c r="A318" s="554" t="s">
        <v>4160</v>
      </c>
      <c r="B318" s="274" t="s">
        <v>92</v>
      </c>
      <c r="C318" s="275">
        <v>6</v>
      </c>
      <c r="D318" s="275" t="s">
        <v>16</v>
      </c>
      <c r="E318" s="277" t="s">
        <v>4569</v>
      </c>
      <c r="F318" s="277" t="s">
        <v>1488</v>
      </c>
      <c r="G318" s="278" t="s">
        <v>541</v>
      </c>
      <c r="H318" s="278"/>
      <c r="I318" s="278"/>
      <c r="J318" s="277"/>
      <c r="K318" s="279" t="s">
        <v>16</v>
      </c>
      <c r="L318" s="280" t="s">
        <v>1746</v>
      </c>
      <c r="M318" s="281" t="s">
        <v>1747</v>
      </c>
      <c r="N318" s="279"/>
      <c r="O318" s="282"/>
      <c r="P318" s="275" t="s">
        <v>20</v>
      </c>
      <c r="Q318" s="279"/>
      <c r="R318" s="283"/>
      <c r="S318" s="208">
        <f>IF(B318="EXT",MATCH(SUBSTITUTE(M318,"/rsm:CrossIndustryInvoice",""),'Order-X_EXTENDED'!O:O,0),MATCH(B318,'Order-X_EXTENDED'!Z:Z,0))</f>
        <v>409</v>
      </c>
      <c r="T318" s="284" t="s">
        <v>99</v>
      </c>
      <c r="U318" s="270"/>
      <c r="V318" s="271" t="str">
        <f t="shared" si="8"/>
        <v>/rsm:CrossIndustryInvoice/rsm:SupplyChainTradeTransaction/ram:ApplicableHeaderTradeAgreement/ram:BuyerTradeParty/ram:SpecifiedLegalOrganization/ram:PostalTradeAddress</v>
      </c>
      <c r="W318" s="271" t="str">
        <f t="shared" si="9"/>
        <v>/ram:CountryID</v>
      </c>
      <c r="X318" s="272">
        <f>COUNTIFS(M$4:M318,V318)</f>
        <v>1</v>
      </c>
      <c r="Y318" s="361"/>
      <c r="Z318" s="274" t="s">
        <v>92</v>
      </c>
      <c r="AA318" s="275">
        <v>6</v>
      </c>
      <c r="AB318" s="275" t="s">
        <v>16</v>
      </c>
      <c r="AC318" s="277" t="s">
        <v>1748</v>
      </c>
      <c r="AD318" s="277"/>
      <c r="AE318" s="278"/>
      <c r="AF318" s="278"/>
      <c r="AG318" s="278"/>
      <c r="AH318" s="277"/>
      <c r="AI318" s="279" t="s">
        <v>16</v>
      </c>
      <c r="AJ318" s="280" t="s">
        <v>1746</v>
      </c>
      <c r="AK318" s="281" t="s">
        <v>1747</v>
      </c>
      <c r="AL318" s="279"/>
      <c r="AM318" s="282"/>
      <c r="AN318" s="275" t="s">
        <v>20</v>
      </c>
      <c r="AO318" s="279"/>
      <c r="AP318" s="283"/>
      <c r="AQ318" s="268"/>
      <c r="AR318" s="284" t="s">
        <v>99</v>
      </c>
      <c r="AS318" s="398"/>
    </row>
    <row r="319" spans="1:45" s="362" customFormat="1" ht="46" customHeight="1" x14ac:dyDescent="0.2">
      <c r="A319" s="554" t="s">
        <v>4160</v>
      </c>
      <c r="B319" s="274" t="s">
        <v>92</v>
      </c>
      <c r="C319" s="275">
        <v>6</v>
      </c>
      <c r="D319" s="275"/>
      <c r="E319" s="277" t="s">
        <v>4570</v>
      </c>
      <c r="F319" s="277" t="s">
        <v>1493</v>
      </c>
      <c r="G319" s="278" t="s">
        <v>1494</v>
      </c>
      <c r="H319" s="278"/>
      <c r="I319" s="278" t="s">
        <v>77</v>
      </c>
      <c r="J319" s="277" t="s">
        <v>122</v>
      </c>
      <c r="K319" s="279" t="s">
        <v>20</v>
      </c>
      <c r="L319" s="280" t="s">
        <v>1749</v>
      </c>
      <c r="M319" s="281" t="s">
        <v>1750</v>
      </c>
      <c r="N319" s="279"/>
      <c r="O319" s="282"/>
      <c r="P319" s="275" t="s">
        <v>21</v>
      </c>
      <c r="Q319" s="279"/>
      <c r="R319" s="283" t="s">
        <v>77</v>
      </c>
      <c r="S319" s="208">
        <f>IF(B319="EXT",MATCH(SUBSTITUTE(M319,"/rsm:CrossIndustryInvoice",""),'Order-X_EXTENDED'!O:O,0),MATCH(B319,'Order-X_EXTENDED'!Z:Z,0))</f>
        <v>410</v>
      </c>
      <c r="T319" s="284" t="s">
        <v>99</v>
      </c>
      <c r="U319" s="270"/>
      <c r="V319" s="271" t="str">
        <f t="shared" si="8"/>
        <v>/rsm:CrossIndustryInvoice/rsm:SupplyChainTradeTransaction/ram:ApplicableHeaderTradeAgreement/ram:BuyerTradeParty/ram:SpecifiedLegalOrganization/ram:PostalTradeAddress</v>
      </c>
      <c r="W319" s="271" t="str">
        <f t="shared" si="9"/>
        <v>/ram:CountrySubDivisionName</v>
      </c>
      <c r="X319" s="272">
        <f>COUNTIFS(M$4:M319,V319)</f>
        <v>1</v>
      </c>
      <c r="Y319" s="361"/>
      <c r="Z319" s="274" t="s">
        <v>92</v>
      </c>
      <c r="AA319" s="275">
        <v>6</v>
      </c>
      <c r="AB319" s="275"/>
      <c r="AC319" s="277" t="s">
        <v>1751</v>
      </c>
      <c r="AD319" s="277" t="s">
        <v>1497</v>
      </c>
      <c r="AE319" s="278" t="s">
        <v>1498</v>
      </c>
      <c r="AF319" s="278"/>
      <c r="AG319" s="278" t="s">
        <v>77</v>
      </c>
      <c r="AH319" s="277" t="s">
        <v>131</v>
      </c>
      <c r="AI319" s="279" t="s">
        <v>20</v>
      </c>
      <c r="AJ319" s="280" t="s">
        <v>1749</v>
      </c>
      <c r="AK319" s="281" t="s">
        <v>1750</v>
      </c>
      <c r="AL319" s="279"/>
      <c r="AM319" s="282"/>
      <c r="AN319" s="275" t="s">
        <v>21</v>
      </c>
      <c r="AO319" s="279"/>
      <c r="AP319" s="283" t="s">
        <v>77</v>
      </c>
      <c r="AQ319" s="268"/>
      <c r="AR319" s="284" t="s">
        <v>99</v>
      </c>
      <c r="AS319" s="398"/>
    </row>
    <row r="320" spans="1:45" s="362" customFormat="1" ht="46" customHeight="1" x14ac:dyDescent="0.2">
      <c r="A320" s="554" t="s">
        <v>4160</v>
      </c>
      <c r="B320" s="378" t="s">
        <v>1752</v>
      </c>
      <c r="C320" s="327">
        <v>4</v>
      </c>
      <c r="D320" s="327" t="s">
        <v>20</v>
      </c>
      <c r="E320" s="334" t="s">
        <v>1753</v>
      </c>
      <c r="F320" s="328" t="s">
        <v>1754</v>
      </c>
      <c r="G320" s="329" t="s">
        <v>1755</v>
      </c>
      <c r="H320" s="329"/>
      <c r="I320" s="329" t="s">
        <v>77</v>
      </c>
      <c r="J320" s="328"/>
      <c r="K320" s="327" t="s">
        <v>20</v>
      </c>
      <c r="L320" s="330" t="s">
        <v>1756</v>
      </c>
      <c r="M320" s="331" t="s">
        <v>1757</v>
      </c>
      <c r="N320" s="327" t="s">
        <v>77</v>
      </c>
      <c r="O320" s="332" t="s">
        <v>81</v>
      </c>
      <c r="P320" s="327" t="s">
        <v>21</v>
      </c>
      <c r="Q320" s="327" t="s">
        <v>272</v>
      </c>
      <c r="R320" s="333" t="s">
        <v>77</v>
      </c>
      <c r="S320" s="208">
        <f>IF(B320="EXT",MATCH(SUBSTITUTE(M320,"/rsm:CrossIndustryInvoice",""),'Order-X_EXTENDED'!O:O,0),MATCH(B320,'Order-X_EXTENDED'!Z:Z,0))</f>
        <v>411</v>
      </c>
      <c r="T320" s="332" t="s">
        <v>359</v>
      </c>
      <c r="U320" s="270"/>
      <c r="V320" s="271" t="str">
        <f t="shared" si="8"/>
        <v>/rsm:CrossIndustryInvoice/rsm:SupplyChainTradeTransaction/ram:ApplicableHeaderTradeAgreement/ram:BuyerTradeParty</v>
      </c>
      <c r="W320" s="271" t="str">
        <f t="shared" si="9"/>
        <v>/ram:DefinedTradeContact</v>
      </c>
      <c r="X320" s="272">
        <f>COUNTIFS(M$4:M320,V320)</f>
        <v>1</v>
      </c>
      <c r="Y320" s="361"/>
      <c r="Z320" s="360" t="s">
        <v>1752</v>
      </c>
      <c r="AA320" s="327">
        <v>4</v>
      </c>
      <c r="AB320" s="327" t="s">
        <v>20</v>
      </c>
      <c r="AC320" s="334" t="s">
        <v>1758</v>
      </c>
      <c r="AD320" s="328" t="s">
        <v>1759</v>
      </c>
      <c r="AE320" s="329" t="s">
        <v>1760</v>
      </c>
      <c r="AF320" s="329"/>
      <c r="AG320" s="329" t="s">
        <v>77</v>
      </c>
      <c r="AH320" s="328"/>
      <c r="AI320" s="327" t="s">
        <v>20</v>
      </c>
      <c r="AJ320" s="330" t="s">
        <v>1756</v>
      </c>
      <c r="AK320" s="331" t="s">
        <v>1757</v>
      </c>
      <c r="AL320" s="327" t="s">
        <v>77</v>
      </c>
      <c r="AM320" s="332" t="s">
        <v>81</v>
      </c>
      <c r="AN320" s="327" t="s">
        <v>21</v>
      </c>
      <c r="AO320" s="327" t="s">
        <v>272</v>
      </c>
      <c r="AP320" s="333" t="s">
        <v>77</v>
      </c>
      <c r="AQ320" s="268"/>
      <c r="AR320" s="332" t="s">
        <v>359</v>
      </c>
      <c r="AS320" s="398"/>
    </row>
    <row r="321" spans="1:45" s="362" customFormat="1" ht="46" customHeight="1" x14ac:dyDescent="0.2">
      <c r="A321" s="554" t="s">
        <v>4160</v>
      </c>
      <c r="B321" s="371" t="s">
        <v>1761</v>
      </c>
      <c r="C321" s="279">
        <v>5</v>
      </c>
      <c r="D321" s="279" t="s">
        <v>20</v>
      </c>
      <c r="E321" s="277" t="s">
        <v>1762</v>
      </c>
      <c r="F321" s="277" t="s">
        <v>1508</v>
      </c>
      <c r="G321" s="278" t="s">
        <v>1509</v>
      </c>
      <c r="H321" s="278"/>
      <c r="I321" s="278" t="s">
        <v>77</v>
      </c>
      <c r="J321" s="277" t="s">
        <v>122</v>
      </c>
      <c r="K321" s="279" t="s">
        <v>20</v>
      </c>
      <c r="L321" s="288" t="s">
        <v>1763</v>
      </c>
      <c r="M321" s="289" t="s">
        <v>1764</v>
      </c>
      <c r="N321" s="279" t="s">
        <v>125</v>
      </c>
      <c r="O321" s="282" t="s">
        <v>81</v>
      </c>
      <c r="P321" s="279" t="s">
        <v>20</v>
      </c>
      <c r="Q321" s="279" t="s">
        <v>1512</v>
      </c>
      <c r="R321" s="283" t="s">
        <v>77</v>
      </c>
      <c r="S321" s="208">
        <f>IF(B321="EXT",MATCH(SUBSTITUTE(M321,"/rsm:CrossIndustryInvoice",""),'Order-X_EXTENDED'!O:O,0),MATCH(B321,'Order-X_EXTENDED'!Z:Z,0))</f>
        <v>412</v>
      </c>
      <c r="T321" s="282" t="s">
        <v>359</v>
      </c>
      <c r="U321" s="270"/>
      <c r="V321" s="271" t="str">
        <f t="shared" si="8"/>
        <v>/rsm:CrossIndustryInvoice/rsm:SupplyChainTradeTransaction/ram:ApplicableHeaderTradeAgreement/ram:BuyerTradeParty/ram:DefinedTradeContact</v>
      </c>
      <c r="W321" s="271" t="str">
        <f t="shared" si="9"/>
        <v>/ram:PersonName</v>
      </c>
      <c r="X321" s="272">
        <f>COUNTIFS(M$4:M321,V321)</f>
        <v>1</v>
      </c>
      <c r="Z321" s="358" t="s">
        <v>1761</v>
      </c>
      <c r="AA321" s="279">
        <v>5</v>
      </c>
      <c r="AB321" s="279" t="s">
        <v>20</v>
      </c>
      <c r="AC321" s="277" t="s">
        <v>1765</v>
      </c>
      <c r="AD321" s="277" t="s">
        <v>1514</v>
      </c>
      <c r="AE321" s="278" t="s">
        <v>1515</v>
      </c>
      <c r="AF321" s="278"/>
      <c r="AG321" s="278" t="s">
        <v>77</v>
      </c>
      <c r="AH321" s="277" t="s">
        <v>131</v>
      </c>
      <c r="AI321" s="279" t="s">
        <v>20</v>
      </c>
      <c r="AJ321" s="288" t="s">
        <v>1763</v>
      </c>
      <c r="AK321" s="289" t="s">
        <v>1764</v>
      </c>
      <c r="AL321" s="279" t="s">
        <v>125</v>
      </c>
      <c r="AM321" s="282" t="s">
        <v>81</v>
      </c>
      <c r="AN321" s="279" t="s">
        <v>20</v>
      </c>
      <c r="AO321" s="279" t="s">
        <v>1512</v>
      </c>
      <c r="AP321" s="283" t="s">
        <v>77</v>
      </c>
      <c r="AQ321" s="268"/>
      <c r="AR321" s="282" t="s">
        <v>359</v>
      </c>
      <c r="AS321" s="398"/>
    </row>
    <row r="322" spans="1:45" s="362" customFormat="1" ht="46" customHeight="1" x14ac:dyDescent="0.2">
      <c r="A322" s="554" t="s">
        <v>4160</v>
      </c>
      <c r="B322" s="371" t="s">
        <v>1766</v>
      </c>
      <c r="C322" s="279">
        <v>5</v>
      </c>
      <c r="D322" s="279" t="s">
        <v>20</v>
      </c>
      <c r="E322" s="307" t="s">
        <v>1762</v>
      </c>
      <c r="F322" s="277" t="s">
        <v>77</v>
      </c>
      <c r="G322" s="278" t="s">
        <v>1517</v>
      </c>
      <c r="H322" s="278" t="s">
        <v>1767</v>
      </c>
      <c r="I322" s="278" t="s">
        <v>77</v>
      </c>
      <c r="J322" s="277"/>
      <c r="K322" s="279" t="s">
        <v>20</v>
      </c>
      <c r="L322" s="288" t="s">
        <v>1768</v>
      </c>
      <c r="M322" s="289" t="s">
        <v>1769</v>
      </c>
      <c r="N322" s="279" t="s">
        <v>77</v>
      </c>
      <c r="O322" s="282" t="s">
        <v>81</v>
      </c>
      <c r="P322" s="279" t="s">
        <v>20</v>
      </c>
      <c r="Q322" s="279" t="s">
        <v>1512</v>
      </c>
      <c r="R322" s="283" t="s">
        <v>77</v>
      </c>
      <c r="S322" s="208">
        <f>IF(B322="EXT",MATCH(SUBSTITUTE(M322,"/rsm:CrossIndustryInvoice",""),'Order-X_EXTENDED'!O:O,0),MATCH(B322,'Order-X_EXTENDED'!Z:Z,0))</f>
        <v>413</v>
      </c>
      <c r="T322" s="282" t="s">
        <v>359</v>
      </c>
      <c r="U322" s="270"/>
      <c r="V322" s="271" t="str">
        <f t="shared" si="8"/>
        <v>/rsm:CrossIndustryInvoice/rsm:SupplyChainTradeTransaction/ram:ApplicableHeaderTradeAgreement/ram:BuyerTradeParty/ram:DefinedTradeContact</v>
      </c>
      <c r="W322" s="271" t="str">
        <f t="shared" si="9"/>
        <v>/ram:DepartmentName</v>
      </c>
      <c r="X322" s="272">
        <f>COUNTIFS(M$4:M322,V322)</f>
        <v>1</v>
      </c>
      <c r="Z322" s="358" t="s">
        <v>1766</v>
      </c>
      <c r="AA322" s="279">
        <v>5</v>
      </c>
      <c r="AB322" s="279" t="s">
        <v>20</v>
      </c>
      <c r="AC322" s="307">
        <v>0</v>
      </c>
      <c r="AD322" s="277" t="s">
        <v>77</v>
      </c>
      <c r="AE322" s="278" t="s">
        <v>1520</v>
      </c>
      <c r="AF322" s="278" t="s">
        <v>1770</v>
      </c>
      <c r="AG322" s="278" t="s">
        <v>77</v>
      </c>
      <c r="AH322" s="277"/>
      <c r="AI322" s="279" t="s">
        <v>20</v>
      </c>
      <c r="AJ322" s="288" t="s">
        <v>1768</v>
      </c>
      <c r="AK322" s="289" t="s">
        <v>1769</v>
      </c>
      <c r="AL322" s="279" t="s">
        <v>77</v>
      </c>
      <c r="AM322" s="282" t="s">
        <v>81</v>
      </c>
      <c r="AN322" s="279" t="s">
        <v>20</v>
      </c>
      <c r="AO322" s="279" t="s">
        <v>1512</v>
      </c>
      <c r="AP322" s="283" t="s">
        <v>77</v>
      </c>
      <c r="AQ322" s="268"/>
      <c r="AR322" s="282" t="s">
        <v>359</v>
      </c>
      <c r="AS322" s="398"/>
    </row>
    <row r="323" spans="1:45" s="362" customFormat="1" ht="46" customHeight="1" x14ac:dyDescent="0.2">
      <c r="A323" s="554" t="s">
        <v>4160</v>
      </c>
      <c r="B323" s="371" t="s">
        <v>1771</v>
      </c>
      <c r="C323" s="286">
        <v>5</v>
      </c>
      <c r="D323" s="286" t="s">
        <v>20</v>
      </c>
      <c r="E323" s="287" t="s">
        <v>1772</v>
      </c>
      <c r="F323" s="277"/>
      <c r="G323" s="278"/>
      <c r="H323" s="278"/>
      <c r="I323" s="278"/>
      <c r="J323" s="277"/>
      <c r="K323" s="279" t="s">
        <v>20</v>
      </c>
      <c r="L323" s="288" t="s">
        <v>1773</v>
      </c>
      <c r="M323" s="289" t="s">
        <v>1774</v>
      </c>
      <c r="N323" s="279"/>
      <c r="O323" s="282"/>
      <c r="P323" s="279" t="s">
        <v>20</v>
      </c>
      <c r="Q323" s="279"/>
      <c r="R323" s="283"/>
      <c r="S323" s="208">
        <f>IF(B323="EXT",MATCH(SUBSTITUTE(M323,"/rsm:CrossIndustryInvoice",""),'Order-X_EXTENDED'!O:O,0),MATCH(B323,'Order-X_EXTENDED'!Z:Z,0))</f>
        <v>415</v>
      </c>
      <c r="T323" s="282" t="s">
        <v>359</v>
      </c>
      <c r="U323" s="270"/>
      <c r="V323" s="271" t="str">
        <f t="shared" si="8"/>
        <v>/rsm:CrossIndustryInvoice/rsm:SupplyChainTradeTransaction/ram:ApplicableHeaderTradeAgreement/ram:BuyerTradeParty/ram:DefinedTradeContact</v>
      </c>
      <c r="W323" s="271" t="str">
        <f t="shared" si="9"/>
        <v>/ram:TelephoneUniversalCommunication</v>
      </c>
      <c r="X323" s="272">
        <f>COUNTIFS(M$4:M323,V323)</f>
        <v>1</v>
      </c>
      <c r="Z323" s="358" t="s">
        <v>1771</v>
      </c>
      <c r="AA323" s="286">
        <v>5</v>
      </c>
      <c r="AB323" s="286" t="s">
        <v>20</v>
      </c>
      <c r="AC323" s="287" t="s">
        <v>1775</v>
      </c>
      <c r="AD323" s="277"/>
      <c r="AE323" s="278"/>
      <c r="AF323" s="278"/>
      <c r="AG323" s="278" t="s">
        <v>77</v>
      </c>
      <c r="AH323" s="277"/>
      <c r="AI323" s="279" t="s">
        <v>20</v>
      </c>
      <c r="AJ323" s="288" t="s">
        <v>1773</v>
      </c>
      <c r="AK323" s="289" t="s">
        <v>1774</v>
      </c>
      <c r="AL323" s="279"/>
      <c r="AM323" s="282"/>
      <c r="AN323" s="279" t="s">
        <v>20</v>
      </c>
      <c r="AO323" s="279"/>
      <c r="AP323" s="283"/>
      <c r="AQ323" s="268"/>
      <c r="AR323" s="282" t="s">
        <v>359</v>
      </c>
      <c r="AS323" s="398"/>
    </row>
    <row r="324" spans="1:45" s="362" customFormat="1" ht="46" customHeight="1" x14ac:dyDescent="0.2">
      <c r="A324" s="554" t="s">
        <v>4160</v>
      </c>
      <c r="B324" s="371" t="s">
        <v>1776</v>
      </c>
      <c r="C324" s="279">
        <v>6</v>
      </c>
      <c r="D324" s="279" t="s">
        <v>20</v>
      </c>
      <c r="E324" s="277" t="s">
        <v>1777</v>
      </c>
      <c r="F324" s="277" t="s">
        <v>1528</v>
      </c>
      <c r="G324" s="278"/>
      <c r="H324" s="278"/>
      <c r="I324" s="278" t="s">
        <v>77</v>
      </c>
      <c r="J324" s="277" t="s">
        <v>122</v>
      </c>
      <c r="K324" s="279" t="s">
        <v>16</v>
      </c>
      <c r="L324" s="288" t="s">
        <v>1778</v>
      </c>
      <c r="M324" s="289" t="s">
        <v>1779</v>
      </c>
      <c r="N324" s="279" t="s">
        <v>125</v>
      </c>
      <c r="O324" s="282" t="s">
        <v>81</v>
      </c>
      <c r="P324" s="279" t="s">
        <v>20</v>
      </c>
      <c r="Q324" s="279" t="s">
        <v>77</v>
      </c>
      <c r="R324" s="283" t="s">
        <v>77</v>
      </c>
      <c r="S324" s="208">
        <f>IF(B324="EXT",MATCH(SUBSTITUTE(M324,"/rsm:CrossIndustryInvoice",""),'Order-X_EXTENDED'!O:O,0),MATCH(B324,'Order-X_EXTENDED'!Z:Z,0))</f>
        <v>416</v>
      </c>
      <c r="T324" s="282" t="s">
        <v>359</v>
      </c>
      <c r="U324" s="270"/>
      <c r="V324" s="271" t="str">
        <f t="shared" si="8"/>
        <v>/rsm:CrossIndustryInvoice/rsm:SupplyChainTradeTransaction/ram:ApplicableHeaderTradeAgreement/ram:BuyerTradeParty/ram:DefinedTradeContact/ram:TelephoneUniversalCommunication</v>
      </c>
      <c r="W324" s="271" t="str">
        <f t="shared" si="9"/>
        <v>/ram:CompleteNumber</v>
      </c>
      <c r="X324" s="272">
        <f>COUNTIFS(M$4:M324,V324)</f>
        <v>1</v>
      </c>
      <c r="Z324" s="358" t="s">
        <v>1776</v>
      </c>
      <c r="AA324" s="279">
        <v>6</v>
      </c>
      <c r="AB324" s="279" t="s">
        <v>20</v>
      </c>
      <c r="AC324" s="277" t="s">
        <v>1780</v>
      </c>
      <c r="AD324" s="277" t="s">
        <v>1532</v>
      </c>
      <c r="AE324" s="278"/>
      <c r="AF324" s="278"/>
      <c r="AG324" s="278" t="s">
        <v>77</v>
      </c>
      <c r="AH324" s="277" t="s">
        <v>131</v>
      </c>
      <c r="AI324" s="279" t="s">
        <v>16</v>
      </c>
      <c r="AJ324" s="288" t="s">
        <v>1778</v>
      </c>
      <c r="AK324" s="289" t="s">
        <v>1779</v>
      </c>
      <c r="AL324" s="279" t="s">
        <v>125</v>
      </c>
      <c r="AM324" s="282" t="s">
        <v>81</v>
      </c>
      <c r="AN324" s="279" t="s">
        <v>20</v>
      </c>
      <c r="AO324" s="279" t="s">
        <v>77</v>
      </c>
      <c r="AP324" s="283" t="s">
        <v>77</v>
      </c>
      <c r="AQ324" s="268"/>
      <c r="AR324" s="282" t="s">
        <v>359</v>
      </c>
      <c r="AS324" s="398"/>
    </row>
    <row r="325" spans="1:45" s="362" customFormat="1" ht="46" customHeight="1" x14ac:dyDescent="0.2">
      <c r="A325" s="554" t="s">
        <v>4160</v>
      </c>
      <c r="B325" s="274" t="s">
        <v>92</v>
      </c>
      <c r="C325" s="275">
        <v>5</v>
      </c>
      <c r="D325" s="275" t="s">
        <v>20</v>
      </c>
      <c r="E325" s="277" t="s">
        <v>4582</v>
      </c>
      <c r="F325" s="277"/>
      <c r="G325" s="278"/>
      <c r="H325" s="278"/>
      <c r="I325" s="278"/>
      <c r="J325" s="277"/>
      <c r="K325" s="279" t="s">
        <v>20</v>
      </c>
      <c r="L325" s="280" t="s">
        <v>1781</v>
      </c>
      <c r="M325" s="281" t="s">
        <v>1782</v>
      </c>
      <c r="N325" s="279"/>
      <c r="O325" s="282"/>
      <c r="P325" s="275" t="s">
        <v>20</v>
      </c>
      <c r="Q325" s="279"/>
      <c r="R325" s="283"/>
      <c r="S325" s="208">
        <f>IF(B325="EXT",MATCH(SUBSTITUTE(M325,"/rsm:CrossIndustryInvoice",""),'Order-X_EXTENDED'!O:O,0),MATCH(B325,'Order-X_EXTENDED'!Z:Z,0))</f>
        <v>417</v>
      </c>
      <c r="T325" s="284" t="s">
        <v>99</v>
      </c>
      <c r="U325" s="270"/>
      <c r="V325" s="271" t="str">
        <f t="shared" ref="V325:V389" si="10">IF(ISERROR(FIND("/",M325)),M325,LEFT(M325,FIND(CHAR(1),SUBSTITUTE(M325,"/",CHAR(1),LEN(M325)-LEN(SUBSTITUTE(M325,"/",""))))-1))</f>
        <v>/rsm:CrossIndustryInvoice/rsm:SupplyChainTradeTransaction/ram:ApplicableHeaderTradeAgreement/ram:BuyerTradeParty/ram:DefinedTradeContact</v>
      </c>
      <c r="W325" s="271" t="str">
        <f t="shared" ref="W325:W389" si="11">IF(ISERROR(FIND("/",M325)),M325,MID(M325, FIND(CHAR(1),SUBSTITUTE(M325,"/",CHAR(1), LEN(M325)-LEN(SUBSTITUTE(M325,"/","")))), LEN(M325)))</f>
        <v>/ram:FaxUniversalCommunication</v>
      </c>
      <c r="X325" s="272">
        <f>COUNTIFS(M$4:M325,V325)</f>
        <v>1</v>
      </c>
      <c r="Z325" s="274" t="s">
        <v>92</v>
      </c>
      <c r="AA325" s="275">
        <v>5</v>
      </c>
      <c r="AB325" s="275" t="s">
        <v>20</v>
      </c>
      <c r="AC325" s="277" t="s">
        <v>887</v>
      </c>
      <c r="AD325" s="277"/>
      <c r="AE325" s="278"/>
      <c r="AF325" s="278"/>
      <c r="AG325" s="278"/>
      <c r="AH325" s="277"/>
      <c r="AI325" s="279" t="s">
        <v>20</v>
      </c>
      <c r="AJ325" s="280" t="s">
        <v>1781</v>
      </c>
      <c r="AK325" s="281" t="s">
        <v>1782</v>
      </c>
      <c r="AL325" s="279"/>
      <c r="AM325" s="282"/>
      <c r="AN325" s="275" t="s">
        <v>20</v>
      </c>
      <c r="AO325" s="279"/>
      <c r="AP325" s="283"/>
      <c r="AQ325" s="268"/>
      <c r="AR325" s="284" t="s">
        <v>99</v>
      </c>
      <c r="AS325" s="398"/>
    </row>
    <row r="326" spans="1:45" s="362" customFormat="1" ht="46" customHeight="1" x14ac:dyDescent="0.2">
      <c r="A326" s="554" t="s">
        <v>4160</v>
      </c>
      <c r="B326" s="274" t="s">
        <v>92</v>
      </c>
      <c r="C326" s="275">
        <v>6</v>
      </c>
      <c r="D326" s="275" t="s">
        <v>16</v>
      </c>
      <c r="E326" s="277" t="s">
        <v>4583</v>
      </c>
      <c r="F326" s="277"/>
      <c r="G326" s="278"/>
      <c r="H326" s="278"/>
      <c r="I326" s="278"/>
      <c r="J326" s="277"/>
      <c r="K326" s="279" t="s">
        <v>16</v>
      </c>
      <c r="L326" s="280" t="s">
        <v>1783</v>
      </c>
      <c r="M326" s="281" t="s">
        <v>1784</v>
      </c>
      <c r="N326" s="279"/>
      <c r="O326" s="282"/>
      <c r="P326" s="275" t="s">
        <v>20</v>
      </c>
      <c r="Q326" s="279"/>
      <c r="R326" s="283"/>
      <c r="S326" s="208">
        <f>IF(B326="EXT",MATCH(SUBSTITUTE(M326,"/rsm:CrossIndustryInvoice",""),'Order-X_EXTENDED'!O:O,0),MATCH(B326,'Order-X_EXTENDED'!Z:Z,0))</f>
        <v>418</v>
      </c>
      <c r="T326" s="284" t="s">
        <v>99</v>
      </c>
      <c r="U326" s="270"/>
      <c r="V326" s="271" t="str">
        <f t="shared" si="10"/>
        <v>/rsm:CrossIndustryInvoice/rsm:SupplyChainTradeTransaction/ram:ApplicableHeaderTradeAgreement/ram:BuyerTradeParty/ram:DefinedTradeContact/ram:FaxUniversalCommunication</v>
      </c>
      <c r="W326" s="271" t="str">
        <f t="shared" si="11"/>
        <v>/ram:CompleteNumber</v>
      </c>
      <c r="X326" s="272">
        <f>COUNTIFS(M$4:M326,V326)</f>
        <v>1</v>
      </c>
      <c r="Z326" s="274" t="s">
        <v>92</v>
      </c>
      <c r="AA326" s="275">
        <v>6</v>
      </c>
      <c r="AB326" s="275" t="s">
        <v>16</v>
      </c>
      <c r="AC326" s="277" t="s">
        <v>1785</v>
      </c>
      <c r="AD326" s="277"/>
      <c r="AE326" s="278"/>
      <c r="AF326" s="278"/>
      <c r="AG326" s="278"/>
      <c r="AH326" s="277"/>
      <c r="AI326" s="279" t="s">
        <v>16</v>
      </c>
      <c r="AJ326" s="280" t="s">
        <v>1783</v>
      </c>
      <c r="AK326" s="281" t="s">
        <v>1784</v>
      </c>
      <c r="AL326" s="279"/>
      <c r="AM326" s="282"/>
      <c r="AN326" s="275" t="s">
        <v>20</v>
      </c>
      <c r="AO326" s="279"/>
      <c r="AP326" s="283"/>
      <c r="AQ326" s="268"/>
      <c r="AR326" s="284" t="s">
        <v>99</v>
      </c>
      <c r="AS326" s="398"/>
    </row>
    <row r="327" spans="1:45" s="362" customFormat="1" ht="46" customHeight="1" x14ac:dyDescent="0.2">
      <c r="A327" s="554" t="s">
        <v>4160</v>
      </c>
      <c r="B327" s="371" t="s">
        <v>1786</v>
      </c>
      <c r="C327" s="286">
        <v>5</v>
      </c>
      <c r="D327" s="286" t="s">
        <v>20</v>
      </c>
      <c r="E327" s="287" t="s">
        <v>1787</v>
      </c>
      <c r="F327" s="277"/>
      <c r="G327" s="278"/>
      <c r="H327" s="278"/>
      <c r="I327" s="278"/>
      <c r="J327" s="277"/>
      <c r="K327" s="279" t="s">
        <v>20</v>
      </c>
      <c r="L327" s="288" t="s">
        <v>1788</v>
      </c>
      <c r="M327" s="289" t="s">
        <v>1789</v>
      </c>
      <c r="N327" s="279"/>
      <c r="O327" s="282"/>
      <c r="P327" s="279" t="s">
        <v>20</v>
      </c>
      <c r="Q327" s="279"/>
      <c r="R327" s="283"/>
      <c r="S327" s="208">
        <f>IF(B327="EXT",MATCH(SUBSTITUTE(M327,"/rsm:CrossIndustryInvoice",""),'Order-X_EXTENDED'!O:O,0),MATCH(B327,'Order-X_EXTENDED'!Z:Z,0))</f>
        <v>419</v>
      </c>
      <c r="T327" s="282" t="s">
        <v>359</v>
      </c>
      <c r="U327" s="270"/>
      <c r="V327" s="271" t="str">
        <f t="shared" si="10"/>
        <v>/rsm:CrossIndustryInvoice/rsm:SupplyChainTradeTransaction/ram:ApplicableHeaderTradeAgreement/ram:BuyerTradeParty/ram:DefinedTradeContact</v>
      </c>
      <c r="W327" s="271" t="str">
        <f t="shared" si="11"/>
        <v>/ram:EmailURIUniversalCommunication</v>
      </c>
      <c r="X327" s="272">
        <f>COUNTIFS(M$4:M327,V327)</f>
        <v>1</v>
      </c>
      <c r="Z327" s="358" t="s">
        <v>1786</v>
      </c>
      <c r="AA327" s="286">
        <v>5</v>
      </c>
      <c r="AB327" s="286" t="s">
        <v>20</v>
      </c>
      <c r="AC327" s="287" t="s">
        <v>1790</v>
      </c>
      <c r="AD327" s="277"/>
      <c r="AE327" s="278"/>
      <c r="AF327" s="278"/>
      <c r="AG327" s="278" t="s">
        <v>77</v>
      </c>
      <c r="AH327" s="277"/>
      <c r="AI327" s="279" t="s">
        <v>20</v>
      </c>
      <c r="AJ327" s="288" t="s">
        <v>1788</v>
      </c>
      <c r="AK327" s="289" t="s">
        <v>1789</v>
      </c>
      <c r="AL327" s="279"/>
      <c r="AM327" s="282"/>
      <c r="AN327" s="279" t="s">
        <v>20</v>
      </c>
      <c r="AO327" s="279"/>
      <c r="AP327" s="283"/>
      <c r="AQ327" s="268"/>
      <c r="AR327" s="282" t="s">
        <v>359</v>
      </c>
      <c r="AS327" s="398"/>
    </row>
    <row r="328" spans="1:45" s="362" customFormat="1" ht="46" customHeight="1" x14ac:dyDescent="0.2">
      <c r="A328" s="554" t="s">
        <v>4160</v>
      </c>
      <c r="B328" s="371" t="s">
        <v>1791</v>
      </c>
      <c r="C328" s="279">
        <v>6</v>
      </c>
      <c r="D328" s="279" t="s">
        <v>20</v>
      </c>
      <c r="E328" s="277" t="s">
        <v>1792</v>
      </c>
      <c r="F328" s="277" t="s">
        <v>1545</v>
      </c>
      <c r="G328" s="278"/>
      <c r="H328" s="278"/>
      <c r="I328" s="278" t="s">
        <v>77</v>
      </c>
      <c r="J328" s="277" t="s">
        <v>122</v>
      </c>
      <c r="K328" s="279" t="s">
        <v>16</v>
      </c>
      <c r="L328" s="288" t="s">
        <v>1793</v>
      </c>
      <c r="M328" s="289" t="s">
        <v>1794</v>
      </c>
      <c r="N328" s="279" t="s">
        <v>125</v>
      </c>
      <c r="O328" s="282" t="s">
        <v>81</v>
      </c>
      <c r="P328" s="279" t="s">
        <v>20</v>
      </c>
      <c r="Q328" s="279" t="s">
        <v>77</v>
      </c>
      <c r="R328" s="283" t="s">
        <v>77</v>
      </c>
      <c r="S328" s="208">
        <f>IF(B328="EXT",MATCH(SUBSTITUTE(M328,"/rsm:CrossIndustryInvoice",""),'Order-X_EXTENDED'!O:O,0),MATCH(B328,'Order-X_EXTENDED'!Z:Z,0))</f>
        <v>420</v>
      </c>
      <c r="T328" s="282" t="s">
        <v>359</v>
      </c>
      <c r="U328" s="270"/>
      <c r="V328" s="271" t="str">
        <f t="shared" si="10"/>
        <v>/rsm:CrossIndustryInvoice/rsm:SupplyChainTradeTransaction/ram:ApplicableHeaderTradeAgreement/ram:BuyerTradeParty/ram:DefinedTradeContact/ram:EmailURIUniversalCommunication</v>
      </c>
      <c r="W328" s="271" t="str">
        <f t="shared" si="11"/>
        <v>/ram:URIID</v>
      </c>
      <c r="X328" s="272">
        <f>COUNTIFS(M$4:M328,V328)</f>
        <v>1</v>
      </c>
      <c r="Z328" s="358" t="s">
        <v>1791</v>
      </c>
      <c r="AA328" s="279">
        <v>6</v>
      </c>
      <c r="AB328" s="279" t="s">
        <v>20</v>
      </c>
      <c r="AC328" s="277" t="s">
        <v>1795</v>
      </c>
      <c r="AD328" s="277" t="s">
        <v>1549</v>
      </c>
      <c r="AE328" s="278"/>
      <c r="AF328" s="278"/>
      <c r="AG328" s="278" t="s">
        <v>77</v>
      </c>
      <c r="AH328" s="277" t="s">
        <v>131</v>
      </c>
      <c r="AI328" s="279" t="s">
        <v>16</v>
      </c>
      <c r="AJ328" s="288" t="s">
        <v>1793</v>
      </c>
      <c r="AK328" s="289" t="s">
        <v>1794</v>
      </c>
      <c r="AL328" s="279" t="s">
        <v>125</v>
      </c>
      <c r="AM328" s="282" t="s">
        <v>81</v>
      </c>
      <c r="AN328" s="279" t="s">
        <v>20</v>
      </c>
      <c r="AO328" s="279" t="s">
        <v>77</v>
      </c>
      <c r="AP328" s="283" t="s">
        <v>77</v>
      </c>
      <c r="AQ328" s="268"/>
      <c r="AR328" s="282" t="s">
        <v>359</v>
      </c>
      <c r="AS328" s="398"/>
    </row>
    <row r="329" spans="1:45" s="362" customFormat="1" ht="46" customHeight="1" x14ac:dyDescent="0.2">
      <c r="A329" s="554" t="s">
        <v>4160</v>
      </c>
      <c r="B329" s="378" t="s">
        <v>1796</v>
      </c>
      <c r="C329" s="327">
        <v>4</v>
      </c>
      <c r="D329" s="327" t="s">
        <v>16</v>
      </c>
      <c r="E329" s="334" t="s">
        <v>1797</v>
      </c>
      <c r="F329" s="328" t="s">
        <v>1798</v>
      </c>
      <c r="G329" s="329" t="s">
        <v>1553</v>
      </c>
      <c r="H329" s="329" t="s">
        <v>1554</v>
      </c>
      <c r="I329" s="329" t="s">
        <v>1799</v>
      </c>
      <c r="J329" s="328"/>
      <c r="K329" s="327" t="s">
        <v>16</v>
      </c>
      <c r="L329" s="330" t="s">
        <v>1800</v>
      </c>
      <c r="M329" s="331" t="s">
        <v>1801</v>
      </c>
      <c r="N329" s="327" t="s">
        <v>77</v>
      </c>
      <c r="O329" s="332" t="s">
        <v>81</v>
      </c>
      <c r="P329" s="327" t="s">
        <v>20</v>
      </c>
      <c r="Q329" s="327" t="s">
        <v>77</v>
      </c>
      <c r="R329" s="333" t="s">
        <v>77</v>
      </c>
      <c r="S329" s="208">
        <f>IF(B329="EXT",MATCH(SUBSTITUTE(M329,"/rsm:CrossIndustryInvoice",""),'Order-X_EXTENDED'!O:O,0),MATCH(B329,'Order-X_EXTENDED'!Z:Z,0))</f>
        <v>421</v>
      </c>
      <c r="T329" s="332" t="s">
        <v>256</v>
      </c>
      <c r="U329" s="270"/>
      <c r="V329" s="271" t="str">
        <f t="shared" si="10"/>
        <v>/rsm:CrossIndustryInvoice/rsm:SupplyChainTradeTransaction/ram:ApplicableHeaderTradeAgreement/ram:BuyerTradeParty</v>
      </c>
      <c r="W329" s="271" t="str">
        <f t="shared" si="11"/>
        <v>/ram:PostalTradeAddress</v>
      </c>
      <c r="X329" s="272">
        <f>COUNTIFS(M$4:M329,V329)</f>
        <v>1</v>
      </c>
      <c r="Z329" s="360" t="s">
        <v>1796</v>
      </c>
      <c r="AA329" s="327">
        <v>4</v>
      </c>
      <c r="AB329" s="327" t="s">
        <v>16</v>
      </c>
      <c r="AC329" s="334" t="s">
        <v>1802</v>
      </c>
      <c r="AD329" s="328" t="s">
        <v>1803</v>
      </c>
      <c r="AE329" s="329" t="s">
        <v>1560</v>
      </c>
      <c r="AF329" s="329" t="s">
        <v>1561</v>
      </c>
      <c r="AG329" s="329" t="s">
        <v>1804</v>
      </c>
      <c r="AH329" s="328"/>
      <c r="AI329" s="327" t="s">
        <v>16</v>
      </c>
      <c r="AJ329" s="330" t="s">
        <v>1800</v>
      </c>
      <c r="AK329" s="331" t="s">
        <v>1801</v>
      </c>
      <c r="AL329" s="327" t="s">
        <v>77</v>
      </c>
      <c r="AM329" s="332" t="s">
        <v>81</v>
      </c>
      <c r="AN329" s="327" t="s">
        <v>20</v>
      </c>
      <c r="AO329" s="327" t="s">
        <v>77</v>
      </c>
      <c r="AP329" s="333" t="s">
        <v>77</v>
      </c>
      <c r="AQ329" s="268"/>
      <c r="AR329" s="332" t="s">
        <v>256</v>
      </c>
      <c r="AS329" s="398"/>
    </row>
    <row r="330" spans="1:45" s="362" customFormat="1" ht="46" customHeight="1" x14ac:dyDescent="0.2">
      <c r="A330" s="554" t="s">
        <v>4160</v>
      </c>
      <c r="B330" s="371" t="s">
        <v>1805</v>
      </c>
      <c r="C330" s="279">
        <v>5</v>
      </c>
      <c r="D330" s="279" t="s">
        <v>20</v>
      </c>
      <c r="E330" s="277" t="s">
        <v>1806</v>
      </c>
      <c r="F330" s="277" t="s">
        <v>1467</v>
      </c>
      <c r="G330" s="278" t="s">
        <v>1468</v>
      </c>
      <c r="H330" s="278"/>
      <c r="I330" s="278" t="s">
        <v>77</v>
      </c>
      <c r="J330" s="277" t="s">
        <v>122</v>
      </c>
      <c r="K330" s="279" t="s">
        <v>20</v>
      </c>
      <c r="L330" s="288" t="s">
        <v>1807</v>
      </c>
      <c r="M330" s="289" t="s">
        <v>1808</v>
      </c>
      <c r="N330" s="279" t="s">
        <v>125</v>
      </c>
      <c r="O330" s="282" t="s">
        <v>81</v>
      </c>
      <c r="P330" s="279" t="s">
        <v>20</v>
      </c>
      <c r="Q330" s="279" t="s">
        <v>77</v>
      </c>
      <c r="R330" s="283" t="s">
        <v>77</v>
      </c>
      <c r="S330" s="208">
        <f>IF(B330="EXT",MATCH(SUBSTITUTE(M330,"/rsm:CrossIndustryInvoice",""),'Order-X_EXTENDED'!O:O,0),MATCH(B330,'Order-X_EXTENDED'!Z:Z,0))</f>
        <v>422</v>
      </c>
      <c r="T330" s="282" t="s">
        <v>256</v>
      </c>
      <c r="U330" s="270"/>
      <c r="V330" s="271" t="str">
        <f t="shared" si="10"/>
        <v>/rsm:CrossIndustryInvoice/rsm:SupplyChainTradeTransaction/ram:ApplicableHeaderTradeAgreement/ram:BuyerTradeParty/ram:PostalTradeAddress</v>
      </c>
      <c r="W330" s="271" t="str">
        <f t="shared" si="11"/>
        <v>/ram:PostcodeCode</v>
      </c>
      <c r="X330" s="272">
        <f>COUNTIFS(M$4:M330,V330)</f>
        <v>1</v>
      </c>
      <c r="Z330" s="358" t="s">
        <v>1805</v>
      </c>
      <c r="AA330" s="279">
        <v>5</v>
      </c>
      <c r="AB330" s="279" t="s">
        <v>20</v>
      </c>
      <c r="AC330" s="277" t="s">
        <v>1809</v>
      </c>
      <c r="AD330" s="277" t="s">
        <v>1567</v>
      </c>
      <c r="AE330" s="278" t="s">
        <v>1568</v>
      </c>
      <c r="AF330" s="278"/>
      <c r="AG330" s="278" t="s">
        <v>77</v>
      </c>
      <c r="AH330" s="277" t="s">
        <v>131</v>
      </c>
      <c r="AI330" s="279" t="s">
        <v>20</v>
      </c>
      <c r="AJ330" s="288" t="s">
        <v>1807</v>
      </c>
      <c r="AK330" s="289" t="s">
        <v>1808</v>
      </c>
      <c r="AL330" s="279" t="s">
        <v>125</v>
      </c>
      <c r="AM330" s="282" t="s">
        <v>81</v>
      </c>
      <c r="AN330" s="279" t="s">
        <v>20</v>
      </c>
      <c r="AO330" s="279" t="s">
        <v>77</v>
      </c>
      <c r="AP330" s="283" t="s">
        <v>77</v>
      </c>
      <c r="AQ330" s="268"/>
      <c r="AR330" s="282" t="s">
        <v>256</v>
      </c>
      <c r="AS330" s="398"/>
    </row>
    <row r="331" spans="1:45" s="362" customFormat="1" ht="46" customHeight="1" x14ac:dyDescent="0.2">
      <c r="A331" s="554" t="s">
        <v>4160</v>
      </c>
      <c r="B331" s="371" t="s">
        <v>1810</v>
      </c>
      <c r="C331" s="279">
        <v>5</v>
      </c>
      <c r="D331" s="279" t="s">
        <v>20</v>
      </c>
      <c r="E331" s="277" t="s">
        <v>1811</v>
      </c>
      <c r="F331" s="277" t="s">
        <v>1472</v>
      </c>
      <c r="G331" s="278" t="s">
        <v>1473</v>
      </c>
      <c r="H331" s="278"/>
      <c r="I331" s="278" t="s">
        <v>77</v>
      </c>
      <c r="J331" s="277" t="s">
        <v>122</v>
      </c>
      <c r="K331" s="279" t="s">
        <v>20</v>
      </c>
      <c r="L331" s="288" t="s">
        <v>1812</v>
      </c>
      <c r="M331" s="289" t="s">
        <v>1813</v>
      </c>
      <c r="N331" s="279" t="s">
        <v>125</v>
      </c>
      <c r="O331" s="282" t="s">
        <v>81</v>
      </c>
      <c r="P331" s="279" t="s">
        <v>20</v>
      </c>
      <c r="Q331" s="279" t="s">
        <v>77</v>
      </c>
      <c r="R331" s="283" t="s">
        <v>77</v>
      </c>
      <c r="S331" s="208">
        <f>IF(B331="EXT",MATCH(SUBSTITUTE(M331,"/rsm:CrossIndustryInvoice",""),'Order-X_EXTENDED'!O:O,0),MATCH(B331,'Order-X_EXTENDED'!Z:Z,0))</f>
        <v>423</v>
      </c>
      <c r="T331" s="282" t="s">
        <v>256</v>
      </c>
      <c r="U331" s="270"/>
      <c r="V331" s="271" t="str">
        <f t="shared" si="10"/>
        <v>/rsm:CrossIndustryInvoice/rsm:SupplyChainTradeTransaction/ram:ApplicableHeaderTradeAgreement/ram:BuyerTradeParty/ram:PostalTradeAddress</v>
      </c>
      <c r="W331" s="271" t="str">
        <f t="shared" si="11"/>
        <v>/ram:LineOne</v>
      </c>
      <c r="X331" s="272">
        <f>COUNTIFS(M$4:M331,V331)</f>
        <v>1</v>
      </c>
      <c r="Z331" s="358" t="s">
        <v>1810</v>
      </c>
      <c r="AA331" s="279">
        <v>5</v>
      </c>
      <c r="AB331" s="279" t="s">
        <v>20</v>
      </c>
      <c r="AC331" s="277" t="s">
        <v>1814</v>
      </c>
      <c r="AD331" s="277" t="s">
        <v>1574</v>
      </c>
      <c r="AE331" s="278" t="s">
        <v>1575</v>
      </c>
      <c r="AF331" s="278"/>
      <c r="AG331" s="278" t="s">
        <v>77</v>
      </c>
      <c r="AH331" s="277" t="s">
        <v>131</v>
      </c>
      <c r="AI331" s="279" t="s">
        <v>20</v>
      </c>
      <c r="AJ331" s="288" t="s">
        <v>1812</v>
      </c>
      <c r="AK331" s="289" t="s">
        <v>1813</v>
      </c>
      <c r="AL331" s="279" t="s">
        <v>125</v>
      </c>
      <c r="AM331" s="282" t="s">
        <v>81</v>
      </c>
      <c r="AN331" s="279" t="s">
        <v>20</v>
      </c>
      <c r="AO331" s="279" t="s">
        <v>77</v>
      </c>
      <c r="AP331" s="283" t="s">
        <v>77</v>
      </c>
      <c r="AQ331" s="268"/>
      <c r="AR331" s="282" t="s">
        <v>256</v>
      </c>
      <c r="AS331" s="398"/>
    </row>
    <row r="332" spans="1:45" s="362" customFormat="1" ht="46" customHeight="1" x14ac:dyDescent="0.2">
      <c r="A332" s="554" t="s">
        <v>4160</v>
      </c>
      <c r="B332" s="371" t="s">
        <v>1815</v>
      </c>
      <c r="C332" s="279">
        <v>5</v>
      </c>
      <c r="D332" s="279" t="s">
        <v>20</v>
      </c>
      <c r="E332" s="277" t="s">
        <v>1816</v>
      </c>
      <c r="F332" s="277" t="s">
        <v>1477</v>
      </c>
      <c r="G332" s="278"/>
      <c r="H332" s="278"/>
      <c r="I332" s="278" t="s">
        <v>77</v>
      </c>
      <c r="J332" s="277" t="s">
        <v>122</v>
      </c>
      <c r="K332" s="279" t="s">
        <v>20</v>
      </c>
      <c r="L332" s="288" t="s">
        <v>1817</v>
      </c>
      <c r="M332" s="289" t="s">
        <v>1818</v>
      </c>
      <c r="N332" s="279" t="s">
        <v>125</v>
      </c>
      <c r="O332" s="282" t="s">
        <v>81</v>
      </c>
      <c r="P332" s="279" t="s">
        <v>20</v>
      </c>
      <c r="Q332" s="279" t="s">
        <v>77</v>
      </c>
      <c r="R332" s="283" t="s">
        <v>77</v>
      </c>
      <c r="S332" s="208">
        <f>IF(B332="EXT",MATCH(SUBSTITUTE(M332,"/rsm:CrossIndustryInvoice",""),'Order-X_EXTENDED'!O:O,0),MATCH(B332,'Order-X_EXTENDED'!Z:Z,0))</f>
        <v>424</v>
      </c>
      <c r="T332" s="282" t="s">
        <v>256</v>
      </c>
      <c r="U332" s="270"/>
      <c r="V332" s="271" t="str">
        <f t="shared" si="10"/>
        <v>/rsm:CrossIndustryInvoice/rsm:SupplyChainTradeTransaction/ram:ApplicableHeaderTradeAgreement/ram:BuyerTradeParty/ram:PostalTradeAddress</v>
      </c>
      <c r="W332" s="271" t="str">
        <f t="shared" si="11"/>
        <v>/ram:LineTwo</v>
      </c>
      <c r="X332" s="272">
        <f>COUNTIFS(M$4:M332,V332)</f>
        <v>1</v>
      </c>
      <c r="Z332" s="358" t="s">
        <v>1815</v>
      </c>
      <c r="AA332" s="279">
        <v>5</v>
      </c>
      <c r="AB332" s="279" t="s">
        <v>20</v>
      </c>
      <c r="AC332" s="277" t="s">
        <v>1819</v>
      </c>
      <c r="AD332" s="277" t="s">
        <v>1581</v>
      </c>
      <c r="AE332" s="278"/>
      <c r="AF332" s="278"/>
      <c r="AG332" s="278" t="s">
        <v>77</v>
      </c>
      <c r="AH332" s="277" t="s">
        <v>131</v>
      </c>
      <c r="AI332" s="279" t="s">
        <v>20</v>
      </c>
      <c r="AJ332" s="288" t="s">
        <v>1817</v>
      </c>
      <c r="AK332" s="289" t="s">
        <v>1818</v>
      </c>
      <c r="AL332" s="279" t="s">
        <v>125</v>
      </c>
      <c r="AM332" s="282" t="s">
        <v>81</v>
      </c>
      <c r="AN332" s="279" t="s">
        <v>20</v>
      </c>
      <c r="AO332" s="279" t="s">
        <v>77</v>
      </c>
      <c r="AP332" s="283" t="s">
        <v>77</v>
      </c>
      <c r="AQ332" s="268"/>
      <c r="AR332" s="282" t="s">
        <v>256</v>
      </c>
      <c r="AS332" s="398"/>
    </row>
    <row r="333" spans="1:45" s="362" customFormat="1" ht="46" customHeight="1" x14ac:dyDescent="0.2">
      <c r="A333" s="554" t="s">
        <v>4160</v>
      </c>
      <c r="B333" s="371" t="s">
        <v>1820</v>
      </c>
      <c r="C333" s="279">
        <v>5</v>
      </c>
      <c r="D333" s="279" t="s">
        <v>20</v>
      </c>
      <c r="E333" s="277" t="s">
        <v>1821</v>
      </c>
      <c r="F333" s="277" t="s">
        <v>1477</v>
      </c>
      <c r="G333" s="278"/>
      <c r="H333" s="278"/>
      <c r="I333" s="278" t="s">
        <v>77</v>
      </c>
      <c r="J333" s="277" t="s">
        <v>122</v>
      </c>
      <c r="K333" s="279" t="s">
        <v>20</v>
      </c>
      <c r="L333" s="288" t="s">
        <v>1822</v>
      </c>
      <c r="M333" s="289" t="s">
        <v>1823</v>
      </c>
      <c r="N333" s="279" t="s">
        <v>125</v>
      </c>
      <c r="O333" s="282" t="s">
        <v>81</v>
      </c>
      <c r="P333" s="279" t="s">
        <v>20</v>
      </c>
      <c r="Q333" s="279" t="s">
        <v>77</v>
      </c>
      <c r="R333" s="283" t="s">
        <v>77</v>
      </c>
      <c r="S333" s="208">
        <f>IF(B333="EXT",MATCH(SUBSTITUTE(M333,"/rsm:CrossIndustryInvoice",""),'Order-X_EXTENDED'!O:O,0),MATCH(B333,'Order-X_EXTENDED'!Z:Z,0))</f>
        <v>425</v>
      </c>
      <c r="T333" s="282" t="s">
        <v>256</v>
      </c>
      <c r="U333" s="270"/>
      <c r="V333" s="271" t="str">
        <f t="shared" si="10"/>
        <v>/rsm:CrossIndustryInvoice/rsm:SupplyChainTradeTransaction/ram:ApplicableHeaderTradeAgreement/ram:BuyerTradeParty/ram:PostalTradeAddress</v>
      </c>
      <c r="W333" s="271" t="str">
        <f t="shared" si="11"/>
        <v>/ram:LineThree</v>
      </c>
      <c r="X333" s="272">
        <f>COUNTIFS(M$4:M333,V333)</f>
        <v>1</v>
      </c>
      <c r="Z333" s="358" t="s">
        <v>1820</v>
      </c>
      <c r="AA333" s="279">
        <v>5</v>
      </c>
      <c r="AB333" s="279" t="s">
        <v>20</v>
      </c>
      <c r="AC333" s="277" t="s">
        <v>1824</v>
      </c>
      <c r="AD333" s="277" t="s">
        <v>1581</v>
      </c>
      <c r="AE333" s="278" t="s">
        <v>77</v>
      </c>
      <c r="AF333" s="278"/>
      <c r="AG333" s="278" t="s">
        <v>77</v>
      </c>
      <c r="AH333" s="277" t="s">
        <v>131</v>
      </c>
      <c r="AI333" s="279" t="s">
        <v>20</v>
      </c>
      <c r="AJ333" s="288" t="s">
        <v>1822</v>
      </c>
      <c r="AK333" s="289" t="s">
        <v>1823</v>
      </c>
      <c r="AL333" s="279" t="s">
        <v>125</v>
      </c>
      <c r="AM333" s="282" t="s">
        <v>81</v>
      </c>
      <c r="AN333" s="279" t="s">
        <v>20</v>
      </c>
      <c r="AO333" s="279" t="s">
        <v>77</v>
      </c>
      <c r="AP333" s="283" t="s">
        <v>77</v>
      </c>
      <c r="AQ333" s="268"/>
      <c r="AR333" s="282" t="s">
        <v>256</v>
      </c>
      <c r="AS333" s="398"/>
    </row>
    <row r="334" spans="1:45" s="362" customFormat="1" ht="46" customHeight="1" x14ac:dyDescent="0.2">
      <c r="A334" s="554" t="s">
        <v>4160</v>
      </c>
      <c r="B334" s="371" t="s">
        <v>1825</v>
      </c>
      <c r="C334" s="279">
        <v>5</v>
      </c>
      <c r="D334" s="279" t="s">
        <v>20</v>
      </c>
      <c r="E334" s="277" t="s">
        <v>1826</v>
      </c>
      <c r="F334" s="277" t="s">
        <v>1742</v>
      </c>
      <c r="G334" s="278"/>
      <c r="H334" s="278"/>
      <c r="I334" s="278" t="s">
        <v>77</v>
      </c>
      <c r="J334" s="277" t="s">
        <v>122</v>
      </c>
      <c r="K334" s="279" t="s">
        <v>20</v>
      </c>
      <c r="L334" s="288" t="s">
        <v>1827</v>
      </c>
      <c r="M334" s="289" t="s">
        <v>1828</v>
      </c>
      <c r="N334" s="279" t="s">
        <v>125</v>
      </c>
      <c r="O334" s="282" t="s">
        <v>81</v>
      </c>
      <c r="P334" s="279" t="s">
        <v>20</v>
      </c>
      <c r="Q334" s="279" t="s">
        <v>77</v>
      </c>
      <c r="R334" s="283" t="s">
        <v>77</v>
      </c>
      <c r="S334" s="208">
        <f>IF(B334="EXT",MATCH(SUBSTITUTE(M334,"/rsm:CrossIndustryInvoice",""),'Order-X_EXTENDED'!O:O,0),MATCH(B334,'Order-X_EXTENDED'!Z:Z,0))</f>
        <v>426</v>
      </c>
      <c r="T334" s="282" t="s">
        <v>256</v>
      </c>
      <c r="U334" s="270"/>
      <c r="V334" s="271" t="str">
        <f t="shared" si="10"/>
        <v>/rsm:CrossIndustryInvoice/rsm:SupplyChainTradeTransaction/ram:ApplicableHeaderTradeAgreement/ram:BuyerTradeParty/ram:PostalTradeAddress</v>
      </c>
      <c r="W334" s="271" t="str">
        <f t="shared" si="11"/>
        <v>/ram:CityName</v>
      </c>
      <c r="X334" s="272">
        <f>COUNTIFS(M$4:M334,V334)</f>
        <v>1</v>
      </c>
      <c r="Z334" s="358" t="s">
        <v>1825</v>
      </c>
      <c r="AA334" s="279">
        <v>5</v>
      </c>
      <c r="AB334" s="279" t="s">
        <v>20</v>
      </c>
      <c r="AC334" s="277" t="s">
        <v>1829</v>
      </c>
      <c r="AD334" s="277" t="s">
        <v>1830</v>
      </c>
      <c r="AE334" s="278"/>
      <c r="AF334" s="278"/>
      <c r="AG334" s="278" t="s">
        <v>77</v>
      </c>
      <c r="AH334" s="277" t="s">
        <v>131</v>
      </c>
      <c r="AI334" s="279" t="s">
        <v>20</v>
      </c>
      <c r="AJ334" s="288" t="s">
        <v>1827</v>
      </c>
      <c r="AK334" s="289" t="s">
        <v>1828</v>
      </c>
      <c r="AL334" s="279" t="s">
        <v>125</v>
      </c>
      <c r="AM334" s="282" t="s">
        <v>81</v>
      </c>
      <c r="AN334" s="279" t="s">
        <v>20</v>
      </c>
      <c r="AO334" s="279" t="s">
        <v>77</v>
      </c>
      <c r="AP334" s="283" t="s">
        <v>77</v>
      </c>
      <c r="AQ334" s="268"/>
      <c r="AR334" s="282" t="s">
        <v>256</v>
      </c>
      <c r="AS334" s="398"/>
    </row>
    <row r="335" spans="1:45" s="362" customFormat="1" ht="46" customHeight="1" x14ac:dyDescent="0.2">
      <c r="A335" s="554" t="s">
        <v>4160</v>
      </c>
      <c r="B335" s="371" t="s">
        <v>1831</v>
      </c>
      <c r="C335" s="279">
        <v>5</v>
      </c>
      <c r="D335" s="279" t="s">
        <v>16</v>
      </c>
      <c r="E335" s="277" t="s">
        <v>1832</v>
      </c>
      <c r="F335" s="277" t="s">
        <v>1488</v>
      </c>
      <c r="G335" s="278" t="s">
        <v>541</v>
      </c>
      <c r="H335" s="278"/>
      <c r="I335" s="278" t="s">
        <v>1833</v>
      </c>
      <c r="J335" s="277" t="s">
        <v>189</v>
      </c>
      <c r="K335" s="279" t="s">
        <v>16</v>
      </c>
      <c r="L335" s="288" t="s">
        <v>1834</v>
      </c>
      <c r="M335" s="289" t="s">
        <v>1835</v>
      </c>
      <c r="N335" s="279" t="s">
        <v>192</v>
      </c>
      <c r="O335" s="282" t="s">
        <v>81</v>
      </c>
      <c r="P335" s="279" t="s">
        <v>20</v>
      </c>
      <c r="Q335" s="279" t="s">
        <v>77</v>
      </c>
      <c r="R335" s="283" t="s">
        <v>77</v>
      </c>
      <c r="S335" s="208">
        <f>IF(B335="EXT",MATCH(SUBSTITUTE(M335,"/rsm:CrossIndustryInvoice",""),'Order-X_EXTENDED'!O:O,0),MATCH(B335,'Order-X_EXTENDED'!Z:Z,0))</f>
        <v>427</v>
      </c>
      <c r="T335" s="282" t="s">
        <v>256</v>
      </c>
      <c r="U335" s="270"/>
      <c r="V335" s="271" t="str">
        <f t="shared" si="10"/>
        <v>/rsm:CrossIndustryInvoice/rsm:SupplyChainTradeTransaction/ram:ApplicableHeaderTradeAgreement/ram:BuyerTradeParty/ram:PostalTradeAddress</v>
      </c>
      <c r="W335" s="271" t="str">
        <f t="shared" si="11"/>
        <v>/ram:CountryID</v>
      </c>
      <c r="X335" s="272">
        <f>COUNTIFS(M$4:M335,V335)</f>
        <v>1</v>
      </c>
      <c r="Z335" s="358" t="s">
        <v>1831</v>
      </c>
      <c r="AA335" s="279">
        <v>5</v>
      </c>
      <c r="AB335" s="279" t="s">
        <v>16</v>
      </c>
      <c r="AC335" s="277" t="s">
        <v>1836</v>
      </c>
      <c r="AD335" s="277" t="s">
        <v>1597</v>
      </c>
      <c r="AE335" s="278" t="s">
        <v>546</v>
      </c>
      <c r="AF335" s="278"/>
      <c r="AG335" s="278" t="s">
        <v>1837</v>
      </c>
      <c r="AH335" s="277" t="s">
        <v>189</v>
      </c>
      <c r="AI335" s="279" t="s">
        <v>16</v>
      </c>
      <c r="AJ335" s="288" t="s">
        <v>1834</v>
      </c>
      <c r="AK335" s="289" t="s">
        <v>1835</v>
      </c>
      <c r="AL335" s="279" t="s">
        <v>192</v>
      </c>
      <c r="AM335" s="282" t="s">
        <v>81</v>
      </c>
      <c r="AN335" s="279" t="s">
        <v>20</v>
      </c>
      <c r="AO335" s="279" t="s">
        <v>77</v>
      </c>
      <c r="AP335" s="283" t="s">
        <v>77</v>
      </c>
      <c r="AQ335" s="268"/>
      <c r="AR335" s="282" t="s">
        <v>256</v>
      </c>
      <c r="AS335" s="398"/>
    </row>
    <row r="336" spans="1:45" s="362" customFormat="1" ht="46" customHeight="1" x14ac:dyDescent="0.2">
      <c r="A336" s="554" t="s">
        <v>4160</v>
      </c>
      <c r="B336" s="371" t="s">
        <v>1838</v>
      </c>
      <c r="C336" s="279">
        <v>5</v>
      </c>
      <c r="D336" s="279" t="s">
        <v>20</v>
      </c>
      <c r="E336" s="277" t="s">
        <v>1839</v>
      </c>
      <c r="F336" s="277" t="s">
        <v>1493</v>
      </c>
      <c r="G336" s="278" t="s">
        <v>1494</v>
      </c>
      <c r="H336" s="278"/>
      <c r="I336" s="278" t="s">
        <v>77</v>
      </c>
      <c r="J336" s="277" t="s">
        <v>122</v>
      </c>
      <c r="K336" s="279" t="s">
        <v>20</v>
      </c>
      <c r="L336" s="288" t="s">
        <v>1840</v>
      </c>
      <c r="M336" s="289" t="s">
        <v>1841</v>
      </c>
      <c r="N336" s="279" t="s">
        <v>125</v>
      </c>
      <c r="O336" s="282" t="s">
        <v>81</v>
      </c>
      <c r="P336" s="279" t="s">
        <v>21</v>
      </c>
      <c r="Q336" s="279" t="s">
        <v>272</v>
      </c>
      <c r="R336" s="283" t="s">
        <v>77</v>
      </c>
      <c r="S336" s="208">
        <f>IF(B336="EXT",MATCH(SUBSTITUTE(M336,"/rsm:CrossIndustryInvoice",""),'Order-X_EXTENDED'!O:O,0),MATCH(B336,'Order-X_EXTENDED'!Z:Z,0))</f>
        <v>428</v>
      </c>
      <c r="T336" s="282" t="s">
        <v>256</v>
      </c>
      <c r="U336" s="270"/>
      <c r="V336" s="271" t="str">
        <f t="shared" si="10"/>
        <v>/rsm:CrossIndustryInvoice/rsm:SupplyChainTradeTransaction/ram:ApplicableHeaderTradeAgreement/ram:BuyerTradeParty/ram:PostalTradeAddress</v>
      </c>
      <c r="W336" s="271" t="str">
        <f t="shared" si="11"/>
        <v>/ram:CountrySubDivisionName</v>
      </c>
      <c r="X336" s="272">
        <f>COUNTIFS(M$4:M336,V336)</f>
        <v>1</v>
      </c>
      <c r="Z336" s="358" t="s">
        <v>1838</v>
      </c>
      <c r="AA336" s="279">
        <v>5</v>
      </c>
      <c r="AB336" s="279" t="s">
        <v>20</v>
      </c>
      <c r="AC336" s="277" t="s">
        <v>1842</v>
      </c>
      <c r="AD336" s="277" t="s">
        <v>1497</v>
      </c>
      <c r="AE336" s="278" t="s">
        <v>1498</v>
      </c>
      <c r="AF336" s="278"/>
      <c r="AG336" s="278" t="s">
        <v>77</v>
      </c>
      <c r="AH336" s="277" t="s">
        <v>131</v>
      </c>
      <c r="AI336" s="279" t="s">
        <v>20</v>
      </c>
      <c r="AJ336" s="288" t="s">
        <v>1840</v>
      </c>
      <c r="AK336" s="289" t="s">
        <v>1841</v>
      </c>
      <c r="AL336" s="279" t="s">
        <v>125</v>
      </c>
      <c r="AM336" s="282" t="s">
        <v>81</v>
      </c>
      <c r="AN336" s="279" t="s">
        <v>21</v>
      </c>
      <c r="AO336" s="279" t="s">
        <v>272</v>
      </c>
      <c r="AP336" s="283" t="s">
        <v>77</v>
      </c>
      <c r="AQ336" s="268"/>
      <c r="AR336" s="282" t="s">
        <v>256</v>
      </c>
      <c r="AS336" s="398"/>
    </row>
    <row r="337" spans="1:45" s="362" customFormat="1" ht="46" customHeight="1" x14ac:dyDescent="0.2">
      <c r="A337" s="554" t="s">
        <v>4160</v>
      </c>
      <c r="B337" s="378" t="s">
        <v>234</v>
      </c>
      <c r="C337" s="327">
        <v>4</v>
      </c>
      <c r="D337" s="327" t="s">
        <v>20</v>
      </c>
      <c r="E337" s="334" t="s">
        <v>4584</v>
      </c>
      <c r="F337" s="328"/>
      <c r="G337" s="329"/>
      <c r="H337" s="329"/>
      <c r="I337" s="329"/>
      <c r="J337" s="328"/>
      <c r="K337" s="327" t="s">
        <v>20</v>
      </c>
      <c r="L337" s="330" t="s">
        <v>1843</v>
      </c>
      <c r="M337" s="331" t="s">
        <v>1844</v>
      </c>
      <c r="N337" s="327"/>
      <c r="O337" s="332"/>
      <c r="P337" s="327" t="s">
        <v>21</v>
      </c>
      <c r="Q337" s="327"/>
      <c r="R337" s="333"/>
      <c r="S337" s="208">
        <f>IF(B337="EXT",MATCH(SUBSTITUTE(M337,"/rsm:CrossIndustryInvoice",""),'Order-X_EXTENDED'!O:O,0),MATCH(B337,'Order-X_EXTENDED'!Z:Z,0))</f>
        <v>429</v>
      </c>
      <c r="T337" s="332" t="s">
        <v>256</v>
      </c>
      <c r="U337" s="273"/>
      <c r="V337" s="271" t="str">
        <f t="shared" si="10"/>
        <v>/rsm:CrossIndustryInvoice/rsm:SupplyChainTradeTransaction/ram:ApplicableHeaderTradeAgreement/ram:BuyerTradeParty</v>
      </c>
      <c r="W337" s="271" t="str">
        <f t="shared" si="11"/>
        <v>/ram:URIUniversalCommunication</v>
      </c>
      <c r="X337" s="272">
        <f>COUNTIFS(M$4:M337,V337)</f>
        <v>1</v>
      </c>
      <c r="Z337" s="360" t="s">
        <v>234</v>
      </c>
      <c r="AA337" s="327">
        <v>4</v>
      </c>
      <c r="AB337" s="327" t="s">
        <v>20</v>
      </c>
      <c r="AC337" s="334" t="s">
        <v>1845</v>
      </c>
      <c r="AD337" s="328"/>
      <c r="AE337" s="329"/>
      <c r="AF337" s="329"/>
      <c r="AG337" s="329" t="s">
        <v>77</v>
      </c>
      <c r="AH337" s="328"/>
      <c r="AI337" s="327" t="s">
        <v>20</v>
      </c>
      <c r="AJ337" s="330" t="s">
        <v>1843</v>
      </c>
      <c r="AK337" s="331" t="s">
        <v>1844</v>
      </c>
      <c r="AL337" s="327"/>
      <c r="AM337" s="332"/>
      <c r="AN337" s="327" t="s">
        <v>21</v>
      </c>
      <c r="AO337" s="327"/>
      <c r="AP337" s="333"/>
      <c r="AQ337" s="268"/>
      <c r="AR337" s="332" t="s">
        <v>256</v>
      </c>
      <c r="AS337" s="398"/>
    </row>
    <row r="338" spans="1:45" s="362" customFormat="1" ht="46" customHeight="1" x14ac:dyDescent="0.2">
      <c r="A338" s="554" t="s">
        <v>4160</v>
      </c>
      <c r="B338" s="371" t="s">
        <v>237</v>
      </c>
      <c r="C338" s="279">
        <v>5</v>
      </c>
      <c r="D338" s="279" t="s">
        <v>20</v>
      </c>
      <c r="E338" s="277" t="s">
        <v>4585</v>
      </c>
      <c r="F338" s="277" t="s">
        <v>4586</v>
      </c>
      <c r="G338" s="278" t="s">
        <v>1610</v>
      </c>
      <c r="H338" s="278"/>
      <c r="I338" s="278" t="s">
        <v>1846</v>
      </c>
      <c r="J338" s="277" t="s">
        <v>144</v>
      </c>
      <c r="K338" s="279" t="s">
        <v>16</v>
      </c>
      <c r="L338" s="288" t="s">
        <v>1847</v>
      </c>
      <c r="M338" s="289" t="s">
        <v>1848</v>
      </c>
      <c r="N338" s="279" t="s">
        <v>147</v>
      </c>
      <c r="O338" s="282" t="s">
        <v>81</v>
      </c>
      <c r="P338" s="279" t="s">
        <v>20</v>
      </c>
      <c r="Q338" s="279" t="s">
        <v>272</v>
      </c>
      <c r="R338" s="283" t="s">
        <v>77</v>
      </c>
      <c r="S338" s="208">
        <f>IF(B338="EXT",MATCH(SUBSTITUTE(M338,"/rsm:CrossIndustryInvoice",""),'Order-X_EXTENDED'!O:O,0),MATCH(B338,'Order-X_EXTENDED'!Z:Z,0))</f>
        <v>430</v>
      </c>
      <c r="T338" s="282" t="s">
        <v>256</v>
      </c>
      <c r="U338" s="273"/>
      <c r="V338" s="271" t="str">
        <f t="shared" si="10"/>
        <v>/rsm:CrossIndustryInvoice/rsm:SupplyChainTradeTransaction/ram:ApplicableHeaderTradeAgreement/ram:BuyerTradeParty/ram:URIUniversalCommunication</v>
      </c>
      <c r="W338" s="271" t="str">
        <f t="shared" si="11"/>
        <v>/ram:URIID</v>
      </c>
      <c r="X338" s="272">
        <f>COUNTIFS(M$4:M338,V338)</f>
        <v>1</v>
      </c>
      <c r="Z338" s="358" t="s">
        <v>237</v>
      </c>
      <c r="AA338" s="279">
        <v>5</v>
      </c>
      <c r="AB338" s="279" t="s">
        <v>20</v>
      </c>
      <c r="AC338" s="277" t="s">
        <v>1849</v>
      </c>
      <c r="AD338" s="277" t="s">
        <v>1850</v>
      </c>
      <c r="AE338" s="278"/>
      <c r="AF338" s="278"/>
      <c r="AG338" s="278" t="s">
        <v>1851</v>
      </c>
      <c r="AH338" s="277" t="s">
        <v>154</v>
      </c>
      <c r="AI338" s="279" t="s">
        <v>16</v>
      </c>
      <c r="AJ338" s="288" t="s">
        <v>1847</v>
      </c>
      <c r="AK338" s="289" t="s">
        <v>1848</v>
      </c>
      <c r="AL338" s="279" t="s">
        <v>147</v>
      </c>
      <c r="AM338" s="282" t="s">
        <v>81</v>
      </c>
      <c r="AN338" s="279" t="s">
        <v>20</v>
      </c>
      <c r="AO338" s="279" t="s">
        <v>272</v>
      </c>
      <c r="AP338" s="283" t="s">
        <v>77</v>
      </c>
      <c r="AQ338" s="268"/>
      <c r="AR338" s="282" t="s">
        <v>256</v>
      </c>
      <c r="AS338" s="398"/>
    </row>
    <row r="339" spans="1:45" s="362" customFormat="1" ht="46" customHeight="1" x14ac:dyDescent="0.2">
      <c r="A339" s="554" t="s">
        <v>4160</v>
      </c>
      <c r="B339" s="371" t="s">
        <v>1852</v>
      </c>
      <c r="C339" s="279">
        <v>6</v>
      </c>
      <c r="D339" s="279" t="s">
        <v>16</v>
      </c>
      <c r="E339" s="307" t="s">
        <v>1641</v>
      </c>
      <c r="F339" s="277" t="s">
        <v>1853</v>
      </c>
      <c r="G339" s="278" t="s">
        <v>1610</v>
      </c>
      <c r="H339" s="278"/>
      <c r="I339" s="278" t="s">
        <v>77</v>
      </c>
      <c r="J339" s="277"/>
      <c r="K339" s="279" t="s">
        <v>16</v>
      </c>
      <c r="L339" s="288" t="s">
        <v>1854</v>
      </c>
      <c r="M339" s="289" t="s">
        <v>1855</v>
      </c>
      <c r="N339" s="279" t="s">
        <v>409</v>
      </c>
      <c r="O339" s="282" t="s">
        <v>230</v>
      </c>
      <c r="P339" s="279" t="s">
        <v>20</v>
      </c>
      <c r="Q339" s="279" t="s">
        <v>77</v>
      </c>
      <c r="R339" s="283" t="s">
        <v>77</v>
      </c>
      <c r="S339" s="208">
        <f>IF(B339="EXT",MATCH(SUBSTITUTE(M339,"/rsm:CrossIndustryInvoice",""),'Order-X_EXTENDED'!O:O,0),MATCH(B339,'Order-X_EXTENDED'!Z:Z,0))</f>
        <v>431</v>
      </c>
      <c r="T339" s="282" t="s">
        <v>256</v>
      </c>
      <c r="U339" s="273"/>
      <c r="V339" s="271" t="str">
        <f t="shared" si="10"/>
        <v>/rsm:CrossIndustryInvoice/rsm:SupplyChainTradeTransaction/ram:ApplicableHeaderTradeAgreement/ram:BuyerTradeParty/ram:URIUniversalCommunication/ram:URIID</v>
      </c>
      <c r="W339" s="271" t="str">
        <f t="shared" si="11"/>
        <v>/@schemeID</v>
      </c>
      <c r="X339" s="272">
        <f>COUNTIFS(M$4:M339,V339)</f>
        <v>1</v>
      </c>
      <c r="Z339" s="358" t="s">
        <v>1852</v>
      </c>
      <c r="AA339" s="279">
        <v>6</v>
      </c>
      <c r="AB339" s="279" t="s">
        <v>16</v>
      </c>
      <c r="AC339" s="307" t="s">
        <v>410</v>
      </c>
      <c r="AD339" s="277" t="s">
        <v>1856</v>
      </c>
      <c r="AE339" s="278" t="s">
        <v>1623</v>
      </c>
      <c r="AF339" s="278"/>
      <c r="AG339" s="278" t="s">
        <v>77</v>
      </c>
      <c r="AH339" s="277"/>
      <c r="AI339" s="279" t="s">
        <v>16</v>
      </c>
      <c r="AJ339" s="288" t="s">
        <v>1854</v>
      </c>
      <c r="AK339" s="289" t="s">
        <v>1855</v>
      </c>
      <c r="AL339" s="279" t="s">
        <v>409</v>
      </c>
      <c r="AM339" s="282" t="s">
        <v>230</v>
      </c>
      <c r="AN339" s="279" t="s">
        <v>20</v>
      </c>
      <c r="AO339" s="279" t="s">
        <v>77</v>
      </c>
      <c r="AP339" s="283" t="s">
        <v>77</v>
      </c>
      <c r="AQ339" s="268"/>
      <c r="AR339" s="282" t="s">
        <v>256</v>
      </c>
      <c r="AS339" s="398"/>
    </row>
    <row r="340" spans="1:45" s="362" customFormat="1" ht="46" customHeight="1" x14ac:dyDescent="0.2">
      <c r="A340" s="554" t="s">
        <v>4160</v>
      </c>
      <c r="B340" s="378" t="s">
        <v>1857</v>
      </c>
      <c r="C340" s="327">
        <v>4</v>
      </c>
      <c r="D340" s="327" t="s">
        <v>20</v>
      </c>
      <c r="E340" s="334" t="s">
        <v>4587</v>
      </c>
      <c r="F340" s="328"/>
      <c r="G340" s="329"/>
      <c r="H340" s="329"/>
      <c r="I340" s="329"/>
      <c r="J340" s="328"/>
      <c r="K340" s="327" t="s">
        <v>20</v>
      </c>
      <c r="L340" s="330" t="s">
        <v>1858</v>
      </c>
      <c r="M340" s="331" t="s">
        <v>1859</v>
      </c>
      <c r="N340" s="327"/>
      <c r="O340" s="332"/>
      <c r="P340" s="327" t="s">
        <v>21</v>
      </c>
      <c r="Q340" s="327"/>
      <c r="R340" s="333"/>
      <c r="S340" s="208">
        <f>IF(B340="EXT",MATCH(SUBSTITUTE(M340,"/rsm:CrossIndustryInvoice",""),'Order-X_EXTENDED'!O:O,0),MATCH(B340,'Order-X_EXTENDED'!Z:Z,0))</f>
        <v>432</v>
      </c>
      <c r="T340" s="332" t="s">
        <v>256</v>
      </c>
      <c r="U340" s="273"/>
      <c r="V340" s="271" t="str">
        <f t="shared" si="10"/>
        <v>/rsm:CrossIndustryInvoice/rsm:SupplyChainTradeTransaction/ram:ApplicableHeaderTradeAgreement/ram:BuyerTradeParty</v>
      </c>
      <c r="W340" s="271" t="str">
        <f t="shared" si="11"/>
        <v>/ram:SpecifiedTaxRegistration</v>
      </c>
      <c r="X340" s="272">
        <f>COUNTIFS(M$4:M340,V340)</f>
        <v>1</v>
      </c>
      <c r="Z340" s="360" t="s">
        <v>1857</v>
      </c>
      <c r="AA340" s="327">
        <v>4</v>
      </c>
      <c r="AB340" s="327" t="s">
        <v>20</v>
      </c>
      <c r="AC340" s="334" t="s">
        <v>1860</v>
      </c>
      <c r="AD340" s="328"/>
      <c r="AE340" s="329"/>
      <c r="AF340" s="329"/>
      <c r="AG340" s="329" t="s">
        <v>77</v>
      </c>
      <c r="AH340" s="328"/>
      <c r="AI340" s="327" t="s">
        <v>20</v>
      </c>
      <c r="AJ340" s="330" t="s">
        <v>1858</v>
      </c>
      <c r="AK340" s="331" t="s">
        <v>1859</v>
      </c>
      <c r="AL340" s="327"/>
      <c r="AM340" s="332"/>
      <c r="AN340" s="327" t="s">
        <v>21</v>
      </c>
      <c r="AO340" s="327"/>
      <c r="AP340" s="333"/>
      <c r="AQ340" s="268"/>
      <c r="AR340" s="332" t="s">
        <v>256</v>
      </c>
      <c r="AS340" s="398"/>
    </row>
    <row r="341" spans="1:45" s="362" customFormat="1" ht="46" customHeight="1" x14ac:dyDescent="0.2">
      <c r="A341" s="554" t="s">
        <v>4160</v>
      </c>
      <c r="B341" s="371" t="s">
        <v>1861</v>
      </c>
      <c r="C341" s="279">
        <v>5</v>
      </c>
      <c r="D341" s="279" t="s">
        <v>20</v>
      </c>
      <c r="E341" s="277" t="s">
        <v>1862</v>
      </c>
      <c r="F341" s="277" t="s">
        <v>1863</v>
      </c>
      <c r="G341" s="278" t="s">
        <v>1864</v>
      </c>
      <c r="H341" s="278" t="s">
        <v>1865</v>
      </c>
      <c r="I341" s="278" t="s">
        <v>1866</v>
      </c>
      <c r="J341" s="277" t="s">
        <v>144</v>
      </c>
      <c r="K341" s="279" t="s">
        <v>16</v>
      </c>
      <c r="L341" s="288" t="s">
        <v>1867</v>
      </c>
      <c r="M341" s="289" t="s">
        <v>1868</v>
      </c>
      <c r="N341" s="279" t="s">
        <v>147</v>
      </c>
      <c r="O341" s="282" t="s">
        <v>81</v>
      </c>
      <c r="P341" s="279" t="s">
        <v>20</v>
      </c>
      <c r="Q341" s="279" t="s">
        <v>77</v>
      </c>
      <c r="R341" s="283" t="s">
        <v>1635</v>
      </c>
      <c r="S341" s="208">
        <f>IF(B341="EXT",MATCH(SUBSTITUTE(M341,"/rsm:CrossIndustryInvoice",""),'Order-X_EXTENDED'!O:O,0),MATCH(B341,'Order-X_EXTENDED'!Z:Z,0))</f>
        <v>433</v>
      </c>
      <c r="T341" s="282" t="s">
        <v>256</v>
      </c>
      <c r="U341" s="273"/>
      <c r="V341" s="271" t="str">
        <f t="shared" si="10"/>
        <v>/rsm:CrossIndustryInvoice/rsm:SupplyChainTradeTransaction/ram:ApplicableHeaderTradeAgreement/ram:BuyerTradeParty/ram:SpecifiedTaxRegistration</v>
      </c>
      <c r="W341" s="271" t="str">
        <f t="shared" si="11"/>
        <v>/ram:ID</v>
      </c>
      <c r="X341" s="272">
        <f>COUNTIFS(M$4:M341,V341)</f>
        <v>1</v>
      </c>
      <c r="Z341" s="358" t="s">
        <v>1861</v>
      </c>
      <c r="AA341" s="279">
        <v>5</v>
      </c>
      <c r="AB341" s="279" t="s">
        <v>20</v>
      </c>
      <c r="AC341" s="277" t="s">
        <v>1869</v>
      </c>
      <c r="AD341" s="277" t="s">
        <v>1870</v>
      </c>
      <c r="AE341" s="278" t="s">
        <v>1638</v>
      </c>
      <c r="AF341" s="278" t="s">
        <v>1871</v>
      </c>
      <c r="AG341" s="278" t="s">
        <v>1872</v>
      </c>
      <c r="AH341" s="277" t="s">
        <v>154</v>
      </c>
      <c r="AI341" s="279" t="s">
        <v>16</v>
      </c>
      <c r="AJ341" s="288" t="s">
        <v>1867</v>
      </c>
      <c r="AK341" s="289" t="s">
        <v>1868</v>
      </c>
      <c r="AL341" s="279" t="s">
        <v>147</v>
      </c>
      <c r="AM341" s="282" t="s">
        <v>81</v>
      </c>
      <c r="AN341" s="279" t="s">
        <v>20</v>
      </c>
      <c r="AO341" s="279" t="s">
        <v>77</v>
      </c>
      <c r="AP341" s="283" t="s">
        <v>1635</v>
      </c>
      <c r="AQ341" s="268"/>
      <c r="AR341" s="282" t="s">
        <v>256</v>
      </c>
      <c r="AS341" s="398"/>
    </row>
    <row r="342" spans="1:45" s="362" customFormat="1" ht="46" customHeight="1" x14ac:dyDescent="0.2">
      <c r="A342" s="554" t="s">
        <v>4160</v>
      </c>
      <c r="B342" s="371" t="s">
        <v>1873</v>
      </c>
      <c r="C342" s="279">
        <v>6</v>
      </c>
      <c r="D342" s="279" t="s">
        <v>16</v>
      </c>
      <c r="E342" s="307" t="s">
        <v>1641</v>
      </c>
      <c r="F342" s="277" t="s">
        <v>1874</v>
      </c>
      <c r="G342" s="278" t="s">
        <v>1643</v>
      </c>
      <c r="H342" s="278"/>
      <c r="I342" s="278" t="s">
        <v>1635</v>
      </c>
      <c r="J342" s="277"/>
      <c r="K342" s="279" t="s">
        <v>16</v>
      </c>
      <c r="L342" s="288" t="s">
        <v>1875</v>
      </c>
      <c r="M342" s="289" t="s">
        <v>1876</v>
      </c>
      <c r="N342" s="279" t="s">
        <v>77</v>
      </c>
      <c r="O342" s="282" t="s">
        <v>230</v>
      </c>
      <c r="P342" s="279" t="s">
        <v>20</v>
      </c>
      <c r="Q342" s="279" t="s">
        <v>77</v>
      </c>
      <c r="R342" s="283" t="s">
        <v>1635</v>
      </c>
      <c r="S342" s="208">
        <f>IF(B342="EXT",MATCH(SUBSTITUTE(M342,"/rsm:CrossIndustryInvoice",""),'Order-X_EXTENDED'!O:O,0),MATCH(B342,'Order-X_EXTENDED'!Z:Z,0))</f>
        <v>434</v>
      </c>
      <c r="T342" s="282" t="s">
        <v>256</v>
      </c>
      <c r="U342" s="273"/>
      <c r="V342" s="271" t="str">
        <f t="shared" si="10"/>
        <v>/rsm:CrossIndustryInvoice/rsm:SupplyChainTradeTransaction/ram:ApplicableHeaderTradeAgreement/ram:BuyerTradeParty/ram:SpecifiedTaxRegistration/ram:ID</v>
      </c>
      <c r="W342" s="271" t="str">
        <f t="shared" si="11"/>
        <v>/@schemeID</v>
      </c>
      <c r="X342" s="272">
        <f>COUNTIFS(M$4:M342,V342)</f>
        <v>1</v>
      </c>
      <c r="Z342" s="358" t="s">
        <v>1873</v>
      </c>
      <c r="AA342" s="279">
        <v>6</v>
      </c>
      <c r="AB342" s="279" t="s">
        <v>16</v>
      </c>
      <c r="AC342" s="307" t="s">
        <v>410</v>
      </c>
      <c r="AD342" s="277" t="s">
        <v>1877</v>
      </c>
      <c r="AE342" s="278" t="s">
        <v>1647</v>
      </c>
      <c r="AF342" s="278"/>
      <c r="AG342" s="278" t="s">
        <v>1647</v>
      </c>
      <c r="AH342" s="277"/>
      <c r="AI342" s="279" t="s">
        <v>16</v>
      </c>
      <c r="AJ342" s="288" t="s">
        <v>1875</v>
      </c>
      <c r="AK342" s="289" t="s">
        <v>1876</v>
      </c>
      <c r="AL342" s="279" t="s">
        <v>77</v>
      </c>
      <c r="AM342" s="282" t="s">
        <v>230</v>
      </c>
      <c r="AN342" s="279" t="s">
        <v>20</v>
      </c>
      <c r="AO342" s="279" t="s">
        <v>77</v>
      </c>
      <c r="AP342" s="283" t="s">
        <v>1635</v>
      </c>
      <c r="AQ342" s="268"/>
      <c r="AR342" s="282" t="s">
        <v>256</v>
      </c>
      <c r="AS342" s="398"/>
    </row>
    <row r="343" spans="1:45" s="362" customFormat="1" ht="46" customHeight="1" x14ac:dyDescent="0.2">
      <c r="A343" s="553" t="s">
        <v>4160</v>
      </c>
      <c r="B343" s="369" t="s">
        <v>1878</v>
      </c>
      <c r="C343" s="317">
        <v>3</v>
      </c>
      <c r="D343" s="317" t="s">
        <v>20</v>
      </c>
      <c r="E343" s="319" t="s">
        <v>1879</v>
      </c>
      <c r="F343" s="319" t="s">
        <v>1880</v>
      </c>
      <c r="G343" s="320"/>
      <c r="H343" s="320" t="s">
        <v>1881</v>
      </c>
      <c r="I343" s="320" t="s">
        <v>77</v>
      </c>
      <c r="J343" s="319"/>
      <c r="K343" s="317" t="s">
        <v>20</v>
      </c>
      <c r="L343" s="321" t="s">
        <v>1882</v>
      </c>
      <c r="M343" s="322" t="s">
        <v>1883</v>
      </c>
      <c r="N343" s="317" t="s">
        <v>77</v>
      </c>
      <c r="O343" s="323" t="s">
        <v>81</v>
      </c>
      <c r="P343" s="317" t="s">
        <v>20</v>
      </c>
      <c r="Q343" s="317" t="s">
        <v>77</v>
      </c>
      <c r="R343" s="324" t="s">
        <v>77</v>
      </c>
      <c r="S343" s="208" t="e">
        <f>IF(B343="EXT",MATCH(SUBSTITUTE(M343,"/rsm:CrossIndustryInvoice",""),'Order-X_EXTENDED'!O:O,0),MATCH(B343,'Order-X_EXTENDED'!Z:Z,0))</f>
        <v>#N/A</v>
      </c>
      <c r="T343" s="323" t="s">
        <v>256</v>
      </c>
      <c r="U343" s="273" t="s">
        <v>4704</v>
      </c>
      <c r="V343" s="271" t="str">
        <f t="shared" si="10"/>
        <v>/rsm:CrossIndustryInvoice/rsm:SupplyChainTradeTransaction/ram:ApplicableHeaderTradeAgreement</v>
      </c>
      <c r="W343" s="271" t="str">
        <f t="shared" si="11"/>
        <v>/ram:SellerTaxRepresentativeTradeParty</v>
      </c>
      <c r="X343" s="272">
        <f>COUNTIFS(M$4:M343,V343)</f>
        <v>1</v>
      </c>
      <c r="Z343" s="359" t="s">
        <v>1878</v>
      </c>
      <c r="AA343" s="317">
        <v>3</v>
      </c>
      <c r="AB343" s="317" t="s">
        <v>20</v>
      </c>
      <c r="AC343" s="319" t="s">
        <v>1884</v>
      </c>
      <c r="AD343" s="319" t="s">
        <v>1885</v>
      </c>
      <c r="AE343" s="320"/>
      <c r="AF343" s="320" t="s">
        <v>1886</v>
      </c>
      <c r="AG343" s="320" t="s">
        <v>77</v>
      </c>
      <c r="AH343" s="319"/>
      <c r="AI343" s="317" t="s">
        <v>20</v>
      </c>
      <c r="AJ343" s="321" t="s">
        <v>1882</v>
      </c>
      <c r="AK343" s="322" t="s">
        <v>1883</v>
      </c>
      <c r="AL343" s="317" t="s">
        <v>77</v>
      </c>
      <c r="AM343" s="323" t="s">
        <v>81</v>
      </c>
      <c r="AN343" s="317" t="s">
        <v>20</v>
      </c>
      <c r="AO343" s="317" t="s">
        <v>77</v>
      </c>
      <c r="AP343" s="324" t="s">
        <v>77</v>
      </c>
      <c r="AQ343" s="268"/>
      <c r="AR343" s="323" t="s">
        <v>256</v>
      </c>
      <c r="AS343" s="398"/>
    </row>
    <row r="344" spans="1:45" s="362" customFormat="1" ht="46" customHeight="1" x14ac:dyDescent="0.2">
      <c r="A344" s="554" t="s">
        <v>4160</v>
      </c>
      <c r="B344" s="274" t="s">
        <v>92</v>
      </c>
      <c r="C344" s="275">
        <v>4</v>
      </c>
      <c r="D344" s="275" t="s">
        <v>20</v>
      </c>
      <c r="E344" s="277" t="s">
        <v>4</v>
      </c>
      <c r="F344" s="277"/>
      <c r="G344" s="278"/>
      <c r="H344" s="278"/>
      <c r="I344" s="278"/>
      <c r="J344" s="277"/>
      <c r="K344" s="279" t="s">
        <v>20</v>
      </c>
      <c r="L344" s="280" t="s">
        <v>1887</v>
      </c>
      <c r="M344" s="281" t="s">
        <v>1888</v>
      </c>
      <c r="N344" s="279"/>
      <c r="O344" s="282"/>
      <c r="P344" s="275" t="s">
        <v>21</v>
      </c>
      <c r="Q344" s="279"/>
      <c r="R344" s="283"/>
      <c r="S344" s="208" t="e">
        <f>IF(B344="EXT",MATCH(SUBSTITUTE(M344,"/rsm:CrossIndustryInvoice",""),'Order-X_EXTENDED'!O:O,0),MATCH(B344,'Order-X_EXTENDED'!Z:Z,0))</f>
        <v>#N/A</v>
      </c>
      <c r="T344" s="284" t="s">
        <v>99</v>
      </c>
      <c r="U344" s="273" t="s">
        <v>4704</v>
      </c>
      <c r="V344" s="271" t="str">
        <f t="shared" si="10"/>
        <v>/rsm:CrossIndustryInvoice/rsm:SupplyChainTradeTransaction/ram:ApplicableHeaderTradeAgreement/ram:SellerTaxRepresentativeTradeParty</v>
      </c>
      <c r="W344" s="271" t="str">
        <f t="shared" si="11"/>
        <v>/ram:ID</v>
      </c>
      <c r="X344" s="272">
        <f>COUNTIFS(M$4:M344,V344)</f>
        <v>1</v>
      </c>
      <c r="Z344" s="274" t="s">
        <v>92</v>
      </c>
      <c r="AA344" s="275">
        <v>4</v>
      </c>
      <c r="AB344" s="275" t="s">
        <v>20</v>
      </c>
      <c r="AC344" s="277" t="s">
        <v>1889</v>
      </c>
      <c r="AD344" s="277"/>
      <c r="AE344" s="278"/>
      <c r="AF344" s="278"/>
      <c r="AG344" s="278"/>
      <c r="AH344" s="277"/>
      <c r="AI344" s="279" t="s">
        <v>20</v>
      </c>
      <c r="AJ344" s="280" t="s">
        <v>1887</v>
      </c>
      <c r="AK344" s="281" t="s">
        <v>1888</v>
      </c>
      <c r="AL344" s="279"/>
      <c r="AM344" s="282"/>
      <c r="AN344" s="275" t="s">
        <v>21</v>
      </c>
      <c r="AO344" s="279"/>
      <c r="AP344" s="283"/>
      <c r="AQ344" s="268"/>
      <c r="AR344" s="284" t="s">
        <v>99</v>
      </c>
      <c r="AS344" s="398"/>
    </row>
    <row r="345" spans="1:45" s="362" customFormat="1" ht="46" customHeight="1" x14ac:dyDescent="0.2">
      <c r="A345" s="554" t="s">
        <v>4160</v>
      </c>
      <c r="B345" s="274" t="s">
        <v>92</v>
      </c>
      <c r="C345" s="275">
        <v>4</v>
      </c>
      <c r="D345" s="275" t="s">
        <v>21</v>
      </c>
      <c r="E345" s="277" t="s">
        <v>551</v>
      </c>
      <c r="F345" s="277"/>
      <c r="G345" s="278"/>
      <c r="H345" s="278"/>
      <c r="I345" s="278"/>
      <c r="J345" s="277"/>
      <c r="K345" s="279" t="s">
        <v>21</v>
      </c>
      <c r="L345" s="280" t="s">
        <v>1890</v>
      </c>
      <c r="M345" s="281" t="s">
        <v>1891</v>
      </c>
      <c r="N345" s="279"/>
      <c r="O345" s="282"/>
      <c r="P345" s="275" t="s">
        <v>21</v>
      </c>
      <c r="Q345" s="279"/>
      <c r="R345" s="283"/>
      <c r="S345" s="208" t="e">
        <f>IF(B345="EXT",MATCH(SUBSTITUTE(M345,"/rsm:CrossIndustryInvoice",""),'Order-X_EXTENDED'!O:O,0),MATCH(B345,'Order-X_EXTENDED'!Z:Z,0))</f>
        <v>#N/A</v>
      </c>
      <c r="T345" s="284" t="s">
        <v>99</v>
      </c>
      <c r="U345" s="273" t="s">
        <v>4704</v>
      </c>
      <c r="V345" s="271" t="str">
        <f t="shared" si="10"/>
        <v>/rsm:CrossIndustryInvoice/rsm:SupplyChainTradeTransaction/ram:ApplicableHeaderTradeAgreement/ram:SellerTaxRepresentativeTradeParty</v>
      </c>
      <c r="W345" s="271" t="str">
        <f t="shared" si="11"/>
        <v>/ram:GlobalID</v>
      </c>
      <c r="X345" s="272">
        <f>COUNTIFS(M$4:M345,V345)</f>
        <v>1</v>
      </c>
      <c r="Z345" s="274" t="s">
        <v>92</v>
      </c>
      <c r="AA345" s="275">
        <v>4</v>
      </c>
      <c r="AB345" s="275" t="s">
        <v>21</v>
      </c>
      <c r="AC345" s="277" t="s">
        <v>1892</v>
      </c>
      <c r="AD345" s="277"/>
      <c r="AE345" s="278"/>
      <c r="AF345" s="278"/>
      <c r="AG345" s="278"/>
      <c r="AH345" s="277"/>
      <c r="AI345" s="279" t="s">
        <v>21</v>
      </c>
      <c r="AJ345" s="280" t="s">
        <v>1890</v>
      </c>
      <c r="AK345" s="281" t="s">
        <v>1891</v>
      </c>
      <c r="AL345" s="279"/>
      <c r="AM345" s="282"/>
      <c r="AN345" s="275" t="s">
        <v>21</v>
      </c>
      <c r="AO345" s="279"/>
      <c r="AP345" s="283"/>
      <c r="AQ345" s="268"/>
      <c r="AR345" s="284" t="s">
        <v>99</v>
      </c>
      <c r="AS345" s="398"/>
    </row>
    <row r="346" spans="1:45" s="362" customFormat="1" ht="46" customHeight="1" x14ac:dyDescent="0.2">
      <c r="A346" s="554" t="s">
        <v>4160</v>
      </c>
      <c r="B346" s="274" t="s">
        <v>92</v>
      </c>
      <c r="C346" s="275">
        <v>5</v>
      </c>
      <c r="D346" s="275" t="s">
        <v>16</v>
      </c>
      <c r="E346" s="277" t="s">
        <v>554</v>
      </c>
      <c r="F346" s="277"/>
      <c r="G346" s="278"/>
      <c r="H346" s="278"/>
      <c r="I346" s="278"/>
      <c r="J346" s="277"/>
      <c r="K346" s="279" t="s">
        <v>16</v>
      </c>
      <c r="L346" s="280" t="s">
        <v>1893</v>
      </c>
      <c r="M346" s="281" t="s">
        <v>1894</v>
      </c>
      <c r="N346" s="279"/>
      <c r="O346" s="282"/>
      <c r="P346" s="275" t="s">
        <v>20</v>
      </c>
      <c r="Q346" s="279"/>
      <c r="R346" s="283"/>
      <c r="S346" s="208" t="e">
        <f>IF(B346="EXT",MATCH(SUBSTITUTE(M346,"/rsm:CrossIndustryInvoice",""),'Order-X_EXTENDED'!O:O,0),MATCH(B346,'Order-X_EXTENDED'!Z:Z,0))</f>
        <v>#N/A</v>
      </c>
      <c r="T346" s="284" t="s">
        <v>99</v>
      </c>
      <c r="U346" s="273" t="s">
        <v>4704</v>
      </c>
      <c r="V346" s="271" t="str">
        <f t="shared" si="10"/>
        <v>/rsm:CrossIndustryInvoice/rsm:SupplyChainTradeTransaction/ram:ApplicableHeaderTradeAgreement/ram:SellerTaxRepresentativeTradeParty/ram:GlobalID</v>
      </c>
      <c r="W346" s="271" t="str">
        <f t="shared" si="11"/>
        <v>/@schemeID</v>
      </c>
      <c r="X346" s="272">
        <f>COUNTIFS(M$4:M346,V346)</f>
        <v>1</v>
      </c>
      <c r="Z346" s="274" t="s">
        <v>92</v>
      </c>
      <c r="AA346" s="275">
        <v>5</v>
      </c>
      <c r="AB346" s="275" t="s">
        <v>16</v>
      </c>
      <c r="AC346" s="277" t="s">
        <v>410</v>
      </c>
      <c r="AD346" s="277"/>
      <c r="AE346" s="278"/>
      <c r="AF346" s="278"/>
      <c r="AG346" s="278"/>
      <c r="AH346" s="277"/>
      <c r="AI346" s="279" t="s">
        <v>16</v>
      </c>
      <c r="AJ346" s="280" t="s">
        <v>1893</v>
      </c>
      <c r="AK346" s="281" t="s">
        <v>1894</v>
      </c>
      <c r="AL346" s="279"/>
      <c r="AM346" s="282"/>
      <c r="AN346" s="275" t="s">
        <v>20</v>
      </c>
      <c r="AO346" s="279"/>
      <c r="AP346" s="283"/>
      <c r="AQ346" s="268"/>
      <c r="AR346" s="284" t="s">
        <v>99</v>
      </c>
      <c r="AS346" s="398"/>
    </row>
    <row r="347" spans="1:45" s="362" customFormat="1" ht="46" customHeight="1" x14ac:dyDescent="0.2">
      <c r="A347" s="554" t="s">
        <v>4160</v>
      </c>
      <c r="B347" s="371" t="s">
        <v>1895</v>
      </c>
      <c r="C347" s="279">
        <v>4</v>
      </c>
      <c r="D347" s="279" t="s">
        <v>16</v>
      </c>
      <c r="E347" s="277" t="s">
        <v>1896</v>
      </c>
      <c r="F347" s="277" t="s">
        <v>1897</v>
      </c>
      <c r="G347" s="278"/>
      <c r="H347" s="278"/>
      <c r="I347" s="278" t="s">
        <v>1898</v>
      </c>
      <c r="J347" s="277" t="s">
        <v>122</v>
      </c>
      <c r="K347" s="279" t="s">
        <v>16</v>
      </c>
      <c r="L347" s="288" t="s">
        <v>1899</v>
      </c>
      <c r="M347" s="289" t="s">
        <v>1900</v>
      </c>
      <c r="N347" s="279" t="s">
        <v>125</v>
      </c>
      <c r="O347" s="282" t="s">
        <v>81</v>
      </c>
      <c r="P347" s="279" t="s">
        <v>20</v>
      </c>
      <c r="Q347" s="279" t="s">
        <v>77</v>
      </c>
      <c r="R347" s="283" t="s">
        <v>77</v>
      </c>
      <c r="S347" s="208" t="e">
        <f>IF(B347="EXT",MATCH(SUBSTITUTE(M347,"/rsm:CrossIndustryInvoice",""),'Order-X_EXTENDED'!O:O,0),MATCH(B347,'Order-X_EXTENDED'!Z:Z,0))</f>
        <v>#N/A</v>
      </c>
      <c r="T347" s="282" t="s">
        <v>256</v>
      </c>
      <c r="U347" s="273" t="s">
        <v>4704</v>
      </c>
      <c r="V347" s="271" t="str">
        <f t="shared" si="10"/>
        <v>/rsm:CrossIndustryInvoice/rsm:SupplyChainTradeTransaction/ram:ApplicableHeaderTradeAgreement/ram:SellerTaxRepresentativeTradeParty</v>
      </c>
      <c r="W347" s="271" t="str">
        <f t="shared" si="11"/>
        <v>/ram:Name</v>
      </c>
      <c r="X347" s="272">
        <f>COUNTIFS(M$4:M347,V347)</f>
        <v>1</v>
      </c>
      <c r="Z347" s="358" t="s">
        <v>1895</v>
      </c>
      <c r="AA347" s="279">
        <v>4</v>
      </c>
      <c r="AB347" s="279" t="s">
        <v>16</v>
      </c>
      <c r="AC347" s="277" t="s">
        <v>1901</v>
      </c>
      <c r="AD347" s="277" t="s">
        <v>1902</v>
      </c>
      <c r="AE347" s="278"/>
      <c r="AF347" s="278"/>
      <c r="AG347" s="278" t="s">
        <v>1903</v>
      </c>
      <c r="AH347" s="277" t="s">
        <v>131</v>
      </c>
      <c r="AI347" s="279" t="s">
        <v>16</v>
      </c>
      <c r="AJ347" s="288" t="s">
        <v>1899</v>
      </c>
      <c r="AK347" s="289" t="s">
        <v>1900</v>
      </c>
      <c r="AL347" s="279" t="s">
        <v>125</v>
      </c>
      <c r="AM347" s="282" t="s">
        <v>81</v>
      </c>
      <c r="AN347" s="279" t="s">
        <v>20</v>
      </c>
      <c r="AO347" s="279" t="s">
        <v>77</v>
      </c>
      <c r="AP347" s="283" t="s">
        <v>77</v>
      </c>
      <c r="AQ347" s="268"/>
      <c r="AR347" s="282" t="s">
        <v>256</v>
      </c>
      <c r="AS347" s="398"/>
    </row>
    <row r="348" spans="1:45" s="362" customFormat="1" ht="46" customHeight="1" x14ac:dyDescent="0.2">
      <c r="A348" s="554" t="s">
        <v>4160</v>
      </c>
      <c r="B348" s="335" t="s">
        <v>92</v>
      </c>
      <c r="C348" s="336">
        <v>4</v>
      </c>
      <c r="D348" s="336" t="s">
        <v>20</v>
      </c>
      <c r="E348" s="328" t="s">
        <v>4588</v>
      </c>
      <c r="F348" s="328"/>
      <c r="G348" s="329"/>
      <c r="H348" s="329"/>
      <c r="I348" s="329"/>
      <c r="J348" s="328"/>
      <c r="K348" s="327" t="s">
        <v>20</v>
      </c>
      <c r="L348" s="337" t="s">
        <v>1904</v>
      </c>
      <c r="M348" s="338" t="s">
        <v>1905</v>
      </c>
      <c r="N348" s="327"/>
      <c r="O348" s="332"/>
      <c r="P348" s="336" t="s">
        <v>20</v>
      </c>
      <c r="Q348" s="327"/>
      <c r="R348" s="333"/>
      <c r="S348" s="208" t="e">
        <f>IF(B348="EXT",MATCH(SUBSTITUTE(M348,"/rsm:CrossIndustryInvoice",""),'Order-X_EXTENDED'!O:O,0),MATCH(B348,'Order-X_EXTENDED'!Z:Z,0))</f>
        <v>#N/A</v>
      </c>
      <c r="T348" s="339" t="s">
        <v>99</v>
      </c>
      <c r="U348" s="273" t="s">
        <v>4704</v>
      </c>
      <c r="V348" s="271" t="str">
        <f t="shared" si="10"/>
        <v>/rsm:CrossIndustryInvoice/rsm:SupplyChainTradeTransaction/ram:ApplicableHeaderTradeAgreement/ram:SellerTaxRepresentativeTradeParty</v>
      </c>
      <c r="W348" s="271" t="str">
        <f t="shared" si="11"/>
        <v>/ram:SpecifiedLegalOrganization</v>
      </c>
      <c r="X348" s="272">
        <f>COUNTIFS(M$4:M348,V348)</f>
        <v>1</v>
      </c>
      <c r="Z348" s="335" t="s">
        <v>92</v>
      </c>
      <c r="AA348" s="336">
        <v>4</v>
      </c>
      <c r="AB348" s="336" t="s">
        <v>20</v>
      </c>
      <c r="AC348" s="328" t="s">
        <v>1906</v>
      </c>
      <c r="AD348" s="328"/>
      <c r="AE348" s="329"/>
      <c r="AF348" s="329"/>
      <c r="AG348" s="329"/>
      <c r="AH348" s="328"/>
      <c r="AI348" s="327" t="s">
        <v>20</v>
      </c>
      <c r="AJ348" s="337" t="s">
        <v>1904</v>
      </c>
      <c r="AK348" s="338" t="s">
        <v>1905</v>
      </c>
      <c r="AL348" s="327"/>
      <c r="AM348" s="332"/>
      <c r="AN348" s="336" t="s">
        <v>20</v>
      </c>
      <c r="AO348" s="327"/>
      <c r="AP348" s="333"/>
      <c r="AQ348" s="268"/>
      <c r="AR348" s="339" t="s">
        <v>99</v>
      </c>
      <c r="AS348" s="398"/>
    </row>
    <row r="349" spans="1:45" s="362" customFormat="1" ht="46" customHeight="1" x14ac:dyDescent="0.2">
      <c r="A349" s="554" t="s">
        <v>4160</v>
      </c>
      <c r="B349" s="274" t="s">
        <v>92</v>
      </c>
      <c r="C349" s="275">
        <v>5</v>
      </c>
      <c r="D349" s="275" t="s">
        <v>20</v>
      </c>
      <c r="E349" s="277" t="s">
        <v>4</v>
      </c>
      <c r="F349" s="277"/>
      <c r="G349" s="278"/>
      <c r="H349" s="278"/>
      <c r="I349" s="278"/>
      <c r="J349" s="277"/>
      <c r="K349" s="279" t="s">
        <v>20</v>
      </c>
      <c r="L349" s="280" t="s">
        <v>1907</v>
      </c>
      <c r="M349" s="281" t="s">
        <v>1908</v>
      </c>
      <c r="N349" s="279"/>
      <c r="O349" s="282"/>
      <c r="P349" s="275" t="s">
        <v>20</v>
      </c>
      <c r="Q349" s="279"/>
      <c r="R349" s="283"/>
      <c r="S349" s="208" t="e">
        <f>IF(B349="EXT",MATCH(SUBSTITUTE(M349,"/rsm:CrossIndustryInvoice",""),'Order-X_EXTENDED'!O:O,0),MATCH(B349,'Order-X_EXTENDED'!Z:Z,0))</f>
        <v>#N/A</v>
      </c>
      <c r="T349" s="284" t="s">
        <v>99</v>
      </c>
      <c r="U349" s="273" t="s">
        <v>4704</v>
      </c>
      <c r="V349" s="271" t="str">
        <f t="shared" si="10"/>
        <v>/rsm:CrossIndustryInvoice/rsm:SupplyChainTradeTransaction/ram:ApplicableHeaderTradeAgreement/ram:SellerTaxRepresentativeTradeParty/ram:SpecifiedLegalOrganization</v>
      </c>
      <c r="W349" s="271" t="str">
        <f t="shared" si="11"/>
        <v>/ram:ID</v>
      </c>
      <c r="X349" s="272">
        <f>COUNTIFS(M$4:M349,V349)</f>
        <v>1</v>
      </c>
      <c r="Z349" s="274" t="s">
        <v>92</v>
      </c>
      <c r="AA349" s="275">
        <v>5</v>
      </c>
      <c r="AB349" s="275" t="s">
        <v>20</v>
      </c>
      <c r="AC349" s="277" t="s">
        <v>1909</v>
      </c>
      <c r="AD349" s="277"/>
      <c r="AE349" s="278"/>
      <c r="AF349" s="278"/>
      <c r="AG349" s="278"/>
      <c r="AH349" s="277"/>
      <c r="AI349" s="279" t="s">
        <v>20</v>
      </c>
      <c r="AJ349" s="280" t="s">
        <v>1907</v>
      </c>
      <c r="AK349" s="281" t="s">
        <v>1908</v>
      </c>
      <c r="AL349" s="279"/>
      <c r="AM349" s="282"/>
      <c r="AN349" s="275" t="s">
        <v>20</v>
      </c>
      <c r="AO349" s="279"/>
      <c r="AP349" s="283"/>
      <c r="AQ349" s="268"/>
      <c r="AR349" s="284" t="s">
        <v>99</v>
      </c>
      <c r="AS349" s="398"/>
    </row>
    <row r="350" spans="1:45" s="362" customFormat="1" ht="46" customHeight="1" x14ac:dyDescent="0.2">
      <c r="A350" s="554" t="s">
        <v>4160</v>
      </c>
      <c r="B350" s="274" t="s">
        <v>92</v>
      </c>
      <c r="C350" s="275">
        <v>6</v>
      </c>
      <c r="D350" s="275" t="s">
        <v>20</v>
      </c>
      <c r="E350" s="277" t="s">
        <v>554</v>
      </c>
      <c r="F350" s="277" t="s">
        <v>4589</v>
      </c>
      <c r="G350" s="278" t="s">
        <v>406</v>
      </c>
      <c r="H350" s="278" t="s">
        <v>1448</v>
      </c>
      <c r="I350" s="278" t="s">
        <v>77</v>
      </c>
      <c r="J350" s="277" t="s">
        <v>189</v>
      </c>
      <c r="K350" s="279" t="s">
        <v>20</v>
      </c>
      <c r="L350" s="280" t="s">
        <v>1910</v>
      </c>
      <c r="M350" s="281" t="s">
        <v>1911</v>
      </c>
      <c r="N350" s="279"/>
      <c r="O350" s="282"/>
      <c r="P350" s="275" t="s">
        <v>20</v>
      </c>
      <c r="Q350" s="279"/>
      <c r="R350" s="283"/>
      <c r="S350" s="208" t="e">
        <f>IF(B350="EXT",MATCH(SUBSTITUTE(M350,"/rsm:CrossIndustryInvoice",""),'Order-X_EXTENDED'!O:O,0),MATCH(B350,'Order-X_EXTENDED'!Z:Z,0))</f>
        <v>#N/A</v>
      </c>
      <c r="T350" s="284" t="s">
        <v>99</v>
      </c>
      <c r="U350" s="273" t="s">
        <v>4704</v>
      </c>
      <c r="V350" s="271" t="str">
        <f t="shared" si="10"/>
        <v>/rsm:CrossIndustryInvoice/rsm:SupplyChainTradeTransaction/ram:ApplicableHeaderTradeAgreement/ram:SellerTaxRepresentativeTradeParty/ram:SpecifiedLegalOrganization/ram:ID</v>
      </c>
      <c r="W350" s="271" t="str">
        <f t="shared" si="11"/>
        <v>/@schemeID</v>
      </c>
      <c r="X350" s="272">
        <f>COUNTIFS(M$4:M350,V350)</f>
        <v>1</v>
      </c>
      <c r="Z350" s="274" t="s">
        <v>92</v>
      </c>
      <c r="AA350" s="275">
        <v>6</v>
      </c>
      <c r="AB350" s="275" t="s">
        <v>20</v>
      </c>
      <c r="AC350" s="277" t="s">
        <v>410</v>
      </c>
      <c r="AD350" s="277"/>
      <c r="AE350" s="278"/>
      <c r="AF350" s="278"/>
      <c r="AG350" s="278"/>
      <c r="AH350" s="277"/>
      <c r="AI350" s="279" t="s">
        <v>20</v>
      </c>
      <c r="AJ350" s="280" t="s">
        <v>1910</v>
      </c>
      <c r="AK350" s="281" t="s">
        <v>1911</v>
      </c>
      <c r="AL350" s="279"/>
      <c r="AM350" s="282"/>
      <c r="AN350" s="275" t="s">
        <v>20</v>
      </c>
      <c r="AO350" s="279"/>
      <c r="AP350" s="283"/>
      <c r="AQ350" s="268"/>
      <c r="AR350" s="284" t="s">
        <v>99</v>
      </c>
      <c r="AS350" s="398"/>
    </row>
    <row r="351" spans="1:45" s="362" customFormat="1" ht="46" customHeight="1" x14ac:dyDescent="0.2">
      <c r="A351" s="554" t="s">
        <v>4160</v>
      </c>
      <c r="B351" s="274" t="s">
        <v>92</v>
      </c>
      <c r="C351" s="275">
        <v>5</v>
      </c>
      <c r="D351" s="275" t="s">
        <v>20</v>
      </c>
      <c r="E351" s="277" t="s">
        <v>866</v>
      </c>
      <c r="F351" s="277"/>
      <c r="G351" s="278"/>
      <c r="H351" s="278"/>
      <c r="I351" s="278"/>
      <c r="J351" s="277"/>
      <c r="K351" s="279" t="s">
        <v>20</v>
      </c>
      <c r="L351" s="280" t="s">
        <v>1912</v>
      </c>
      <c r="M351" s="281" t="s">
        <v>1913</v>
      </c>
      <c r="N351" s="279"/>
      <c r="O351" s="282"/>
      <c r="P351" s="275" t="s">
        <v>20</v>
      </c>
      <c r="Q351" s="279"/>
      <c r="R351" s="283"/>
      <c r="S351" s="208" t="e">
        <f>IF(B351="EXT",MATCH(SUBSTITUTE(M351,"/rsm:CrossIndustryInvoice",""),'Order-X_EXTENDED'!O:O,0),MATCH(B351,'Order-X_EXTENDED'!Z:Z,0))</f>
        <v>#N/A</v>
      </c>
      <c r="T351" s="284" t="s">
        <v>99</v>
      </c>
      <c r="U351" s="273" t="s">
        <v>4704</v>
      </c>
      <c r="V351" s="271" t="str">
        <f t="shared" si="10"/>
        <v>/rsm:CrossIndustryInvoice/rsm:SupplyChainTradeTransaction/ram:ApplicableHeaderTradeAgreement/ram:SellerTaxRepresentativeTradeParty/ram:SpecifiedLegalOrganization</v>
      </c>
      <c r="W351" s="271" t="str">
        <f t="shared" si="11"/>
        <v>/ram:TradingBusinessName</v>
      </c>
      <c r="X351" s="272">
        <f>COUNTIFS(M$4:M351,V351)</f>
        <v>1</v>
      </c>
      <c r="Z351" s="274" t="s">
        <v>92</v>
      </c>
      <c r="AA351" s="275">
        <v>5</v>
      </c>
      <c r="AB351" s="275" t="s">
        <v>20</v>
      </c>
      <c r="AC351" s="277" t="s">
        <v>1914</v>
      </c>
      <c r="AD351" s="277"/>
      <c r="AE351" s="278"/>
      <c r="AF351" s="278"/>
      <c r="AG351" s="278"/>
      <c r="AH351" s="277"/>
      <c r="AI351" s="279" t="s">
        <v>20</v>
      </c>
      <c r="AJ351" s="280" t="s">
        <v>1912</v>
      </c>
      <c r="AK351" s="281" t="s">
        <v>1913</v>
      </c>
      <c r="AL351" s="279"/>
      <c r="AM351" s="282"/>
      <c r="AN351" s="275" t="s">
        <v>20</v>
      </c>
      <c r="AO351" s="279"/>
      <c r="AP351" s="283"/>
      <c r="AQ351" s="268"/>
      <c r="AR351" s="284" t="s">
        <v>99</v>
      </c>
      <c r="AS351" s="398"/>
    </row>
    <row r="352" spans="1:45" s="362" customFormat="1" ht="46" customHeight="1" x14ac:dyDescent="0.2">
      <c r="A352" s="554" t="s">
        <v>4160</v>
      </c>
      <c r="B352" s="335" t="s">
        <v>92</v>
      </c>
      <c r="C352" s="336">
        <v>4</v>
      </c>
      <c r="D352" s="336" t="s">
        <v>20</v>
      </c>
      <c r="E352" s="328" t="s">
        <v>4590</v>
      </c>
      <c r="F352" s="328"/>
      <c r="G352" s="329"/>
      <c r="H352" s="329"/>
      <c r="I352" s="329"/>
      <c r="J352" s="328"/>
      <c r="K352" s="327" t="s">
        <v>20</v>
      </c>
      <c r="L352" s="337" t="s">
        <v>1915</v>
      </c>
      <c r="M352" s="338" t="s">
        <v>1916</v>
      </c>
      <c r="N352" s="327"/>
      <c r="O352" s="332"/>
      <c r="P352" s="336" t="s">
        <v>21</v>
      </c>
      <c r="Q352" s="327"/>
      <c r="R352" s="333"/>
      <c r="S352" s="208" t="e">
        <f>IF(B352="EXT",MATCH(SUBSTITUTE(M352,"/rsm:CrossIndustryInvoice",""),'Order-X_EXTENDED'!O:O,0),MATCH(B352,'Order-X_EXTENDED'!Z:Z,0))</f>
        <v>#N/A</v>
      </c>
      <c r="T352" s="339" t="s">
        <v>99</v>
      </c>
      <c r="U352" s="273" t="s">
        <v>4704</v>
      </c>
      <c r="V352" s="271" t="str">
        <f t="shared" si="10"/>
        <v>/rsm:CrossIndustryInvoice/rsm:SupplyChainTradeTransaction/ram:ApplicableHeaderTradeAgreement/ram:SellerTaxRepresentativeTradeParty</v>
      </c>
      <c r="W352" s="271" t="str">
        <f t="shared" si="11"/>
        <v>/ram:DefinedTradeContact</v>
      </c>
      <c r="X352" s="272">
        <f>COUNTIFS(M$4:M352,V352)</f>
        <v>1</v>
      </c>
      <c r="Z352" s="335" t="s">
        <v>92</v>
      </c>
      <c r="AA352" s="336">
        <v>4</v>
      </c>
      <c r="AB352" s="336" t="s">
        <v>20</v>
      </c>
      <c r="AC352" s="328" t="s">
        <v>1917</v>
      </c>
      <c r="AD352" s="328"/>
      <c r="AE352" s="329"/>
      <c r="AF352" s="329"/>
      <c r="AG352" s="329"/>
      <c r="AH352" s="328"/>
      <c r="AI352" s="327" t="s">
        <v>20</v>
      </c>
      <c r="AJ352" s="337" t="s">
        <v>1915</v>
      </c>
      <c r="AK352" s="338" t="s">
        <v>1916</v>
      </c>
      <c r="AL352" s="327"/>
      <c r="AM352" s="332"/>
      <c r="AN352" s="336" t="s">
        <v>21</v>
      </c>
      <c r="AO352" s="327"/>
      <c r="AP352" s="333"/>
      <c r="AQ352" s="268"/>
      <c r="AR352" s="339" t="s">
        <v>99</v>
      </c>
      <c r="AS352" s="398"/>
    </row>
    <row r="353" spans="1:45" s="362" customFormat="1" ht="46" customHeight="1" x14ac:dyDescent="0.2">
      <c r="A353" s="554" t="s">
        <v>4160</v>
      </c>
      <c r="B353" s="274" t="s">
        <v>92</v>
      </c>
      <c r="C353" s="275">
        <v>5</v>
      </c>
      <c r="D353" s="275" t="s">
        <v>20</v>
      </c>
      <c r="E353" s="277" t="s">
        <v>4591</v>
      </c>
      <c r="F353" s="277"/>
      <c r="G353" s="278"/>
      <c r="H353" s="278"/>
      <c r="I353" s="278"/>
      <c r="J353" s="277"/>
      <c r="K353" s="279" t="s">
        <v>20</v>
      </c>
      <c r="L353" s="280" t="s">
        <v>1918</v>
      </c>
      <c r="M353" s="281" t="s">
        <v>1919</v>
      </c>
      <c r="N353" s="279"/>
      <c r="O353" s="282"/>
      <c r="P353" s="275" t="s">
        <v>20</v>
      </c>
      <c r="Q353" s="279"/>
      <c r="R353" s="283"/>
      <c r="S353" s="208" t="e">
        <f>IF(B353="EXT",MATCH(SUBSTITUTE(M353,"/rsm:CrossIndustryInvoice",""),'Order-X_EXTENDED'!O:O,0),MATCH(B353,'Order-X_EXTENDED'!Z:Z,0))</f>
        <v>#N/A</v>
      </c>
      <c r="T353" s="284" t="s">
        <v>99</v>
      </c>
      <c r="U353" s="273" t="s">
        <v>4704</v>
      </c>
      <c r="V353" s="271" t="str">
        <f t="shared" si="10"/>
        <v>/rsm:CrossIndustryInvoice/rsm:SupplyChainTradeTransaction/ram:ApplicableHeaderTradeAgreement/ram:SellerTaxRepresentativeTradeParty/ram:DefinedTradeContact</v>
      </c>
      <c r="W353" s="271" t="str">
        <f t="shared" si="11"/>
        <v>/ram:PersonName</v>
      </c>
      <c r="X353" s="272">
        <f>COUNTIFS(M$4:M353,V353)</f>
        <v>1</v>
      </c>
      <c r="Z353" s="274" t="s">
        <v>92</v>
      </c>
      <c r="AA353" s="275">
        <v>5</v>
      </c>
      <c r="AB353" s="275" t="s">
        <v>20</v>
      </c>
      <c r="AC353" s="277" t="s">
        <v>1920</v>
      </c>
      <c r="AD353" s="277"/>
      <c r="AE353" s="278"/>
      <c r="AF353" s="278"/>
      <c r="AG353" s="278"/>
      <c r="AH353" s="277"/>
      <c r="AI353" s="279" t="s">
        <v>20</v>
      </c>
      <c r="AJ353" s="280" t="s">
        <v>1918</v>
      </c>
      <c r="AK353" s="281" t="s">
        <v>1919</v>
      </c>
      <c r="AL353" s="279"/>
      <c r="AM353" s="282"/>
      <c r="AN353" s="275" t="s">
        <v>20</v>
      </c>
      <c r="AO353" s="279"/>
      <c r="AP353" s="283"/>
      <c r="AQ353" s="268"/>
      <c r="AR353" s="284" t="s">
        <v>99</v>
      </c>
      <c r="AS353" s="398"/>
    </row>
    <row r="354" spans="1:45" s="362" customFormat="1" ht="46" customHeight="1" x14ac:dyDescent="0.2">
      <c r="A354" s="554" t="s">
        <v>4160</v>
      </c>
      <c r="B354" s="274" t="s">
        <v>92</v>
      </c>
      <c r="C354" s="275">
        <v>5</v>
      </c>
      <c r="D354" s="275" t="s">
        <v>20</v>
      </c>
      <c r="E354" s="277" t="s">
        <v>4592</v>
      </c>
      <c r="F354" s="277"/>
      <c r="G354" s="278"/>
      <c r="H354" s="278"/>
      <c r="I354" s="278"/>
      <c r="J354" s="277"/>
      <c r="K354" s="279" t="s">
        <v>20</v>
      </c>
      <c r="L354" s="280" t="s">
        <v>1921</v>
      </c>
      <c r="M354" s="281" t="s">
        <v>1922</v>
      </c>
      <c r="N354" s="279"/>
      <c r="O354" s="282"/>
      <c r="P354" s="275" t="s">
        <v>20</v>
      </c>
      <c r="Q354" s="279"/>
      <c r="R354" s="283"/>
      <c r="S354" s="208" t="e">
        <f>IF(B354="EXT",MATCH(SUBSTITUTE(M354,"/rsm:CrossIndustryInvoice",""),'Order-X_EXTENDED'!O:O,0),MATCH(B354,'Order-X_EXTENDED'!Z:Z,0))</f>
        <v>#N/A</v>
      </c>
      <c r="T354" s="284" t="s">
        <v>99</v>
      </c>
      <c r="U354" s="273" t="s">
        <v>4704</v>
      </c>
      <c r="V354" s="271" t="str">
        <f t="shared" si="10"/>
        <v>/rsm:CrossIndustryInvoice/rsm:SupplyChainTradeTransaction/ram:ApplicableHeaderTradeAgreement/ram:SellerTaxRepresentativeTradeParty/ram:DefinedTradeContact</v>
      </c>
      <c r="W354" s="271" t="str">
        <f t="shared" si="11"/>
        <v>/ram:DepartmentName</v>
      </c>
      <c r="X354" s="272">
        <f>COUNTIFS(M$4:M354,V354)</f>
        <v>1</v>
      </c>
      <c r="Z354" s="274" t="s">
        <v>92</v>
      </c>
      <c r="AA354" s="275">
        <v>5</v>
      </c>
      <c r="AB354" s="275" t="s">
        <v>20</v>
      </c>
      <c r="AC354" s="277" t="s">
        <v>1920</v>
      </c>
      <c r="AD354" s="277"/>
      <c r="AE354" s="278"/>
      <c r="AF354" s="278"/>
      <c r="AG354" s="278"/>
      <c r="AH354" s="277"/>
      <c r="AI354" s="279" t="s">
        <v>20</v>
      </c>
      <c r="AJ354" s="280" t="s">
        <v>1921</v>
      </c>
      <c r="AK354" s="281" t="s">
        <v>1922</v>
      </c>
      <c r="AL354" s="279"/>
      <c r="AM354" s="282"/>
      <c r="AN354" s="275" t="s">
        <v>20</v>
      </c>
      <c r="AO354" s="279"/>
      <c r="AP354" s="283"/>
      <c r="AQ354" s="268"/>
      <c r="AR354" s="284" t="s">
        <v>99</v>
      </c>
      <c r="AS354" s="398"/>
    </row>
    <row r="355" spans="1:45" s="362" customFormat="1" ht="46" customHeight="1" x14ac:dyDescent="0.2">
      <c r="A355" s="554" t="s">
        <v>4160</v>
      </c>
      <c r="B355" s="344" t="s">
        <v>92</v>
      </c>
      <c r="C355" s="345">
        <v>5</v>
      </c>
      <c r="D355" s="345" t="s">
        <v>20</v>
      </c>
      <c r="E355" s="363" t="s">
        <v>4593</v>
      </c>
      <c r="F355" s="346"/>
      <c r="G355" s="347"/>
      <c r="H355" s="347"/>
      <c r="I355" s="347"/>
      <c r="J355" s="346"/>
      <c r="K355" s="279" t="s">
        <v>20</v>
      </c>
      <c r="L355" s="349" t="s">
        <v>1923</v>
      </c>
      <c r="M355" s="350" t="s">
        <v>1924</v>
      </c>
      <c r="N355" s="348"/>
      <c r="O355" s="351"/>
      <c r="P355" s="345" t="s">
        <v>20</v>
      </c>
      <c r="Q355" s="348"/>
      <c r="R355" s="352"/>
      <c r="S355" s="208" t="e">
        <f>IF(B355="EXT",MATCH(SUBSTITUTE(M355,"/rsm:CrossIndustryInvoice",""),'Order-X_EXTENDED'!O:O,0),MATCH(B355,'Order-X_EXTENDED'!Z:Z,0))</f>
        <v>#N/A</v>
      </c>
      <c r="T355" s="353" t="s">
        <v>99</v>
      </c>
      <c r="U355" s="273" t="s">
        <v>4704</v>
      </c>
      <c r="V355" s="271" t="str">
        <f t="shared" si="10"/>
        <v>/rsm:CrossIndustryInvoice/rsm:SupplyChainTradeTransaction/ram:ApplicableHeaderTradeAgreement/ram:SellerTaxRepresentativeTradeParty/ram:DefinedTradeContact</v>
      </c>
      <c r="W355" s="271" t="str">
        <f t="shared" si="11"/>
        <v>/ram:TelephoneUniversalCommunication</v>
      </c>
      <c r="X355" s="272">
        <f>COUNTIFS(M$4:M355,V355)</f>
        <v>1</v>
      </c>
      <c r="Z355" s="344" t="s">
        <v>92</v>
      </c>
      <c r="AA355" s="345">
        <v>5</v>
      </c>
      <c r="AB355" s="345" t="s">
        <v>20</v>
      </c>
      <c r="AC355" s="363" t="s">
        <v>881</v>
      </c>
      <c r="AD355" s="346"/>
      <c r="AE355" s="347"/>
      <c r="AF355" s="347"/>
      <c r="AG355" s="347"/>
      <c r="AH355" s="346"/>
      <c r="AI355" s="279" t="s">
        <v>20</v>
      </c>
      <c r="AJ355" s="349" t="s">
        <v>1923</v>
      </c>
      <c r="AK355" s="350" t="s">
        <v>1924</v>
      </c>
      <c r="AL355" s="348"/>
      <c r="AM355" s="351"/>
      <c r="AN355" s="345" t="s">
        <v>20</v>
      </c>
      <c r="AO355" s="348"/>
      <c r="AP355" s="352"/>
      <c r="AQ355" s="268"/>
      <c r="AR355" s="353" t="s">
        <v>99</v>
      </c>
      <c r="AS355" s="398"/>
    </row>
    <row r="356" spans="1:45" s="362" customFormat="1" ht="46" customHeight="1" x14ac:dyDescent="0.2">
      <c r="A356" s="554" t="s">
        <v>4160</v>
      </c>
      <c r="B356" s="274" t="s">
        <v>92</v>
      </c>
      <c r="C356" s="275">
        <v>6</v>
      </c>
      <c r="D356" s="275" t="s">
        <v>16</v>
      </c>
      <c r="E356" s="277" t="s">
        <v>4594</v>
      </c>
      <c r="F356" s="277"/>
      <c r="G356" s="278"/>
      <c r="H356" s="278"/>
      <c r="I356" s="278"/>
      <c r="J356" s="277"/>
      <c r="K356" s="279" t="s">
        <v>16</v>
      </c>
      <c r="L356" s="280" t="s">
        <v>1925</v>
      </c>
      <c r="M356" s="281" t="s">
        <v>1926</v>
      </c>
      <c r="N356" s="279"/>
      <c r="O356" s="282"/>
      <c r="P356" s="275" t="s">
        <v>20</v>
      </c>
      <c r="Q356" s="279"/>
      <c r="R356" s="283"/>
      <c r="S356" s="208" t="e">
        <f>IF(B356="EXT",MATCH(SUBSTITUTE(M356,"/rsm:CrossIndustryInvoice",""),'Order-X_EXTENDED'!O:O,0),MATCH(B356,'Order-X_EXTENDED'!Z:Z,0))</f>
        <v>#N/A</v>
      </c>
      <c r="T356" s="284" t="s">
        <v>99</v>
      </c>
      <c r="U356" s="273" t="s">
        <v>4704</v>
      </c>
      <c r="V356" s="271" t="str">
        <f t="shared" si="10"/>
        <v>/rsm:CrossIndustryInvoice/rsm:SupplyChainTradeTransaction/ram:ApplicableHeaderTradeAgreement/ram:SellerTaxRepresentativeTradeParty/ram:DefinedTradeContact/ram:TelephoneUniversalCommunication</v>
      </c>
      <c r="W356" s="271" t="str">
        <f t="shared" si="11"/>
        <v>/ram:CompleteNumber</v>
      </c>
      <c r="X356" s="272">
        <f>COUNTIFS(M$4:M356,V356)</f>
        <v>1</v>
      </c>
      <c r="Z356" s="274" t="s">
        <v>92</v>
      </c>
      <c r="AA356" s="275">
        <v>6</v>
      </c>
      <c r="AB356" s="275" t="s">
        <v>16</v>
      </c>
      <c r="AC356" s="277" t="s">
        <v>884</v>
      </c>
      <c r="AD356" s="277"/>
      <c r="AE356" s="278"/>
      <c r="AF356" s="278"/>
      <c r="AG356" s="278"/>
      <c r="AH356" s="277"/>
      <c r="AI356" s="279" t="s">
        <v>16</v>
      </c>
      <c r="AJ356" s="280" t="s">
        <v>1925</v>
      </c>
      <c r="AK356" s="281" t="s">
        <v>1926</v>
      </c>
      <c r="AL356" s="279"/>
      <c r="AM356" s="282"/>
      <c r="AN356" s="275" t="s">
        <v>20</v>
      </c>
      <c r="AO356" s="279"/>
      <c r="AP356" s="283"/>
      <c r="AQ356" s="268"/>
      <c r="AR356" s="284" t="s">
        <v>99</v>
      </c>
      <c r="AS356" s="398"/>
    </row>
    <row r="357" spans="1:45" s="362" customFormat="1" ht="46" customHeight="1" x14ac:dyDescent="0.2">
      <c r="A357" s="554" t="s">
        <v>4160</v>
      </c>
      <c r="B357" s="344" t="s">
        <v>92</v>
      </c>
      <c r="C357" s="345">
        <v>5</v>
      </c>
      <c r="D357" s="345" t="s">
        <v>20</v>
      </c>
      <c r="E357" s="363" t="s">
        <v>4595</v>
      </c>
      <c r="F357" s="346"/>
      <c r="G357" s="347"/>
      <c r="H357" s="347"/>
      <c r="I357" s="347"/>
      <c r="J357" s="346"/>
      <c r="K357" s="279" t="s">
        <v>20</v>
      </c>
      <c r="L357" s="349" t="s">
        <v>1927</v>
      </c>
      <c r="M357" s="350" t="s">
        <v>1928</v>
      </c>
      <c r="N357" s="348"/>
      <c r="O357" s="351"/>
      <c r="P357" s="345" t="s">
        <v>20</v>
      </c>
      <c r="Q357" s="348"/>
      <c r="R357" s="352"/>
      <c r="S357" s="208" t="e">
        <f>IF(B357="EXT",MATCH(SUBSTITUTE(M357,"/rsm:CrossIndustryInvoice",""),'Order-X_EXTENDED'!O:O,0),MATCH(B357,'Order-X_EXTENDED'!Z:Z,0))</f>
        <v>#N/A</v>
      </c>
      <c r="T357" s="353" t="s">
        <v>99</v>
      </c>
      <c r="U357" s="273" t="s">
        <v>4704</v>
      </c>
      <c r="V357" s="271" t="str">
        <f t="shared" si="10"/>
        <v>/rsm:CrossIndustryInvoice/rsm:SupplyChainTradeTransaction/ram:ApplicableHeaderTradeAgreement/ram:SellerTaxRepresentativeTradeParty/ram:DefinedTradeContact</v>
      </c>
      <c r="W357" s="271" t="str">
        <f t="shared" si="11"/>
        <v>/ram:FaxUniversalCommunication</v>
      </c>
      <c r="X357" s="272">
        <f>COUNTIFS(M$4:M357,V357)</f>
        <v>1</v>
      </c>
      <c r="Z357" s="344" t="s">
        <v>92</v>
      </c>
      <c r="AA357" s="345">
        <v>5</v>
      </c>
      <c r="AB357" s="345" t="s">
        <v>20</v>
      </c>
      <c r="AC357" s="363" t="s">
        <v>887</v>
      </c>
      <c r="AD357" s="346"/>
      <c r="AE357" s="347"/>
      <c r="AF357" s="347"/>
      <c r="AG357" s="347"/>
      <c r="AH357" s="346"/>
      <c r="AI357" s="279" t="s">
        <v>20</v>
      </c>
      <c r="AJ357" s="349" t="s">
        <v>1927</v>
      </c>
      <c r="AK357" s="350" t="s">
        <v>1928</v>
      </c>
      <c r="AL357" s="348"/>
      <c r="AM357" s="351"/>
      <c r="AN357" s="345" t="s">
        <v>20</v>
      </c>
      <c r="AO357" s="348"/>
      <c r="AP357" s="352"/>
      <c r="AQ357" s="268"/>
      <c r="AR357" s="353" t="s">
        <v>99</v>
      </c>
      <c r="AS357" s="398"/>
    </row>
    <row r="358" spans="1:45" s="362" customFormat="1" ht="46" customHeight="1" x14ac:dyDescent="0.2">
      <c r="A358" s="554" t="s">
        <v>4160</v>
      </c>
      <c r="B358" s="274" t="s">
        <v>92</v>
      </c>
      <c r="C358" s="275">
        <v>6</v>
      </c>
      <c r="D358" s="275" t="s">
        <v>16</v>
      </c>
      <c r="E358" s="277" t="s">
        <v>4596</v>
      </c>
      <c r="F358" s="277"/>
      <c r="G358" s="278"/>
      <c r="H358" s="278"/>
      <c r="I358" s="278"/>
      <c r="J358" s="277"/>
      <c r="K358" s="279" t="s">
        <v>16</v>
      </c>
      <c r="L358" s="280" t="s">
        <v>1929</v>
      </c>
      <c r="M358" s="281" t="s">
        <v>1930</v>
      </c>
      <c r="N358" s="279"/>
      <c r="O358" s="282"/>
      <c r="P358" s="275" t="s">
        <v>20</v>
      </c>
      <c r="Q358" s="279"/>
      <c r="R358" s="283"/>
      <c r="S358" s="208" t="e">
        <f>IF(B358="EXT",MATCH(SUBSTITUTE(M358,"/rsm:CrossIndustryInvoice",""),'Order-X_EXTENDED'!O:O,0),MATCH(B358,'Order-X_EXTENDED'!Z:Z,0))</f>
        <v>#N/A</v>
      </c>
      <c r="T358" s="284" t="s">
        <v>99</v>
      </c>
      <c r="U358" s="273" t="s">
        <v>4704</v>
      </c>
      <c r="V358" s="271" t="str">
        <f t="shared" si="10"/>
        <v>/rsm:CrossIndustryInvoice/rsm:SupplyChainTradeTransaction/ram:ApplicableHeaderTradeAgreement/ram:SellerTaxRepresentativeTradeParty/ram:DefinedTradeContact/ram:FaxUniversalCommunication</v>
      </c>
      <c r="W358" s="271" t="str">
        <f t="shared" si="11"/>
        <v>/ram:CompleteNumber</v>
      </c>
      <c r="X358" s="272">
        <f>COUNTIFS(M$4:M358,V358)</f>
        <v>1</v>
      </c>
      <c r="Z358" s="274" t="s">
        <v>92</v>
      </c>
      <c r="AA358" s="275">
        <v>6</v>
      </c>
      <c r="AB358" s="275" t="s">
        <v>16</v>
      </c>
      <c r="AC358" s="277" t="s">
        <v>1931</v>
      </c>
      <c r="AD358" s="277"/>
      <c r="AE358" s="278"/>
      <c r="AF358" s="278"/>
      <c r="AG358" s="278"/>
      <c r="AH358" s="277"/>
      <c r="AI358" s="279" t="s">
        <v>16</v>
      </c>
      <c r="AJ358" s="280" t="s">
        <v>1929</v>
      </c>
      <c r="AK358" s="281" t="s">
        <v>1930</v>
      </c>
      <c r="AL358" s="279"/>
      <c r="AM358" s="282"/>
      <c r="AN358" s="275" t="s">
        <v>20</v>
      </c>
      <c r="AO358" s="279"/>
      <c r="AP358" s="283"/>
      <c r="AQ358" s="268"/>
      <c r="AR358" s="284" t="s">
        <v>99</v>
      </c>
      <c r="AS358" s="398"/>
    </row>
    <row r="359" spans="1:45" s="362" customFormat="1" ht="46" customHeight="1" x14ac:dyDescent="0.2">
      <c r="A359" s="554" t="s">
        <v>4160</v>
      </c>
      <c r="B359" s="344" t="s">
        <v>92</v>
      </c>
      <c r="C359" s="345">
        <v>5</v>
      </c>
      <c r="D359" s="345" t="s">
        <v>20</v>
      </c>
      <c r="E359" s="363" t="s">
        <v>4597</v>
      </c>
      <c r="F359" s="346"/>
      <c r="G359" s="347"/>
      <c r="H359" s="347"/>
      <c r="I359" s="347"/>
      <c r="J359" s="346"/>
      <c r="K359" s="279" t="s">
        <v>20</v>
      </c>
      <c r="L359" s="349" t="s">
        <v>1932</v>
      </c>
      <c r="M359" s="350" t="s">
        <v>1933</v>
      </c>
      <c r="N359" s="348"/>
      <c r="O359" s="351"/>
      <c r="P359" s="345" t="s">
        <v>20</v>
      </c>
      <c r="Q359" s="348"/>
      <c r="R359" s="352"/>
      <c r="S359" s="208" t="e">
        <f>IF(B359="EXT",MATCH(SUBSTITUTE(M359,"/rsm:CrossIndustryInvoice",""),'Order-X_EXTENDED'!O:O,0),MATCH(B359,'Order-X_EXTENDED'!Z:Z,0))</f>
        <v>#N/A</v>
      </c>
      <c r="T359" s="353" t="s">
        <v>99</v>
      </c>
      <c r="U359" s="273" t="s">
        <v>4704</v>
      </c>
      <c r="V359" s="271" t="str">
        <f t="shared" si="10"/>
        <v>/rsm:CrossIndustryInvoice/rsm:SupplyChainTradeTransaction/ram:ApplicableHeaderTradeAgreement/ram:SellerTaxRepresentativeTradeParty/ram:DefinedTradeContact</v>
      </c>
      <c r="W359" s="271" t="str">
        <f t="shared" si="11"/>
        <v>/ram:EmailURIUniversalCommunication</v>
      </c>
      <c r="X359" s="272">
        <f>COUNTIFS(M$4:M359,V359)</f>
        <v>1</v>
      </c>
      <c r="Z359" s="344" t="s">
        <v>92</v>
      </c>
      <c r="AA359" s="345">
        <v>5</v>
      </c>
      <c r="AB359" s="345" t="s">
        <v>20</v>
      </c>
      <c r="AC359" s="363" t="s">
        <v>894</v>
      </c>
      <c r="AD359" s="346"/>
      <c r="AE359" s="347"/>
      <c r="AF359" s="347"/>
      <c r="AG359" s="347"/>
      <c r="AH359" s="346"/>
      <c r="AI359" s="279" t="s">
        <v>20</v>
      </c>
      <c r="AJ359" s="349" t="s">
        <v>1932</v>
      </c>
      <c r="AK359" s="350" t="s">
        <v>1933</v>
      </c>
      <c r="AL359" s="348"/>
      <c r="AM359" s="351"/>
      <c r="AN359" s="345" t="s">
        <v>20</v>
      </c>
      <c r="AO359" s="348"/>
      <c r="AP359" s="352"/>
      <c r="AQ359" s="268"/>
      <c r="AR359" s="353" t="s">
        <v>99</v>
      </c>
      <c r="AS359" s="398"/>
    </row>
    <row r="360" spans="1:45" s="362" customFormat="1" ht="46" customHeight="1" x14ac:dyDescent="0.2">
      <c r="A360" s="554" t="s">
        <v>4160</v>
      </c>
      <c r="B360" s="274" t="s">
        <v>92</v>
      </c>
      <c r="C360" s="275">
        <v>6</v>
      </c>
      <c r="D360" s="275" t="s">
        <v>16</v>
      </c>
      <c r="E360" s="277" t="s">
        <v>4598</v>
      </c>
      <c r="F360" s="277"/>
      <c r="G360" s="278"/>
      <c r="H360" s="278"/>
      <c r="I360" s="278"/>
      <c r="J360" s="277"/>
      <c r="K360" s="279" t="s">
        <v>16</v>
      </c>
      <c r="L360" s="280" t="s">
        <v>1934</v>
      </c>
      <c r="M360" s="281" t="s">
        <v>1935</v>
      </c>
      <c r="N360" s="279"/>
      <c r="O360" s="282"/>
      <c r="P360" s="275" t="s">
        <v>20</v>
      </c>
      <c r="Q360" s="279"/>
      <c r="R360" s="283"/>
      <c r="S360" s="208" t="e">
        <f>IF(B360="EXT",MATCH(SUBSTITUTE(M360,"/rsm:CrossIndustryInvoice",""),'Order-X_EXTENDED'!O:O,0),MATCH(B360,'Order-X_EXTENDED'!Z:Z,0))</f>
        <v>#N/A</v>
      </c>
      <c r="T360" s="284" t="s">
        <v>99</v>
      </c>
      <c r="U360" s="273" t="s">
        <v>4704</v>
      </c>
      <c r="V360" s="271" t="str">
        <f t="shared" si="10"/>
        <v>/rsm:CrossIndustryInvoice/rsm:SupplyChainTradeTransaction/ram:ApplicableHeaderTradeAgreement/ram:SellerTaxRepresentativeTradeParty/ram:DefinedTradeContact/ram:EmailURIUniversalCommunication</v>
      </c>
      <c r="W360" s="271" t="str">
        <f t="shared" si="11"/>
        <v>/ram:URIID</v>
      </c>
      <c r="X360" s="272">
        <f>COUNTIFS(M$4:M360,V360)</f>
        <v>1</v>
      </c>
      <c r="Z360" s="274" t="s">
        <v>92</v>
      </c>
      <c r="AA360" s="275">
        <v>6</v>
      </c>
      <c r="AB360" s="275" t="s">
        <v>16</v>
      </c>
      <c r="AC360" s="277" t="s">
        <v>1936</v>
      </c>
      <c r="AD360" s="277"/>
      <c r="AE360" s="278"/>
      <c r="AF360" s="278"/>
      <c r="AG360" s="278"/>
      <c r="AH360" s="277"/>
      <c r="AI360" s="279" t="s">
        <v>16</v>
      </c>
      <c r="AJ360" s="280" t="s">
        <v>1934</v>
      </c>
      <c r="AK360" s="281" t="s">
        <v>1935</v>
      </c>
      <c r="AL360" s="279"/>
      <c r="AM360" s="282"/>
      <c r="AN360" s="275" t="s">
        <v>20</v>
      </c>
      <c r="AO360" s="279"/>
      <c r="AP360" s="283"/>
      <c r="AQ360" s="268"/>
      <c r="AR360" s="284" t="s">
        <v>99</v>
      </c>
      <c r="AS360" s="398"/>
    </row>
    <row r="361" spans="1:45" s="362" customFormat="1" ht="46" customHeight="1" x14ac:dyDescent="0.2">
      <c r="A361" s="554" t="s">
        <v>4160</v>
      </c>
      <c r="B361" s="378" t="s">
        <v>1937</v>
      </c>
      <c r="C361" s="327">
        <v>4</v>
      </c>
      <c r="D361" s="327" t="s">
        <v>16</v>
      </c>
      <c r="E361" s="334" t="s">
        <v>1938</v>
      </c>
      <c r="F361" s="328" t="s">
        <v>1939</v>
      </c>
      <c r="G361" s="329" t="s">
        <v>1940</v>
      </c>
      <c r="H361" s="329" t="s">
        <v>1941</v>
      </c>
      <c r="I361" s="329" t="s">
        <v>1942</v>
      </c>
      <c r="J361" s="328"/>
      <c r="K361" s="327" t="s">
        <v>16</v>
      </c>
      <c r="L361" s="330" t="s">
        <v>1943</v>
      </c>
      <c r="M361" s="331" t="s">
        <v>1944</v>
      </c>
      <c r="N361" s="327" t="s">
        <v>77</v>
      </c>
      <c r="O361" s="332" t="s">
        <v>81</v>
      </c>
      <c r="P361" s="327" t="s">
        <v>20</v>
      </c>
      <c r="Q361" s="327" t="s">
        <v>77</v>
      </c>
      <c r="R361" s="333" t="s">
        <v>77</v>
      </c>
      <c r="S361" s="208" t="e">
        <f>IF(B361="EXT",MATCH(SUBSTITUTE(M361,"/rsm:CrossIndustryInvoice",""),'Order-X_EXTENDED'!O:O,0),MATCH(B361,'Order-X_EXTENDED'!Z:Z,0))</f>
        <v>#N/A</v>
      </c>
      <c r="T361" s="332" t="s">
        <v>256</v>
      </c>
      <c r="U361" s="273" t="s">
        <v>4704</v>
      </c>
      <c r="V361" s="271" t="str">
        <f t="shared" si="10"/>
        <v>/rsm:CrossIndustryInvoice/rsm:SupplyChainTradeTransaction/ram:ApplicableHeaderTradeAgreement/ram:SellerTaxRepresentativeTradeParty</v>
      </c>
      <c r="W361" s="271" t="str">
        <f t="shared" si="11"/>
        <v>/ram:PostalTradeAddress</v>
      </c>
      <c r="X361" s="272">
        <f>COUNTIFS(M$4:M361,V361)</f>
        <v>1</v>
      </c>
      <c r="Z361" s="360" t="s">
        <v>1937</v>
      </c>
      <c r="AA361" s="327">
        <v>4</v>
      </c>
      <c r="AB361" s="327" t="s">
        <v>16</v>
      </c>
      <c r="AC361" s="334" t="s">
        <v>1945</v>
      </c>
      <c r="AD361" s="328" t="s">
        <v>1946</v>
      </c>
      <c r="AE361" s="329" t="s">
        <v>1947</v>
      </c>
      <c r="AF361" s="329" t="s">
        <v>1948</v>
      </c>
      <c r="AG361" s="329" t="s">
        <v>1949</v>
      </c>
      <c r="AH361" s="328"/>
      <c r="AI361" s="327" t="s">
        <v>16</v>
      </c>
      <c r="AJ361" s="330" t="s">
        <v>1943</v>
      </c>
      <c r="AK361" s="331" t="s">
        <v>1944</v>
      </c>
      <c r="AL361" s="327" t="s">
        <v>77</v>
      </c>
      <c r="AM361" s="332" t="s">
        <v>81</v>
      </c>
      <c r="AN361" s="327" t="s">
        <v>20</v>
      </c>
      <c r="AO361" s="327" t="s">
        <v>77</v>
      </c>
      <c r="AP361" s="333" t="s">
        <v>77</v>
      </c>
      <c r="AQ361" s="268"/>
      <c r="AR361" s="332" t="s">
        <v>256</v>
      </c>
      <c r="AS361" s="398"/>
    </row>
    <row r="362" spans="1:45" s="362" customFormat="1" ht="46" customHeight="1" x14ac:dyDescent="0.2">
      <c r="A362" s="554" t="s">
        <v>4160</v>
      </c>
      <c r="B362" s="371" t="s">
        <v>1950</v>
      </c>
      <c r="C362" s="279">
        <v>5</v>
      </c>
      <c r="D362" s="279" t="s">
        <v>20</v>
      </c>
      <c r="E362" s="277" t="s">
        <v>1951</v>
      </c>
      <c r="F362" s="277" t="s">
        <v>1467</v>
      </c>
      <c r="G362" s="278" t="s">
        <v>1468</v>
      </c>
      <c r="H362" s="278"/>
      <c r="I362" s="278" t="s">
        <v>77</v>
      </c>
      <c r="J362" s="277" t="s">
        <v>122</v>
      </c>
      <c r="K362" s="279" t="s">
        <v>20</v>
      </c>
      <c r="L362" s="288" t="s">
        <v>1952</v>
      </c>
      <c r="M362" s="289" t="s">
        <v>1953</v>
      </c>
      <c r="N362" s="279" t="s">
        <v>125</v>
      </c>
      <c r="O362" s="282" t="s">
        <v>81</v>
      </c>
      <c r="P362" s="279" t="s">
        <v>20</v>
      </c>
      <c r="Q362" s="279" t="s">
        <v>77</v>
      </c>
      <c r="R362" s="283" t="s">
        <v>77</v>
      </c>
      <c r="S362" s="208" t="e">
        <f>IF(B362="EXT",MATCH(SUBSTITUTE(M362,"/rsm:CrossIndustryInvoice",""),'Order-X_EXTENDED'!O:O,0),MATCH(B362,'Order-X_EXTENDED'!Z:Z,0))</f>
        <v>#N/A</v>
      </c>
      <c r="T362" s="282" t="s">
        <v>256</v>
      </c>
      <c r="U362" s="273" t="s">
        <v>4704</v>
      </c>
      <c r="V362" s="271" t="str">
        <f t="shared" si="10"/>
        <v>/rsm:CrossIndustryInvoice/rsm:SupplyChainTradeTransaction/ram:ApplicableHeaderTradeAgreement/ram:SellerTaxRepresentativeTradeParty/ram:PostalTradeAddress</v>
      </c>
      <c r="W362" s="271" t="str">
        <f t="shared" si="11"/>
        <v>/ram:PostcodeCode</v>
      </c>
      <c r="X362" s="272">
        <f>COUNTIFS(M$4:M362,V362)</f>
        <v>1</v>
      </c>
      <c r="Z362" s="358" t="s">
        <v>1950</v>
      </c>
      <c r="AA362" s="279">
        <v>5</v>
      </c>
      <c r="AB362" s="279" t="s">
        <v>20</v>
      </c>
      <c r="AC362" s="277" t="s">
        <v>1954</v>
      </c>
      <c r="AD362" s="277" t="s">
        <v>1567</v>
      </c>
      <c r="AE362" s="278" t="s">
        <v>1568</v>
      </c>
      <c r="AF362" s="278"/>
      <c r="AG362" s="278" t="s">
        <v>77</v>
      </c>
      <c r="AH362" s="277" t="s">
        <v>131</v>
      </c>
      <c r="AI362" s="279" t="s">
        <v>20</v>
      </c>
      <c r="AJ362" s="288" t="s">
        <v>1952</v>
      </c>
      <c r="AK362" s="289" t="s">
        <v>1953</v>
      </c>
      <c r="AL362" s="279" t="s">
        <v>125</v>
      </c>
      <c r="AM362" s="282" t="s">
        <v>81</v>
      </c>
      <c r="AN362" s="279" t="s">
        <v>20</v>
      </c>
      <c r="AO362" s="279" t="s">
        <v>77</v>
      </c>
      <c r="AP362" s="283" t="s">
        <v>77</v>
      </c>
      <c r="AQ362" s="268"/>
      <c r="AR362" s="282" t="s">
        <v>256</v>
      </c>
      <c r="AS362" s="398"/>
    </row>
    <row r="363" spans="1:45" s="362" customFormat="1" ht="46" customHeight="1" x14ac:dyDescent="0.2">
      <c r="A363" s="554" t="s">
        <v>4160</v>
      </c>
      <c r="B363" s="371" t="s">
        <v>1955</v>
      </c>
      <c r="C363" s="279">
        <v>5</v>
      </c>
      <c r="D363" s="279" t="s">
        <v>20</v>
      </c>
      <c r="E363" s="277" t="s">
        <v>1956</v>
      </c>
      <c r="F363" s="277" t="s">
        <v>1472</v>
      </c>
      <c r="G363" s="278" t="s">
        <v>1957</v>
      </c>
      <c r="H363" s="278"/>
      <c r="I363" s="278" t="s">
        <v>77</v>
      </c>
      <c r="J363" s="277" t="s">
        <v>122</v>
      </c>
      <c r="K363" s="279" t="s">
        <v>20</v>
      </c>
      <c r="L363" s="288" t="s">
        <v>1958</v>
      </c>
      <c r="M363" s="289" t="s">
        <v>1959</v>
      </c>
      <c r="N363" s="279" t="s">
        <v>125</v>
      </c>
      <c r="O363" s="282" t="s">
        <v>81</v>
      </c>
      <c r="P363" s="279" t="s">
        <v>20</v>
      </c>
      <c r="Q363" s="279" t="s">
        <v>77</v>
      </c>
      <c r="R363" s="283" t="s">
        <v>77</v>
      </c>
      <c r="S363" s="208" t="e">
        <f>IF(B363="EXT",MATCH(SUBSTITUTE(M363,"/rsm:CrossIndustryInvoice",""),'Order-X_EXTENDED'!O:O,0),MATCH(B363,'Order-X_EXTENDED'!Z:Z,0))</f>
        <v>#N/A</v>
      </c>
      <c r="T363" s="282" t="s">
        <v>256</v>
      </c>
      <c r="U363" s="273" t="s">
        <v>4704</v>
      </c>
      <c r="V363" s="271" t="str">
        <f t="shared" si="10"/>
        <v>/rsm:CrossIndustryInvoice/rsm:SupplyChainTradeTransaction/ram:ApplicableHeaderTradeAgreement/ram:SellerTaxRepresentativeTradeParty/ram:PostalTradeAddress</v>
      </c>
      <c r="W363" s="271" t="str">
        <f t="shared" si="11"/>
        <v>/ram:LineOne</v>
      </c>
      <c r="X363" s="272">
        <f>COUNTIFS(M$4:M363,V363)</f>
        <v>1</v>
      </c>
      <c r="Z363" s="358" t="s">
        <v>1955</v>
      </c>
      <c r="AA363" s="279">
        <v>5</v>
      </c>
      <c r="AB363" s="279" t="s">
        <v>20</v>
      </c>
      <c r="AC363" s="277" t="s">
        <v>1960</v>
      </c>
      <c r="AD363" s="277" t="s">
        <v>1574</v>
      </c>
      <c r="AE363" s="278" t="s">
        <v>1575</v>
      </c>
      <c r="AF363" s="278"/>
      <c r="AG363" s="278" t="s">
        <v>77</v>
      </c>
      <c r="AH363" s="277" t="s">
        <v>131</v>
      </c>
      <c r="AI363" s="279" t="s">
        <v>20</v>
      </c>
      <c r="AJ363" s="288" t="s">
        <v>1958</v>
      </c>
      <c r="AK363" s="289" t="s">
        <v>1959</v>
      </c>
      <c r="AL363" s="279" t="s">
        <v>125</v>
      </c>
      <c r="AM363" s="282" t="s">
        <v>81</v>
      </c>
      <c r="AN363" s="279" t="s">
        <v>20</v>
      </c>
      <c r="AO363" s="279" t="s">
        <v>77</v>
      </c>
      <c r="AP363" s="283" t="s">
        <v>77</v>
      </c>
      <c r="AQ363" s="268"/>
      <c r="AR363" s="282" t="s">
        <v>256</v>
      </c>
      <c r="AS363" s="398"/>
    </row>
    <row r="364" spans="1:45" s="362" customFormat="1" ht="46" customHeight="1" x14ac:dyDescent="0.2">
      <c r="A364" s="554" t="s">
        <v>4160</v>
      </c>
      <c r="B364" s="371" t="s">
        <v>1961</v>
      </c>
      <c r="C364" s="279">
        <v>5</v>
      </c>
      <c r="D364" s="279" t="s">
        <v>20</v>
      </c>
      <c r="E364" s="277" t="s">
        <v>1962</v>
      </c>
      <c r="F364" s="277" t="s">
        <v>1477</v>
      </c>
      <c r="G364" s="278"/>
      <c r="H364" s="278"/>
      <c r="I364" s="278" t="s">
        <v>77</v>
      </c>
      <c r="J364" s="277" t="s">
        <v>122</v>
      </c>
      <c r="K364" s="279" t="s">
        <v>20</v>
      </c>
      <c r="L364" s="288" t="s">
        <v>1963</v>
      </c>
      <c r="M364" s="289" t="s">
        <v>1964</v>
      </c>
      <c r="N364" s="279" t="s">
        <v>125</v>
      </c>
      <c r="O364" s="282" t="s">
        <v>81</v>
      </c>
      <c r="P364" s="279" t="s">
        <v>20</v>
      </c>
      <c r="Q364" s="279" t="s">
        <v>77</v>
      </c>
      <c r="R364" s="283" t="s">
        <v>77</v>
      </c>
      <c r="S364" s="208" t="e">
        <f>IF(B364="EXT",MATCH(SUBSTITUTE(M364,"/rsm:CrossIndustryInvoice",""),'Order-X_EXTENDED'!O:O,0),MATCH(B364,'Order-X_EXTENDED'!Z:Z,0))</f>
        <v>#N/A</v>
      </c>
      <c r="T364" s="282" t="s">
        <v>256</v>
      </c>
      <c r="U364" s="273" t="s">
        <v>4704</v>
      </c>
      <c r="V364" s="271" t="str">
        <f t="shared" si="10"/>
        <v>/rsm:CrossIndustryInvoice/rsm:SupplyChainTradeTransaction/ram:ApplicableHeaderTradeAgreement/ram:SellerTaxRepresentativeTradeParty/ram:PostalTradeAddress</v>
      </c>
      <c r="W364" s="271" t="str">
        <f t="shared" si="11"/>
        <v>/ram:LineTwo</v>
      </c>
      <c r="X364" s="272">
        <f>COUNTIFS(M$4:M364,V364)</f>
        <v>1</v>
      </c>
      <c r="Z364" s="358" t="s">
        <v>1961</v>
      </c>
      <c r="AA364" s="279">
        <v>5</v>
      </c>
      <c r="AB364" s="279" t="s">
        <v>20</v>
      </c>
      <c r="AC364" s="277" t="s">
        <v>1965</v>
      </c>
      <c r="AD364" s="277" t="s">
        <v>1581</v>
      </c>
      <c r="AE364" s="278"/>
      <c r="AF364" s="278"/>
      <c r="AG364" s="278" t="s">
        <v>77</v>
      </c>
      <c r="AH364" s="277" t="s">
        <v>131</v>
      </c>
      <c r="AI364" s="279" t="s">
        <v>20</v>
      </c>
      <c r="AJ364" s="288" t="s">
        <v>1963</v>
      </c>
      <c r="AK364" s="289" t="s">
        <v>1964</v>
      </c>
      <c r="AL364" s="279" t="s">
        <v>125</v>
      </c>
      <c r="AM364" s="282" t="s">
        <v>81</v>
      </c>
      <c r="AN364" s="279" t="s">
        <v>20</v>
      </c>
      <c r="AO364" s="279" t="s">
        <v>77</v>
      </c>
      <c r="AP364" s="283" t="s">
        <v>77</v>
      </c>
      <c r="AQ364" s="268"/>
      <c r="AR364" s="282" t="s">
        <v>256</v>
      </c>
      <c r="AS364" s="398"/>
    </row>
    <row r="365" spans="1:45" s="362" customFormat="1" ht="46" customHeight="1" x14ac:dyDescent="0.2">
      <c r="A365" s="554" t="s">
        <v>4160</v>
      </c>
      <c r="B365" s="371" t="s">
        <v>1966</v>
      </c>
      <c r="C365" s="279">
        <v>5</v>
      </c>
      <c r="D365" s="279" t="s">
        <v>20</v>
      </c>
      <c r="E365" s="277" t="s">
        <v>1967</v>
      </c>
      <c r="F365" s="277" t="s">
        <v>1477</v>
      </c>
      <c r="G365" s="278"/>
      <c r="H365" s="278"/>
      <c r="I365" s="278" t="s">
        <v>77</v>
      </c>
      <c r="J365" s="277" t="s">
        <v>122</v>
      </c>
      <c r="K365" s="279" t="s">
        <v>20</v>
      </c>
      <c r="L365" s="288" t="s">
        <v>1968</v>
      </c>
      <c r="M365" s="289" t="s">
        <v>1969</v>
      </c>
      <c r="N365" s="279" t="s">
        <v>125</v>
      </c>
      <c r="O365" s="282" t="s">
        <v>81</v>
      </c>
      <c r="P365" s="279" t="s">
        <v>20</v>
      </c>
      <c r="Q365" s="279" t="s">
        <v>77</v>
      </c>
      <c r="R365" s="283" t="s">
        <v>77</v>
      </c>
      <c r="S365" s="208" t="e">
        <f>IF(B365="EXT",MATCH(SUBSTITUTE(M365,"/rsm:CrossIndustryInvoice",""),'Order-X_EXTENDED'!O:O,0),MATCH(B365,'Order-X_EXTENDED'!Z:Z,0))</f>
        <v>#N/A</v>
      </c>
      <c r="T365" s="282" t="s">
        <v>256</v>
      </c>
      <c r="U365" s="273" t="s">
        <v>4704</v>
      </c>
      <c r="V365" s="271" t="str">
        <f t="shared" si="10"/>
        <v>/rsm:CrossIndustryInvoice/rsm:SupplyChainTradeTransaction/ram:ApplicableHeaderTradeAgreement/ram:SellerTaxRepresentativeTradeParty/ram:PostalTradeAddress</v>
      </c>
      <c r="W365" s="271" t="str">
        <f t="shared" si="11"/>
        <v>/ram:LineThree</v>
      </c>
      <c r="X365" s="272">
        <f>COUNTIFS(M$4:M365,V365)</f>
        <v>1</v>
      </c>
      <c r="Z365" s="358" t="s">
        <v>1966</v>
      </c>
      <c r="AA365" s="279">
        <v>5</v>
      </c>
      <c r="AB365" s="279" t="s">
        <v>20</v>
      </c>
      <c r="AC365" s="277" t="s">
        <v>1970</v>
      </c>
      <c r="AD365" s="277" t="s">
        <v>1581</v>
      </c>
      <c r="AE365" s="278" t="s">
        <v>77</v>
      </c>
      <c r="AF365" s="278"/>
      <c r="AG365" s="278" t="s">
        <v>77</v>
      </c>
      <c r="AH365" s="277" t="s">
        <v>131</v>
      </c>
      <c r="AI365" s="279" t="s">
        <v>20</v>
      </c>
      <c r="AJ365" s="288" t="s">
        <v>1968</v>
      </c>
      <c r="AK365" s="289" t="s">
        <v>1969</v>
      </c>
      <c r="AL365" s="279" t="s">
        <v>125</v>
      </c>
      <c r="AM365" s="282" t="s">
        <v>81</v>
      </c>
      <c r="AN365" s="279" t="s">
        <v>20</v>
      </c>
      <c r="AO365" s="279" t="s">
        <v>77</v>
      </c>
      <c r="AP365" s="283" t="s">
        <v>77</v>
      </c>
      <c r="AQ365" s="268"/>
      <c r="AR365" s="282" t="s">
        <v>256</v>
      </c>
      <c r="AS365" s="398"/>
    </row>
    <row r="366" spans="1:45" s="362" customFormat="1" ht="46" customHeight="1" x14ac:dyDescent="0.2">
      <c r="A366" s="554" t="s">
        <v>4160</v>
      </c>
      <c r="B366" s="371" t="s">
        <v>1971</v>
      </c>
      <c r="C366" s="279">
        <v>5</v>
      </c>
      <c r="D366" s="279" t="s">
        <v>20</v>
      </c>
      <c r="E366" s="277" t="s">
        <v>1972</v>
      </c>
      <c r="F366" s="277" t="s">
        <v>1973</v>
      </c>
      <c r="G366" s="278"/>
      <c r="H366" s="278"/>
      <c r="I366" s="278" t="s">
        <v>77</v>
      </c>
      <c r="J366" s="277" t="s">
        <v>122</v>
      </c>
      <c r="K366" s="279" t="s">
        <v>20</v>
      </c>
      <c r="L366" s="288" t="s">
        <v>1974</v>
      </c>
      <c r="M366" s="289" t="s">
        <v>1975</v>
      </c>
      <c r="N366" s="279" t="s">
        <v>125</v>
      </c>
      <c r="O366" s="282" t="s">
        <v>81</v>
      </c>
      <c r="P366" s="279" t="s">
        <v>20</v>
      </c>
      <c r="Q366" s="279" t="s">
        <v>77</v>
      </c>
      <c r="R366" s="283" t="s">
        <v>77</v>
      </c>
      <c r="S366" s="208" t="e">
        <f>IF(B366="EXT",MATCH(SUBSTITUTE(M366,"/rsm:CrossIndustryInvoice",""),'Order-X_EXTENDED'!O:O,0),MATCH(B366,'Order-X_EXTENDED'!Z:Z,0))</f>
        <v>#N/A</v>
      </c>
      <c r="T366" s="282" t="s">
        <v>256</v>
      </c>
      <c r="U366" s="273" t="s">
        <v>4704</v>
      </c>
      <c r="V366" s="271" t="str">
        <f t="shared" si="10"/>
        <v>/rsm:CrossIndustryInvoice/rsm:SupplyChainTradeTransaction/ram:ApplicableHeaderTradeAgreement/ram:SellerTaxRepresentativeTradeParty/ram:PostalTradeAddress</v>
      </c>
      <c r="W366" s="271" t="str">
        <f t="shared" si="11"/>
        <v>/ram:CityName</v>
      </c>
      <c r="X366" s="272">
        <f>COUNTIFS(M$4:M366,V366)</f>
        <v>1</v>
      </c>
      <c r="Z366" s="358" t="s">
        <v>1971</v>
      </c>
      <c r="AA366" s="279">
        <v>5</v>
      </c>
      <c r="AB366" s="279" t="s">
        <v>20</v>
      </c>
      <c r="AC366" s="277" t="s">
        <v>1976</v>
      </c>
      <c r="AD366" s="277" t="s">
        <v>1977</v>
      </c>
      <c r="AE366" s="278"/>
      <c r="AF366" s="278"/>
      <c r="AG366" s="278" t="s">
        <v>77</v>
      </c>
      <c r="AH366" s="277" t="s">
        <v>131</v>
      </c>
      <c r="AI366" s="279" t="s">
        <v>20</v>
      </c>
      <c r="AJ366" s="288" t="s">
        <v>1974</v>
      </c>
      <c r="AK366" s="289" t="s">
        <v>1975</v>
      </c>
      <c r="AL366" s="279" t="s">
        <v>125</v>
      </c>
      <c r="AM366" s="282" t="s">
        <v>81</v>
      </c>
      <c r="AN366" s="279" t="s">
        <v>20</v>
      </c>
      <c r="AO366" s="279" t="s">
        <v>77</v>
      </c>
      <c r="AP366" s="283" t="s">
        <v>77</v>
      </c>
      <c r="AQ366" s="268"/>
      <c r="AR366" s="282" t="s">
        <v>256</v>
      </c>
      <c r="AS366" s="398"/>
    </row>
    <row r="367" spans="1:45" s="362" customFormat="1" ht="46" customHeight="1" x14ac:dyDescent="0.2">
      <c r="A367" s="554" t="s">
        <v>4160</v>
      </c>
      <c r="B367" s="371" t="s">
        <v>1978</v>
      </c>
      <c r="C367" s="279">
        <v>5</v>
      </c>
      <c r="D367" s="279" t="s">
        <v>16</v>
      </c>
      <c r="E367" s="277" t="s">
        <v>1979</v>
      </c>
      <c r="F367" s="277" t="s">
        <v>1488</v>
      </c>
      <c r="G367" s="278" t="s">
        <v>1980</v>
      </c>
      <c r="H367" s="278"/>
      <c r="I367" s="278" t="s">
        <v>1981</v>
      </c>
      <c r="J367" s="277" t="s">
        <v>189</v>
      </c>
      <c r="K367" s="279" t="s">
        <v>16</v>
      </c>
      <c r="L367" s="288" t="s">
        <v>1982</v>
      </c>
      <c r="M367" s="289" t="s">
        <v>1983</v>
      </c>
      <c r="N367" s="279" t="s">
        <v>192</v>
      </c>
      <c r="O367" s="282" t="s">
        <v>81</v>
      </c>
      <c r="P367" s="279" t="s">
        <v>20</v>
      </c>
      <c r="Q367" s="279" t="s">
        <v>77</v>
      </c>
      <c r="R367" s="283" t="s">
        <v>77</v>
      </c>
      <c r="S367" s="208" t="e">
        <f>IF(B367="EXT",MATCH(SUBSTITUTE(M367,"/rsm:CrossIndustryInvoice",""),'Order-X_EXTENDED'!O:O,0),MATCH(B367,'Order-X_EXTENDED'!Z:Z,0))</f>
        <v>#N/A</v>
      </c>
      <c r="T367" s="282" t="s">
        <v>256</v>
      </c>
      <c r="U367" s="273" t="s">
        <v>4704</v>
      </c>
      <c r="V367" s="271" t="str">
        <f t="shared" si="10"/>
        <v>/rsm:CrossIndustryInvoice/rsm:SupplyChainTradeTransaction/ram:ApplicableHeaderTradeAgreement/ram:SellerTaxRepresentativeTradeParty/ram:PostalTradeAddress</v>
      </c>
      <c r="W367" s="271" t="str">
        <f t="shared" si="11"/>
        <v>/ram:CountryID</v>
      </c>
      <c r="X367" s="272">
        <f>COUNTIFS(M$4:M367,V367)</f>
        <v>1</v>
      </c>
      <c r="Z367" s="358" t="s">
        <v>1978</v>
      </c>
      <c r="AA367" s="279">
        <v>5</v>
      </c>
      <c r="AB367" s="279" t="s">
        <v>16</v>
      </c>
      <c r="AC367" s="277" t="s">
        <v>1984</v>
      </c>
      <c r="AD367" s="277" t="s">
        <v>1597</v>
      </c>
      <c r="AE367" s="278" t="s">
        <v>546</v>
      </c>
      <c r="AF367" s="278"/>
      <c r="AG367" s="278" t="s">
        <v>1985</v>
      </c>
      <c r="AH367" s="277" t="s">
        <v>189</v>
      </c>
      <c r="AI367" s="279" t="s">
        <v>16</v>
      </c>
      <c r="AJ367" s="288" t="s">
        <v>1982</v>
      </c>
      <c r="AK367" s="289" t="s">
        <v>1983</v>
      </c>
      <c r="AL367" s="279" t="s">
        <v>192</v>
      </c>
      <c r="AM367" s="282" t="s">
        <v>81</v>
      </c>
      <c r="AN367" s="279" t="s">
        <v>20</v>
      </c>
      <c r="AO367" s="279" t="s">
        <v>77</v>
      </c>
      <c r="AP367" s="283" t="s">
        <v>77</v>
      </c>
      <c r="AQ367" s="268"/>
      <c r="AR367" s="282" t="s">
        <v>256</v>
      </c>
      <c r="AS367" s="398"/>
    </row>
    <row r="368" spans="1:45" s="362" customFormat="1" ht="46" customHeight="1" x14ac:dyDescent="0.2">
      <c r="A368" s="554" t="s">
        <v>4160</v>
      </c>
      <c r="B368" s="371" t="s">
        <v>1986</v>
      </c>
      <c r="C368" s="279">
        <v>5</v>
      </c>
      <c r="D368" s="279" t="s">
        <v>20</v>
      </c>
      <c r="E368" s="277" t="s">
        <v>1987</v>
      </c>
      <c r="F368" s="277" t="s">
        <v>1493</v>
      </c>
      <c r="G368" s="278" t="s">
        <v>1494</v>
      </c>
      <c r="H368" s="278"/>
      <c r="I368" s="278" t="s">
        <v>77</v>
      </c>
      <c r="J368" s="277" t="s">
        <v>122</v>
      </c>
      <c r="K368" s="279" t="s">
        <v>20</v>
      </c>
      <c r="L368" s="288" t="s">
        <v>1988</v>
      </c>
      <c r="M368" s="289" t="s">
        <v>1989</v>
      </c>
      <c r="N368" s="279" t="s">
        <v>125</v>
      </c>
      <c r="O368" s="282" t="s">
        <v>81</v>
      </c>
      <c r="P368" s="279" t="s">
        <v>21</v>
      </c>
      <c r="Q368" s="279" t="s">
        <v>272</v>
      </c>
      <c r="R368" s="283" t="s">
        <v>77</v>
      </c>
      <c r="S368" s="208" t="e">
        <f>IF(B368="EXT",MATCH(SUBSTITUTE(M368,"/rsm:CrossIndustryInvoice",""),'Order-X_EXTENDED'!O:O,0),MATCH(B368,'Order-X_EXTENDED'!Z:Z,0))</f>
        <v>#N/A</v>
      </c>
      <c r="T368" s="282" t="s">
        <v>256</v>
      </c>
      <c r="U368" s="273" t="s">
        <v>4821</v>
      </c>
      <c r="V368" s="271" t="str">
        <f t="shared" si="10"/>
        <v>/rsm:CrossIndustryInvoice/rsm:SupplyChainTradeTransaction/ram:ApplicableHeaderTradeAgreement/ram:SellerTaxRepresentativeTradeParty/ram:PostalTradeAddress</v>
      </c>
      <c r="W368" s="271" t="str">
        <f t="shared" si="11"/>
        <v>/ram:CountrySubDivisionName</v>
      </c>
      <c r="X368" s="272">
        <f>COUNTIFS(M$4:M368,V368)</f>
        <v>1</v>
      </c>
      <c r="Z368" s="358" t="s">
        <v>1986</v>
      </c>
      <c r="AA368" s="279">
        <v>5</v>
      </c>
      <c r="AB368" s="279" t="s">
        <v>20</v>
      </c>
      <c r="AC368" s="277" t="s">
        <v>1990</v>
      </c>
      <c r="AD368" s="277" t="s">
        <v>1497</v>
      </c>
      <c r="AE368" s="278" t="s">
        <v>1498</v>
      </c>
      <c r="AF368" s="278"/>
      <c r="AG368" s="278" t="s">
        <v>77</v>
      </c>
      <c r="AH368" s="277" t="s">
        <v>131</v>
      </c>
      <c r="AI368" s="279" t="s">
        <v>20</v>
      </c>
      <c r="AJ368" s="288" t="s">
        <v>1988</v>
      </c>
      <c r="AK368" s="289" t="s">
        <v>1989</v>
      </c>
      <c r="AL368" s="279" t="s">
        <v>125</v>
      </c>
      <c r="AM368" s="282" t="s">
        <v>81</v>
      </c>
      <c r="AN368" s="279" t="s">
        <v>21</v>
      </c>
      <c r="AO368" s="279" t="s">
        <v>272</v>
      </c>
      <c r="AP368" s="283" t="s">
        <v>77</v>
      </c>
      <c r="AQ368" s="268"/>
      <c r="AR368" s="282" t="s">
        <v>256</v>
      </c>
      <c r="AS368" s="398"/>
    </row>
    <row r="369" spans="1:45" s="362" customFormat="1" ht="46" customHeight="1" x14ac:dyDescent="0.2">
      <c r="A369" s="554" t="s">
        <v>4160</v>
      </c>
      <c r="B369" s="335" t="s">
        <v>92</v>
      </c>
      <c r="C369" s="336">
        <v>4</v>
      </c>
      <c r="D369" s="336" t="s">
        <v>20</v>
      </c>
      <c r="E369" s="328" t="s">
        <v>4599</v>
      </c>
      <c r="F369" s="328"/>
      <c r="G369" s="329"/>
      <c r="H369" s="329"/>
      <c r="I369" s="329"/>
      <c r="J369" s="328"/>
      <c r="K369" s="327" t="s">
        <v>20</v>
      </c>
      <c r="L369" s="337" t="s">
        <v>1991</v>
      </c>
      <c r="M369" s="338" t="s">
        <v>1992</v>
      </c>
      <c r="N369" s="327"/>
      <c r="O369" s="332"/>
      <c r="P369" s="336" t="s">
        <v>21</v>
      </c>
      <c r="Q369" s="327"/>
      <c r="R369" s="333"/>
      <c r="S369" s="208" t="e">
        <f>IF(B369="EXT",MATCH(SUBSTITUTE(M369,"/rsm:CrossIndustryInvoice",""),'Order-X_EXTENDED'!O:O,0),MATCH(B369,'Order-X_EXTENDED'!Z:Z,0))</f>
        <v>#N/A</v>
      </c>
      <c r="T369" s="339" t="s">
        <v>99</v>
      </c>
      <c r="U369" s="273" t="s">
        <v>4704</v>
      </c>
      <c r="V369" s="271" t="str">
        <f t="shared" si="10"/>
        <v>/rsm:CrossIndustryInvoice/rsm:SupplyChainTradeTransaction/ram:ApplicableHeaderTradeAgreement/ram:SellerTaxRepresentativeTradeParty</v>
      </c>
      <c r="W369" s="271" t="str">
        <f t="shared" si="11"/>
        <v>/ram:URIUniversalCommunication</v>
      </c>
      <c r="X369" s="272">
        <f>COUNTIFS(M$4:M369,V369)</f>
        <v>1</v>
      </c>
      <c r="Z369" s="335" t="s">
        <v>92</v>
      </c>
      <c r="AA369" s="336">
        <v>4</v>
      </c>
      <c r="AB369" s="336" t="s">
        <v>20</v>
      </c>
      <c r="AC369" s="328" t="s">
        <v>931</v>
      </c>
      <c r="AD369" s="328"/>
      <c r="AE369" s="329"/>
      <c r="AF369" s="329"/>
      <c r="AG369" s="329"/>
      <c r="AH369" s="328"/>
      <c r="AI369" s="327" t="s">
        <v>20</v>
      </c>
      <c r="AJ369" s="337" t="s">
        <v>1991</v>
      </c>
      <c r="AK369" s="338" t="s">
        <v>1992</v>
      </c>
      <c r="AL369" s="327"/>
      <c r="AM369" s="332"/>
      <c r="AN369" s="336" t="s">
        <v>21</v>
      </c>
      <c r="AO369" s="327"/>
      <c r="AP369" s="333"/>
      <c r="AQ369" s="268"/>
      <c r="AR369" s="339" t="s">
        <v>99</v>
      </c>
      <c r="AS369" s="398"/>
    </row>
    <row r="370" spans="1:45" s="362" customFormat="1" ht="46" customHeight="1" x14ac:dyDescent="0.2">
      <c r="A370" s="554" t="s">
        <v>4160</v>
      </c>
      <c r="B370" s="274" t="s">
        <v>92</v>
      </c>
      <c r="C370" s="275">
        <v>5</v>
      </c>
      <c r="D370" s="275" t="s">
        <v>16</v>
      </c>
      <c r="E370" s="277" t="s">
        <v>4600</v>
      </c>
      <c r="F370" s="277"/>
      <c r="G370" s="278"/>
      <c r="H370" s="278"/>
      <c r="I370" s="278"/>
      <c r="J370" s="277"/>
      <c r="K370" s="279" t="s">
        <v>16</v>
      </c>
      <c r="L370" s="280" t="s">
        <v>1993</v>
      </c>
      <c r="M370" s="281" t="s">
        <v>1994</v>
      </c>
      <c r="N370" s="279"/>
      <c r="O370" s="282"/>
      <c r="P370" s="275" t="s">
        <v>20</v>
      </c>
      <c r="Q370" s="279"/>
      <c r="R370" s="283"/>
      <c r="S370" s="208" t="e">
        <f>IF(B370="EXT",MATCH(SUBSTITUTE(M370,"/rsm:CrossIndustryInvoice",""),'Order-X_EXTENDED'!O:O,0),MATCH(B370,'Order-X_EXTENDED'!Z:Z,0))</f>
        <v>#N/A</v>
      </c>
      <c r="T370" s="284" t="s">
        <v>99</v>
      </c>
      <c r="U370" s="273" t="s">
        <v>4704</v>
      </c>
      <c r="V370" s="271" t="str">
        <f t="shared" si="10"/>
        <v>/rsm:CrossIndustryInvoice/rsm:SupplyChainTradeTransaction/ram:ApplicableHeaderTradeAgreement/ram:SellerTaxRepresentativeTradeParty/ram:URIUniversalCommunication</v>
      </c>
      <c r="W370" s="271" t="str">
        <f t="shared" si="11"/>
        <v>/ram:URIID</v>
      </c>
      <c r="X370" s="272">
        <f>COUNTIFS(M$4:M370,V370)</f>
        <v>1</v>
      </c>
      <c r="Z370" s="274" t="s">
        <v>92</v>
      </c>
      <c r="AA370" s="275">
        <v>5</v>
      </c>
      <c r="AB370" s="275" t="s">
        <v>16</v>
      </c>
      <c r="AC370" s="277" t="s">
        <v>1936</v>
      </c>
      <c r="AD370" s="277"/>
      <c r="AE370" s="278"/>
      <c r="AF370" s="278"/>
      <c r="AG370" s="278"/>
      <c r="AH370" s="277"/>
      <c r="AI370" s="279" t="s">
        <v>16</v>
      </c>
      <c r="AJ370" s="280" t="s">
        <v>1993</v>
      </c>
      <c r="AK370" s="281" t="s">
        <v>1994</v>
      </c>
      <c r="AL370" s="279"/>
      <c r="AM370" s="282"/>
      <c r="AN370" s="275" t="s">
        <v>20</v>
      </c>
      <c r="AO370" s="279"/>
      <c r="AP370" s="283"/>
      <c r="AQ370" s="268"/>
      <c r="AR370" s="284" t="s">
        <v>99</v>
      </c>
      <c r="AS370" s="398"/>
    </row>
    <row r="371" spans="1:45" s="362" customFormat="1" ht="46" customHeight="1" x14ac:dyDescent="0.2">
      <c r="A371" s="554" t="s">
        <v>4160</v>
      </c>
      <c r="B371" s="274" t="s">
        <v>92</v>
      </c>
      <c r="C371" s="275">
        <v>6</v>
      </c>
      <c r="D371" s="275" t="s">
        <v>16</v>
      </c>
      <c r="E371" s="277" t="s">
        <v>554</v>
      </c>
      <c r="F371" s="277"/>
      <c r="G371" s="278"/>
      <c r="H371" s="278"/>
      <c r="I371" s="278"/>
      <c r="J371" s="277"/>
      <c r="K371" s="279" t="s">
        <v>16</v>
      </c>
      <c r="L371" s="280" t="s">
        <v>1995</v>
      </c>
      <c r="M371" s="281" t="s">
        <v>1996</v>
      </c>
      <c r="N371" s="279"/>
      <c r="O371" s="282"/>
      <c r="P371" s="275" t="s">
        <v>20</v>
      </c>
      <c r="Q371" s="279"/>
      <c r="R371" s="283"/>
      <c r="S371" s="208" t="e">
        <f>IF(B371="EXT",MATCH(SUBSTITUTE(M371,"/rsm:CrossIndustryInvoice",""),'Order-X_EXTENDED'!O:O,0),MATCH(B371,'Order-X_EXTENDED'!Z:Z,0))</f>
        <v>#N/A</v>
      </c>
      <c r="T371" s="284" t="s">
        <v>99</v>
      </c>
      <c r="U371" s="273" t="s">
        <v>4704</v>
      </c>
      <c r="V371" s="271" t="str">
        <f t="shared" si="10"/>
        <v>/rsm:CrossIndustryInvoice/rsm:SupplyChainTradeTransaction/ram:ApplicableHeaderTradeAgreement/ram:SellerTaxRepresentativeTradeParty/ram:URIUniversalCommunication/ram:URIID</v>
      </c>
      <c r="W371" s="271" t="str">
        <f t="shared" si="11"/>
        <v>/@schemeID</v>
      </c>
      <c r="X371" s="272">
        <f>COUNTIFS(M$4:M371,V371)</f>
        <v>1</v>
      </c>
      <c r="Z371" s="274" t="s">
        <v>92</v>
      </c>
      <c r="AA371" s="275">
        <v>6</v>
      </c>
      <c r="AB371" s="275" t="s">
        <v>16</v>
      </c>
      <c r="AC371" s="277" t="s">
        <v>410</v>
      </c>
      <c r="AD371" s="277"/>
      <c r="AE371" s="278"/>
      <c r="AF371" s="278"/>
      <c r="AG371" s="278"/>
      <c r="AH371" s="277"/>
      <c r="AI371" s="279" t="s">
        <v>16</v>
      </c>
      <c r="AJ371" s="280" t="s">
        <v>1995</v>
      </c>
      <c r="AK371" s="281" t="s">
        <v>1996</v>
      </c>
      <c r="AL371" s="279"/>
      <c r="AM371" s="282"/>
      <c r="AN371" s="275" t="s">
        <v>20</v>
      </c>
      <c r="AO371" s="279"/>
      <c r="AP371" s="283"/>
      <c r="AQ371" s="268"/>
      <c r="AR371" s="284" t="s">
        <v>99</v>
      </c>
      <c r="AS371" s="398"/>
    </row>
    <row r="372" spans="1:45" s="362" customFormat="1" ht="46" customHeight="1" x14ac:dyDescent="0.2">
      <c r="A372" s="554" t="s">
        <v>4160</v>
      </c>
      <c r="B372" s="378" t="s">
        <v>1997</v>
      </c>
      <c r="C372" s="327">
        <v>4</v>
      </c>
      <c r="D372" s="327" t="s">
        <v>16</v>
      </c>
      <c r="E372" s="334" t="s">
        <v>4601</v>
      </c>
      <c r="F372" s="328"/>
      <c r="G372" s="329"/>
      <c r="H372" s="329"/>
      <c r="I372" s="329"/>
      <c r="J372" s="328"/>
      <c r="K372" s="327" t="s">
        <v>16</v>
      </c>
      <c r="L372" s="330" t="s">
        <v>1998</v>
      </c>
      <c r="M372" s="331" t="s">
        <v>1999</v>
      </c>
      <c r="N372" s="327"/>
      <c r="O372" s="332"/>
      <c r="P372" s="327" t="s">
        <v>21</v>
      </c>
      <c r="Q372" s="327"/>
      <c r="R372" s="333"/>
      <c r="S372" s="208" t="e">
        <f>IF(B372="EXT",MATCH(SUBSTITUTE(M372,"/rsm:CrossIndustryInvoice",""),'Order-X_EXTENDED'!O:O,0),MATCH(B372,'Order-X_EXTENDED'!Z:Z,0))</f>
        <v>#N/A</v>
      </c>
      <c r="T372" s="332" t="s">
        <v>256</v>
      </c>
      <c r="U372" s="273" t="s">
        <v>4704</v>
      </c>
      <c r="V372" s="271" t="str">
        <f t="shared" si="10"/>
        <v>/rsm:CrossIndustryInvoice/rsm:SupplyChainTradeTransaction/ram:ApplicableHeaderTradeAgreement/ram:SellerTaxRepresentativeTradeParty</v>
      </c>
      <c r="W372" s="271" t="str">
        <f t="shared" si="11"/>
        <v>/ram:SpecifiedTaxRegistration</v>
      </c>
      <c r="X372" s="272">
        <f>COUNTIFS(M$4:M372,V372)</f>
        <v>1</v>
      </c>
      <c r="Z372" s="360" t="s">
        <v>1997</v>
      </c>
      <c r="AA372" s="327">
        <v>4</v>
      </c>
      <c r="AB372" s="327" t="s">
        <v>16</v>
      </c>
      <c r="AC372" s="334" t="s">
        <v>2000</v>
      </c>
      <c r="AD372" s="328"/>
      <c r="AE372" s="329"/>
      <c r="AF372" s="329"/>
      <c r="AG372" s="329" t="s">
        <v>77</v>
      </c>
      <c r="AH372" s="328"/>
      <c r="AI372" s="327" t="s">
        <v>16</v>
      </c>
      <c r="AJ372" s="330" t="s">
        <v>1998</v>
      </c>
      <c r="AK372" s="331" t="s">
        <v>1999</v>
      </c>
      <c r="AL372" s="327"/>
      <c r="AM372" s="332"/>
      <c r="AN372" s="327" t="s">
        <v>21</v>
      </c>
      <c r="AO372" s="327"/>
      <c r="AP372" s="333"/>
      <c r="AQ372" s="268"/>
      <c r="AR372" s="332" t="s">
        <v>256</v>
      </c>
      <c r="AS372" s="398"/>
    </row>
    <row r="373" spans="1:45" s="362" customFormat="1" ht="46" customHeight="1" x14ac:dyDescent="0.2">
      <c r="A373" s="554" t="s">
        <v>4160</v>
      </c>
      <c r="B373" s="371" t="s">
        <v>2001</v>
      </c>
      <c r="C373" s="279">
        <v>5</v>
      </c>
      <c r="D373" s="279" t="s">
        <v>16</v>
      </c>
      <c r="E373" s="277" t="s">
        <v>2002</v>
      </c>
      <c r="F373" s="277" t="s">
        <v>2003</v>
      </c>
      <c r="G373" s="278" t="s">
        <v>2004</v>
      </c>
      <c r="H373" s="278"/>
      <c r="I373" s="278" t="s">
        <v>2005</v>
      </c>
      <c r="J373" s="277" t="s">
        <v>144</v>
      </c>
      <c r="K373" s="279" t="s">
        <v>16</v>
      </c>
      <c r="L373" s="288" t="s">
        <v>2006</v>
      </c>
      <c r="M373" s="289" t="s">
        <v>2007</v>
      </c>
      <c r="N373" s="279" t="s">
        <v>147</v>
      </c>
      <c r="O373" s="282" t="s">
        <v>81</v>
      </c>
      <c r="P373" s="279" t="s">
        <v>20</v>
      </c>
      <c r="Q373" s="279" t="s">
        <v>272</v>
      </c>
      <c r="R373" s="283" t="s">
        <v>1635</v>
      </c>
      <c r="S373" s="208" t="e">
        <f>IF(B373="EXT",MATCH(SUBSTITUTE(M373,"/rsm:CrossIndustryInvoice",""),'Order-X_EXTENDED'!O:O,0),MATCH(B373,'Order-X_EXTENDED'!Z:Z,0))</f>
        <v>#N/A</v>
      </c>
      <c r="T373" s="282" t="s">
        <v>256</v>
      </c>
      <c r="U373" s="273" t="s">
        <v>4704</v>
      </c>
      <c r="V373" s="271" t="str">
        <f t="shared" si="10"/>
        <v>/rsm:CrossIndustryInvoice/rsm:SupplyChainTradeTransaction/ram:ApplicableHeaderTradeAgreement/ram:SellerTaxRepresentativeTradeParty/ram:SpecifiedTaxRegistration</v>
      </c>
      <c r="W373" s="271" t="str">
        <f t="shared" si="11"/>
        <v>/ram:ID</v>
      </c>
      <c r="X373" s="272">
        <f>COUNTIFS(M$4:M373,V373)</f>
        <v>1</v>
      </c>
      <c r="Z373" s="358" t="s">
        <v>2001</v>
      </c>
      <c r="AA373" s="279">
        <v>5</v>
      </c>
      <c r="AB373" s="279" t="s">
        <v>16</v>
      </c>
      <c r="AC373" s="277" t="s">
        <v>2008</v>
      </c>
      <c r="AD373" s="277" t="s">
        <v>2009</v>
      </c>
      <c r="AE373" s="278" t="s">
        <v>2010</v>
      </c>
      <c r="AF373" s="278"/>
      <c r="AG373" s="278" t="s">
        <v>2011</v>
      </c>
      <c r="AH373" s="277" t="s">
        <v>154</v>
      </c>
      <c r="AI373" s="279" t="s">
        <v>16</v>
      </c>
      <c r="AJ373" s="288" t="s">
        <v>2006</v>
      </c>
      <c r="AK373" s="289" t="s">
        <v>2007</v>
      </c>
      <c r="AL373" s="279" t="s">
        <v>147</v>
      </c>
      <c r="AM373" s="282" t="s">
        <v>81</v>
      </c>
      <c r="AN373" s="279" t="s">
        <v>20</v>
      </c>
      <c r="AO373" s="279" t="s">
        <v>272</v>
      </c>
      <c r="AP373" s="283" t="s">
        <v>1635</v>
      </c>
      <c r="AQ373" s="268"/>
      <c r="AR373" s="282" t="s">
        <v>256</v>
      </c>
      <c r="AS373" s="398"/>
    </row>
    <row r="374" spans="1:45" s="362" customFormat="1" ht="46" customHeight="1" x14ac:dyDescent="0.2">
      <c r="A374" s="554" t="s">
        <v>4160</v>
      </c>
      <c r="B374" s="371" t="s">
        <v>2012</v>
      </c>
      <c r="C374" s="279">
        <v>6</v>
      </c>
      <c r="D374" s="279" t="s">
        <v>16</v>
      </c>
      <c r="E374" s="307" t="s">
        <v>404</v>
      </c>
      <c r="F374" s="277" t="s">
        <v>2013</v>
      </c>
      <c r="G374" s="278" t="s">
        <v>1643</v>
      </c>
      <c r="H374" s="278"/>
      <c r="I374" s="278" t="s">
        <v>1635</v>
      </c>
      <c r="J374" s="277"/>
      <c r="K374" s="279" t="s">
        <v>16</v>
      </c>
      <c r="L374" s="288" t="s">
        <v>2014</v>
      </c>
      <c r="M374" s="289" t="s">
        <v>2015</v>
      </c>
      <c r="N374" s="279" t="s">
        <v>77</v>
      </c>
      <c r="O374" s="282" t="s">
        <v>230</v>
      </c>
      <c r="P374" s="279" t="s">
        <v>20</v>
      </c>
      <c r="Q374" s="279" t="s">
        <v>77</v>
      </c>
      <c r="R374" s="283" t="s">
        <v>1635</v>
      </c>
      <c r="S374" s="208" t="e">
        <f>IF(B374="EXT",MATCH(SUBSTITUTE(M374,"/rsm:CrossIndustryInvoice",""),'Order-X_EXTENDED'!O:O,0),MATCH(B374,'Order-X_EXTENDED'!Z:Z,0))</f>
        <v>#N/A</v>
      </c>
      <c r="T374" s="282" t="s">
        <v>256</v>
      </c>
      <c r="U374" s="273" t="s">
        <v>4704</v>
      </c>
      <c r="V374" s="271" t="str">
        <f t="shared" si="10"/>
        <v>/rsm:CrossIndustryInvoice/rsm:SupplyChainTradeTransaction/ram:ApplicableHeaderTradeAgreement/ram:SellerTaxRepresentativeTradeParty/ram:SpecifiedTaxRegistration/ram:ID</v>
      </c>
      <c r="W374" s="271" t="str">
        <f t="shared" si="11"/>
        <v>/@schemeID</v>
      </c>
      <c r="X374" s="272">
        <f>COUNTIFS(M$4:M374,V374)</f>
        <v>1</v>
      </c>
      <c r="Z374" s="358" t="s">
        <v>2012</v>
      </c>
      <c r="AA374" s="279">
        <v>6</v>
      </c>
      <c r="AB374" s="279" t="s">
        <v>16</v>
      </c>
      <c r="AC374" s="307" t="s">
        <v>410</v>
      </c>
      <c r="AD374" s="277" t="s">
        <v>2016</v>
      </c>
      <c r="AE374" s="278" t="s">
        <v>1647</v>
      </c>
      <c r="AF374" s="278"/>
      <c r="AG374" s="278" t="s">
        <v>1647</v>
      </c>
      <c r="AH374" s="277"/>
      <c r="AI374" s="279" t="s">
        <v>16</v>
      </c>
      <c r="AJ374" s="288" t="s">
        <v>2014</v>
      </c>
      <c r="AK374" s="289" t="s">
        <v>2015</v>
      </c>
      <c r="AL374" s="279" t="s">
        <v>77</v>
      </c>
      <c r="AM374" s="282" t="s">
        <v>230</v>
      </c>
      <c r="AN374" s="279" t="s">
        <v>20</v>
      </c>
      <c r="AO374" s="279" t="s">
        <v>77</v>
      </c>
      <c r="AP374" s="283" t="s">
        <v>1635</v>
      </c>
      <c r="AQ374" s="268"/>
      <c r="AR374" s="282" t="s">
        <v>256</v>
      </c>
      <c r="AS374" s="398"/>
    </row>
    <row r="375" spans="1:45" s="362" customFormat="1" ht="46" customHeight="1" x14ac:dyDescent="0.2">
      <c r="A375" s="553" t="s">
        <v>4160</v>
      </c>
      <c r="B375" s="308" t="s">
        <v>92</v>
      </c>
      <c r="C375" s="309">
        <v>3</v>
      </c>
      <c r="D375" s="309" t="s">
        <v>20</v>
      </c>
      <c r="E375" s="328" t="s">
        <v>4602</v>
      </c>
      <c r="F375" s="328" t="s">
        <v>4603</v>
      </c>
      <c r="G375" s="329"/>
      <c r="H375" s="329"/>
      <c r="I375" s="329"/>
      <c r="J375" s="328"/>
      <c r="K375" s="327" t="s">
        <v>20</v>
      </c>
      <c r="L375" s="311" t="s">
        <v>2017</v>
      </c>
      <c r="M375" s="312" t="s">
        <v>2018</v>
      </c>
      <c r="N375" s="327"/>
      <c r="O375" s="332"/>
      <c r="P375" s="309" t="s">
        <v>20</v>
      </c>
      <c r="Q375" s="327"/>
      <c r="R375" s="333"/>
      <c r="S375" s="208">
        <f>IF(B375="EXT",MATCH(SUBSTITUTE(M375,"/rsm:CrossIndustryInvoice",""),'Order-X_EXTENDED'!O:O,0),MATCH(B375,'Order-X_EXTENDED'!Z:Z,0))</f>
        <v>479</v>
      </c>
      <c r="T375" s="313" t="s">
        <v>99</v>
      </c>
      <c r="U375" s="273"/>
      <c r="V375" s="271" t="str">
        <f t="shared" si="10"/>
        <v>/rsm:CrossIndustryInvoice/rsm:SupplyChainTradeTransaction/ram:ApplicableHeaderTradeAgreement</v>
      </c>
      <c r="W375" s="271" t="str">
        <f t="shared" si="11"/>
        <v>/ram:ProductEndUserTradeParty</v>
      </c>
      <c r="X375" s="272">
        <f>COUNTIFS(M$4:M375,V375)</f>
        <v>1</v>
      </c>
      <c r="Z375" s="308" t="s">
        <v>92</v>
      </c>
      <c r="AA375" s="309">
        <v>3</v>
      </c>
      <c r="AB375" s="309" t="s">
        <v>20</v>
      </c>
      <c r="AC375" s="328" t="s">
        <v>2019</v>
      </c>
      <c r="AD375" s="328"/>
      <c r="AE375" s="329"/>
      <c r="AF375" s="329"/>
      <c r="AG375" s="329"/>
      <c r="AH375" s="328"/>
      <c r="AI375" s="327" t="s">
        <v>20</v>
      </c>
      <c r="AJ375" s="311" t="s">
        <v>2017</v>
      </c>
      <c r="AK375" s="312" t="s">
        <v>2018</v>
      </c>
      <c r="AL375" s="327"/>
      <c r="AM375" s="332"/>
      <c r="AN375" s="309" t="s">
        <v>20</v>
      </c>
      <c r="AO375" s="327"/>
      <c r="AP375" s="333"/>
      <c r="AQ375" s="268"/>
      <c r="AR375" s="313" t="s">
        <v>99</v>
      </c>
      <c r="AS375" s="398"/>
    </row>
    <row r="376" spans="1:45" s="362" customFormat="1" ht="46" customHeight="1" x14ac:dyDescent="0.2">
      <c r="A376" s="554" t="s">
        <v>4160</v>
      </c>
      <c r="B376" s="274" t="s">
        <v>92</v>
      </c>
      <c r="C376" s="275">
        <v>4</v>
      </c>
      <c r="D376" s="275" t="s">
        <v>20</v>
      </c>
      <c r="E376" s="277" t="s">
        <v>4</v>
      </c>
      <c r="F376" s="277"/>
      <c r="G376" s="278"/>
      <c r="H376" s="278"/>
      <c r="I376" s="278"/>
      <c r="J376" s="277"/>
      <c r="K376" s="279" t="s">
        <v>20</v>
      </c>
      <c r="L376" s="280" t="s">
        <v>2020</v>
      </c>
      <c r="M376" s="281" t="s">
        <v>2021</v>
      </c>
      <c r="N376" s="279"/>
      <c r="O376" s="282"/>
      <c r="P376" s="275" t="s">
        <v>21</v>
      </c>
      <c r="Q376" s="279"/>
      <c r="R376" s="283"/>
      <c r="S376" s="208">
        <f>IF(B376="EXT",MATCH(SUBSTITUTE(M376,"/rsm:CrossIndustryInvoice",""),'Order-X_EXTENDED'!O:O,0),MATCH(B376,'Order-X_EXTENDED'!Z:Z,0))</f>
        <v>480</v>
      </c>
      <c r="T376" s="284" t="s">
        <v>99</v>
      </c>
      <c r="U376" s="273"/>
      <c r="V376" s="271" t="str">
        <f t="shared" si="10"/>
        <v>/rsm:CrossIndustryInvoice/rsm:SupplyChainTradeTransaction/ram:ApplicableHeaderTradeAgreement/ram:ProductEndUserTradeParty</v>
      </c>
      <c r="W376" s="271" t="str">
        <f t="shared" si="11"/>
        <v>/ram:ID</v>
      </c>
      <c r="X376" s="272">
        <f>COUNTIFS(M$4:M376,V376)</f>
        <v>1</v>
      </c>
      <c r="Z376" s="274" t="s">
        <v>92</v>
      </c>
      <c r="AA376" s="275">
        <v>4</v>
      </c>
      <c r="AB376" s="275" t="s">
        <v>20</v>
      </c>
      <c r="AC376" s="277" t="s">
        <v>2022</v>
      </c>
      <c r="AD376" s="277"/>
      <c r="AE376" s="278"/>
      <c r="AF376" s="278"/>
      <c r="AG376" s="278"/>
      <c r="AH376" s="277"/>
      <c r="AI376" s="279" t="s">
        <v>20</v>
      </c>
      <c r="AJ376" s="280" t="s">
        <v>2020</v>
      </c>
      <c r="AK376" s="281" t="s">
        <v>2021</v>
      </c>
      <c r="AL376" s="279"/>
      <c r="AM376" s="282"/>
      <c r="AN376" s="275" t="s">
        <v>21</v>
      </c>
      <c r="AO376" s="279"/>
      <c r="AP376" s="283"/>
      <c r="AQ376" s="268"/>
      <c r="AR376" s="284" t="s">
        <v>99</v>
      </c>
      <c r="AS376" s="398"/>
    </row>
    <row r="377" spans="1:45" s="362" customFormat="1" ht="46" customHeight="1" x14ac:dyDescent="0.2">
      <c r="A377" s="554" t="s">
        <v>4160</v>
      </c>
      <c r="B377" s="274" t="s">
        <v>92</v>
      </c>
      <c r="C377" s="275">
        <v>4</v>
      </c>
      <c r="D377" s="275" t="s">
        <v>21</v>
      </c>
      <c r="E377" s="277" t="s">
        <v>551</v>
      </c>
      <c r="F377" s="277"/>
      <c r="G377" s="278"/>
      <c r="H377" s="278"/>
      <c r="I377" s="278"/>
      <c r="J377" s="277"/>
      <c r="K377" s="279" t="s">
        <v>21</v>
      </c>
      <c r="L377" s="280" t="s">
        <v>2023</v>
      </c>
      <c r="M377" s="281" t="s">
        <v>2024</v>
      </c>
      <c r="N377" s="279"/>
      <c r="O377" s="282"/>
      <c r="P377" s="275" t="s">
        <v>21</v>
      </c>
      <c r="Q377" s="279"/>
      <c r="R377" s="283"/>
      <c r="S377" s="208">
        <f>IF(B377="EXT",MATCH(SUBSTITUTE(M377,"/rsm:CrossIndustryInvoice",""),'Order-X_EXTENDED'!O:O,0),MATCH(B377,'Order-X_EXTENDED'!Z:Z,0))</f>
        <v>481</v>
      </c>
      <c r="T377" s="284" t="s">
        <v>99</v>
      </c>
      <c r="U377" s="273"/>
      <c r="V377" s="271" t="str">
        <f t="shared" si="10"/>
        <v>/rsm:CrossIndustryInvoice/rsm:SupplyChainTradeTransaction/ram:ApplicableHeaderTradeAgreement/ram:ProductEndUserTradeParty</v>
      </c>
      <c r="W377" s="271" t="str">
        <f t="shared" si="11"/>
        <v>/ram:GlobalID</v>
      </c>
      <c r="X377" s="272">
        <f>COUNTIFS(M$4:M377,V377)</f>
        <v>1</v>
      </c>
      <c r="Z377" s="274" t="s">
        <v>92</v>
      </c>
      <c r="AA377" s="275">
        <v>4</v>
      </c>
      <c r="AB377" s="275" t="s">
        <v>21</v>
      </c>
      <c r="AC377" s="277" t="s">
        <v>2025</v>
      </c>
      <c r="AD377" s="277"/>
      <c r="AE377" s="278"/>
      <c r="AF377" s="278"/>
      <c r="AG377" s="278"/>
      <c r="AH377" s="277"/>
      <c r="AI377" s="279" t="s">
        <v>21</v>
      </c>
      <c r="AJ377" s="280" t="s">
        <v>2023</v>
      </c>
      <c r="AK377" s="281" t="s">
        <v>2024</v>
      </c>
      <c r="AL377" s="279"/>
      <c r="AM377" s="282"/>
      <c r="AN377" s="275" t="s">
        <v>21</v>
      </c>
      <c r="AO377" s="279"/>
      <c r="AP377" s="283"/>
      <c r="AQ377" s="268"/>
      <c r="AR377" s="284" t="s">
        <v>99</v>
      </c>
      <c r="AS377" s="398"/>
    </row>
    <row r="378" spans="1:45" s="362" customFormat="1" ht="46" customHeight="1" x14ac:dyDescent="0.2">
      <c r="A378" s="554" t="s">
        <v>4160</v>
      </c>
      <c r="B378" s="274" t="s">
        <v>92</v>
      </c>
      <c r="C378" s="275">
        <v>5</v>
      </c>
      <c r="D378" s="275" t="s">
        <v>16</v>
      </c>
      <c r="E378" s="277" t="s">
        <v>554</v>
      </c>
      <c r="F378" s="277"/>
      <c r="G378" s="278"/>
      <c r="H378" s="278"/>
      <c r="I378" s="278"/>
      <c r="J378" s="277"/>
      <c r="K378" s="279" t="s">
        <v>16</v>
      </c>
      <c r="L378" s="280" t="s">
        <v>2026</v>
      </c>
      <c r="M378" s="281" t="s">
        <v>2027</v>
      </c>
      <c r="N378" s="279"/>
      <c r="O378" s="282"/>
      <c r="P378" s="275" t="s">
        <v>20</v>
      </c>
      <c r="Q378" s="279"/>
      <c r="R378" s="283"/>
      <c r="S378" s="208">
        <f>IF(B378="EXT",MATCH(SUBSTITUTE(M378,"/rsm:CrossIndustryInvoice",""),'Order-X_EXTENDED'!O:O,0),MATCH(B378,'Order-X_EXTENDED'!Z:Z,0))</f>
        <v>482</v>
      </c>
      <c r="T378" s="284" t="s">
        <v>99</v>
      </c>
      <c r="U378" s="273"/>
      <c r="V378" s="271" t="str">
        <f t="shared" si="10"/>
        <v>/rsm:CrossIndustryInvoice/rsm:SupplyChainTradeTransaction/ram:ApplicableHeaderTradeAgreement/ram:ProductEndUserTradeParty/ram:GlobalID</v>
      </c>
      <c r="W378" s="271" t="str">
        <f t="shared" si="11"/>
        <v>/@schemeID</v>
      </c>
      <c r="X378" s="272">
        <f>COUNTIFS(M$4:M378,V378)</f>
        <v>1</v>
      </c>
      <c r="Z378" s="274" t="s">
        <v>92</v>
      </c>
      <c r="AA378" s="275">
        <v>5</v>
      </c>
      <c r="AB378" s="275" t="s">
        <v>16</v>
      </c>
      <c r="AC378" s="277" t="s">
        <v>410</v>
      </c>
      <c r="AD378" s="277"/>
      <c r="AE378" s="278"/>
      <c r="AF378" s="278"/>
      <c r="AG378" s="278"/>
      <c r="AH378" s="277"/>
      <c r="AI378" s="279" t="s">
        <v>16</v>
      </c>
      <c r="AJ378" s="280" t="s">
        <v>2026</v>
      </c>
      <c r="AK378" s="281" t="s">
        <v>2027</v>
      </c>
      <c r="AL378" s="279"/>
      <c r="AM378" s="282"/>
      <c r="AN378" s="275" t="s">
        <v>20</v>
      </c>
      <c r="AO378" s="279"/>
      <c r="AP378" s="283"/>
      <c r="AQ378" s="268"/>
      <c r="AR378" s="284" t="s">
        <v>99</v>
      </c>
      <c r="AS378" s="398"/>
    </row>
    <row r="379" spans="1:45" s="362" customFormat="1" ht="46" customHeight="1" x14ac:dyDescent="0.2">
      <c r="A379" s="554" t="s">
        <v>4160</v>
      </c>
      <c r="B379" s="274" t="s">
        <v>92</v>
      </c>
      <c r="C379" s="275">
        <v>4</v>
      </c>
      <c r="D379" s="275" t="s">
        <v>16</v>
      </c>
      <c r="E379" s="277" t="s">
        <v>8</v>
      </c>
      <c r="F379" s="277"/>
      <c r="G379" s="278"/>
      <c r="H379" s="278"/>
      <c r="I379" s="278"/>
      <c r="J379" s="277"/>
      <c r="K379" s="279" t="s">
        <v>16</v>
      </c>
      <c r="L379" s="280" t="s">
        <v>2028</v>
      </c>
      <c r="M379" s="281" t="s">
        <v>2029</v>
      </c>
      <c r="N379" s="279"/>
      <c r="O379" s="282"/>
      <c r="P379" s="275" t="s">
        <v>20</v>
      </c>
      <c r="Q379" s="279"/>
      <c r="R379" s="283"/>
      <c r="S379" s="208">
        <f>IF(B379="EXT",MATCH(SUBSTITUTE(M379,"/rsm:CrossIndustryInvoice",""),'Order-X_EXTENDED'!O:O,0),MATCH(B379,'Order-X_EXTENDED'!Z:Z,0))</f>
        <v>483</v>
      </c>
      <c r="T379" s="284" t="s">
        <v>99</v>
      </c>
      <c r="U379" s="273"/>
      <c r="V379" s="271" t="str">
        <f t="shared" si="10"/>
        <v>/rsm:CrossIndustryInvoice/rsm:SupplyChainTradeTransaction/ram:ApplicableHeaderTradeAgreement/ram:ProductEndUserTradeParty</v>
      </c>
      <c r="W379" s="271" t="str">
        <f t="shared" si="11"/>
        <v>/ram:Name</v>
      </c>
      <c r="X379" s="272">
        <f>COUNTIFS(M$4:M379,V379)</f>
        <v>1</v>
      </c>
      <c r="Z379" s="274" t="s">
        <v>92</v>
      </c>
      <c r="AA379" s="275">
        <v>4</v>
      </c>
      <c r="AB379" s="275" t="s">
        <v>16</v>
      </c>
      <c r="AC379" s="277" t="s">
        <v>2030</v>
      </c>
      <c r="AD379" s="277"/>
      <c r="AE379" s="278"/>
      <c r="AF379" s="278"/>
      <c r="AG379" s="278"/>
      <c r="AH379" s="277"/>
      <c r="AI379" s="279" t="s">
        <v>16</v>
      </c>
      <c r="AJ379" s="280" t="s">
        <v>2028</v>
      </c>
      <c r="AK379" s="281" t="s">
        <v>2029</v>
      </c>
      <c r="AL379" s="279"/>
      <c r="AM379" s="282"/>
      <c r="AN379" s="275" t="s">
        <v>20</v>
      </c>
      <c r="AO379" s="279"/>
      <c r="AP379" s="283"/>
      <c r="AQ379" s="268"/>
      <c r="AR379" s="284" t="s">
        <v>99</v>
      </c>
      <c r="AS379" s="398"/>
    </row>
    <row r="380" spans="1:45" s="362" customFormat="1" ht="46" customHeight="1" x14ac:dyDescent="0.2">
      <c r="A380" s="554" t="s">
        <v>4160</v>
      </c>
      <c r="B380" s="335" t="s">
        <v>92</v>
      </c>
      <c r="C380" s="336">
        <v>4</v>
      </c>
      <c r="D380" s="336" t="s">
        <v>20</v>
      </c>
      <c r="E380" s="328" t="s">
        <v>4604</v>
      </c>
      <c r="F380" s="328"/>
      <c r="G380" s="329"/>
      <c r="H380" s="329"/>
      <c r="I380" s="329"/>
      <c r="J380" s="328"/>
      <c r="K380" s="327" t="s">
        <v>20</v>
      </c>
      <c r="L380" s="337" t="s">
        <v>2031</v>
      </c>
      <c r="M380" s="338" t="s">
        <v>2032</v>
      </c>
      <c r="N380" s="327"/>
      <c r="O380" s="332"/>
      <c r="P380" s="336" t="s">
        <v>20</v>
      </c>
      <c r="Q380" s="327"/>
      <c r="R380" s="333"/>
      <c r="S380" s="208">
        <f>IF(B380="EXT",MATCH(SUBSTITUTE(M380,"/rsm:CrossIndustryInvoice",""),'Order-X_EXTENDED'!O:O,0),MATCH(B380,'Order-X_EXTENDED'!Z:Z,0))</f>
        <v>484</v>
      </c>
      <c r="T380" s="339" t="s">
        <v>99</v>
      </c>
      <c r="U380" s="273"/>
      <c r="V380" s="271" t="str">
        <f t="shared" si="10"/>
        <v>/rsm:CrossIndustryInvoice/rsm:SupplyChainTradeTransaction/ram:ApplicableHeaderTradeAgreement/ram:ProductEndUserTradeParty</v>
      </c>
      <c r="W380" s="271" t="str">
        <f t="shared" si="11"/>
        <v>/ram:SpecifiedLegalOrganization</v>
      </c>
      <c r="X380" s="272">
        <f>COUNTIFS(M$4:M380,V380)</f>
        <v>1</v>
      </c>
      <c r="Z380" s="335" t="s">
        <v>92</v>
      </c>
      <c r="AA380" s="336">
        <v>4</v>
      </c>
      <c r="AB380" s="336" t="s">
        <v>20</v>
      </c>
      <c r="AC380" s="328" t="s">
        <v>1906</v>
      </c>
      <c r="AD380" s="328"/>
      <c r="AE380" s="329"/>
      <c r="AF380" s="329"/>
      <c r="AG380" s="329"/>
      <c r="AH380" s="328"/>
      <c r="AI380" s="327" t="s">
        <v>20</v>
      </c>
      <c r="AJ380" s="337" t="s">
        <v>2031</v>
      </c>
      <c r="AK380" s="338" t="s">
        <v>2032</v>
      </c>
      <c r="AL380" s="327"/>
      <c r="AM380" s="332"/>
      <c r="AN380" s="336" t="s">
        <v>20</v>
      </c>
      <c r="AO380" s="327"/>
      <c r="AP380" s="333"/>
      <c r="AQ380" s="268"/>
      <c r="AR380" s="339" t="s">
        <v>99</v>
      </c>
      <c r="AS380" s="398"/>
    </row>
    <row r="381" spans="1:45" s="362" customFormat="1" ht="46" customHeight="1" x14ac:dyDescent="0.2">
      <c r="A381" s="554" t="s">
        <v>4160</v>
      </c>
      <c r="B381" s="274" t="s">
        <v>92</v>
      </c>
      <c r="C381" s="275">
        <v>5</v>
      </c>
      <c r="D381" s="275" t="s">
        <v>20</v>
      </c>
      <c r="E381" s="277" t="s">
        <v>4</v>
      </c>
      <c r="F381" s="277"/>
      <c r="G381" s="278"/>
      <c r="H381" s="278"/>
      <c r="I381" s="278"/>
      <c r="J381" s="277"/>
      <c r="K381" s="279" t="s">
        <v>20</v>
      </c>
      <c r="L381" s="280" t="s">
        <v>2033</v>
      </c>
      <c r="M381" s="281" t="s">
        <v>2034</v>
      </c>
      <c r="N381" s="279"/>
      <c r="O381" s="282"/>
      <c r="P381" s="275" t="s">
        <v>20</v>
      </c>
      <c r="Q381" s="279"/>
      <c r="R381" s="283"/>
      <c r="S381" s="208">
        <f>IF(B381="EXT",MATCH(SUBSTITUTE(M381,"/rsm:CrossIndustryInvoice",""),'Order-X_EXTENDED'!O:O,0),MATCH(B381,'Order-X_EXTENDED'!Z:Z,0))</f>
        <v>485</v>
      </c>
      <c r="T381" s="284" t="s">
        <v>99</v>
      </c>
      <c r="U381" s="273"/>
      <c r="V381" s="271" t="str">
        <f t="shared" si="10"/>
        <v>/rsm:CrossIndustryInvoice/rsm:SupplyChainTradeTransaction/ram:ApplicableHeaderTradeAgreement/ram:ProductEndUserTradeParty/ram:SpecifiedLegalOrganization</v>
      </c>
      <c r="W381" s="271" t="str">
        <f t="shared" si="11"/>
        <v>/ram:ID</v>
      </c>
      <c r="X381" s="272">
        <f>COUNTIFS(M$4:M381,V381)</f>
        <v>1</v>
      </c>
      <c r="Z381" s="274" t="s">
        <v>92</v>
      </c>
      <c r="AA381" s="275">
        <v>5</v>
      </c>
      <c r="AB381" s="275" t="s">
        <v>20</v>
      </c>
      <c r="AC381" s="277" t="s">
        <v>1909</v>
      </c>
      <c r="AD381" s="277"/>
      <c r="AE381" s="278"/>
      <c r="AF381" s="278"/>
      <c r="AG381" s="278"/>
      <c r="AH381" s="277"/>
      <c r="AI381" s="279" t="s">
        <v>20</v>
      </c>
      <c r="AJ381" s="280" t="s">
        <v>2033</v>
      </c>
      <c r="AK381" s="281" t="s">
        <v>2034</v>
      </c>
      <c r="AL381" s="279"/>
      <c r="AM381" s="282"/>
      <c r="AN381" s="275" t="s">
        <v>20</v>
      </c>
      <c r="AO381" s="279"/>
      <c r="AP381" s="283"/>
      <c r="AQ381" s="268"/>
      <c r="AR381" s="284" t="s">
        <v>99</v>
      </c>
      <c r="AS381" s="398"/>
    </row>
    <row r="382" spans="1:45" s="362" customFormat="1" ht="46" customHeight="1" x14ac:dyDescent="0.2">
      <c r="A382" s="554" t="s">
        <v>4160</v>
      </c>
      <c r="B382" s="274" t="s">
        <v>92</v>
      </c>
      <c r="C382" s="275">
        <v>6</v>
      </c>
      <c r="D382" s="275" t="s">
        <v>20</v>
      </c>
      <c r="E382" s="277" t="s">
        <v>554</v>
      </c>
      <c r="F382" s="277"/>
      <c r="G382" s="278" t="s">
        <v>406</v>
      </c>
      <c r="H382" s="278" t="s">
        <v>1448</v>
      </c>
      <c r="I382" s="278" t="s">
        <v>77</v>
      </c>
      <c r="J382" s="277" t="s">
        <v>189</v>
      </c>
      <c r="K382" s="279" t="s">
        <v>20</v>
      </c>
      <c r="L382" s="280" t="s">
        <v>2035</v>
      </c>
      <c r="M382" s="281" t="s">
        <v>2036</v>
      </c>
      <c r="N382" s="279"/>
      <c r="O382" s="282"/>
      <c r="P382" s="275" t="s">
        <v>20</v>
      </c>
      <c r="Q382" s="279"/>
      <c r="R382" s="283"/>
      <c r="S382" s="208">
        <f>IF(B382="EXT",MATCH(SUBSTITUTE(M382,"/rsm:CrossIndustryInvoice",""),'Order-X_EXTENDED'!O:O,0),MATCH(B382,'Order-X_EXTENDED'!Z:Z,0))</f>
        <v>486</v>
      </c>
      <c r="T382" s="284" t="s">
        <v>99</v>
      </c>
      <c r="U382" s="273"/>
      <c r="V382" s="271" t="str">
        <f t="shared" si="10"/>
        <v>/rsm:CrossIndustryInvoice/rsm:SupplyChainTradeTransaction/ram:ApplicableHeaderTradeAgreement/ram:ProductEndUserTradeParty/ram:SpecifiedLegalOrganization/ram:ID</v>
      </c>
      <c r="W382" s="271" t="str">
        <f t="shared" si="11"/>
        <v>/@schemeID</v>
      </c>
      <c r="X382" s="272">
        <f>COUNTIFS(M$4:M382,V382)</f>
        <v>1</v>
      </c>
      <c r="Z382" s="274" t="s">
        <v>92</v>
      </c>
      <c r="AA382" s="275">
        <v>6</v>
      </c>
      <c r="AB382" s="275" t="s">
        <v>20</v>
      </c>
      <c r="AC382" s="277" t="s">
        <v>410</v>
      </c>
      <c r="AD382" s="277"/>
      <c r="AE382" s="278"/>
      <c r="AF382" s="278"/>
      <c r="AG382" s="278"/>
      <c r="AH382" s="277"/>
      <c r="AI382" s="279" t="s">
        <v>20</v>
      </c>
      <c r="AJ382" s="280" t="s">
        <v>2035</v>
      </c>
      <c r="AK382" s="281" t="s">
        <v>2036</v>
      </c>
      <c r="AL382" s="279"/>
      <c r="AM382" s="282"/>
      <c r="AN382" s="275" t="s">
        <v>20</v>
      </c>
      <c r="AO382" s="279"/>
      <c r="AP382" s="283"/>
      <c r="AQ382" s="268"/>
      <c r="AR382" s="284" t="s">
        <v>99</v>
      </c>
      <c r="AS382" s="398"/>
    </row>
    <row r="383" spans="1:45" s="362" customFormat="1" ht="46" customHeight="1" x14ac:dyDescent="0.2">
      <c r="A383" s="554" t="s">
        <v>4160</v>
      </c>
      <c r="B383" s="274" t="s">
        <v>92</v>
      </c>
      <c r="C383" s="275">
        <v>5</v>
      </c>
      <c r="D383" s="275" t="s">
        <v>20</v>
      </c>
      <c r="E383" s="277" t="s">
        <v>866</v>
      </c>
      <c r="F383" s="277"/>
      <c r="G383" s="278"/>
      <c r="H383" s="278"/>
      <c r="I383" s="278"/>
      <c r="J383" s="277"/>
      <c r="K383" s="279" t="s">
        <v>20</v>
      </c>
      <c r="L383" s="280" t="s">
        <v>2037</v>
      </c>
      <c r="M383" s="281" t="s">
        <v>2038</v>
      </c>
      <c r="N383" s="279"/>
      <c r="O383" s="282"/>
      <c r="P383" s="275" t="s">
        <v>20</v>
      </c>
      <c r="Q383" s="279"/>
      <c r="R383" s="283"/>
      <c r="S383" s="208">
        <f>IF(B383="EXT",MATCH(SUBSTITUTE(M383,"/rsm:CrossIndustryInvoice",""),'Order-X_EXTENDED'!O:O,0),MATCH(B383,'Order-X_EXTENDED'!Z:Z,0))</f>
        <v>487</v>
      </c>
      <c r="T383" s="284" t="s">
        <v>99</v>
      </c>
      <c r="U383" s="273"/>
      <c r="V383" s="271" t="str">
        <f t="shared" si="10"/>
        <v>/rsm:CrossIndustryInvoice/rsm:SupplyChainTradeTransaction/ram:ApplicableHeaderTradeAgreement/ram:ProductEndUserTradeParty/ram:SpecifiedLegalOrganization</v>
      </c>
      <c r="W383" s="271" t="str">
        <f t="shared" si="11"/>
        <v>/ram:TradingBusinessName</v>
      </c>
      <c r="X383" s="272">
        <f>COUNTIFS(M$4:M383,V383)</f>
        <v>1</v>
      </c>
      <c r="Z383" s="274" t="s">
        <v>92</v>
      </c>
      <c r="AA383" s="275">
        <v>5</v>
      </c>
      <c r="AB383" s="275" t="s">
        <v>20</v>
      </c>
      <c r="AC383" s="277" t="s">
        <v>1914</v>
      </c>
      <c r="AD383" s="277"/>
      <c r="AE383" s="278"/>
      <c r="AF383" s="278"/>
      <c r="AG383" s="278"/>
      <c r="AH383" s="277"/>
      <c r="AI383" s="279" t="s">
        <v>20</v>
      </c>
      <c r="AJ383" s="280" t="s">
        <v>2037</v>
      </c>
      <c r="AK383" s="281" t="s">
        <v>2038</v>
      </c>
      <c r="AL383" s="279"/>
      <c r="AM383" s="282"/>
      <c r="AN383" s="275" t="s">
        <v>20</v>
      </c>
      <c r="AO383" s="279"/>
      <c r="AP383" s="283"/>
      <c r="AQ383" s="268"/>
      <c r="AR383" s="284" t="s">
        <v>99</v>
      </c>
      <c r="AS383" s="398"/>
    </row>
    <row r="384" spans="1:45" s="362" customFormat="1" ht="46" customHeight="1" x14ac:dyDescent="0.2">
      <c r="A384" s="554" t="s">
        <v>4160</v>
      </c>
      <c r="B384" s="335" t="s">
        <v>92</v>
      </c>
      <c r="C384" s="336">
        <v>4</v>
      </c>
      <c r="D384" s="336" t="s">
        <v>20</v>
      </c>
      <c r="E384" s="328" t="s">
        <v>4605</v>
      </c>
      <c r="F384" s="328"/>
      <c r="G384" s="329"/>
      <c r="H384" s="329"/>
      <c r="I384" s="329"/>
      <c r="J384" s="328"/>
      <c r="K384" s="327" t="s">
        <v>20</v>
      </c>
      <c r="L384" s="337" t="s">
        <v>2039</v>
      </c>
      <c r="M384" s="338" t="s">
        <v>2040</v>
      </c>
      <c r="N384" s="327"/>
      <c r="O384" s="332"/>
      <c r="P384" s="336" t="s">
        <v>21</v>
      </c>
      <c r="Q384" s="327"/>
      <c r="R384" s="333"/>
      <c r="S384" s="208">
        <f>IF(B384="EXT",MATCH(SUBSTITUTE(M384,"/rsm:CrossIndustryInvoice",""),'Order-X_EXTENDED'!O:O,0),MATCH(B384,'Order-X_EXTENDED'!Z:Z,0))</f>
        <v>496</v>
      </c>
      <c r="T384" s="339" t="s">
        <v>99</v>
      </c>
      <c r="U384" s="273"/>
      <c r="V384" s="271" t="str">
        <f t="shared" si="10"/>
        <v>/rsm:CrossIndustryInvoice/rsm:SupplyChainTradeTransaction/ram:ApplicableHeaderTradeAgreement/ram:ProductEndUserTradeParty</v>
      </c>
      <c r="W384" s="271" t="str">
        <f t="shared" si="11"/>
        <v>/ram:DefinedTradeContact</v>
      </c>
      <c r="X384" s="272">
        <f>COUNTIFS(M$4:M384,V384)</f>
        <v>1</v>
      </c>
      <c r="Z384" s="335" t="s">
        <v>92</v>
      </c>
      <c r="AA384" s="336">
        <v>4</v>
      </c>
      <c r="AB384" s="336" t="s">
        <v>20</v>
      </c>
      <c r="AC384" s="328" t="s">
        <v>2041</v>
      </c>
      <c r="AD384" s="328"/>
      <c r="AE384" s="329"/>
      <c r="AF384" s="329"/>
      <c r="AG384" s="329"/>
      <c r="AH384" s="328"/>
      <c r="AI384" s="327" t="s">
        <v>20</v>
      </c>
      <c r="AJ384" s="337" t="s">
        <v>2039</v>
      </c>
      <c r="AK384" s="338" t="s">
        <v>2040</v>
      </c>
      <c r="AL384" s="327"/>
      <c r="AM384" s="332"/>
      <c r="AN384" s="336" t="s">
        <v>21</v>
      </c>
      <c r="AO384" s="327"/>
      <c r="AP384" s="333"/>
      <c r="AQ384" s="268"/>
      <c r="AR384" s="339" t="s">
        <v>99</v>
      </c>
      <c r="AS384" s="398"/>
    </row>
    <row r="385" spans="1:45" s="362" customFormat="1" ht="46" customHeight="1" x14ac:dyDescent="0.2">
      <c r="A385" s="554" t="s">
        <v>4160</v>
      </c>
      <c r="B385" s="274" t="s">
        <v>92</v>
      </c>
      <c r="C385" s="275">
        <v>5</v>
      </c>
      <c r="D385" s="275" t="s">
        <v>20</v>
      </c>
      <c r="E385" s="277" t="s">
        <v>4591</v>
      </c>
      <c r="F385" s="277"/>
      <c r="G385" s="278"/>
      <c r="H385" s="278"/>
      <c r="I385" s="278"/>
      <c r="J385" s="277"/>
      <c r="K385" s="279" t="s">
        <v>20</v>
      </c>
      <c r="L385" s="280" t="s">
        <v>2042</v>
      </c>
      <c r="M385" s="281" t="s">
        <v>2043</v>
      </c>
      <c r="N385" s="279"/>
      <c r="O385" s="282"/>
      <c r="P385" s="275" t="s">
        <v>20</v>
      </c>
      <c r="Q385" s="279"/>
      <c r="R385" s="283"/>
      <c r="S385" s="208">
        <f>IF(B385="EXT",MATCH(SUBSTITUTE(M385,"/rsm:CrossIndustryInvoice",""),'Order-X_EXTENDED'!O:O,0),MATCH(B385,'Order-X_EXTENDED'!Z:Z,0))</f>
        <v>497</v>
      </c>
      <c r="T385" s="284" t="s">
        <v>99</v>
      </c>
      <c r="U385" s="273"/>
      <c r="V385" s="271" t="str">
        <f t="shared" si="10"/>
        <v>/rsm:CrossIndustryInvoice/rsm:SupplyChainTradeTransaction/ram:ApplicableHeaderTradeAgreement/ram:ProductEndUserTradeParty/ram:DefinedTradeContact</v>
      </c>
      <c r="W385" s="271" t="str">
        <f t="shared" si="11"/>
        <v>/ram:PersonName</v>
      </c>
      <c r="X385" s="272">
        <f>COUNTIFS(M$4:M385,V385)</f>
        <v>1</v>
      </c>
      <c r="Z385" s="274" t="s">
        <v>92</v>
      </c>
      <c r="AA385" s="275">
        <v>5</v>
      </c>
      <c r="AB385" s="275" t="s">
        <v>20</v>
      </c>
      <c r="AC385" s="277" t="s">
        <v>2044</v>
      </c>
      <c r="AD385" s="277"/>
      <c r="AE385" s="278"/>
      <c r="AF385" s="278"/>
      <c r="AG385" s="278"/>
      <c r="AH385" s="277"/>
      <c r="AI385" s="279" t="s">
        <v>20</v>
      </c>
      <c r="AJ385" s="280" t="s">
        <v>2042</v>
      </c>
      <c r="AK385" s="281" t="s">
        <v>2043</v>
      </c>
      <c r="AL385" s="279"/>
      <c r="AM385" s="282"/>
      <c r="AN385" s="275" t="s">
        <v>20</v>
      </c>
      <c r="AO385" s="279"/>
      <c r="AP385" s="283"/>
      <c r="AQ385" s="268"/>
      <c r="AR385" s="284" t="s">
        <v>99</v>
      </c>
      <c r="AS385" s="398"/>
    </row>
    <row r="386" spans="1:45" s="362" customFormat="1" ht="46" customHeight="1" x14ac:dyDescent="0.2">
      <c r="A386" s="554" t="s">
        <v>4160</v>
      </c>
      <c r="B386" s="274" t="s">
        <v>92</v>
      </c>
      <c r="C386" s="275">
        <v>5</v>
      </c>
      <c r="D386" s="275" t="s">
        <v>20</v>
      </c>
      <c r="E386" s="277" t="s">
        <v>4592</v>
      </c>
      <c r="F386" s="277"/>
      <c r="G386" s="278"/>
      <c r="H386" s="278"/>
      <c r="I386" s="278"/>
      <c r="J386" s="277"/>
      <c r="K386" s="279" t="s">
        <v>20</v>
      </c>
      <c r="L386" s="280" t="s">
        <v>2045</v>
      </c>
      <c r="M386" s="281" t="s">
        <v>2046</v>
      </c>
      <c r="N386" s="279"/>
      <c r="O386" s="282"/>
      <c r="P386" s="275" t="s">
        <v>20</v>
      </c>
      <c r="Q386" s="279"/>
      <c r="R386" s="283"/>
      <c r="S386" s="208">
        <f>IF(B386="EXT",MATCH(SUBSTITUTE(M386,"/rsm:CrossIndustryInvoice",""),'Order-X_EXTENDED'!O:O,0),MATCH(B386,'Order-X_EXTENDED'!Z:Z,0))</f>
        <v>498</v>
      </c>
      <c r="T386" s="284" t="s">
        <v>99</v>
      </c>
      <c r="U386" s="273"/>
      <c r="V386" s="271" t="str">
        <f t="shared" si="10"/>
        <v>/rsm:CrossIndustryInvoice/rsm:SupplyChainTradeTransaction/ram:ApplicableHeaderTradeAgreement/ram:ProductEndUserTradeParty/ram:DefinedTradeContact</v>
      </c>
      <c r="W386" s="271" t="str">
        <f t="shared" si="11"/>
        <v>/ram:DepartmentName</v>
      </c>
      <c r="X386" s="272">
        <f>COUNTIFS(M$4:M386,V386)</f>
        <v>1</v>
      </c>
      <c r="Z386" s="274" t="s">
        <v>92</v>
      </c>
      <c r="AA386" s="275">
        <v>5</v>
      </c>
      <c r="AB386" s="275" t="s">
        <v>20</v>
      </c>
      <c r="AC386" s="277" t="s">
        <v>2044</v>
      </c>
      <c r="AD386" s="277"/>
      <c r="AE386" s="278"/>
      <c r="AF386" s="278"/>
      <c r="AG386" s="278"/>
      <c r="AH386" s="277"/>
      <c r="AI386" s="279" t="s">
        <v>20</v>
      </c>
      <c r="AJ386" s="280" t="s">
        <v>2045</v>
      </c>
      <c r="AK386" s="281" t="s">
        <v>2046</v>
      </c>
      <c r="AL386" s="279"/>
      <c r="AM386" s="282"/>
      <c r="AN386" s="275" t="s">
        <v>20</v>
      </c>
      <c r="AO386" s="279"/>
      <c r="AP386" s="283"/>
      <c r="AQ386" s="268"/>
      <c r="AR386" s="284" t="s">
        <v>99</v>
      </c>
      <c r="AS386" s="398"/>
    </row>
    <row r="387" spans="1:45" s="362" customFormat="1" ht="46" customHeight="1" x14ac:dyDescent="0.2">
      <c r="A387" s="554" t="s">
        <v>4160</v>
      </c>
      <c r="B387" s="344" t="s">
        <v>92</v>
      </c>
      <c r="C387" s="345">
        <v>5</v>
      </c>
      <c r="D387" s="345" t="s">
        <v>20</v>
      </c>
      <c r="E387" s="363" t="s">
        <v>4593</v>
      </c>
      <c r="F387" s="346"/>
      <c r="G387" s="347"/>
      <c r="H387" s="347"/>
      <c r="I387" s="347"/>
      <c r="J387" s="346"/>
      <c r="K387" s="279" t="s">
        <v>20</v>
      </c>
      <c r="L387" s="349" t="s">
        <v>2047</v>
      </c>
      <c r="M387" s="350" t="s">
        <v>2048</v>
      </c>
      <c r="N387" s="348"/>
      <c r="O387" s="351"/>
      <c r="P387" s="345" t="s">
        <v>20</v>
      </c>
      <c r="Q387" s="348"/>
      <c r="R387" s="352"/>
      <c r="S387" s="208">
        <f>IF(B387="EXT",MATCH(SUBSTITUTE(M387,"/rsm:CrossIndustryInvoice",""),'Order-X_EXTENDED'!O:O,0),MATCH(B387,'Order-X_EXTENDED'!Z:Z,0))</f>
        <v>500</v>
      </c>
      <c r="T387" s="353" t="s">
        <v>99</v>
      </c>
      <c r="U387" s="273"/>
      <c r="V387" s="271" t="str">
        <f t="shared" si="10"/>
        <v>/rsm:CrossIndustryInvoice/rsm:SupplyChainTradeTransaction/ram:ApplicableHeaderTradeAgreement/ram:ProductEndUserTradeParty/ram:DefinedTradeContact</v>
      </c>
      <c r="W387" s="271" t="str">
        <f t="shared" si="11"/>
        <v>/ram:TelephoneUniversalCommunication</v>
      </c>
      <c r="X387" s="272">
        <f>COUNTIFS(M$4:M387,V387)</f>
        <v>1</v>
      </c>
      <c r="Z387" s="344" t="s">
        <v>92</v>
      </c>
      <c r="AA387" s="345">
        <v>5</v>
      </c>
      <c r="AB387" s="345" t="s">
        <v>20</v>
      </c>
      <c r="AC387" s="363" t="s">
        <v>881</v>
      </c>
      <c r="AD387" s="346"/>
      <c r="AE387" s="347"/>
      <c r="AF387" s="347"/>
      <c r="AG387" s="347"/>
      <c r="AH387" s="346"/>
      <c r="AI387" s="279" t="s">
        <v>20</v>
      </c>
      <c r="AJ387" s="349" t="s">
        <v>2047</v>
      </c>
      <c r="AK387" s="350" t="s">
        <v>2048</v>
      </c>
      <c r="AL387" s="348"/>
      <c r="AM387" s="351"/>
      <c r="AN387" s="345" t="s">
        <v>20</v>
      </c>
      <c r="AO387" s="348"/>
      <c r="AP387" s="352"/>
      <c r="AQ387" s="268"/>
      <c r="AR387" s="353" t="s">
        <v>99</v>
      </c>
      <c r="AS387" s="398"/>
    </row>
    <row r="388" spans="1:45" s="362" customFormat="1" ht="46" customHeight="1" x14ac:dyDescent="0.2">
      <c r="A388" s="554" t="s">
        <v>4160</v>
      </c>
      <c r="B388" s="274" t="s">
        <v>92</v>
      </c>
      <c r="C388" s="275">
        <v>6</v>
      </c>
      <c r="D388" s="275" t="s">
        <v>16</v>
      </c>
      <c r="E388" s="277" t="s">
        <v>4594</v>
      </c>
      <c r="F388" s="277"/>
      <c r="G388" s="278"/>
      <c r="H388" s="278"/>
      <c r="I388" s="278"/>
      <c r="J388" s="277"/>
      <c r="K388" s="279" t="s">
        <v>16</v>
      </c>
      <c r="L388" s="280" t="s">
        <v>2049</v>
      </c>
      <c r="M388" s="281" t="s">
        <v>2050</v>
      </c>
      <c r="N388" s="279"/>
      <c r="O388" s="282"/>
      <c r="P388" s="275" t="s">
        <v>20</v>
      </c>
      <c r="Q388" s="279"/>
      <c r="R388" s="283"/>
      <c r="S388" s="208">
        <f>IF(B388="EXT",MATCH(SUBSTITUTE(M388,"/rsm:CrossIndustryInvoice",""),'Order-X_EXTENDED'!O:O,0),MATCH(B388,'Order-X_EXTENDED'!Z:Z,0))</f>
        <v>501</v>
      </c>
      <c r="T388" s="284" t="s">
        <v>99</v>
      </c>
      <c r="U388" s="273"/>
      <c r="V388" s="271" t="str">
        <f t="shared" si="10"/>
        <v>/rsm:CrossIndustryInvoice/rsm:SupplyChainTradeTransaction/ram:ApplicableHeaderTradeAgreement/ram:ProductEndUserTradeParty/ram:DefinedTradeContact/ram:TelephoneUniversalCommunication</v>
      </c>
      <c r="W388" s="271" t="str">
        <f t="shared" si="11"/>
        <v>/ram:CompleteNumber</v>
      </c>
      <c r="X388" s="272">
        <f>COUNTIFS(M$4:M388,V388)</f>
        <v>1</v>
      </c>
      <c r="Z388" s="274" t="s">
        <v>92</v>
      </c>
      <c r="AA388" s="275">
        <v>6</v>
      </c>
      <c r="AB388" s="275" t="s">
        <v>16</v>
      </c>
      <c r="AC388" s="277" t="s">
        <v>2051</v>
      </c>
      <c r="AD388" s="277"/>
      <c r="AE388" s="278"/>
      <c r="AF388" s="278"/>
      <c r="AG388" s="278"/>
      <c r="AH388" s="277"/>
      <c r="AI388" s="279" t="s">
        <v>16</v>
      </c>
      <c r="AJ388" s="280" t="s">
        <v>2049</v>
      </c>
      <c r="AK388" s="281" t="s">
        <v>2050</v>
      </c>
      <c r="AL388" s="279"/>
      <c r="AM388" s="282"/>
      <c r="AN388" s="275" t="s">
        <v>20</v>
      </c>
      <c r="AO388" s="279"/>
      <c r="AP388" s="283"/>
      <c r="AQ388" s="268"/>
      <c r="AR388" s="284" t="s">
        <v>99</v>
      </c>
      <c r="AS388" s="398"/>
    </row>
    <row r="389" spans="1:45" s="362" customFormat="1" ht="46" customHeight="1" x14ac:dyDescent="0.2">
      <c r="A389" s="554" t="s">
        <v>4160</v>
      </c>
      <c r="B389" s="344" t="s">
        <v>92</v>
      </c>
      <c r="C389" s="345">
        <v>5</v>
      </c>
      <c r="D389" s="345" t="s">
        <v>20</v>
      </c>
      <c r="E389" s="363" t="s">
        <v>4595</v>
      </c>
      <c r="F389" s="346"/>
      <c r="G389" s="347"/>
      <c r="H389" s="347"/>
      <c r="I389" s="347"/>
      <c r="J389" s="346"/>
      <c r="K389" s="279" t="s">
        <v>20</v>
      </c>
      <c r="L389" s="349" t="s">
        <v>2052</v>
      </c>
      <c r="M389" s="350" t="s">
        <v>2053</v>
      </c>
      <c r="N389" s="348"/>
      <c r="O389" s="351"/>
      <c r="P389" s="345" t="s">
        <v>20</v>
      </c>
      <c r="Q389" s="348"/>
      <c r="R389" s="352"/>
      <c r="S389" s="208">
        <f>IF(B389="EXT",MATCH(SUBSTITUTE(M389,"/rsm:CrossIndustryInvoice",""),'Order-X_EXTENDED'!O:O,0),MATCH(B389,'Order-X_EXTENDED'!Z:Z,0))</f>
        <v>502</v>
      </c>
      <c r="T389" s="353" t="s">
        <v>99</v>
      </c>
      <c r="U389" s="273"/>
      <c r="V389" s="271" t="str">
        <f t="shared" si="10"/>
        <v>/rsm:CrossIndustryInvoice/rsm:SupplyChainTradeTransaction/ram:ApplicableHeaderTradeAgreement/ram:ProductEndUserTradeParty/ram:DefinedTradeContact</v>
      </c>
      <c r="W389" s="271" t="str">
        <f t="shared" si="11"/>
        <v>/ram:FaxUniversalCommunication</v>
      </c>
      <c r="X389" s="272">
        <f>COUNTIFS(M$4:M389,V389)</f>
        <v>1</v>
      </c>
      <c r="Z389" s="344" t="s">
        <v>92</v>
      </c>
      <c r="AA389" s="345">
        <v>5</v>
      </c>
      <c r="AB389" s="345" t="s">
        <v>20</v>
      </c>
      <c r="AC389" s="363" t="s">
        <v>887</v>
      </c>
      <c r="AD389" s="346"/>
      <c r="AE389" s="347"/>
      <c r="AF389" s="347"/>
      <c r="AG389" s="347"/>
      <c r="AH389" s="346"/>
      <c r="AI389" s="279" t="s">
        <v>20</v>
      </c>
      <c r="AJ389" s="349" t="s">
        <v>2052</v>
      </c>
      <c r="AK389" s="350" t="s">
        <v>2053</v>
      </c>
      <c r="AL389" s="348"/>
      <c r="AM389" s="351"/>
      <c r="AN389" s="345" t="s">
        <v>20</v>
      </c>
      <c r="AO389" s="348"/>
      <c r="AP389" s="352"/>
      <c r="AQ389" s="268"/>
      <c r="AR389" s="353" t="s">
        <v>99</v>
      </c>
      <c r="AS389" s="398"/>
    </row>
    <row r="390" spans="1:45" s="362" customFormat="1" ht="46" customHeight="1" x14ac:dyDescent="0.2">
      <c r="A390" s="554" t="s">
        <v>4160</v>
      </c>
      <c r="B390" s="274" t="s">
        <v>92</v>
      </c>
      <c r="C390" s="275">
        <v>6</v>
      </c>
      <c r="D390" s="275" t="s">
        <v>16</v>
      </c>
      <c r="E390" s="277" t="s">
        <v>4596</v>
      </c>
      <c r="F390" s="277"/>
      <c r="G390" s="278"/>
      <c r="H390" s="278"/>
      <c r="I390" s="278"/>
      <c r="J390" s="277"/>
      <c r="K390" s="279" t="s">
        <v>16</v>
      </c>
      <c r="L390" s="280" t="s">
        <v>2054</v>
      </c>
      <c r="M390" s="281" t="s">
        <v>2055</v>
      </c>
      <c r="N390" s="279"/>
      <c r="O390" s="282"/>
      <c r="P390" s="275" t="s">
        <v>20</v>
      </c>
      <c r="Q390" s="279"/>
      <c r="R390" s="283"/>
      <c r="S390" s="208">
        <f>IF(B390="EXT",MATCH(SUBSTITUTE(M390,"/rsm:CrossIndustryInvoice",""),'Order-X_EXTENDED'!O:O,0),MATCH(B390,'Order-X_EXTENDED'!Z:Z,0))</f>
        <v>503</v>
      </c>
      <c r="T390" s="284" t="s">
        <v>99</v>
      </c>
      <c r="U390" s="273"/>
      <c r="V390" s="271" t="str">
        <f t="shared" ref="V390:V453" si="12">IF(ISERROR(FIND("/",M390)),M390,LEFT(M390,FIND(CHAR(1),SUBSTITUTE(M390,"/",CHAR(1),LEN(M390)-LEN(SUBSTITUTE(M390,"/",""))))-1))</f>
        <v>/rsm:CrossIndustryInvoice/rsm:SupplyChainTradeTransaction/ram:ApplicableHeaderTradeAgreement/ram:ProductEndUserTradeParty/ram:DefinedTradeContact/ram:FaxUniversalCommunication</v>
      </c>
      <c r="W390" s="271" t="str">
        <f t="shared" ref="W390:W453" si="13">IF(ISERROR(FIND("/",M390)),M390,MID(M390, FIND(CHAR(1),SUBSTITUTE(M390,"/",CHAR(1), LEN(M390)-LEN(SUBSTITUTE(M390,"/","")))), LEN(M390)))</f>
        <v>/ram:CompleteNumber</v>
      </c>
      <c r="X390" s="272">
        <f>COUNTIFS(M$4:M390,V390)</f>
        <v>1</v>
      </c>
      <c r="Z390" s="274" t="s">
        <v>92</v>
      </c>
      <c r="AA390" s="275">
        <v>6</v>
      </c>
      <c r="AB390" s="275" t="s">
        <v>16</v>
      </c>
      <c r="AC390" s="277" t="s">
        <v>2056</v>
      </c>
      <c r="AD390" s="277"/>
      <c r="AE390" s="278"/>
      <c r="AF390" s="278"/>
      <c r="AG390" s="278"/>
      <c r="AH390" s="277"/>
      <c r="AI390" s="279" t="s">
        <v>16</v>
      </c>
      <c r="AJ390" s="280" t="s">
        <v>2054</v>
      </c>
      <c r="AK390" s="281" t="s">
        <v>2055</v>
      </c>
      <c r="AL390" s="279"/>
      <c r="AM390" s="282"/>
      <c r="AN390" s="275" t="s">
        <v>20</v>
      </c>
      <c r="AO390" s="279"/>
      <c r="AP390" s="283"/>
      <c r="AQ390" s="268"/>
      <c r="AR390" s="284" t="s">
        <v>99</v>
      </c>
      <c r="AS390" s="398"/>
    </row>
    <row r="391" spans="1:45" s="362" customFormat="1" ht="46" customHeight="1" x14ac:dyDescent="0.2">
      <c r="A391" s="554" t="s">
        <v>4160</v>
      </c>
      <c r="B391" s="344" t="s">
        <v>92</v>
      </c>
      <c r="C391" s="345">
        <v>5</v>
      </c>
      <c r="D391" s="345" t="s">
        <v>20</v>
      </c>
      <c r="E391" s="363" t="s">
        <v>4597</v>
      </c>
      <c r="F391" s="346"/>
      <c r="G391" s="347"/>
      <c r="H391" s="347"/>
      <c r="I391" s="347"/>
      <c r="J391" s="346"/>
      <c r="K391" s="279" t="s">
        <v>20</v>
      </c>
      <c r="L391" s="349" t="s">
        <v>2057</v>
      </c>
      <c r="M391" s="350" t="s">
        <v>2058</v>
      </c>
      <c r="N391" s="348"/>
      <c r="O391" s="351"/>
      <c r="P391" s="345" t="s">
        <v>20</v>
      </c>
      <c r="Q391" s="348"/>
      <c r="R391" s="352"/>
      <c r="S391" s="208">
        <f>IF(B391="EXT",MATCH(SUBSTITUTE(M391,"/rsm:CrossIndustryInvoice",""),'Order-X_EXTENDED'!O:O,0),MATCH(B391,'Order-X_EXTENDED'!Z:Z,0))</f>
        <v>504</v>
      </c>
      <c r="T391" s="353" t="s">
        <v>99</v>
      </c>
      <c r="U391" s="273"/>
      <c r="V391" s="271" t="str">
        <f t="shared" si="12"/>
        <v>/rsm:CrossIndustryInvoice/rsm:SupplyChainTradeTransaction/ram:ApplicableHeaderTradeAgreement/ram:ProductEndUserTradeParty/ram:DefinedTradeContact</v>
      </c>
      <c r="W391" s="271" t="str">
        <f t="shared" si="13"/>
        <v>/ram:EmailURIUniversalCommunication</v>
      </c>
      <c r="X391" s="272">
        <f>COUNTIFS(M$4:M391,V391)</f>
        <v>1</v>
      </c>
      <c r="Z391" s="344" t="s">
        <v>92</v>
      </c>
      <c r="AA391" s="345">
        <v>5</v>
      </c>
      <c r="AB391" s="345" t="s">
        <v>20</v>
      </c>
      <c r="AC391" s="363" t="s">
        <v>894</v>
      </c>
      <c r="AD391" s="346"/>
      <c r="AE391" s="347"/>
      <c r="AF391" s="347"/>
      <c r="AG391" s="347"/>
      <c r="AH391" s="346"/>
      <c r="AI391" s="279" t="s">
        <v>20</v>
      </c>
      <c r="AJ391" s="349" t="s">
        <v>2057</v>
      </c>
      <c r="AK391" s="350" t="s">
        <v>2058</v>
      </c>
      <c r="AL391" s="348"/>
      <c r="AM391" s="351"/>
      <c r="AN391" s="345" t="s">
        <v>20</v>
      </c>
      <c r="AO391" s="348"/>
      <c r="AP391" s="352"/>
      <c r="AQ391" s="268"/>
      <c r="AR391" s="353" t="s">
        <v>99</v>
      </c>
      <c r="AS391" s="398"/>
    </row>
    <row r="392" spans="1:45" s="362" customFormat="1" ht="46" customHeight="1" x14ac:dyDescent="0.2">
      <c r="A392" s="554" t="s">
        <v>4160</v>
      </c>
      <c r="B392" s="274" t="s">
        <v>92</v>
      </c>
      <c r="C392" s="275">
        <v>6</v>
      </c>
      <c r="D392" s="275" t="s">
        <v>16</v>
      </c>
      <c r="E392" s="277" t="s">
        <v>4598</v>
      </c>
      <c r="F392" s="277"/>
      <c r="G392" s="278"/>
      <c r="H392" s="278"/>
      <c r="I392" s="278"/>
      <c r="J392" s="277"/>
      <c r="K392" s="279" t="s">
        <v>16</v>
      </c>
      <c r="L392" s="280" t="s">
        <v>2059</v>
      </c>
      <c r="M392" s="281" t="s">
        <v>2060</v>
      </c>
      <c r="N392" s="279"/>
      <c r="O392" s="282"/>
      <c r="P392" s="275" t="s">
        <v>20</v>
      </c>
      <c r="Q392" s="279"/>
      <c r="R392" s="283"/>
      <c r="S392" s="208">
        <f>IF(B392="EXT",MATCH(SUBSTITUTE(M392,"/rsm:CrossIndustryInvoice",""),'Order-X_EXTENDED'!O:O,0),MATCH(B392,'Order-X_EXTENDED'!Z:Z,0))</f>
        <v>505</v>
      </c>
      <c r="T392" s="284" t="s">
        <v>99</v>
      </c>
      <c r="U392" s="273"/>
      <c r="V392" s="271" t="str">
        <f t="shared" si="12"/>
        <v>/rsm:CrossIndustryInvoice/rsm:SupplyChainTradeTransaction/ram:ApplicableHeaderTradeAgreement/ram:ProductEndUserTradeParty/ram:DefinedTradeContact/ram:EmailURIUniversalCommunication</v>
      </c>
      <c r="W392" s="271" t="str">
        <f t="shared" si="13"/>
        <v>/ram:URIID</v>
      </c>
      <c r="X392" s="272">
        <f>COUNTIFS(M$4:M392,V392)</f>
        <v>1</v>
      </c>
      <c r="Z392" s="274" t="s">
        <v>92</v>
      </c>
      <c r="AA392" s="275">
        <v>6</v>
      </c>
      <c r="AB392" s="275" t="s">
        <v>16</v>
      </c>
      <c r="AC392" s="277" t="s">
        <v>2061</v>
      </c>
      <c r="AD392" s="277"/>
      <c r="AE392" s="278"/>
      <c r="AF392" s="278"/>
      <c r="AG392" s="278"/>
      <c r="AH392" s="277"/>
      <c r="AI392" s="279" t="s">
        <v>16</v>
      </c>
      <c r="AJ392" s="280" t="s">
        <v>2059</v>
      </c>
      <c r="AK392" s="281" t="s">
        <v>2060</v>
      </c>
      <c r="AL392" s="279"/>
      <c r="AM392" s="282"/>
      <c r="AN392" s="275" t="s">
        <v>20</v>
      </c>
      <c r="AO392" s="279"/>
      <c r="AP392" s="283"/>
      <c r="AQ392" s="268"/>
      <c r="AR392" s="284" t="s">
        <v>99</v>
      </c>
      <c r="AS392" s="398"/>
    </row>
    <row r="393" spans="1:45" s="362" customFormat="1" ht="46" customHeight="1" x14ac:dyDescent="0.2">
      <c r="A393" s="554" t="s">
        <v>4160</v>
      </c>
      <c r="B393" s="335" t="s">
        <v>92</v>
      </c>
      <c r="C393" s="336">
        <v>4</v>
      </c>
      <c r="D393" s="336" t="s">
        <v>16</v>
      </c>
      <c r="E393" s="328" t="s">
        <v>4606</v>
      </c>
      <c r="F393" s="328"/>
      <c r="G393" s="329"/>
      <c r="H393" s="329"/>
      <c r="I393" s="329"/>
      <c r="J393" s="328"/>
      <c r="K393" s="327" t="s">
        <v>16</v>
      </c>
      <c r="L393" s="337" t="s">
        <v>2062</v>
      </c>
      <c r="M393" s="338" t="s">
        <v>2063</v>
      </c>
      <c r="N393" s="327"/>
      <c r="O393" s="332"/>
      <c r="P393" s="336" t="s">
        <v>20</v>
      </c>
      <c r="Q393" s="327"/>
      <c r="R393" s="333"/>
      <c r="S393" s="208">
        <f>IF(B393="EXT",MATCH(SUBSTITUTE(M393,"/rsm:CrossIndustryInvoice",""),'Order-X_EXTENDED'!O:O,0),MATCH(B393,'Order-X_EXTENDED'!Z:Z,0))</f>
        <v>506</v>
      </c>
      <c r="T393" s="339" t="s">
        <v>99</v>
      </c>
      <c r="U393" s="273"/>
      <c r="V393" s="271" t="str">
        <f t="shared" si="12"/>
        <v>/rsm:CrossIndustryInvoice/rsm:SupplyChainTradeTransaction/ram:ApplicableHeaderTradeAgreement/ram:ProductEndUserTradeParty</v>
      </c>
      <c r="W393" s="271" t="str">
        <f t="shared" si="13"/>
        <v>/ram:PostalTradeAddress</v>
      </c>
      <c r="X393" s="272">
        <f>COUNTIFS(M$4:M393,V393)</f>
        <v>1</v>
      </c>
      <c r="Z393" s="335" t="s">
        <v>92</v>
      </c>
      <c r="AA393" s="336">
        <v>4</v>
      </c>
      <c r="AB393" s="336" t="s">
        <v>16</v>
      </c>
      <c r="AC393" s="328" t="s">
        <v>2064</v>
      </c>
      <c r="AD393" s="328"/>
      <c r="AE393" s="329"/>
      <c r="AF393" s="329"/>
      <c r="AG393" s="329"/>
      <c r="AH393" s="328"/>
      <c r="AI393" s="327" t="s">
        <v>16</v>
      </c>
      <c r="AJ393" s="337" t="s">
        <v>2062</v>
      </c>
      <c r="AK393" s="338" t="s">
        <v>2063</v>
      </c>
      <c r="AL393" s="327"/>
      <c r="AM393" s="332"/>
      <c r="AN393" s="336" t="s">
        <v>20</v>
      </c>
      <c r="AO393" s="327"/>
      <c r="AP393" s="333"/>
      <c r="AQ393" s="268"/>
      <c r="AR393" s="339" t="s">
        <v>99</v>
      </c>
      <c r="AS393" s="398"/>
    </row>
    <row r="394" spans="1:45" s="362" customFormat="1" ht="46" customHeight="1" x14ac:dyDescent="0.2">
      <c r="A394" s="554" t="s">
        <v>4160</v>
      </c>
      <c r="B394" s="274" t="s">
        <v>92</v>
      </c>
      <c r="C394" s="275">
        <v>5</v>
      </c>
      <c r="D394" s="275" t="s">
        <v>20</v>
      </c>
      <c r="E394" s="277" t="s">
        <v>4564</v>
      </c>
      <c r="F394" s="277" t="s">
        <v>1467</v>
      </c>
      <c r="G394" s="278" t="s">
        <v>1468</v>
      </c>
      <c r="H394" s="278"/>
      <c r="I394" s="278"/>
      <c r="J394" s="277"/>
      <c r="K394" s="279" t="s">
        <v>20</v>
      </c>
      <c r="L394" s="280" t="s">
        <v>2065</v>
      </c>
      <c r="M394" s="281" t="s">
        <v>2066</v>
      </c>
      <c r="N394" s="279"/>
      <c r="O394" s="282"/>
      <c r="P394" s="275" t="s">
        <v>20</v>
      </c>
      <c r="Q394" s="279"/>
      <c r="R394" s="283"/>
      <c r="S394" s="208">
        <f>IF(B394="EXT",MATCH(SUBSTITUTE(M394,"/rsm:CrossIndustryInvoice",""),'Order-X_EXTENDED'!O:O,0),MATCH(B394,'Order-X_EXTENDED'!Z:Z,0))</f>
        <v>507</v>
      </c>
      <c r="T394" s="284" t="s">
        <v>99</v>
      </c>
      <c r="U394" s="273"/>
      <c r="V394" s="271" t="str">
        <f t="shared" si="12"/>
        <v>/rsm:CrossIndustryInvoice/rsm:SupplyChainTradeTransaction/ram:ApplicableHeaderTradeAgreement/ram:ProductEndUserTradeParty/ram:PostalTradeAddress</v>
      </c>
      <c r="W394" s="271" t="str">
        <f t="shared" si="13"/>
        <v>/ram:PostcodeCode</v>
      </c>
      <c r="X394" s="272">
        <f>COUNTIFS(M$4:M394,V394)</f>
        <v>1</v>
      </c>
      <c r="Z394" s="274" t="s">
        <v>92</v>
      </c>
      <c r="AA394" s="275">
        <v>5</v>
      </c>
      <c r="AB394" s="275" t="s">
        <v>20</v>
      </c>
      <c r="AC394" s="277" t="s">
        <v>2067</v>
      </c>
      <c r="AD394" s="277"/>
      <c r="AE394" s="278"/>
      <c r="AF394" s="278"/>
      <c r="AG394" s="278"/>
      <c r="AH394" s="277"/>
      <c r="AI394" s="279" t="s">
        <v>20</v>
      </c>
      <c r="AJ394" s="280" t="s">
        <v>2065</v>
      </c>
      <c r="AK394" s="281" t="s">
        <v>2066</v>
      </c>
      <c r="AL394" s="279"/>
      <c r="AM394" s="282"/>
      <c r="AN394" s="275" t="s">
        <v>20</v>
      </c>
      <c r="AO394" s="279"/>
      <c r="AP394" s="283"/>
      <c r="AQ394" s="268"/>
      <c r="AR394" s="284" t="s">
        <v>99</v>
      </c>
      <c r="AS394" s="398"/>
    </row>
    <row r="395" spans="1:45" s="362" customFormat="1" ht="46" customHeight="1" x14ac:dyDescent="0.2">
      <c r="A395" s="554" t="s">
        <v>4160</v>
      </c>
      <c r="B395" s="274" t="s">
        <v>92</v>
      </c>
      <c r="C395" s="275">
        <v>5</v>
      </c>
      <c r="D395" s="275" t="s">
        <v>20</v>
      </c>
      <c r="E395" s="277" t="s">
        <v>4565</v>
      </c>
      <c r="F395" s="277" t="s">
        <v>1472</v>
      </c>
      <c r="G395" s="278" t="s">
        <v>1473</v>
      </c>
      <c r="H395" s="278"/>
      <c r="I395" s="278"/>
      <c r="J395" s="277"/>
      <c r="K395" s="279" t="s">
        <v>20</v>
      </c>
      <c r="L395" s="280" t="s">
        <v>2068</v>
      </c>
      <c r="M395" s="281" t="s">
        <v>2069</v>
      </c>
      <c r="N395" s="279"/>
      <c r="O395" s="282"/>
      <c r="P395" s="275" t="s">
        <v>20</v>
      </c>
      <c r="Q395" s="279"/>
      <c r="R395" s="283"/>
      <c r="S395" s="208">
        <f>IF(B395="EXT",MATCH(SUBSTITUTE(M395,"/rsm:CrossIndustryInvoice",""),'Order-X_EXTENDED'!O:O,0),MATCH(B395,'Order-X_EXTENDED'!Z:Z,0))</f>
        <v>508</v>
      </c>
      <c r="T395" s="284" t="s">
        <v>99</v>
      </c>
      <c r="U395" s="273"/>
      <c r="V395" s="271" t="str">
        <f t="shared" si="12"/>
        <v>/rsm:CrossIndustryInvoice/rsm:SupplyChainTradeTransaction/ram:ApplicableHeaderTradeAgreement/ram:ProductEndUserTradeParty/ram:PostalTradeAddress</v>
      </c>
      <c r="W395" s="271" t="str">
        <f t="shared" si="13"/>
        <v>/ram:LineOne</v>
      </c>
      <c r="X395" s="272">
        <f>COUNTIFS(M$4:M395,V395)</f>
        <v>1</v>
      </c>
      <c r="Z395" s="274" t="s">
        <v>92</v>
      </c>
      <c r="AA395" s="275">
        <v>5</v>
      </c>
      <c r="AB395" s="275" t="s">
        <v>20</v>
      </c>
      <c r="AC395" s="277" t="s">
        <v>2070</v>
      </c>
      <c r="AD395" s="277"/>
      <c r="AE395" s="278"/>
      <c r="AF395" s="278"/>
      <c r="AG395" s="278"/>
      <c r="AH395" s="277"/>
      <c r="AI395" s="279" t="s">
        <v>20</v>
      </c>
      <c r="AJ395" s="280" t="s">
        <v>2068</v>
      </c>
      <c r="AK395" s="281" t="s">
        <v>2069</v>
      </c>
      <c r="AL395" s="279"/>
      <c r="AM395" s="282"/>
      <c r="AN395" s="275" t="s">
        <v>20</v>
      </c>
      <c r="AO395" s="279"/>
      <c r="AP395" s="283"/>
      <c r="AQ395" s="268"/>
      <c r="AR395" s="284" t="s">
        <v>99</v>
      </c>
      <c r="AS395" s="398"/>
    </row>
    <row r="396" spans="1:45" s="362" customFormat="1" ht="46" customHeight="1" x14ac:dyDescent="0.2">
      <c r="A396" s="554" t="s">
        <v>4160</v>
      </c>
      <c r="B396" s="274" t="s">
        <v>92</v>
      </c>
      <c r="C396" s="275">
        <v>5</v>
      </c>
      <c r="D396" s="275" t="s">
        <v>20</v>
      </c>
      <c r="E396" s="277" t="s">
        <v>4566</v>
      </c>
      <c r="F396" s="277" t="s">
        <v>1477</v>
      </c>
      <c r="G396" s="278"/>
      <c r="H396" s="278"/>
      <c r="I396" s="278"/>
      <c r="J396" s="277"/>
      <c r="K396" s="279" t="s">
        <v>20</v>
      </c>
      <c r="L396" s="280" t="s">
        <v>2071</v>
      </c>
      <c r="M396" s="281" t="s">
        <v>2072</v>
      </c>
      <c r="N396" s="279"/>
      <c r="O396" s="282"/>
      <c r="P396" s="275" t="s">
        <v>20</v>
      </c>
      <c r="Q396" s="279"/>
      <c r="R396" s="283"/>
      <c r="S396" s="208">
        <f>IF(B396="EXT",MATCH(SUBSTITUTE(M396,"/rsm:CrossIndustryInvoice",""),'Order-X_EXTENDED'!O:O,0),MATCH(B396,'Order-X_EXTENDED'!Z:Z,0))</f>
        <v>509</v>
      </c>
      <c r="T396" s="284" t="s">
        <v>99</v>
      </c>
      <c r="U396" s="273"/>
      <c r="V396" s="271" t="str">
        <f t="shared" si="12"/>
        <v>/rsm:CrossIndustryInvoice/rsm:SupplyChainTradeTransaction/ram:ApplicableHeaderTradeAgreement/ram:ProductEndUserTradeParty/ram:PostalTradeAddress</v>
      </c>
      <c r="W396" s="271" t="str">
        <f t="shared" si="13"/>
        <v>/ram:LineTwo</v>
      </c>
      <c r="X396" s="272">
        <f>COUNTIFS(M$4:M396,V396)</f>
        <v>1</v>
      </c>
      <c r="Z396" s="274" t="s">
        <v>92</v>
      </c>
      <c r="AA396" s="275">
        <v>5</v>
      </c>
      <c r="AB396" s="275" t="s">
        <v>20</v>
      </c>
      <c r="AC396" s="277" t="s">
        <v>2073</v>
      </c>
      <c r="AD396" s="277"/>
      <c r="AE396" s="278"/>
      <c r="AF396" s="278"/>
      <c r="AG396" s="278"/>
      <c r="AH396" s="277"/>
      <c r="AI396" s="279" t="s">
        <v>20</v>
      </c>
      <c r="AJ396" s="280" t="s">
        <v>2071</v>
      </c>
      <c r="AK396" s="281" t="s">
        <v>2072</v>
      </c>
      <c r="AL396" s="279"/>
      <c r="AM396" s="282"/>
      <c r="AN396" s="275" t="s">
        <v>20</v>
      </c>
      <c r="AO396" s="279"/>
      <c r="AP396" s="283"/>
      <c r="AQ396" s="268"/>
      <c r="AR396" s="284" t="s">
        <v>99</v>
      </c>
      <c r="AS396" s="398"/>
    </row>
    <row r="397" spans="1:45" s="362" customFormat="1" ht="46" customHeight="1" x14ac:dyDescent="0.2">
      <c r="A397" s="554" t="s">
        <v>4160</v>
      </c>
      <c r="B397" s="274" t="s">
        <v>92</v>
      </c>
      <c r="C397" s="275">
        <v>5</v>
      </c>
      <c r="D397" s="275" t="s">
        <v>20</v>
      </c>
      <c r="E397" s="277" t="s">
        <v>4567</v>
      </c>
      <c r="F397" s="277" t="s">
        <v>1477</v>
      </c>
      <c r="G397" s="278"/>
      <c r="H397" s="278"/>
      <c r="I397" s="278"/>
      <c r="J397" s="277"/>
      <c r="K397" s="279" t="s">
        <v>20</v>
      </c>
      <c r="L397" s="280" t="s">
        <v>2074</v>
      </c>
      <c r="M397" s="281" t="s">
        <v>2075</v>
      </c>
      <c r="N397" s="279"/>
      <c r="O397" s="282"/>
      <c r="P397" s="275" t="s">
        <v>20</v>
      </c>
      <c r="Q397" s="279"/>
      <c r="R397" s="283"/>
      <c r="S397" s="208">
        <f>IF(B397="EXT",MATCH(SUBSTITUTE(M397,"/rsm:CrossIndustryInvoice",""),'Order-X_EXTENDED'!O:O,0),MATCH(B397,'Order-X_EXTENDED'!Z:Z,0))</f>
        <v>510</v>
      </c>
      <c r="T397" s="284" t="s">
        <v>99</v>
      </c>
      <c r="U397" s="273"/>
      <c r="V397" s="271" t="str">
        <f t="shared" si="12"/>
        <v>/rsm:CrossIndustryInvoice/rsm:SupplyChainTradeTransaction/ram:ApplicableHeaderTradeAgreement/ram:ProductEndUserTradeParty/ram:PostalTradeAddress</v>
      </c>
      <c r="W397" s="271" t="str">
        <f t="shared" si="13"/>
        <v>/ram:LineThree</v>
      </c>
      <c r="X397" s="272">
        <f>COUNTIFS(M$4:M397,V397)</f>
        <v>1</v>
      </c>
      <c r="Z397" s="274" t="s">
        <v>92</v>
      </c>
      <c r="AA397" s="275">
        <v>5</v>
      </c>
      <c r="AB397" s="275" t="s">
        <v>20</v>
      </c>
      <c r="AC397" s="277" t="s">
        <v>2076</v>
      </c>
      <c r="AD397" s="277"/>
      <c r="AE397" s="278"/>
      <c r="AF397" s="278"/>
      <c r="AG397" s="278"/>
      <c r="AH397" s="277"/>
      <c r="AI397" s="279" t="s">
        <v>20</v>
      </c>
      <c r="AJ397" s="280" t="s">
        <v>2074</v>
      </c>
      <c r="AK397" s="281" t="s">
        <v>2075</v>
      </c>
      <c r="AL397" s="279"/>
      <c r="AM397" s="282"/>
      <c r="AN397" s="275" t="s">
        <v>20</v>
      </c>
      <c r="AO397" s="279"/>
      <c r="AP397" s="283"/>
      <c r="AQ397" s="268"/>
      <c r="AR397" s="284" t="s">
        <v>99</v>
      </c>
      <c r="AS397" s="398"/>
    </row>
    <row r="398" spans="1:45" s="362" customFormat="1" ht="46" customHeight="1" x14ac:dyDescent="0.2">
      <c r="A398" s="554" t="s">
        <v>4160</v>
      </c>
      <c r="B398" s="274" t="s">
        <v>92</v>
      </c>
      <c r="C398" s="275">
        <v>5</v>
      </c>
      <c r="D398" s="275" t="s">
        <v>20</v>
      </c>
      <c r="E398" s="277" t="s">
        <v>4568</v>
      </c>
      <c r="F398" s="277" t="s">
        <v>1484</v>
      </c>
      <c r="G398" s="278"/>
      <c r="H398" s="278"/>
      <c r="I398" s="278"/>
      <c r="J398" s="277"/>
      <c r="K398" s="279" t="s">
        <v>20</v>
      </c>
      <c r="L398" s="280" t="s">
        <v>2077</v>
      </c>
      <c r="M398" s="281" t="s">
        <v>2078</v>
      </c>
      <c r="N398" s="279"/>
      <c r="O398" s="282"/>
      <c r="P398" s="275" t="s">
        <v>20</v>
      </c>
      <c r="Q398" s="279"/>
      <c r="R398" s="283"/>
      <c r="S398" s="208">
        <f>IF(B398="EXT",MATCH(SUBSTITUTE(M398,"/rsm:CrossIndustryInvoice",""),'Order-X_EXTENDED'!O:O,0),MATCH(B398,'Order-X_EXTENDED'!Z:Z,0))</f>
        <v>511</v>
      </c>
      <c r="T398" s="284" t="s">
        <v>99</v>
      </c>
      <c r="U398" s="273"/>
      <c r="V398" s="271" t="str">
        <f t="shared" si="12"/>
        <v>/rsm:CrossIndustryInvoice/rsm:SupplyChainTradeTransaction/ram:ApplicableHeaderTradeAgreement/ram:ProductEndUserTradeParty/ram:PostalTradeAddress</v>
      </c>
      <c r="W398" s="271" t="str">
        <f t="shared" si="13"/>
        <v>/ram:CityName</v>
      </c>
      <c r="X398" s="272">
        <f>COUNTIFS(M$4:M398,V398)</f>
        <v>1</v>
      </c>
      <c r="Z398" s="274" t="s">
        <v>92</v>
      </c>
      <c r="AA398" s="275">
        <v>5</v>
      </c>
      <c r="AB398" s="275" t="s">
        <v>20</v>
      </c>
      <c r="AC398" s="277" t="s">
        <v>2079</v>
      </c>
      <c r="AD398" s="277"/>
      <c r="AE398" s="278"/>
      <c r="AF398" s="278"/>
      <c r="AG398" s="278"/>
      <c r="AH398" s="277"/>
      <c r="AI398" s="279" t="s">
        <v>20</v>
      </c>
      <c r="AJ398" s="280" t="s">
        <v>2077</v>
      </c>
      <c r="AK398" s="281" t="s">
        <v>2078</v>
      </c>
      <c r="AL398" s="279"/>
      <c r="AM398" s="282"/>
      <c r="AN398" s="275" t="s">
        <v>20</v>
      </c>
      <c r="AO398" s="279"/>
      <c r="AP398" s="283"/>
      <c r="AQ398" s="268"/>
      <c r="AR398" s="284" t="s">
        <v>99</v>
      </c>
      <c r="AS398" s="398"/>
    </row>
    <row r="399" spans="1:45" s="362" customFormat="1" ht="46" customHeight="1" x14ac:dyDescent="0.2">
      <c r="A399" s="554" t="s">
        <v>4160</v>
      </c>
      <c r="B399" s="274" t="s">
        <v>92</v>
      </c>
      <c r="C399" s="275">
        <v>5</v>
      </c>
      <c r="D399" s="275" t="s">
        <v>16</v>
      </c>
      <c r="E399" s="277" t="s">
        <v>4569</v>
      </c>
      <c r="F399" s="277" t="s">
        <v>1488</v>
      </c>
      <c r="G399" s="278" t="s">
        <v>1489</v>
      </c>
      <c r="H399" s="278"/>
      <c r="I399" s="278"/>
      <c r="J399" s="277"/>
      <c r="K399" s="279" t="s">
        <v>16</v>
      </c>
      <c r="L399" s="280" t="s">
        <v>2080</v>
      </c>
      <c r="M399" s="281" t="s">
        <v>2081</v>
      </c>
      <c r="N399" s="279"/>
      <c r="O399" s="282"/>
      <c r="P399" s="275" t="s">
        <v>20</v>
      </c>
      <c r="Q399" s="279"/>
      <c r="R399" s="283"/>
      <c r="S399" s="208">
        <f>IF(B399="EXT",MATCH(SUBSTITUTE(M399,"/rsm:CrossIndustryInvoice",""),'Order-X_EXTENDED'!O:O,0),MATCH(B399,'Order-X_EXTENDED'!Z:Z,0))</f>
        <v>512</v>
      </c>
      <c r="T399" s="284" t="s">
        <v>99</v>
      </c>
      <c r="U399" s="273"/>
      <c r="V399" s="271" t="str">
        <f t="shared" si="12"/>
        <v>/rsm:CrossIndustryInvoice/rsm:SupplyChainTradeTransaction/ram:ApplicableHeaderTradeAgreement/ram:ProductEndUserTradeParty/ram:PostalTradeAddress</v>
      </c>
      <c r="W399" s="271" t="str">
        <f t="shared" si="13"/>
        <v>/ram:CountryID</v>
      </c>
      <c r="X399" s="272">
        <f>COUNTIFS(M$4:M399,V399)</f>
        <v>1</v>
      </c>
      <c r="Z399" s="274" t="s">
        <v>92</v>
      </c>
      <c r="AA399" s="275">
        <v>5</v>
      </c>
      <c r="AB399" s="275" t="s">
        <v>16</v>
      </c>
      <c r="AC399" s="277" t="s">
        <v>2082</v>
      </c>
      <c r="AD399" s="277"/>
      <c r="AE399" s="278"/>
      <c r="AF399" s="278"/>
      <c r="AG399" s="278"/>
      <c r="AH399" s="277"/>
      <c r="AI399" s="279" t="s">
        <v>16</v>
      </c>
      <c r="AJ399" s="280" t="s">
        <v>2080</v>
      </c>
      <c r="AK399" s="281" t="s">
        <v>2081</v>
      </c>
      <c r="AL399" s="279"/>
      <c r="AM399" s="282"/>
      <c r="AN399" s="275" t="s">
        <v>20</v>
      </c>
      <c r="AO399" s="279"/>
      <c r="AP399" s="283"/>
      <c r="AQ399" s="268"/>
      <c r="AR399" s="284" t="s">
        <v>99</v>
      </c>
      <c r="AS399" s="398"/>
    </row>
    <row r="400" spans="1:45" s="362" customFormat="1" ht="46" customHeight="1" x14ac:dyDescent="0.2">
      <c r="A400" s="554" t="s">
        <v>4160</v>
      </c>
      <c r="B400" s="274" t="s">
        <v>92</v>
      </c>
      <c r="C400" s="275">
        <v>5</v>
      </c>
      <c r="D400" s="275" t="s">
        <v>20</v>
      </c>
      <c r="E400" s="277" t="s">
        <v>4570</v>
      </c>
      <c r="F400" s="277" t="s">
        <v>1493</v>
      </c>
      <c r="G400" s="278" t="s">
        <v>1494</v>
      </c>
      <c r="H400" s="278"/>
      <c r="I400" s="278" t="s">
        <v>77</v>
      </c>
      <c r="J400" s="277" t="s">
        <v>122</v>
      </c>
      <c r="K400" s="279" t="s">
        <v>20</v>
      </c>
      <c r="L400" s="280" t="s">
        <v>2083</v>
      </c>
      <c r="M400" s="281" t="s">
        <v>2084</v>
      </c>
      <c r="N400" s="279"/>
      <c r="O400" s="282"/>
      <c r="P400" s="275" t="s">
        <v>21</v>
      </c>
      <c r="Q400" s="279"/>
      <c r="R400" s="283" t="s">
        <v>77</v>
      </c>
      <c r="S400" s="208">
        <f>IF(B400="EXT",MATCH(SUBSTITUTE(M400,"/rsm:CrossIndustryInvoice",""),'Order-X_EXTENDED'!O:O,0),MATCH(B400,'Order-X_EXTENDED'!Z:Z,0))</f>
        <v>513</v>
      </c>
      <c r="T400" s="284" t="s">
        <v>99</v>
      </c>
      <c r="U400" s="273"/>
      <c r="V400" s="271" t="str">
        <f t="shared" si="12"/>
        <v>/rsm:CrossIndustryInvoice/rsm:SupplyChainTradeTransaction/ram:ApplicableHeaderTradeAgreement/ram:ProductEndUserTradeParty/ram:PostalTradeAddress</v>
      </c>
      <c r="W400" s="271" t="str">
        <f t="shared" si="13"/>
        <v>/ram:CountrySubDivisionName</v>
      </c>
      <c r="X400" s="272">
        <f>COUNTIFS(M$4:M400,V400)</f>
        <v>1</v>
      </c>
      <c r="Z400" s="274" t="s">
        <v>92</v>
      </c>
      <c r="AA400" s="275">
        <v>5</v>
      </c>
      <c r="AB400" s="275" t="s">
        <v>20</v>
      </c>
      <c r="AC400" s="277" t="s">
        <v>2085</v>
      </c>
      <c r="AD400" s="277" t="s">
        <v>1497</v>
      </c>
      <c r="AE400" s="278" t="s">
        <v>1498</v>
      </c>
      <c r="AF400" s="278"/>
      <c r="AG400" s="278" t="s">
        <v>77</v>
      </c>
      <c r="AH400" s="277" t="s">
        <v>131</v>
      </c>
      <c r="AI400" s="279" t="s">
        <v>20</v>
      </c>
      <c r="AJ400" s="280" t="s">
        <v>2083</v>
      </c>
      <c r="AK400" s="281" t="s">
        <v>2084</v>
      </c>
      <c r="AL400" s="279"/>
      <c r="AM400" s="282"/>
      <c r="AN400" s="275" t="s">
        <v>21</v>
      </c>
      <c r="AO400" s="279"/>
      <c r="AP400" s="283" t="s">
        <v>77</v>
      </c>
      <c r="AQ400" s="268"/>
      <c r="AR400" s="284" t="s">
        <v>99</v>
      </c>
      <c r="AS400" s="398"/>
    </row>
    <row r="401" spans="1:45" s="362" customFormat="1" ht="46" customHeight="1" x14ac:dyDescent="0.2">
      <c r="A401" s="554" t="s">
        <v>4160</v>
      </c>
      <c r="B401" s="335" t="s">
        <v>92</v>
      </c>
      <c r="C401" s="336">
        <v>4</v>
      </c>
      <c r="D401" s="336" t="s">
        <v>20</v>
      </c>
      <c r="E401" s="328" t="s">
        <v>4607</v>
      </c>
      <c r="F401" s="328"/>
      <c r="G401" s="329"/>
      <c r="H401" s="329"/>
      <c r="I401" s="329"/>
      <c r="J401" s="328"/>
      <c r="K401" s="327" t="s">
        <v>20</v>
      </c>
      <c r="L401" s="337" t="s">
        <v>2086</v>
      </c>
      <c r="M401" s="338" t="s">
        <v>2087</v>
      </c>
      <c r="N401" s="327"/>
      <c r="O401" s="332"/>
      <c r="P401" s="336" t="s">
        <v>21</v>
      </c>
      <c r="Q401" s="327"/>
      <c r="R401" s="333"/>
      <c r="S401" s="208">
        <f>IF(B401="EXT",MATCH(SUBSTITUTE(M401,"/rsm:CrossIndustryInvoice",""),'Order-X_EXTENDED'!O:O,0),MATCH(B401,'Order-X_EXTENDED'!Z:Z,0))</f>
        <v>514</v>
      </c>
      <c r="T401" s="339" t="s">
        <v>99</v>
      </c>
      <c r="U401" s="273"/>
      <c r="V401" s="271" t="str">
        <f t="shared" si="12"/>
        <v>/rsm:CrossIndustryInvoice/rsm:SupplyChainTradeTransaction/ram:ApplicableHeaderTradeAgreement/ram:ProductEndUserTradeParty</v>
      </c>
      <c r="W401" s="271" t="str">
        <f t="shared" si="13"/>
        <v>/ram:URIUniversalCommunication</v>
      </c>
      <c r="X401" s="272">
        <f>COUNTIFS(M$4:M401,V401)</f>
        <v>1</v>
      </c>
      <c r="Z401" s="335" t="s">
        <v>92</v>
      </c>
      <c r="AA401" s="336">
        <v>4</v>
      </c>
      <c r="AB401" s="336" t="s">
        <v>20</v>
      </c>
      <c r="AC401" s="328" t="s">
        <v>931</v>
      </c>
      <c r="AD401" s="328"/>
      <c r="AE401" s="329"/>
      <c r="AF401" s="329"/>
      <c r="AG401" s="329"/>
      <c r="AH401" s="328"/>
      <c r="AI401" s="327" t="s">
        <v>20</v>
      </c>
      <c r="AJ401" s="337" t="s">
        <v>2086</v>
      </c>
      <c r="AK401" s="338" t="s">
        <v>2087</v>
      </c>
      <c r="AL401" s="327"/>
      <c r="AM401" s="332"/>
      <c r="AN401" s="336" t="s">
        <v>21</v>
      </c>
      <c r="AO401" s="327"/>
      <c r="AP401" s="333"/>
      <c r="AQ401" s="268"/>
      <c r="AR401" s="339" t="s">
        <v>99</v>
      </c>
      <c r="AS401" s="398"/>
    </row>
    <row r="402" spans="1:45" s="362" customFormat="1" ht="46" customHeight="1" x14ac:dyDescent="0.2">
      <c r="A402" s="554" t="s">
        <v>4160</v>
      </c>
      <c r="B402" s="274" t="s">
        <v>92</v>
      </c>
      <c r="C402" s="275">
        <v>5</v>
      </c>
      <c r="D402" s="275" t="s">
        <v>16</v>
      </c>
      <c r="E402" s="277" t="s">
        <v>630</v>
      </c>
      <c r="F402" s="277"/>
      <c r="G402" s="278"/>
      <c r="H402" s="278"/>
      <c r="I402" s="278"/>
      <c r="J402" s="277"/>
      <c r="K402" s="279" t="s">
        <v>16</v>
      </c>
      <c r="L402" s="280" t="s">
        <v>2088</v>
      </c>
      <c r="M402" s="281" t="s">
        <v>2089</v>
      </c>
      <c r="N402" s="279"/>
      <c r="O402" s="282"/>
      <c r="P402" s="275" t="s">
        <v>20</v>
      </c>
      <c r="Q402" s="279"/>
      <c r="R402" s="283"/>
      <c r="S402" s="208">
        <f>IF(B402="EXT",MATCH(SUBSTITUTE(M402,"/rsm:CrossIndustryInvoice",""),'Order-X_EXTENDED'!O:O,0),MATCH(B402,'Order-X_EXTENDED'!Z:Z,0))</f>
        <v>515</v>
      </c>
      <c r="T402" s="284" t="s">
        <v>99</v>
      </c>
      <c r="U402" s="273"/>
      <c r="V402" s="271" t="str">
        <f t="shared" si="12"/>
        <v>/rsm:CrossIndustryInvoice/rsm:SupplyChainTradeTransaction/ram:ApplicableHeaderTradeAgreement/ram:ProductEndUserTradeParty/ram:URIUniversalCommunication</v>
      </c>
      <c r="W402" s="271" t="str">
        <f t="shared" si="13"/>
        <v>/ram:URIID</v>
      </c>
      <c r="X402" s="272">
        <f>COUNTIFS(M$4:M402,V402)</f>
        <v>1</v>
      </c>
      <c r="Z402" s="274" t="s">
        <v>92</v>
      </c>
      <c r="AA402" s="275">
        <v>5</v>
      </c>
      <c r="AB402" s="275" t="s">
        <v>16</v>
      </c>
      <c r="AC402" s="277" t="s">
        <v>1936</v>
      </c>
      <c r="AD402" s="277"/>
      <c r="AE402" s="278"/>
      <c r="AF402" s="278"/>
      <c r="AG402" s="278"/>
      <c r="AH402" s="277"/>
      <c r="AI402" s="279" t="s">
        <v>16</v>
      </c>
      <c r="AJ402" s="280" t="s">
        <v>2088</v>
      </c>
      <c r="AK402" s="281" t="s">
        <v>2089</v>
      </c>
      <c r="AL402" s="279"/>
      <c r="AM402" s="282"/>
      <c r="AN402" s="275" t="s">
        <v>20</v>
      </c>
      <c r="AO402" s="279"/>
      <c r="AP402" s="283"/>
      <c r="AQ402" s="268"/>
      <c r="AR402" s="284" t="s">
        <v>99</v>
      </c>
      <c r="AS402" s="398"/>
    </row>
    <row r="403" spans="1:45" s="362" customFormat="1" ht="46" customHeight="1" x14ac:dyDescent="0.2">
      <c r="A403" s="554" t="s">
        <v>4160</v>
      </c>
      <c r="B403" s="274" t="s">
        <v>92</v>
      </c>
      <c r="C403" s="275">
        <v>6</v>
      </c>
      <c r="D403" s="275" t="s">
        <v>16</v>
      </c>
      <c r="E403" s="277" t="s">
        <v>554</v>
      </c>
      <c r="F403" s="277"/>
      <c r="G403" s="278"/>
      <c r="H403" s="278"/>
      <c r="I403" s="278"/>
      <c r="J403" s="277"/>
      <c r="K403" s="279" t="s">
        <v>16</v>
      </c>
      <c r="L403" s="280" t="s">
        <v>2090</v>
      </c>
      <c r="M403" s="281" t="s">
        <v>2091</v>
      </c>
      <c r="N403" s="279"/>
      <c r="O403" s="282"/>
      <c r="P403" s="275" t="s">
        <v>20</v>
      </c>
      <c r="Q403" s="279"/>
      <c r="R403" s="283"/>
      <c r="S403" s="208">
        <f>IF(B403="EXT",MATCH(SUBSTITUTE(M403,"/rsm:CrossIndustryInvoice",""),'Order-X_EXTENDED'!O:O,0),MATCH(B403,'Order-X_EXTENDED'!Z:Z,0))</f>
        <v>516</v>
      </c>
      <c r="T403" s="284" t="s">
        <v>99</v>
      </c>
      <c r="U403" s="273"/>
      <c r="V403" s="271" t="str">
        <f t="shared" si="12"/>
        <v>/rsm:CrossIndustryInvoice/rsm:SupplyChainTradeTransaction/ram:ApplicableHeaderTradeAgreement/ram:ProductEndUserTradeParty/ram:URIUniversalCommunication/ram:URIID</v>
      </c>
      <c r="W403" s="271" t="str">
        <f t="shared" si="13"/>
        <v>/@schemeID</v>
      </c>
      <c r="X403" s="272">
        <f>COUNTIFS(M$4:M403,V403)</f>
        <v>1</v>
      </c>
      <c r="Z403" s="274" t="s">
        <v>92</v>
      </c>
      <c r="AA403" s="275">
        <v>6</v>
      </c>
      <c r="AB403" s="275" t="s">
        <v>16</v>
      </c>
      <c r="AC403" s="277" t="s">
        <v>410</v>
      </c>
      <c r="AD403" s="277"/>
      <c r="AE403" s="278"/>
      <c r="AF403" s="278"/>
      <c r="AG403" s="278"/>
      <c r="AH403" s="277"/>
      <c r="AI403" s="279" t="s">
        <v>16</v>
      </c>
      <c r="AJ403" s="280" t="s">
        <v>2090</v>
      </c>
      <c r="AK403" s="281" t="s">
        <v>2091</v>
      </c>
      <c r="AL403" s="279"/>
      <c r="AM403" s="282"/>
      <c r="AN403" s="275" t="s">
        <v>20</v>
      </c>
      <c r="AO403" s="279"/>
      <c r="AP403" s="283"/>
      <c r="AQ403" s="268"/>
      <c r="AR403" s="284" t="s">
        <v>99</v>
      </c>
      <c r="AS403" s="398"/>
    </row>
    <row r="404" spans="1:45" s="362" customFormat="1" ht="46" customHeight="1" x14ac:dyDescent="0.2">
      <c r="A404" s="554" t="s">
        <v>4160</v>
      </c>
      <c r="B404" s="335" t="s">
        <v>92</v>
      </c>
      <c r="C404" s="336">
        <v>4</v>
      </c>
      <c r="D404" s="336" t="s">
        <v>21</v>
      </c>
      <c r="E404" s="328" t="s">
        <v>4608</v>
      </c>
      <c r="F404" s="328"/>
      <c r="G404" s="329"/>
      <c r="H404" s="329"/>
      <c r="I404" s="329"/>
      <c r="J404" s="328"/>
      <c r="K404" s="327" t="s">
        <v>21</v>
      </c>
      <c r="L404" s="337" t="s">
        <v>2092</v>
      </c>
      <c r="M404" s="338" t="s">
        <v>2093</v>
      </c>
      <c r="N404" s="327"/>
      <c r="O404" s="332"/>
      <c r="P404" s="336" t="s">
        <v>21</v>
      </c>
      <c r="Q404" s="327"/>
      <c r="R404" s="333"/>
      <c r="S404" s="208">
        <f>IF(B404="EXT",MATCH(SUBSTITUTE(M404,"/rsm:CrossIndustryInvoice",""),'Order-X_EXTENDED'!O:O,0),MATCH(B404,'Order-X_EXTENDED'!Z:Z,0))</f>
        <v>517</v>
      </c>
      <c r="T404" s="339" t="s">
        <v>99</v>
      </c>
      <c r="U404" s="273"/>
      <c r="V404" s="271" t="str">
        <f t="shared" si="12"/>
        <v>/rsm:CrossIndustryInvoice/rsm:SupplyChainTradeTransaction/ram:ApplicableHeaderTradeAgreement/ram:ProductEndUserTradeParty</v>
      </c>
      <c r="W404" s="271" t="str">
        <f t="shared" si="13"/>
        <v>/ram:SpecifiedTaxRegistration</v>
      </c>
      <c r="X404" s="272">
        <f>COUNTIFS(M$4:M404,V404)</f>
        <v>1</v>
      </c>
      <c r="Z404" s="335" t="s">
        <v>92</v>
      </c>
      <c r="AA404" s="336">
        <v>4</v>
      </c>
      <c r="AB404" s="336" t="s">
        <v>21</v>
      </c>
      <c r="AC404" s="328" t="s">
        <v>2094</v>
      </c>
      <c r="AD404" s="328"/>
      <c r="AE404" s="329"/>
      <c r="AF404" s="329"/>
      <c r="AG404" s="329"/>
      <c r="AH404" s="328"/>
      <c r="AI404" s="327" t="s">
        <v>21</v>
      </c>
      <c r="AJ404" s="337" t="s">
        <v>2092</v>
      </c>
      <c r="AK404" s="338" t="s">
        <v>2093</v>
      </c>
      <c r="AL404" s="327"/>
      <c r="AM404" s="332"/>
      <c r="AN404" s="336" t="s">
        <v>21</v>
      </c>
      <c r="AO404" s="327"/>
      <c r="AP404" s="333"/>
      <c r="AQ404" s="268"/>
      <c r="AR404" s="339" t="s">
        <v>99</v>
      </c>
      <c r="AS404" s="398"/>
    </row>
    <row r="405" spans="1:45" s="362" customFormat="1" ht="46" customHeight="1" x14ac:dyDescent="0.2">
      <c r="A405" s="554" t="s">
        <v>4160</v>
      </c>
      <c r="B405" s="274" t="s">
        <v>92</v>
      </c>
      <c r="C405" s="275">
        <v>5</v>
      </c>
      <c r="D405" s="275" t="s">
        <v>16</v>
      </c>
      <c r="E405" s="277" t="s">
        <v>4</v>
      </c>
      <c r="F405" s="277"/>
      <c r="G405" s="278"/>
      <c r="H405" s="278"/>
      <c r="I405" s="278"/>
      <c r="J405" s="277"/>
      <c r="K405" s="279" t="s">
        <v>16</v>
      </c>
      <c r="L405" s="280" t="s">
        <v>2095</v>
      </c>
      <c r="M405" s="281" t="s">
        <v>2096</v>
      </c>
      <c r="N405" s="279"/>
      <c r="O405" s="282"/>
      <c r="P405" s="275" t="s">
        <v>20</v>
      </c>
      <c r="Q405" s="279"/>
      <c r="R405" s="283"/>
      <c r="S405" s="208">
        <f>IF(B405="EXT",MATCH(SUBSTITUTE(M405,"/rsm:CrossIndustryInvoice",""),'Order-X_EXTENDED'!O:O,0),MATCH(B405,'Order-X_EXTENDED'!Z:Z,0))</f>
        <v>518</v>
      </c>
      <c r="T405" s="284" t="s">
        <v>99</v>
      </c>
      <c r="U405" s="273"/>
      <c r="V405" s="271" t="str">
        <f t="shared" si="12"/>
        <v>/rsm:CrossIndustryInvoice/rsm:SupplyChainTradeTransaction/ram:ApplicableHeaderTradeAgreement/ram:ProductEndUserTradeParty/ram:SpecifiedTaxRegistration</v>
      </c>
      <c r="W405" s="271" t="str">
        <f t="shared" si="13"/>
        <v>/ram:ID</v>
      </c>
      <c r="X405" s="272">
        <f>COUNTIFS(M$4:M405,V405)</f>
        <v>1</v>
      </c>
      <c r="Z405" s="274" t="s">
        <v>92</v>
      </c>
      <c r="AA405" s="275">
        <v>5</v>
      </c>
      <c r="AB405" s="275" t="s">
        <v>16</v>
      </c>
      <c r="AC405" s="277" t="s">
        <v>2097</v>
      </c>
      <c r="AD405" s="277"/>
      <c r="AE405" s="278"/>
      <c r="AF405" s="278"/>
      <c r="AG405" s="278"/>
      <c r="AH405" s="277"/>
      <c r="AI405" s="279" t="s">
        <v>16</v>
      </c>
      <c r="AJ405" s="280" t="s">
        <v>2095</v>
      </c>
      <c r="AK405" s="281" t="s">
        <v>2096</v>
      </c>
      <c r="AL405" s="279"/>
      <c r="AM405" s="282"/>
      <c r="AN405" s="275" t="s">
        <v>20</v>
      </c>
      <c r="AO405" s="279"/>
      <c r="AP405" s="283"/>
      <c r="AQ405" s="268"/>
      <c r="AR405" s="284" t="s">
        <v>99</v>
      </c>
      <c r="AS405" s="398"/>
    </row>
    <row r="406" spans="1:45" s="362" customFormat="1" ht="46" customHeight="1" x14ac:dyDescent="0.2">
      <c r="A406" s="554" t="s">
        <v>4160</v>
      </c>
      <c r="B406" s="274" t="s">
        <v>92</v>
      </c>
      <c r="C406" s="275">
        <v>6</v>
      </c>
      <c r="D406" s="275" t="s">
        <v>16</v>
      </c>
      <c r="E406" s="277" t="s">
        <v>554</v>
      </c>
      <c r="F406" s="277"/>
      <c r="G406" s="278" t="s">
        <v>1643</v>
      </c>
      <c r="H406" s="278"/>
      <c r="I406" s="278" t="s">
        <v>1635</v>
      </c>
      <c r="J406" s="277"/>
      <c r="K406" s="279" t="s">
        <v>16</v>
      </c>
      <c r="L406" s="280" t="s">
        <v>2098</v>
      </c>
      <c r="M406" s="281" t="s">
        <v>2099</v>
      </c>
      <c r="N406" s="279"/>
      <c r="O406" s="282"/>
      <c r="P406" s="275" t="s">
        <v>20</v>
      </c>
      <c r="Q406" s="279"/>
      <c r="R406" s="283"/>
      <c r="S406" s="208">
        <f>IF(B406="EXT",MATCH(SUBSTITUTE(M406,"/rsm:CrossIndustryInvoice",""),'Order-X_EXTENDED'!O:O,0),MATCH(B406,'Order-X_EXTENDED'!Z:Z,0))</f>
        <v>519</v>
      </c>
      <c r="T406" s="284" t="s">
        <v>99</v>
      </c>
      <c r="U406" s="273"/>
      <c r="V406" s="271" t="str">
        <f t="shared" si="12"/>
        <v>/rsm:CrossIndustryInvoice/rsm:SupplyChainTradeTransaction/ram:ApplicableHeaderTradeAgreement/ram:ProductEndUserTradeParty/ram:SpecifiedTaxRegistration/ram:ID</v>
      </c>
      <c r="W406" s="271" t="str">
        <f t="shared" si="13"/>
        <v>/@schemeID</v>
      </c>
      <c r="X406" s="272">
        <f>COUNTIFS(M$4:M406,V406)</f>
        <v>1</v>
      </c>
      <c r="Z406" s="274" t="s">
        <v>92</v>
      </c>
      <c r="AA406" s="275">
        <v>6</v>
      </c>
      <c r="AB406" s="275" t="s">
        <v>16</v>
      </c>
      <c r="AC406" s="277" t="s">
        <v>410</v>
      </c>
      <c r="AD406" s="277"/>
      <c r="AE406" s="278"/>
      <c r="AF406" s="278"/>
      <c r="AG406" s="278"/>
      <c r="AH406" s="277"/>
      <c r="AI406" s="279" t="s">
        <v>16</v>
      </c>
      <c r="AJ406" s="280" t="s">
        <v>2098</v>
      </c>
      <c r="AK406" s="281" t="s">
        <v>2099</v>
      </c>
      <c r="AL406" s="279"/>
      <c r="AM406" s="282"/>
      <c r="AN406" s="275" t="s">
        <v>20</v>
      </c>
      <c r="AO406" s="279"/>
      <c r="AP406" s="283"/>
      <c r="AQ406" s="268"/>
      <c r="AR406" s="284" t="s">
        <v>99</v>
      </c>
      <c r="AS406" s="398"/>
    </row>
    <row r="407" spans="1:45" s="362" customFormat="1" ht="46" customHeight="1" x14ac:dyDescent="0.2">
      <c r="A407" s="553" t="s">
        <v>4160</v>
      </c>
      <c r="B407" s="308" t="s">
        <v>92</v>
      </c>
      <c r="C407" s="309">
        <v>3</v>
      </c>
      <c r="D407" s="309" t="s">
        <v>20</v>
      </c>
      <c r="E407" s="328" t="s">
        <v>4609</v>
      </c>
      <c r="F407" s="328"/>
      <c r="G407" s="329"/>
      <c r="H407" s="329"/>
      <c r="I407" s="329"/>
      <c r="J407" s="328"/>
      <c r="K407" s="327" t="s">
        <v>20</v>
      </c>
      <c r="L407" s="311" t="s">
        <v>2100</v>
      </c>
      <c r="M407" s="312" t="s">
        <v>2101</v>
      </c>
      <c r="N407" s="327"/>
      <c r="O407" s="332"/>
      <c r="P407" s="309" t="s">
        <v>20</v>
      </c>
      <c r="Q407" s="327"/>
      <c r="R407" s="333"/>
      <c r="S407" s="208">
        <f>IF(B407="EXT",MATCH(SUBSTITUTE(M407,"/rsm:CrossIndustryInvoice",""),'Order-X_EXTENDED'!O:O,0),MATCH(B407,'Order-X_EXTENDED'!Z:Z,0))</f>
        <v>520</v>
      </c>
      <c r="T407" s="313" t="s">
        <v>99</v>
      </c>
      <c r="U407" s="273"/>
      <c r="V407" s="271" t="str">
        <f t="shared" si="12"/>
        <v>/rsm:CrossIndustryInvoice/rsm:SupplyChainTradeTransaction/ram:ApplicableHeaderTradeAgreement</v>
      </c>
      <c r="W407" s="271" t="str">
        <f t="shared" si="13"/>
        <v>/ram:ApplicableTradeDeliveryTerms</v>
      </c>
      <c r="X407" s="272">
        <f>COUNTIFS(M$4:M407,V407)</f>
        <v>1</v>
      </c>
      <c r="Z407" s="308" t="s">
        <v>92</v>
      </c>
      <c r="AA407" s="309">
        <v>3</v>
      </c>
      <c r="AB407" s="309" t="s">
        <v>20</v>
      </c>
      <c r="AC407" s="328" t="s">
        <v>2102</v>
      </c>
      <c r="AD407" s="328"/>
      <c r="AE407" s="329"/>
      <c r="AF407" s="329"/>
      <c r="AG407" s="329"/>
      <c r="AH407" s="328"/>
      <c r="AI407" s="327" t="s">
        <v>20</v>
      </c>
      <c r="AJ407" s="311" t="s">
        <v>2100</v>
      </c>
      <c r="AK407" s="312" t="s">
        <v>2101</v>
      </c>
      <c r="AL407" s="327"/>
      <c r="AM407" s="332"/>
      <c r="AN407" s="309" t="s">
        <v>20</v>
      </c>
      <c r="AO407" s="327"/>
      <c r="AP407" s="333"/>
      <c r="AQ407" s="268"/>
      <c r="AR407" s="313" t="s">
        <v>99</v>
      </c>
      <c r="AS407" s="398"/>
    </row>
    <row r="408" spans="1:45" s="362" customFormat="1" ht="46" customHeight="1" x14ac:dyDescent="0.2">
      <c r="A408" s="554" t="s">
        <v>4160</v>
      </c>
      <c r="B408" s="274" t="s">
        <v>92</v>
      </c>
      <c r="C408" s="275">
        <v>4</v>
      </c>
      <c r="D408" s="275" t="s">
        <v>20</v>
      </c>
      <c r="E408" s="277" t="s">
        <v>2103</v>
      </c>
      <c r="F408" s="277" t="s">
        <v>4344</v>
      </c>
      <c r="G408" s="278"/>
      <c r="H408" s="278"/>
      <c r="I408" s="278"/>
      <c r="J408" s="277"/>
      <c r="K408" s="279" t="s">
        <v>16</v>
      </c>
      <c r="L408" s="280" t="s">
        <v>2104</v>
      </c>
      <c r="M408" s="281" t="s">
        <v>2105</v>
      </c>
      <c r="N408" s="279"/>
      <c r="O408" s="282"/>
      <c r="P408" s="275" t="s">
        <v>20</v>
      </c>
      <c r="Q408" s="279"/>
      <c r="R408" s="283"/>
      <c r="S408" s="208">
        <f>IF(B408="EXT",MATCH(SUBSTITUTE(M408,"/rsm:CrossIndustryInvoice",""),'Order-X_EXTENDED'!O:O,0),MATCH(B408,'Order-X_EXTENDED'!Z:Z,0))</f>
        <v>521</v>
      </c>
      <c r="T408" s="284" t="s">
        <v>99</v>
      </c>
      <c r="U408" s="273"/>
      <c r="V408" s="271" t="str">
        <f t="shared" si="12"/>
        <v>/rsm:CrossIndustryInvoice/rsm:SupplyChainTradeTransaction/ram:ApplicableHeaderTradeAgreement/ram:ApplicableTradeDeliveryTerms</v>
      </c>
      <c r="W408" s="271" t="str">
        <f t="shared" si="13"/>
        <v>/ram:DeliveryTypeCode</v>
      </c>
      <c r="X408" s="272">
        <f>COUNTIFS(M$4:M408,V408)</f>
        <v>1</v>
      </c>
      <c r="Z408" s="274" t="s">
        <v>92</v>
      </c>
      <c r="AA408" s="275">
        <v>4</v>
      </c>
      <c r="AB408" s="275" t="s">
        <v>20</v>
      </c>
      <c r="AC408" s="277" t="s">
        <v>2106</v>
      </c>
      <c r="AD408" s="277"/>
      <c r="AE408" s="278"/>
      <c r="AF408" s="278"/>
      <c r="AG408" s="278"/>
      <c r="AH408" s="277"/>
      <c r="AI408" s="279" t="s">
        <v>16</v>
      </c>
      <c r="AJ408" s="280" t="s">
        <v>2104</v>
      </c>
      <c r="AK408" s="281" t="s">
        <v>2105</v>
      </c>
      <c r="AL408" s="279"/>
      <c r="AM408" s="282"/>
      <c r="AN408" s="275" t="s">
        <v>20</v>
      </c>
      <c r="AO408" s="279"/>
      <c r="AP408" s="283"/>
      <c r="AQ408" s="268"/>
      <c r="AR408" s="284" t="s">
        <v>99</v>
      </c>
      <c r="AS408" s="398"/>
    </row>
    <row r="409" spans="1:45" s="362" customFormat="1" ht="46" customHeight="1" x14ac:dyDescent="0.2">
      <c r="A409" s="553" t="s">
        <v>4160</v>
      </c>
      <c r="B409" s="369" t="s">
        <v>2107</v>
      </c>
      <c r="C409" s="317">
        <v>3</v>
      </c>
      <c r="D409" s="317" t="s">
        <v>20</v>
      </c>
      <c r="E409" s="318" t="s">
        <v>4610</v>
      </c>
      <c r="F409" s="319"/>
      <c r="G409" s="320"/>
      <c r="H409" s="320"/>
      <c r="I409" s="320"/>
      <c r="J409" s="319"/>
      <c r="K409" s="317" t="s">
        <v>20</v>
      </c>
      <c r="L409" s="321" t="s">
        <v>2108</v>
      </c>
      <c r="M409" s="322" t="s">
        <v>2109</v>
      </c>
      <c r="N409" s="317"/>
      <c r="O409" s="323"/>
      <c r="P409" s="317" t="s">
        <v>20</v>
      </c>
      <c r="Q409" s="317"/>
      <c r="R409" s="324"/>
      <c r="S409" s="208">
        <f>IF(B409="EXT",MATCH(SUBSTITUTE(M409,"/rsm:CrossIndustryInvoice",""),'Order-X_EXTENDED'!O:O,0),MATCH(B409,'Order-X_EXTENDED'!Z:Z,0))</f>
        <v>527</v>
      </c>
      <c r="T409" s="323" t="s">
        <v>359</v>
      </c>
      <c r="U409" s="273"/>
      <c r="V409" s="271" t="str">
        <f t="shared" si="12"/>
        <v>/rsm:CrossIndustryInvoice/rsm:SupplyChainTradeTransaction/ram:ApplicableHeaderTradeAgreement</v>
      </c>
      <c r="W409" s="271" t="str">
        <f t="shared" si="13"/>
        <v>/ram:SellerOrderReferencedDocument</v>
      </c>
      <c r="X409" s="272">
        <f>COUNTIFS(M$4:M409,V409)</f>
        <v>1</v>
      </c>
      <c r="Z409" s="359" t="s">
        <v>2107</v>
      </c>
      <c r="AA409" s="317">
        <v>3</v>
      </c>
      <c r="AB409" s="317" t="s">
        <v>20</v>
      </c>
      <c r="AC409" s="319" t="s">
        <v>2110</v>
      </c>
      <c r="AD409" s="319"/>
      <c r="AE409" s="320"/>
      <c r="AF409" s="320"/>
      <c r="AG409" s="320" t="s">
        <v>77</v>
      </c>
      <c r="AH409" s="319"/>
      <c r="AI409" s="317" t="s">
        <v>20</v>
      </c>
      <c r="AJ409" s="321" t="s">
        <v>2108</v>
      </c>
      <c r="AK409" s="322" t="s">
        <v>2109</v>
      </c>
      <c r="AL409" s="317"/>
      <c r="AM409" s="323"/>
      <c r="AN409" s="317" t="s">
        <v>20</v>
      </c>
      <c r="AO409" s="317"/>
      <c r="AP409" s="324"/>
      <c r="AQ409" s="268"/>
      <c r="AR409" s="323" t="s">
        <v>359</v>
      </c>
      <c r="AS409" s="398"/>
    </row>
    <row r="410" spans="1:45" s="362" customFormat="1" ht="46" customHeight="1" x14ac:dyDescent="0.2">
      <c r="A410" s="554" t="s">
        <v>4160</v>
      </c>
      <c r="B410" s="371" t="s">
        <v>2111</v>
      </c>
      <c r="C410" s="279">
        <v>4</v>
      </c>
      <c r="D410" s="279" t="s">
        <v>20</v>
      </c>
      <c r="E410" s="277" t="s">
        <v>2112</v>
      </c>
      <c r="F410" s="277" t="s">
        <v>2113</v>
      </c>
      <c r="G410" s="278"/>
      <c r="H410" s="278"/>
      <c r="I410" s="278" t="s">
        <v>77</v>
      </c>
      <c r="J410" s="340" t="s">
        <v>590</v>
      </c>
      <c r="K410" s="279" t="s">
        <v>16</v>
      </c>
      <c r="L410" s="288" t="s">
        <v>2114</v>
      </c>
      <c r="M410" s="289" t="s">
        <v>2115</v>
      </c>
      <c r="N410" s="279" t="s">
        <v>531</v>
      </c>
      <c r="O410" s="282" t="s">
        <v>81</v>
      </c>
      <c r="P410" s="279" t="s">
        <v>20</v>
      </c>
      <c r="Q410" s="279" t="s">
        <v>77</v>
      </c>
      <c r="R410" s="283" t="s">
        <v>77</v>
      </c>
      <c r="S410" s="208">
        <f>IF(B410="EXT",MATCH(SUBSTITUTE(M410,"/rsm:CrossIndustryInvoice",""),'Order-X_EXTENDED'!O:O,0),MATCH(B410,'Order-X_EXTENDED'!Z:Z,0))</f>
        <v>528</v>
      </c>
      <c r="T410" s="282" t="s">
        <v>359</v>
      </c>
      <c r="U410" s="273"/>
      <c r="V410" s="271" t="str">
        <f t="shared" si="12"/>
        <v>/rsm:CrossIndustryInvoice/rsm:SupplyChainTradeTransaction/ram:ApplicableHeaderTradeAgreement/ram:SellerOrderReferencedDocument</v>
      </c>
      <c r="W410" s="271" t="str">
        <f t="shared" si="13"/>
        <v>/ram:IssuerAssignedID</v>
      </c>
      <c r="X410" s="272">
        <f>COUNTIFS(M$4:M410,V410)</f>
        <v>1</v>
      </c>
      <c r="Z410" s="358" t="s">
        <v>2111</v>
      </c>
      <c r="AA410" s="279">
        <v>4</v>
      </c>
      <c r="AB410" s="279" t="s">
        <v>20</v>
      </c>
      <c r="AC410" s="277" t="s">
        <v>2116</v>
      </c>
      <c r="AD410" s="277" t="s">
        <v>2117</v>
      </c>
      <c r="AE410" s="278"/>
      <c r="AF410" s="278"/>
      <c r="AG410" s="278" t="s">
        <v>77</v>
      </c>
      <c r="AH410" s="340" t="s">
        <v>596</v>
      </c>
      <c r="AI410" s="279" t="s">
        <v>16</v>
      </c>
      <c r="AJ410" s="288" t="s">
        <v>2114</v>
      </c>
      <c r="AK410" s="289" t="s">
        <v>2115</v>
      </c>
      <c r="AL410" s="279" t="s">
        <v>531</v>
      </c>
      <c r="AM410" s="282" t="s">
        <v>81</v>
      </c>
      <c r="AN410" s="279" t="s">
        <v>20</v>
      </c>
      <c r="AO410" s="279" t="s">
        <v>77</v>
      </c>
      <c r="AP410" s="283" t="s">
        <v>77</v>
      </c>
      <c r="AQ410" s="268"/>
      <c r="AR410" s="282" t="s">
        <v>359</v>
      </c>
      <c r="AS410" s="398"/>
    </row>
    <row r="411" spans="1:45" s="362" customFormat="1" ht="46" customHeight="1" x14ac:dyDescent="0.2">
      <c r="A411" s="554" t="s">
        <v>4160</v>
      </c>
      <c r="B411" s="335" t="s">
        <v>92</v>
      </c>
      <c r="C411" s="336">
        <v>4</v>
      </c>
      <c r="D411" s="336" t="s">
        <v>20</v>
      </c>
      <c r="E411" s="334" t="s">
        <v>4611</v>
      </c>
      <c r="F411" s="328"/>
      <c r="G411" s="329"/>
      <c r="H411" s="329"/>
      <c r="I411" s="329"/>
      <c r="J411" s="328"/>
      <c r="K411" s="327" t="s">
        <v>20</v>
      </c>
      <c r="L411" s="337" t="s">
        <v>2118</v>
      </c>
      <c r="M411" s="338" t="s">
        <v>2119</v>
      </c>
      <c r="N411" s="327"/>
      <c r="O411" s="332"/>
      <c r="P411" s="336" t="s">
        <v>20</v>
      </c>
      <c r="Q411" s="327"/>
      <c r="R411" s="333"/>
      <c r="S411" s="208">
        <f>IF(B411="EXT",MATCH(SUBSTITUTE(M411,"/rsm:CrossIndustryInvoice",""),'Order-X_EXTENDED'!O:O,0),MATCH(B411,'Order-X_EXTENDED'!Z:Z,0))</f>
        <v>529</v>
      </c>
      <c r="T411" s="339" t="s">
        <v>99</v>
      </c>
      <c r="U411" s="273"/>
      <c r="V411" s="271" t="str">
        <f t="shared" si="12"/>
        <v>/rsm:CrossIndustryInvoice/rsm:SupplyChainTradeTransaction/ram:ApplicableHeaderTradeAgreement/ram:SellerOrderReferencedDocument</v>
      </c>
      <c r="W411" s="271" t="str">
        <f t="shared" si="13"/>
        <v>/ram:FormattedIssueDateTime</v>
      </c>
      <c r="X411" s="272">
        <f>COUNTIFS(M$4:M411,V411)</f>
        <v>1</v>
      </c>
      <c r="Z411" s="335" t="s">
        <v>92</v>
      </c>
      <c r="AA411" s="336">
        <v>4</v>
      </c>
      <c r="AB411" s="336" t="s">
        <v>20</v>
      </c>
      <c r="AC411" s="334" t="s">
        <v>2120</v>
      </c>
      <c r="AD411" s="328"/>
      <c r="AE411" s="329"/>
      <c r="AF411" s="329"/>
      <c r="AG411" s="329"/>
      <c r="AH411" s="328"/>
      <c r="AI411" s="327" t="s">
        <v>20</v>
      </c>
      <c r="AJ411" s="337" t="s">
        <v>2118</v>
      </c>
      <c r="AK411" s="338" t="s">
        <v>2119</v>
      </c>
      <c r="AL411" s="327"/>
      <c r="AM411" s="332"/>
      <c r="AN411" s="336" t="s">
        <v>20</v>
      </c>
      <c r="AO411" s="327"/>
      <c r="AP411" s="333"/>
      <c r="AQ411" s="268"/>
      <c r="AR411" s="339" t="s">
        <v>99</v>
      </c>
      <c r="AS411" s="398"/>
    </row>
    <row r="412" spans="1:45" s="362" customFormat="1" ht="46" customHeight="1" x14ac:dyDescent="0.2">
      <c r="A412" s="554" t="s">
        <v>4160</v>
      </c>
      <c r="B412" s="274" t="s">
        <v>92</v>
      </c>
      <c r="C412" s="275">
        <v>5</v>
      </c>
      <c r="D412" s="275" t="s">
        <v>16</v>
      </c>
      <c r="E412" s="277" t="s">
        <v>4612</v>
      </c>
      <c r="F412" s="277"/>
      <c r="G412" s="278"/>
      <c r="H412" s="278"/>
      <c r="I412" s="278"/>
      <c r="J412" s="277"/>
      <c r="K412" s="279" t="s">
        <v>16</v>
      </c>
      <c r="L412" s="280" t="s">
        <v>2121</v>
      </c>
      <c r="M412" s="281" t="s">
        <v>2122</v>
      </c>
      <c r="N412" s="279"/>
      <c r="O412" s="282"/>
      <c r="P412" s="275" t="s">
        <v>20</v>
      </c>
      <c r="Q412" s="279"/>
      <c r="R412" s="283"/>
      <c r="S412" s="208">
        <f>IF(B412="EXT",MATCH(SUBSTITUTE(M412,"/rsm:CrossIndustryInvoice",""),'Order-X_EXTENDED'!O:O,0),MATCH(B412,'Order-X_EXTENDED'!Z:Z,0))</f>
        <v>530</v>
      </c>
      <c r="T412" s="284" t="s">
        <v>99</v>
      </c>
      <c r="U412" s="273"/>
      <c r="V412" s="271" t="str">
        <f t="shared" si="12"/>
        <v>/rsm:CrossIndustryInvoice/rsm:SupplyChainTradeTransaction/ram:ApplicableHeaderTradeAgreement/ram:SellerOrderReferencedDocument/ram:FormattedIssueDateTime</v>
      </c>
      <c r="W412" s="271" t="str">
        <f t="shared" si="13"/>
        <v>/qdt:DateTimeString</v>
      </c>
      <c r="X412" s="272">
        <f>COUNTIFS(M$4:M412,V412)</f>
        <v>1</v>
      </c>
      <c r="Z412" s="274" t="s">
        <v>92</v>
      </c>
      <c r="AA412" s="275">
        <v>5</v>
      </c>
      <c r="AB412" s="275" t="s">
        <v>16</v>
      </c>
      <c r="AC412" s="277">
        <v>0</v>
      </c>
      <c r="AD412" s="277"/>
      <c r="AE412" s="278"/>
      <c r="AF412" s="278"/>
      <c r="AG412" s="278"/>
      <c r="AH412" s="277"/>
      <c r="AI412" s="279" t="s">
        <v>16</v>
      </c>
      <c r="AJ412" s="280" t="s">
        <v>2121</v>
      </c>
      <c r="AK412" s="281" t="s">
        <v>2122</v>
      </c>
      <c r="AL412" s="279"/>
      <c r="AM412" s="282"/>
      <c r="AN412" s="275" t="s">
        <v>20</v>
      </c>
      <c r="AO412" s="279"/>
      <c r="AP412" s="283"/>
      <c r="AQ412" s="268"/>
      <c r="AR412" s="284" t="s">
        <v>99</v>
      </c>
      <c r="AS412" s="398"/>
    </row>
    <row r="413" spans="1:45" s="362" customFormat="1" ht="46" customHeight="1" x14ac:dyDescent="0.2">
      <c r="A413" s="554" t="s">
        <v>4160</v>
      </c>
      <c r="B413" s="274" t="s">
        <v>92</v>
      </c>
      <c r="C413" s="275">
        <v>6</v>
      </c>
      <c r="D413" s="275" t="s">
        <v>16</v>
      </c>
      <c r="E413" s="277" t="s">
        <v>302</v>
      </c>
      <c r="F413" s="277"/>
      <c r="G413" s="278"/>
      <c r="H413" s="278"/>
      <c r="I413" s="278" t="s">
        <v>227</v>
      </c>
      <c r="J413" s="277"/>
      <c r="K413" s="279" t="s">
        <v>16</v>
      </c>
      <c r="L413" s="280" t="s">
        <v>2123</v>
      </c>
      <c r="M413" s="281" t="s">
        <v>2124</v>
      </c>
      <c r="N413" s="279"/>
      <c r="O413" s="282"/>
      <c r="P413" s="275" t="s">
        <v>20</v>
      </c>
      <c r="Q413" s="279"/>
      <c r="R413" s="283"/>
      <c r="S413" s="208">
        <f>IF(B413="EXT",MATCH(SUBSTITUTE(M413,"/rsm:CrossIndustryInvoice",""),'Order-X_EXTENDED'!O:O,0),MATCH(B413,'Order-X_EXTENDED'!Z:Z,0))</f>
        <v>531</v>
      </c>
      <c r="T413" s="284" t="s">
        <v>99</v>
      </c>
      <c r="U413" s="273"/>
      <c r="V413" s="271" t="str">
        <f t="shared" si="12"/>
        <v>/rsm:CrossIndustryInvoice/rsm:SupplyChainTradeTransaction/ram:ApplicableHeaderTradeAgreement/ram:SellerOrderReferencedDocument/ram:FormattedIssueDateTime/qdt:DateTimeString</v>
      </c>
      <c r="W413" s="271" t="str">
        <f t="shared" si="13"/>
        <v>/@format</v>
      </c>
      <c r="X413" s="272">
        <f>COUNTIFS(M$4:M413,V413)</f>
        <v>1</v>
      </c>
      <c r="Z413" s="274" t="s">
        <v>92</v>
      </c>
      <c r="AA413" s="275">
        <v>6</v>
      </c>
      <c r="AB413" s="275" t="s">
        <v>16</v>
      </c>
      <c r="AC413" s="277" t="s">
        <v>307</v>
      </c>
      <c r="AD413" s="277"/>
      <c r="AE413" s="278"/>
      <c r="AF413" s="278"/>
      <c r="AG413" s="278"/>
      <c r="AH413" s="277"/>
      <c r="AI413" s="279" t="s">
        <v>16</v>
      </c>
      <c r="AJ413" s="280" t="s">
        <v>2123</v>
      </c>
      <c r="AK413" s="281" t="s">
        <v>2124</v>
      </c>
      <c r="AL413" s="279"/>
      <c r="AM413" s="282"/>
      <c r="AN413" s="275" t="s">
        <v>20</v>
      </c>
      <c r="AO413" s="279"/>
      <c r="AP413" s="283"/>
      <c r="AQ413" s="268"/>
      <c r="AR413" s="284" t="s">
        <v>99</v>
      </c>
      <c r="AS413" s="398"/>
    </row>
    <row r="414" spans="1:45" s="362" customFormat="1" ht="46" customHeight="1" x14ac:dyDescent="0.2">
      <c r="A414" s="553" t="s">
        <v>4160</v>
      </c>
      <c r="B414" s="369" t="s">
        <v>2125</v>
      </c>
      <c r="C414" s="317">
        <v>3</v>
      </c>
      <c r="D414" s="317" t="s">
        <v>20</v>
      </c>
      <c r="E414" s="318" t="s">
        <v>4613</v>
      </c>
      <c r="F414" s="319"/>
      <c r="G414" s="320"/>
      <c r="H414" s="320"/>
      <c r="I414" s="320"/>
      <c r="J414" s="319"/>
      <c r="K414" s="317" t="s">
        <v>20</v>
      </c>
      <c r="L414" s="321" t="s">
        <v>2126</v>
      </c>
      <c r="M414" s="322" t="s">
        <v>2127</v>
      </c>
      <c r="N414" s="317"/>
      <c r="O414" s="323"/>
      <c r="P414" s="317" t="s">
        <v>20</v>
      </c>
      <c r="Q414" s="317"/>
      <c r="R414" s="324"/>
      <c r="S414" s="208">
        <f>IF(B414="EXT",MATCH(SUBSTITUTE(M414,"/rsm:CrossIndustryInvoice",""),'Order-X_EXTENDED'!O:O,0),MATCH(B414,'Order-X_EXTENDED'!Z:Z,0))</f>
        <v>532</v>
      </c>
      <c r="T414" s="323" t="s">
        <v>84</v>
      </c>
      <c r="U414" s="273"/>
      <c r="V414" s="271" t="str">
        <f t="shared" si="12"/>
        <v>/rsm:CrossIndustryInvoice/rsm:SupplyChainTradeTransaction/ram:ApplicableHeaderTradeAgreement</v>
      </c>
      <c r="W414" s="271" t="str">
        <f t="shared" si="13"/>
        <v>/ram:BuyerOrderReferencedDocument</v>
      </c>
      <c r="X414" s="272">
        <f>COUNTIFS(M$4:M414,V414)</f>
        <v>1</v>
      </c>
      <c r="Z414" s="359" t="s">
        <v>2125</v>
      </c>
      <c r="AA414" s="317">
        <v>3</v>
      </c>
      <c r="AB414" s="317" t="s">
        <v>20</v>
      </c>
      <c r="AC414" s="319" t="s">
        <v>2128</v>
      </c>
      <c r="AD414" s="319"/>
      <c r="AE414" s="320"/>
      <c r="AF414" s="320"/>
      <c r="AG414" s="320" t="s">
        <v>77</v>
      </c>
      <c r="AH414" s="319"/>
      <c r="AI414" s="317" t="s">
        <v>20</v>
      </c>
      <c r="AJ414" s="321" t="s">
        <v>2126</v>
      </c>
      <c r="AK414" s="322" t="s">
        <v>2127</v>
      </c>
      <c r="AL414" s="317"/>
      <c r="AM414" s="323"/>
      <c r="AN414" s="317" t="s">
        <v>20</v>
      </c>
      <c r="AO414" s="317"/>
      <c r="AP414" s="324"/>
      <c r="AQ414" s="268"/>
      <c r="AR414" s="323" t="s">
        <v>84</v>
      </c>
      <c r="AS414" s="398"/>
    </row>
    <row r="415" spans="1:45" s="362" customFormat="1" ht="46" customHeight="1" x14ac:dyDescent="0.2">
      <c r="A415" s="554" t="s">
        <v>4160</v>
      </c>
      <c r="B415" s="371" t="s">
        <v>2129</v>
      </c>
      <c r="C415" s="279">
        <v>4</v>
      </c>
      <c r="D415" s="279" t="s">
        <v>20</v>
      </c>
      <c r="E415" s="277" t="s">
        <v>2130</v>
      </c>
      <c r="F415" s="277" t="s">
        <v>2131</v>
      </c>
      <c r="G415" s="278"/>
      <c r="H415" s="278" t="s">
        <v>2132</v>
      </c>
      <c r="I415" s="278" t="s">
        <v>77</v>
      </c>
      <c r="J415" s="340" t="s">
        <v>590</v>
      </c>
      <c r="K415" s="279" t="s">
        <v>16</v>
      </c>
      <c r="L415" s="288" t="s">
        <v>2133</v>
      </c>
      <c r="M415" s="289" t="s">
        <v>2134</v>
      </c>
      <c r="N415" s="279" t="s">
        <v>531</v>
      </c>
      <c r="O415" s="282" t="s">
        <v>81</v>
      </c>
      <c r="P415" s="279" t="s">
        <v>20</v>
      </c>
      <c r="Q415" s="279" t="s">
        <v>77</v>
      </c>
      <c r="R415" s="283" t="s">
        <v>77</v>
      </c>
      <c r="S415" s="208">
        <f>IF(B415="EXT",MATCH(SUBSTITUTE(M415,"/rsm:CrossIndustryInvoice",""),'Order-X_EXTENDED'!O:O,0),MATCH(B415,'Order-X_EXTENDED'!Z:Z,0))</f>
        <v>533</v>
      </c>
      <c r="T415" s="282" t="s">
        <v>84</v>
      </c>
      <c r="U415" s="273"/>
      <c r="V415" s="271" t="str">
        <f t="shared" si="12"/>
        <v>/rsm:CrossIndustryInvoice/rsm:SupplyChainTradeTransaction/ram:ApplicableHeaderTradeAgreement/ram:BuyerOrderReferencedDocument</v>
      </c>
      <c r="W415" s="271" t="str">
        <f t="shared" si="13"/>
        <v>/ram:IssuerAssignedID</v>
      </c>
      <c r="X415" s="272">
        <f>COUNTIFS(M$4:M415,V415)</f>
        <v>1</v>
      </c>
      <c r="Z415" s="358" t="s">
        <v>2129</v>
      </c>
      <c r="AA415" s="279">
        <v>4</v>
      </c>
      <c r="AB415" s="279" t="s">
        <v>20</v>
      </c>
      <c r="AC415" s="277" t="s">
        <v>2135</v>
      </c>
      <c r="AD415" s="277" t="s">
        <v>2136</v>
      </c>
      <c r="AE415" s="278"/>
      <c r="AF415" s="278" t="s">
        <v>2137</v>
      </c>
      <c r="AG415" s="278" t="s">
        <v>77</v>
      </c>
      <c r="AH415" s="340" t="s">
        <v>596</v>
      </c>
      <c r="AI415" s="279" t="s">
        <v>16</v>
      </c>
      <c r="AJ415" s="288" t="s">
        <v>2133</v>
      </c>
      <c r="AK415" s="289" t="s">
        <v>2134</v>
      </c>
      <c r="AL415" s="279" t="s">
        <v>531</v>
      </c>
      <c r="AM415" s="282" t="s">
        <v>81</v>
      </c>
      <c r="AN415" s="279" t="s">
        <v>20</v>
      </c>
      <c r="AO415" s="279" t="s">
        <v>77</v>
      </c>
      <c r="AP415" s="283" t="s">
        <v>77</v>
      </c>
      <c r="AQ415" s="268"/>
      <c r="AR415" s="282" t="s">
        <v>84</v>
      </c>
      <c r="AS415" s="398"/>
    </row>
    <row r="416" spans="1:45" s="362" customFormat="1" ht="46" customHeight="1" x14ac:dyDescent="0.2">
      <c r="A416" s="554" t="s">
        <v>4160</v>
      </c>
      <c r="B416" s="335" t="s">
        <v>92</v>
      </c>
      <c r="C416" s="336">
        <v>4</v>
      </c>
      <c r="D416" s="336" t="s">
        <v>20</v>
      </c>
      <c r="E416" s="334" t="s">
        <v>4611</v>
      </c>
      <c r="F416" s="328"/>
      <c r="G416" s="329"/>
      <c r="H416" s="329"/>
      <c r="I416" s="329"/>
      <c r="J416" s="328"/>
      <c r="K416" s="327" t="s">
        <v>20</v>
      </c>
      <c r="L416" s="337" t="s">
        <v>2138</v>
      </c>
      <c r="M416" s="338" t="s">
        <v>2139</v>
      </c>
      <c r="N416" s="327"/>
      <c r="O416" s="332"/>
      <c r="P416" s="336" t="s">
        <v>20</v>
      </c>
      <c r="Q416" s="327"/>
      <c r="R416" s="333"/>
      <c r="S416" s="208">
        <f>IF(B416="EXT",MATCH(SUBSTITUTE(M416,"/rsm:CrossIndustryInvoice",""),'Order-X_EXTENDED'!O:O,0),MATCH(B416,'Order-X_EXTENDED'!Z:Z,0))</f>
        <v>534</v>
      </c>
      <c r="T416" s="339" t="s">
        <v>99</v>
      </c>
      <c r="U416" s="273"/>
      <c r="V416" s="271" t="str">
        <f t="shared" si="12"/>
        <v>/rsm:CrossIndustryInvoice/rsm:SupplyChainTradeTransaction/ram:ApplicableHeaderTradeAgreement/ram:BuyerOrderReferencedDocument</v>
      </c>
      <c r="W416" s="271" t="str">
        <f t="shared" si="13"/>
        <v>/ram:FormattedIssueDateTime</v>
      </c>
      <c r="X416" s="272">
        <f>COUNTIFS(M$4:M416,V416)</f>
        <v>1</v>
      </c>
      <c r="Z416" s="335" t="s">
        <v>92</v>
      </c>
      <c r="AA416" s="336">
        <v>4</v>
      </c>
      <c r="AB416" s="336" t="s">
        <v>20</v>
      </c>
      <c r="AC416" s="334" t="s">
        <v>600</v>
      </c>
      <c r="AD416" s="328"/>
      <c r="AE416" s="329"/>
      <c r="AF416" s="329"/>
      <c r="AG416" s="329"/>
      <c r="AH416" s="328"/>
      <c r="AI416" s="327" t="s">
        <v>20</v>
      </c>
      <c r="AJ416" s="337" t="s">
        <v>2138</v>
      </c>
      <c r="AK416" s="338" t="s">
        <v>2139</v>
      </c>
      <c r="AL416" s="327"/>
      <c r="AM416" s="332"/>
      <c r="AN416" s="336" t="s">
        <v>20</v>
      </c>
      <c r="AO416" s="327"/>
      <c r="AP416" s="333"/>
      <c r="AQ416" s="268"/>
      <c r="AR416" s="339" t="s">
        <v>99</v>
      </c>
      <c r="AS416" s="398"/>
    </row>
    <row r="417" spans="1:45" s="362" customFormat="1" ht="46" customHeight="1" x14ac:dyDescent="0.2">
      <c r="A417" s="554" t="s">
        <v>4160</v>
      </c>
      <c r="B417" s="274" t="s">
        <v>92</v>
      </c>
      <c r="C417" s="275">
        <v>5</v>
      </c>
      <c r="D417" s="275" t="s">
        <v>16</v>
      </c>
      <c r="E417" s="277" t="s">
        <v>4612</v>
      </c>
      <c r="F417" s="277"/>
      <c r="G417" s="278"/>
      <c r="H417" s="278"/>
      <c r="I417" s="278"/>
      <c r="J417" s="277"/>
      <c r="K417" s="279" t="s">
        <v>16</v>
      </c>
      <c r="L417" s="280" t="s">
        <v>2140</v>
      </c>
      <c r="M417" s="281" t="s">
        <v>2141</v>
      </c>
      <c r="N417" s="279"/>
      <c r="O417" s="282"/>
      <c r="P417" s="275" t="s">
        <v>20</v>
      </c>
      <c r="Q417" s="279"/>
      <c r="R417" s="283"/>
      <c r="S417" s="208">
        <f>IF(B417="EXT",MATCH(SUBSTITUTE(M417,"/rsm:CrossIndustryInvoice",""),'Order-X_EXTENDED'!O:O,0),MATCH(B417,'Order-X_EXTENDED'!Z:Z,0))</f>
        <v>535</v>
      </c>
      <c r="T417" s="284" t="s">
        <v>99</v>
      </c>
      <c r="U417" s="273"/>
      <c r="V417" s="271" t="str">
        <f t="shared" si="12"/>
        <v>/rsm:CrossIndustryInvoice/rsm:SupplyChainTradeTransaction/ram:ApplicableHeaderTradeAgreement/ram:BuyerOrderReferencedDocument/ram:FormattedIssueDateTime</v>
      </c>
      <c r="W417" s="271" t="str">
        <f t="shared" si="13"/>
        <v>/qdt:DateTimeString</v>
      </c>
      <c r="X417" s="272">
        <f>COUNTIFS(M$4:M417,V417)</f>
        <v>1</v>
      </c>
      <c r="Z417" s="274" t="s">
        <v>92</v>
      </c>
      <c r="AA417" s="275">
        <v>5</v>
      </c>
      <c r="AB417" s="275" t="s">
        <v>16</v>
      </c>
      <c r="AC417" s="277" t="s">
        <v>603</v>
      </c>
      <c r="AD417" s="277"/>
      <c r="AE417" s="278"/>
      <c r="AF417" s="278"/>
      <c r="AG417" s="278"/>
      <c r="AH417" s="277"/>
      <c r="AI417" s="279" t="s">
        <v>16</v>
      </c>
      <c r="AJ417" s="280" t="s">
        <v>2140</v>
      </c>
      <c r="AK417" s="281" t="s">
        <v>2141</v>
      </c>
      <c r="AL417" s="279"/>
      <c r="AM417" s="282"/>
      <c r="AN417" s="275" t="s">
        <v>20</v>
      </c>
      <c r="AO417" s="279"/>
      <c r="AP417" s="283"/>
      <c r="AQ417" s="268"/>
      <c r="AR417" s="284" t="s">
        <v>99</v>
      </c>
      <c r="AS417" s="398"/>
    </row>
    <row r="418" spans="1:45" s="362" customFormat="1" ht="46" customHeight="1" x14ac:dyDescent="0.2">
      <c r="A418" s="554" t="s">
        <v>4160</v>
      </c>
      <c r="B418" s="274" t="s">
        <v>92</v>
      </c>
      <c r="C418" s="275">
        <v>6</v>
      </c>
      <c r="D418" s="275" t="s">
        <v>16</v>
      </c>
      <c r="E418" s="277" t="s">
        <v>302</v>
      </c>
      <c r="F418" s="277"/>
      <c r="G418" s="278"/>
      <c r="H418" s="278"/>
      <c r="I418" s="278" t="s">
        <v>227</v>
      </c>
      <c r="J418" s="277"/>
      <c r="K418" s="279" t="s">
        <v>16</v>
      </c>
      <c r="L418" s="280" t="s">
        <v>2142</v>
      </c>
      <c r="M418" s="281" t="s">
        <v>2143</v>
      </c>
      <c r="N418" s="279"/>
      <c r="O418" s="282"/>
      <c r="P418" s="275" t="s">
        <v>20</v>
      </c>
      <c r="Q418" s="279"/>
      <c r="R418" s="283"/>
      <c r="S418" s="208">
        <f>IF(B418="EXT",MATCH(SUBSTITUTE(M418,"/rsm:CrossIndustryInvoice",""),'Order-X_EXTENDED'!O:O,0),MATCH(B418,'Order-X_EXTENDED'!Z:Z,0))</f>
        <v>536</v>
      </c>
      <c r="T418" s="284" t="s">
        <v>99</v>
      </c>
      <c r="U418" s="273"/>
      <c r="V418" s="271" t="str">
        <f t="shared" si="12"/>
        <v>/rsm:CrossIndustryInvoice/rsm:SupplyChainTradeTransaction/ram:ApplicableHeaderTradeAgreement/ram:BuyerOrderReferencedDocument/ram:FormattedIssueDateTime/qdt:DateTimeString</v>
      </c>
      <c r="W418" s="271" t="str">
        <f t="shared" si="13"/>
        <v>/@format</v>
      </c>
      <c r="X418" s="272">
        <f>COUNTIFS(M$4:M418,V418)</f>
        <v>1</v>
      </c>
      <c r="Z418" s="274" t="s">
        <v>92</v>
      </c>
      <c r="AA418" s="275">
        <v>6</v>
      </c>
      <c r="AB418" s="275" t="s">
        <v>16</v>
      </c>
      <c r="AC418" s="277" t="s">
        <v>307</v>
      </c>
      <c r="AD418" s="277"/>
      <c r="AE418" s="278"/>
      <c r="AF418" s="278"/>
      <c r="AG418" s="278"/>
      <c r="AH418" s="277"/>
      <c r="AI418" s="279" t="s">
        <v>16</v>
      </c>
      <c r="AJ418" s="280" t="s">
        <v>2142</v>
      </c>
      <c r="AK418" s="281" t="s">
        <v>2143</v>
      </c>
      <c r="AL418" s="279"/>
      <c r="AM418" s="282"/>
      <c r="AN418" s="275" t="s">
        <v>20</v>
      </c>
      <c r="AO418" s="279"/>
      <c r="AP418" s="283"/>
      <c r="AQ418" s="268"/>
      <c r="AR418" s="284" t="s">
        <v>99</v>
      </c>
      <c r="AS418" s="398"/>
    </row>
    <row r="419" spans="1:45" s="362" customFormat="1" ht="46" customHeight="1" x14ac:dyDescent="0.2">
      <c r="A419" s="553" t="s">
        <v>4160</v>
      </c>
      <c r="B419" s="369" t="s">
        <v>255</v>
      </c>
      <c r="C419" s="317">
        <v>3</v>
      </c>
      <c r="D419" s="317" t="s">
        <v>20</v>
      </c>
      <c r="E419" s="318" t="s">
        <v>4614</v>
      </c>
      <c r="F419" s="319"/>
      <c r="G419" s="320"/>
      <c r="H419" s="320"/>
      <c r="I419" s="320"/>
      <c r="J419" s="319"/>
      <c r="K419" s="317" t="s">
        <v>20</v>
      </c>
      <c r="L419" s="321" t="s">
        <v>2144</v>
      </c>
      <c r="M419" s="322" t="s">
        <v>2145</v>
      </c>
      <c r="N419" s="317"/>
      <c r="O419" s="323"/>
      <c r="P419" s="317" t="s">
        <v>20</v>
      </c>
      <c r="Q419" s="317"/>
      <c r="R419" s="324"/>
      <c r="S419" s="208">
        <f>IF(B419="EXT",MATCH(SUBSTITUTE(M419,"/rsm:CrossIndustryInvoice",""),'Order-X_EXTENDED'!O:O,0),MATCH(B419,'Order-X_EXTENDED'!Z:Z,0))</f>
        <v>542</v>
      </c>
      <c r="T419" s="323" t="s">
        <v>256</v>
      </c>
      <c r="U419" s="273"/>
      <c r="V419" s="271" t="str">
        <f t="shared" si="12"/>
        <v>/rsm:CrossIndustryInvoice/rsm:SupplyChainTradeTransaction/ram:ApplicableHeaderTradeAgreement</v>
      </c>
      <c r="W419" s="271" t="str">
        <f t="shared" si="13"/>
        <v>/ram:ContractReferencedDocument</v>
      </c>
      <c r="X419" s="272">
        <f>COUNTIFS(M$4:M419,V419)</f>
        <v>1</v>
      </c>
      <c r="Z419" s="359" t="s">
        <v>255</v>
      </c>
      <c r="AA419" s="317">
        <v>3</v>
      </c>
      <c r="AB419" s="317" t="s">
        <v>20</v>
      </c>
      <c r="AC419" s="318" t="s">
        <v>2146</v>
      </c>
      <c r="AD419" s="319"/>
      <c r="AE419" s="320"/>
      <c r="AF419" s="320"/>
      <c r="AG419" s="320" t="s">
        <v>77</v>
      </c>
      <c r="AH419" s="319"/>
      <c r="AI419" s="317" t="s">
        <v>20</v>
      </c>
      <c r="AJ419" s="321" t="s">
        <v>2144</v>
      </c>
      <c r="AK419" s="322" t="s">
        <v>2145</v>
      </c>
      <c r="AL419" s="317"/>
      <c r="AM419" s="323"/>
      <c r="AN419" s="317" t="s">
        <v>20</v>
      </c>
      <c r="AO419" s="317"/>
      <c r="AP419" s="324"/>
      <c r="AQ419" s="268"/>
      <c r="AR419" s="323" t="s">
        <v>256</v>
      </c>
      <c r="AS419" s="398"/>
    </row>
    <row r="420" spans="1:45" s="362" customFormat="1" ht="46" customHeight="1" x14ac:dyDescent="0.2">
      <c r="A420" s="554" t="s">
        <v>4160</v>
      </c>
      <c r="B420" s="371" t="s">
        <v>259</v>
      </c>
      <c r="C420" s="279">
        <v>4</v>
      </c>
      <c r="D420" s="279" t="s">
        <v>20</v>
      </c>
      <c r="E420" s="277" t="s">
        <v>252</v>
      </c>
      <c r="F420" s="277" t="s">
        <v>2147</v>
      </c>
      <c r="G420" s="278" t="s">
        <v>2148</v>
      </c>
      <c r="H420" s="278" t="s">
        <v>2149</v>
      </c>
      <c r="I420" s="278" t="s">
        <v>77</v>
      </c>
      <c r="J420" s="340" t="s">
        <v>590</v>
      </c>
      <c r="K420" s="279" t="s">
        <v>16</v>
      </c>
      <c r="L420" s="288" t="s">
        <v>2150</v>
      </c>
      <c r="M420" s="289" t="s">
        <v>2151</v>
      </c>
      <c r="N420" s="279" t="s">
        <v>531</v>
      </c>
      <c r="O420" s="282" t="s">
        <v>81</v>
      </c>
      <c r="P420" s="279" t="s">
        <v>20</v>
      </c>
      <c r="Q420" s="279" t="s">
        <v>77</v>
      </c>
      <c r="R420" s="283" t="s">
        <v>77</v>
      </c>
      <c r="S420" s="208">
        <f>IF(B420="EXT",MATCH(SUBSTITUTE(M420,"/rsm:CrossIndustryInvoice",""),'Order-X_EXTENDED'!O:O,0),MATCH(B420,'Order-X_EXTENDED'!Z:Z,0))</f>
        <v>543</v>
      </c>
      <c r="T420" s="282" t="s">
        <v>256</v>
      </c>
      <c r="U420" s="273"/>
      <c r="V420" s="271" t="str">
        <f t="shared" si="12"/>
        <v>/rsm:CrossIndustryInvoice/rsm:SupplyChainTradeTransaction/ram:ApplicableHeaderTradeAgreement/ram:ContractReferencedDocument</v>
      </c>
      <c r="W420" s="271" t="str">
        <f t="shared" si="13"/>
        <v>/ram:IssuerAssignedID</v>
      </c>
      <c r="X420" s="272">
        <f>COUNTIFS(M$4:M420,V420)</f>
        <v>1</v>
      </c>
      <c r="Z420" s="358" t="s">
        <v>259</v>
      </c>
      <c r="AA420" s="279">
        <v>4</v>
      </c>
      <c r="AB420" s="279" t="s">
        <v>20</v>
      </c>
      <c r="AC420" s="277" t="s">
        <v>2152</v>
      </c>
      <c r="AD420" s="277" t="s">
        <v>2153</v>
      </c>
      <c r="AE420" s="278" t="s">
        <v>2154</v>
      </c>
      <c r="AF420" s="278" t="s">
        <v>2155</v>
      </c>
      <c r="AG420" s="278" t="s">
        <v>77</v>
      </c>
      <c r="AH420" s="340" t="s">
        <v>596</v>
      </c>
      <c r="AI420" s="279" t="s">
        <v>16</v>
      </c>
      <c r="AJ420" s="288" t="s">
        <v>2150</v>
      </c>
      <c r="AK420" s="289" t="s">
        <v>2151</v>
      </c>
      <c r="AL420" s="279" t="s">
        <v>531</v>
      </c>
      <c r="AM420" s="282" t="s">
        <v>81</v>
      </c>
      <c r="AN420" s="279" t="s">
        <v>20</v>
      </c>
      <c r="AO420" s="279" t="s">
        <v>77</v>
      </c>
      <c r="AP420" s="283" t="s">
        <v>77</v>
      </c>
      <c r="AQ420" s="268"/>
      <c r="AR420" s="282" t="s">
        <v>256</v>
      </c>
      <c r="AS420" s="398"/>
    </row>
    <row r="421" spans="1:45" s="362" customFormat="1" ht="46" customHeight="1" x14ac:dyDescent="0.2">
      <c r="A421" s="554" t="s">
        <v>4160</v>
      </c>
      <c r="B421" s="335" t="s">
        <v>92</v>
      </c>
      <c r="C421" s="336">
        <v>4</v>
      </c>
      <c r="D421" s="336" t="s">
        <v>20</v>
      </c>
      <c r="E421" s="334" t="s">
        <v>4611</v>
      </c>
      <c r="F421" s="328"/>
      <c r="G421" s="329"/>
      <c r="H421" s="329"/>
      <c r="I421" s="329"/>
      <c r="J421" s="328"/>
      <c r="K421" s="327" t="s">
        <v>20</v>
      </c>
      <c r="L421" s="337" t="s">
        <v>2156</v>
      </c>
      <c r="M421" s="338" t="s">
        <v>2157</v>
      </c>
      <c r="N421" s="327"/>
      <c r="O421" s="332"/>
      <c r="P421" s="336" t="s">
        <v>20</v>
      </c>
      <c r="Q421" s="327"/>
      <c r="R421" s="333"/>
      <c r="S421" s="208">
        <f>IF(B421="EXT",MATCH(SUBSTITUTE(M421,"/rsm:CrossIndustryInvoice",""),'Order-X_EXTENDED'!O:O,0),MATCH(B421,'Order-X_EXTENDED'!Z:Z,0))</f>
        <v>544</v>
      </c>
      <c r="T421" s="339" t="s">
        <v>99</v>
      </c>
      <c r="U421" s="273"/>
      <c r="V421" s="271" t="str">
        <f t="shared" si="12"/>
        <v>/rsm:CrossIndustryInvoice/rsm:SupplyChainTradeTransaction/ram:ApplicableHeaderTradeAgreement/ram:ContractReferencedDocument</v>
      </c>
      <c r="W421" s="271" t="str">
        <f t="shared" si="13"/>
        <v>/ram:FormattedIssueDateTime</v>
      </c>
      <c r="X421" s="272">
        <f>COUNTIFS(M$4:M421,V421)</f>
        <v>1</v>
      </c>
      <c r="Z421" s="335" t="s">
        <v>92</v>
      </c>
      <c r="AA421" s="336">
        <v>4</v>
      </c>
      <c r="AB421" s="336" t="s">
        <v>20</v>
      </c>
      <c r="AC421" s="334" t="s">
        <v>618</v>
      </c>
      <c r="AD421" s="328"/>
      <c r="AE421" s="329"/>
      <c r="AF421" s="329"/>
      <c r="AG421" s="329"/>
      <c r="AH421" s="328"/>
      <c r="AI421" s="327" t="s">
        <v>20</v>
      </c>
      <c r="AJ421" s="337" t="s">
        <v>2156</v>
      </c>
      <c r="AK421" s="338" t="s">
        <v>2157</v>
      </c>
      <c r="AL421" s="327"/>
      <c r="AM421" s="332"/>
      <c r="AN421" s="336" t="s">
        <v>20</v>
      </c>
      <c r="AO421" s="327"/>
      <c r="AP421" s="333"/>
      <c r="AQ421" s="268"/>
      <c r="AR421" s="339" t="s">
        <v>99</v>
      </c>
      <c r="AS421" s="398"/>
    </row>
    <row r="422" spans="1:45" s="362" customFormat="1" ht="46" customHeight="1" x14ac:dyDescent="0.2">
      <c r="A422" s="554" t="s">
        <v>4160</v>
      </c>
      <c r="B422" s="274" t="s">
        <v>92</v>
      </c>
      <c r="C422" s="275">
        <v>5</v>
      </c>
      <c r="D422" s="275" t="s">
        <v>16</v>
      </c>
      <c r="E422" s="277" t="s">
        <v>4612</v>
      </c>
      <c r="F422" s="277"/>
      <c r="G422" s="278"/>
      <c r="H422" s="278"/>
      <c r="I422" s="278"/>
      <c r="J422" s="277"/>
      <c r="K422" s="279" t="s">
        <v>16</v>
      </c>
      <c r="L422" s="280" t="s">
        <v>2158</v>
      </c>
      <c r="M422" s="281" t="s">
        <v>2159</v>
      </c>
      <c r="N422" s="279"/>
      <c r="O422" s="282"/>
      <c r="P422" s="275" t="s">
        <v>20</v>
      </c>
      <c r="Q422" s="279"/>
      <c r="R422" s="283"/>
      <c r="S422" s="208">
        <f>IF(B422="EXT",MATCH(SUBSTITUTE(M422,"/rsm:CrossIndustryInvoice",""),'Order-X_EXTENDED'!O:O,0),MATCH(B422,'Order-X_EXTENDED'!Z:Z,0))</f>
        <v>545</v>
      </c>
      <c r="T422" s="284" t="s">
        <v>99</v>
      </c>
      <c r="U422" s="273"/>
      <c r="V422" s="271" t="str">
        <f t="shared" si="12"/>
        <v>/rsm:CrossIndustryInvoice/rsm:SupplyChainTradeTransaction/ram:ApplicableHeaderTradeAgreement/ram:ContractReferencedDocument/ram:FormattedIssueDateTime</v>
      </c>
      <c r="W422" s="271" t="str">
        <f t="shared" si="13"/>
        <v>/qdt:DateTimeString</v>
      </c>
      <c r="X422" s="272">
        <f>COUNTIFS(M$4:M422,V422)</f>
        <v>1</v>
      </c>
      <c r="Z422" s="274" t="s">
        <v>92</v>
      </c>
      <c r="AA422" s="275">
        <v>5</v>
      </c>
      <c r="AB422" s="275" t="s">
        <v>16</v>
      </c>
      <c r="AC422" s="277" t="s">
        <v>621</v>
      </c>
      <c r="AD422" s="277"/>
      <c r="AE422" s="278"/>
      <c r="AF422" s="278"/>
      <c r="AG422" s="278"/>
      <c r="AH422" s="277"/>
      <c r="AI422" s="279" t="s">
        <v>16</v>
      </c>
      <c r="AJ422" s="280" t="s">
        <v>2158</v>
      </c>
      <c r="AK422" s="281" t="s">
        <v>2159</v>
      </c>
      <c r="AL422" s="279"/>
      <c r="AM422" s="282"/>
      <c r="AN422" s="275" t="s">
        <v>20</v>
      </c>
      <c r="AO422" s="279"/>
      <c r="AP422" s="283"/>
      <c r="AQ422" s="268"/>
      <c r="AR422" s="284" t="s">
        <v>99</v>
      </c>
      <c r="AS422" s="398"/>
    </row>
    <row r="423" spans="1:45" s="362" customFormat="1" ht="46" customHeight="1" x14ac:dyDescent="0.2">
      <c r="A423" s="554" t="s">
        <v>4160</v>
      </c>
      <c r="B423" s="274" t="s">
        <v>92</v>
      </c>
      <c r="C423" s="275">
        <v>6</v>
      </c>
      <c r="D423" s="275" t="s">
        <v>16</v>
      </c>
      <c r="E423" s="277" t="s">
        <v>302</v>
      </c>
      <c r="F423" s="277"/>
      <c r="G423" s="278"/>
      <c r="H423" s="278"/>
      <c r="I423" s="278" t="s">
        <v>227</v>
      </c>
      <c r="J423" s="277"/>
      <c r="K423" s="279" t="s">
        <v>16</v>
      </c>
      <c r="L423" s="280" t="s">
        <v>2160</v>
      </c>
      <c r="M423" s="281" t="s">
        <v>2161</v>
      </c>
      <c r="N423" s="279"/>
      <c r="O423" s="282"/>
      <c r="P423" s="275" t="s">
        <v>20</v>
      </c>
      <c r="Q423" s="279"/>
      <c r="R423" s="283"/>
      <c r="S423" s="208">
        <f>IF(B423="EXT",MATCH(SUBSTITUTE(M423,"/rsm:CrossIndustryInvoice",""),'Order-X_EXTENDED'!O:O,0),MATCH(B423,'Order-X_EXTENDED'!Z:Z,0))</f>
        <v>546</v>
      </c>
      <c r="T423" s="284" t="s">
        <v>99</v>
      </c>
      <c r="U423" s="273"/>
      <c r="V423" s="271" t="str">
        <f t="shared" si="12"/>
        <v>/rsm:CrossIndustryInvoice/rsm:SupplyChainTradeTransaction/ram:ApplicableHeaderTradeAgreement/ram:ContractReferencedDocument/ram:FormattedIssueDateTime/qdt:DateTimeString</v>
      </c>
      <c r="W423" s="271" t="str">
        <f t="shared" si="13"/>
        <v>/@format</v>
      </c>
      <c r="X423" s="272">
        <f>COUNTIFS(M$4:M423,V423)</f>
        <v>1</v>
      </c>
      <c r="Z423" s="274" t="s">
        <v>92</v>
      </c>
      <c r="AA423" s="275">
        <v>6</v>
      </c>
      <c r="AB423" s="275" t="s">
        <v>16</v>
      </c>
      <c r="AC423" s="277" t="s">
        <v>307</v>
      </c>
      <c r="AD423" s="277"/>
      <c r="AE423" s="278"/>
      <c r="AF423" s="278"/>
      <c r="AG423" s="278"/>
      <c r="AH423" s="277"/>
      <c r="AI423" s="279" t="s">
        <v>16</v>
      </c>
      <c r="AJ423" s="280" t="s">
        <v>2160</v>
      </c>
      <c r="AK423" s="281" t="s">
        <v>2161</v>
      </c>
      <c r="AL423" s="279"/>
      <c r="AM423" s="282"/>
      <c r="AN423" s="275" t="s">
        <v>20</v>
      </c>
      <c r="AO423" s="279"/>
      <c r="AP423" s="283"/>
      <c r="AQ423" s="268"/>
      <c r="AR423" s="284" t="s">
        <v>99</v>
      </c>
      <c r="AS423" s="398"/>
    </row>
    <row r="424" spans="1:45" s="362" customFormat="1" ht="46" customHeight="1" x14ac:dyDescent="0.2">
      <c r="A424" s="553" t="s">
        <v>4160</v>
      </c>
      <c r="B424" s="369" t="s">
        <v>2162</v>
      </c>
      <c r="C424" s="317">
        <v>3</v>
      </c>
      <c r="D424" s="317" t="s">
        <v>21</v>
      </c>
      <c r="E424" s="318" t="s">
        <v>2163</v>
      </c>
      <c r="F424" s="319" t="s">
        <v>2164</v>
      </c>
      <c r="G424" s="320" t="s">
        <v>2165</v>
      </c>
      <c r="H424" s="320" t="s">
        <v>2166</v>
      </c>
      <c r="I424" s="320" t="s">
        <v>77</v>
      </c>
      <c r="J424" s="319"/>
      <c r="K424" s="317" t="s">
        <v>21</v>
      </c>
      <c r="L424" s="321" t="s">
        <v>2167</v>
      </c>
      <c r="M424" s="322" t="s">
        <v>2168</v>
      </c>
      <c r="N424" s="317" t="s">
        <v>77</v>
      </c>
      <c r="O424" s="323" t="s">
        <v>81</v>
      </c>
      <c r="P424" s="317" t="s">
        <v>21</v>
      </c>
      <c r="Q424" s="317" t="s">
        <v>77</v>
      </c>
      <c r="R424" s="324" t="s">
        <v>77</v>
      </c>
      <c r="S424" s="208">
        <f>IF(B424="EXT",MATCH(SUBSTITUTE(M424,"/rsm:CrossIndustryInvoice",""),'Order-X_EXTENDED'!O:O,0),MATCH(B424,'Order-X_EXTENDED'!Z:Z,0))</f>
        <v>552</v>
      </c>
      <c r="T424" s="323" t="s">
        <v>359</v>
      </c>
      <c r="U424" s="273"/>
      <c r="V424" s="271" t="str">
        <f t="shared" si="12"/>
        <v>/rsm:CrossIndustryInvoice/rsm:SupplyChainTradeTransaction/ram:ApplicableHeaderTradeAgreement</v>
      </c>
      <c r="W424" s="271" t="str">
        <f t="shared" si="13"/>
        <v>/ram:AdditionalReferencedDocument</v>
      </c>
      <c r="X424" s="272">
        <f>COUNTIFS(M$4:M424,V424)</f>
        <v>1</v>
      </c>
      <c r="Z424" s="359" t="s">
        <v>2162</v>
      </c>
      <c r="AA424" s="317">
        <v>3</v>
      </c>
      <c r="AB424" s="317" t="s">
        <v>21</v>
      </c>
      <c r="AC424" s="318" t="s">
        <v>2169</v>
      </c>
      <c r="AD424" s="319" t="s">
        <v>2170</v>
      </c>
      <c r="AE424" s="320" t="s">
        <v>2171</v>
      </c>
      <c r="AF424" s="320" t="s">
        <v>2172</v>
      </c>
      <c r="AG424" s="320" t="s">
        <v>77</v>
      </c>
      <c r="AH424" s="319"/>
      <c r="AI424" s="317" t="s">
        <v>21</v>
      </c>
      <c r="AJ424" s="321" t="s">
        <v>2167</v>
      </c>
      <c r="AK424" s="322" t="s">
        <v>2168</v>
      </c>
      <c r="AL424" s="317" t="s">
        <v>77</v>
      </c>
      <c r="AM424" s="323" t="s">
        <v>81</v>
      </c>
      <c r="AN424" s="317" t="s">
        <v>21</v>
      </c>
      <c r="AO424" s="317" t="s">
        <v>77</v>
      </c>
      <c r="AP424" s="324" t="s">
        <v>77</v>
      </c>
      <c r="AQ424" s="268"/>
      <c r="AR424" s="323" t="s">
        <v>359</v>
      </c>
      <c r="AS424" s="398"/>
    </row>
    <row r="425" spans="1:45" s="362" customFormat="1" ht="46" customHeight="1" x14ac:dyDescent="0.2">
      <c r="A425" s="554" t="s">
        <v>4160</v>
      </c>
      <c r="B425" s="371" t="s">
        <v>2173</v>
      </c>
      <c r="C425" s="279">
        <v>4</v>
      </c>
      <c r="D425" s="279" t="s">
        <v>16</v>
      </c>
      <c r="E425" s="277" t="s">
        <v>2174</v>
      </c>
      <c r="F425" s="277" t="s">
        <v>2175</v>
      </c>
      <c r="G425" s="278"/>
      <c r="H425" s="278"/>
      <c r="I425" s="278" t="s">
        <v>2176</v>
      </c>
      <c r="J425" s="340" t="s">
        <v>590</v>
      </c>
      <c r="K425" s="279" t="s">
        <v>16</v>
      </c>
      <c r="L425" s="288" t="s">
        <v>2177</v>
      </c>
      <c r="M425" s="289" t="s">
        <v>2178</v>
      </c>
      <c r="N425" s="279" t="s">
        <v>531</v>
      </c>
      <c r="O425" s="282" t="s">
        <v>81</v>
      </c>
      <c r="P425" s="279" t="s">
        <v>20</v>
      </c>
      <c r="Q425" s="279" t="s">
        <v>193</v>
      </c>
      <c r="R425" s="283" t="s">
        <v>2179</v>
      </c>
      <c r="S425" s="208">
        <f>IF(B425="EXT",MATCH(SUBSTITUTE(M425,"/rsm:CrossIndustryInvoice",""),'Order-X_EXTENDED'!O:O,0),MATCH(B425,'Order-X_EXTENDED'!Z:Z,0))</f>
        <v>553</v>
      </c>
      <c r="T425" s="282" t="s">
        <v>359</v>
      </c>
      <c r="U425" s="273"/>
      <c r="V425" s="271" t="str">
        <f t="shared" si="12"/>
        <v>/rsm:CrossIndustryInvoice/rsm:SupplyChainTradeTransaction/ram:ApplicableHeaderTradeAgreement/ram:AdditionalReferencedDocument</v>
      </c>
      <c r="W425" s="271" t="str">
        <f t="shared" si="13"/>
        <v>/ram:IssuerAssignedID</v>
      </c>
      <c r="X425" s="272">
        <f>COUNTIFS(M$4:M425,V425)</f>
        <v>1</v>
      </c>
      <c r="Z425" s="358" t="s">
        <v>2173</v>
      </c>
      <c r="AA425" s="279">
        <v>4</v>
      </c>
      <c r="AB425" s="279" t="s">
        <v>16</v>
      </c>
      <c r="AC425" s="277" t="s">
        <v>2180</v>
      </c>
      <c r="AD425" s="277" t="s">
        <v>2181</v>
      </c>
      <c r="AE425" s="278"/>
      <c r="AF425" s="278"/>
      <c r="AG425" s="278" t="s">
        <v>2182</v>
      </c>
      <c r="AH425" s="340" t="s">
        <v>596</v>
      </c>
      <c r="AI425" s="279" t="s">
        <v>16</v>
      </c>
      <c r="AJ425" s="288" t="s">
        <v>2177</v>
      </c>
      <c r="AK425" s="289" t="s">
        <v>2178</v>
      </c>
      <c r="AL425" s="279" t="s">
        <v>531</v>
      </c>
      <c r="AM425" s="282" t="s">
        <v>81</v>
      </c>
      <c r="AN425" s="279" t="s">
        <v>20</v>
      </c>
      <c r="AO425" s="279" t="s">
        <v>193</v>
      </c>
      <c r="AP425" s="283" t="s">
        <v>2179</v>
      </c>
      <c r="AQ425" s="268"/>
      <c r="AR425" s="282" t="s">
        <v>359</v>
      </c>
      <c r="AS425" s="398"/>
    </row>
    <row r="426" spans="1:45" s="362" customFormat="1" ht="46" customHeight="1" x14ac:dyDescent="0.2">
      <c r="A426" s="554" t="s">
        <v>4160</v>
      </c>
      <c r="B426" s="371" t="s">
        <v>2183</v>
      </c>
      <c r="C426" s="279">
        <v>4</v>
      </c>
      <c r="D426" s="279" t="s">
        <v>20</v>
      </c>
      <c r="E426" s="277" t="s">
        <v>2184</v>
      </c>
      <c r="F426" s="277" t="s">
        <v>2185</v>
      </c>
      <c r="G426" s="278" t="s">
        <v>2186</v>
      </c>
      <c r="H426" s="278"/>
      <c r="I426" s="278" t="s">
        <v>77</v>
      </c>
      <c r="J426" s="277" t="s">
        <v>122</v>
      </c>
      <c r="K426" s="279" t="s">
        <v>20</v>
      </c>
      <c r="L426" s="288" t="s">
        <v>2187</v>
      </c>
      <c r="M426" s="289" t="s">
        <v>2188</v>
      </c>
      <c r="N426" s="279" t="s">
        <v>125</v>
      </c>
      <c r="O426" s="282" t="s">
        <v>81</v>
      </c>
      <c r="P426" s="279" t="s">
        <v>20</v>
      </c>
      <c r="Q426" s="279" t="s">
        <v>77</v>
      </c>
      <c r="R426" s="283" t="s">
        <v>77</v>
      </c>
      <c r="S426" s="208">
        <f>IF(B426="EXT",MATCH(SUBSTITUTE(M426,"/rsm:CrossIndustryInvoice",""),'Order-X_EXTENDED'!O:O,0),MATCH(B426,'Order-X_EXTENDED'!Z:Z,0))</f>
        <v>554</v>
      </c>
      <c r="T426" s="282" t="s">
        <v>359</v>
      </c>
      <c r="U426" s="273"/>
      <c r="V426" s="271" t="str">
        <f t="shared" si="12"/>
        <v>/rsm:CrossIndustryInvoice/rsm:SupplyChainTradeTransaction/ram:ApplicableHeaderTradeAgreement/ram:AdditionalReferencedDocument</v>
      </c>
      <c r="W426" s="271" t="str">
        <f t="shared" si="13"/>
        <v>/ram:URIID</v>
      </c>
      <c r="X426" s="272">
        <f>COUNTIFS(M$4:M426,V426)</f>
        <v>1</v>
      </c>
      <c r="Z426" s="358" t="s">
        <v>2183</v>
      </c>
      <c r="AA426" s="279">
        <v>4</v>
      </c>
      <c r="AB426" s="279" t="s">
        <v>20</v>
      </c>
      <c r="AC426" s="277" t="s">
        <v>2189</v>
      </c>
      <c r="AD426" s="277" t="s">
        <v>2190</v>
      </c>
      <c r="AE426" s="278" t="s">
        <v>2191</v>
      </c>
      <c r="AF426" s="278"/>
      <c r="AG426" s="278" t="s">
        <v>77</v>
      </c>
      <c r="AH426" s="277" t="s">
        <v>131</v>
      </c>
      <c r="AI426" s="279" t="s">
        <v>20</v>
      </c>
      <c r="AJ426" s="288" t="s">
        <v>2187</v>
      </c>
      <c r="AK426" s="289" t="s">
        <v>2188</v>
      </c>
      <c r="AL426" s="279" t="s">
        <v>125</v>
      </c>
      <c r="AM426" s="282" t="s">
        <v>81</v>
      </c>
      <c r="AN426" s="279" t="s">
        <v>20</v>
      </c>
      <c r="AO426" s="279" t="s">
        <v>77</v>
      </c>
      <c r="AP426" s="283" t="s">
        <v>77</v>
      </c>
      <c r="AQ426" s="268"/>
      <c r="AR426" s="282" t="s">
        <v>359</v>
      </c>
      <c r="AS426" s="398"/>
    </row>
    <row r="427" spans="1:45" s="362" customFormat="1" ht="46" customHeight="1" x14ac:dyDescent="0.2">
      <c r="A427" s="554" t="s">
        <v>4160</v>
      </c>
      <c r="B427" s="371" t="s">
        <v>2192</v>
      </c>
      <c r="C427" s="279">
        <v>4</v>
      </c>
      <c r="D427" s="279" t="s">
        <v>16</v>
      </c>
      <c r="E427" s="307" t="s">
        <v>77</v>
      </c>
      <c r="F427" s="277" t="s">
        <v>77</v>
      </c>
      <c r="G427" s="278" t="s">
        <v>2193</v>
      </c>
      <c r="H427" s="278" t="s">
        <v>2194</v>
      </c>
      <c r="I427" s="278" t="s">
        <v>2179</v>
      </c>
      <c r="J427" s="277"/>
      <c r="K427" s="279" t="s">
        <v>16</v>
      </c>
      <c r="L427" s="288" t="s">
        <v>2195</v>
      </c>
      <c r="M427" s="289" t="s">
        <v>2196</v>
      </c>
      <c r="N427" s="279" t="s">
        <v>77</v>
      </c>
      <c r="O427" s="282" t="s">
        <v>81</v>
      </c>
      <c r="P427" s="279" t="s">
        <v>20</v>
      </c>
      <c r="Q427" s="279" t="s">
        <v>193</v>
      </c>
      <c r="R427" s="283" t="s">
        <v>2179</v>
      </c>
      <c r="S427" s="208">
        <f>IF(B427="EXT",MATCH(SUBSTITUTE(M427,"/rsm:CrossIndustryInvoice",""),'Order-X_EXTENDED'!O:O,0),MATCH(B427,'Order-X_EXTENDED'!Z:Z,0))</f>
        <v>555</v>
      </c>
      <c r="T427" s="282" t="s">
        <v>359</v>
      </c>
      <c r="U427" s="273"/>
      <c r="V427" s="271" t="str">
        <f t="shared" si="12"/>
        <v>/rsm:CrossIndustryInvoice/rsm:SupplyChainTradeTransaction/ram:ApplicableHeaderTradeAgreement/ram:AdditionalReferencedDocument</v>
      </c>
      <c r="W427" s="271" t="str">
        <f t="shared" si="13"/>
        <v>/ram:TypeCode</v>
      </c>
      <c r="X427" s="272">
        <f>COUNTIFS(M$4:M427,V427)</f>
        <v>1</v>
      </c>
      <c r="Z427" s="358" t="s">
        <v>2192</v>
      </c>
      <c r="AA427" s="279">
        <v>4</v>
      </c>
      <c r="AB427" s="279" t="s">
        <v>16</v>
      </c>
      <c r="AC427" s="307" t="s">
        <v>77</v>
      </c>
      <c r="AD427" s="277" t="s">
        <v>77</v>
      </c>
      <c r="AE427" s="278" t="s">
        <v>2197</v>
      </c>
      <c r="AF427" s="278"/>
      <c r="AG427" s="278" t="s">
        <v>2198</v>
      </c>
      <c r="AH427" s="277"/>
      <c r="AI427" s="279" t="s">
        <v>16</v>
      </c>
      <c r="AJ427" s="288" t="s">
        <v>2195</v>
      </c>
      <c r="AK427" s="289" t="s">
        <v>2196</v>
      </c>
      <c r="AL427" s="279" t="s">
        <v>77</v>
      </c>
      <c r="AM427" s="282" t="s">
        <v>81</v>
      </c>
      <c r="AN427" s="279" t="s">
        <v>20</v>
      </c>
      <c r="AO427" s="279" t="s">
        <v>193</v>
      </c>
      <c r="AP427" s="283" t="s">
        <v>2179</v>
      </c>
      <c r="AQ427" s="268"/>
      <c r="AR427" s="282" t="s">
        <v>359</v>
      </c>
      <c r="AS427" s="398"/>
    </row>
    <row r="428" spans="1:45" s="362" customFormat="1" ht="46" customHeight="1" x14ac:dyDescent="0.2">
      <c r="A428" s="554" t="s">
        <v>4160</v>
      </c>
      <c r="B428" s="371" t="s">
        <v>2199</v>
      </c>
      <c r="C428" s="279">
        <v>4</v>
      </c>
      <c r="D428" s="279" t="s">
        <v>20</v>
      </c>
      <c r="E428" s="277" t="s">
        <v>2200</v>
      </c>
      <c r="F428" s="277" t="s">
        <v>2201</v>
      </c>
      <c r="G428" s="278" t="s">
        <v>2202</v>
      </c>
      <c r="H428" s="278" t="s">
        <v>2203</v>
      </c>
      <c r="I428" s="278" t="s">
        <v>77</v>
      </c>
      <c r="J428" s="277" t="s">
        <v>122</v>
      </c>
      <c r="K428" s="279" t="s">
        <v>20</v>
      </c>
      <c r="L428" s="288" t="s">
        <v>2204</v>
      </c>
      <c r="M428" s="289" t="s">
        <v>2205</v>
      </c>
      <c r="N428" s="279" t="s">
        <v>125</v>
      </c>
      <c r="O428" s="282" t="s">
        <v>81</v>
      </c>
      <c r="P428" s="279" t="s">
        <v>21</v>
      </c>
      <c r="Q428" s="279" t="s">
        <v>272</v>
      </c>
      <c r="R428" s="283" t="s">
        <v>77</v>
      </c>
      <c r="S428" s="208">
        <f>IF(B428="EXT",MATCH(SUBSTITUTE(M428,"/rsm:CrossIndustryInvoice",""),'Order-X_EXTENDED'!O:O,0),MATCH(B428,'Order-X_EXTENDED'!Z:Z,0))</f>
        <v>556</v>
      </c>
      <c r="T428" s="282" t="s">
        <v>359</v>
      </c>
      <c r="U428" s="273"/>
      <c r="V428" s="271" t="str">
        <f t="shared" si="12"/>
        <v>/rsm:CrossIndustryInvoice/rsm:SupplyChainTradeTransaction/ram:ApplicableHeaderTradeAgreement/ram:AdditionalReferencedDocument</v>
      </c>
      <c r="W428" s="271" t="str">
        <f t="shared" si="13"/>
        <v>/ram:Name</v>
      </c>
      <c r="X428" s="272">
        <f>COUNTIFS(M$4:M428,V428)</f>
        <v>1</v>
      </c>
      <c r="Z428" s="358" t="s">
        <v>2199</v>
      </c>
      <c r="AA428" s="279">
        <v>4</v>
      </c>
      <c r="AB428" s="279" t="s">
        <v>20</v>
      </c>
      <c r="AC428" s="277" t="s">
        <v>2206</v>
      </c>
      <c r="AD428" s="277" t="s">
        <v>2207</v>
      </c>
      <c r="AE428" s="278" t="s">
        <v>2208</v>
      </c>
      <c r="AF428" s="278" t="s">
        <v>4615</v>
      </c>
      <c r="AG428" s="278" t="s">
        <v>77</v>
      </c>
      <c r="AH428" s="277" t="s">
        <v>131</v>
      </c>
      <c r="AI428" s="279" t="s">
        <v>20</v>
      </c>
      <c r="AJ428" s="288" t="s">
        <v>2204</v>
      </c>
      <c r="AK428" s="289" t="s">
        <v>2205</v>
      </c>
      <c r="AL428" s="279" t="s">
        <v>125</v>
      </c>
      <c r="AM428" s="282" t="s">
        <v>81</v>
      </c>
      <c r="AN428" s="279" t="s">
        <v>21</v>
      </c>
      <c r="AO428" s="279" t="s">
        <v>272</v>
      </c>
      <c r="AP428" s="283" t="s">
        <v>77</v>
      </c>
      <c r="AQ428" s="268"/>
      <c r="AR428" s="282" t="s">
        <v>359</v>
      </c>
      <c r="AS428" s="398"/>
    </row>
    <row r="429" spans="1:45" s="362" customFormat="1" ht="46" customHeight="1" x14ac:dyDescent="0.2">
      <c r="A429" s="554" t="s">
        <v>4160</v>
      </c>
      <c r="B429" s="378" t="s">
        <v>2209</v>
      </c>
      <c r="C429" s="327">
        <v>4</v>
      </c>
      <c r="D429" s="327" t="s">
        <v>20</v>
      </c>
      <c r="E429" s="334" t="s">
        <v>2210</v>
      </c>
      <c r="F429" s="328" t="s">
        <v>2211</v>
      </c>
      <c r="G429" s="329" t="s">
        <v>2212</v>
      </c>
      <c r="H429" s="329" t="s">
        <v>2213</v>
      </c>
      <c r="I429" s="329" t="s">
        <v>77</v>
      </c>
      <c r="J429" s="328" t="s">
        <v>2214</v>
      </c>
      <c r="K429" s="327" t="s">
        <v>20</v>
      </c>
      <c r="L429" s="330" t="s">
        <v>2215</v>
      </c>
      <c r="M429" s="331" t="s">
        <v>2216</v>
      </c>
      <c r="N429" s="327" t="s">
        <v>2217</v>
      </c>
      <c r="O429" s="332" t="s">
        <v>81</v>
      </c>
      <c r="P429" s="327" t="s">
        <v>21</v>
      </c>
      <c r="Q429" s="327" t="s">
        <v>272</v>
      </c>
      <c r="R429" s="333" t="s">
        <v>77</v>
      </c>
      <c r="S429" s="208">
        <f>IF(B429="EXT",MATCH(SUBSTITUTE(M429,"/rsm:CrossIndustryInvoice",""),'Order-X_EXTENDED'!O:O,0),MATCH(B429,'Order-X_EXTENDED'!Z:Z,0))</f>
        <v>557</v>
      </c>
      <c r="T429" s="332" t="s">
        <v>359</v>
      </c>
      <c r="U429" s="273"/>
      <c r="V429" s="271" t="str">
        <f t="shared" si="12"/>
        <v>/rsm:CrossIndustryInvoice/rsm:SupplyChainTradeTransaction/ram:ApplicableHeaderTradeAgreement/ram:AdditionalReferencedDocument</v>
      </c>
      <c r="W429" s="271" t="str">
        <f t="shared" si="13"/>
        <v>/ram:AttachmentBinaryObject</v>
      </c>
      <c r="X429" s="272">
        <f>COUNTIFS(M$4:M429,V429)</f>
        <v>1</v>
      </c>
      <c r="Z429" s="360" t="s">
        <v>2209</v>
      </c>
      <c r="AA429" s="327">
        <v>4</v>
      </c>
      <c r="AB429" s="327" t="s">
        <v>20</v>
      </c>
      <c r="AC429" s="334" t="s">
        <v>2218</v>
      </c>
      <c r="AD429" s="328" t="s">
        <v>2219</v>
      </c>
      <c r="AE429" s="329" t="s">
        <v>2220</v>
      </c>
      <c r="AF429" s="329" t="s">
        <v>2221</v>
      </c>
      <c r="AG429" s="329" t="s">
        <v>77</v>
      </c>
      <c r="AH429" s="328" t="s">
        <v>2214</v>
      </c>
      <c r="AI429" s="327" t="s">
        <v>20</v>
      </c>
      <c r="AJ429" s="330" t="s">
        <v>2215</v>
      </c>
      <c r="AK429" s="331" t="s">
        <v>2216</v>
      </c>
      <c r="AL429" s="327" t="s">
        <v>2217</v>
      </c>
      <c r="AM429" s="332" t="s">
        <v>81</v>
      </c>
      <c r="AN429" s="327" t="s">
        <v>21</v>
      </c>
      <c r="AO429" s="327" t="s">
        <v>272</v>
      </c>
      <c r="AP429" s="333" t="s">
        <v>77</v>
      </c>
      <c r="AQ429" s="268"/>
      <c r="AR429" s="332" t="s">
        <v>359</v>
      </c>
      <c r="AS429" s="398"/>
    </row>
    <row r="430" spans="1:45" s="362" customFormat="1" ht="46" customHeight="1" x14ac:dyDescent="0.2">
      <c r="A430" s="554" t="s">
        <v>4160</v>
      </c>
      <c r="B430" s="371" t="s">
        <v>2222</v>
      </c>
      <c r="C430" s="279">
        <v>5</v>
      </c>
      <c r="D430" s="279" t="s">
        <v>16</v>
      </c>
      <c r="E430" s="277" t="s">
        <v>2223</v>
      </c>
      <c r="F430" s="277" t="s">
        <v>2224</v>
      </c>
      <c r="G430" s="278" t="s">
        <v>2225</v>
      </c>
      <c r="H430" s="278"/>
      <c r="I430" s="278" t="s">
        <v>77</v>
      </c>
      <c r="J430" s="277"/>
      <c r="K430" s="279" t="s">
        <v>16</v>
      </c>
      <c r="L430" s="288" t="s">
        <v>2226</v>
      </c>
      <c r="M430" s="289" t="s">
        <v>2227</v>
      </c>
      <c r="N430" s="279" t="s">
        <v>409</v>
      </c>
      <c r="O430" s="282" t="s">
        <v>230</v>
      </c>
      <c r="P430" s="279" t="s">
        <v>20</v>
      </c>
      <c r="Q430" s="279" t="s">
        <v>193</v>
      </c>
      <c r="R430" s="283" t="s">
        <v>77</v>
      </c>
      <c r="S430" s="208">
        <f>IF(B430="EXT",MATCH(SUBSTITUTE(M430,"/rsm:CrossIndustryInvoice",""),'Order-X_EXTENDED'!O:O,0),MATCH(B430,'Order-X_EXTENDED'!Z:Z,0))</f>
        <v>558</v>
      </c>
      <c r="T430" s="282" t="s">
        <v>359</v>
      </c>
      <c r="U430" s="273"/>
      <c r="V430" s="271" t="str">
        <f t="shared" si="12"/>
        <v>/rsm:CrossIndustryInvoice/rsm:SupplyChainTradeTransaction/ram:ApplicableHeaderTradeAgreement/ram:AdditionalReferencedDocument/ram:AttachmentBinaryObject</v>
      </c>
      <c r="W430" s="271" t="str">
        <f t="shared" si="13"/>
        <v>/@mimeCode</v>
      </c>
      <c r="X430" s="272">
        <f>COUNTIFS(M$4:M430,V430)</f>
        <v>1</v>
      </c>
      <c r="Z430" s="358" t="s">
        <v>2222</v>
      </c>
      <c r="AA430" s="279">
        <v>5</v>
      </c>
      <c r="AB430" s="279" t="s">
        <v>16</v>
      </c>
      <c r="AC430" s="277" t="s">
        <v>646</v>
      </c>
      <c r="AD430" s="277" t="s">
        <v>2228</v>
      </c>
      <c r="AE430" s="278" t="s">
        <v>2229</v>
      </c>
      <c r="AF430" s="278"/>
      <c r="AG430" s="278" t="s">
        <v>77</v>
      </c>
      <c r="AH430" s="277"/>
      <c r="AI430" s="279" t="s">
        <v>16</v>
      </c>
      <c r="AJ430" s="288" t="s">
        <v>2226</v>
      </c>
      <c r="AK430" s="289" t="s">
        <v>2227</v>
      </c>
      <c r="AL430" s="279" t="s">
        <v>409</v>
      </c>
      <c r="AM430" s="282" t="s">
        <v>230</v>
      </c>
      <c r="AN430" s="279" t="s">
        <v>20</v>
      </c>
      <c r="AO430" s="279" t="s">
        <v>193</v>
      </c>
      <c r="AP430" s="283" t="s">
        <v>77</v>
      </c>
      <c r="AQ430" s="268"/>
      <c r="AR430" s="282" t="s">
        <v>359</v>
      </c>
      <c r="AS430" s="398"/>
    </row>
    <row r="431" spans="1:45" s="362" customFormat="1" ht="46" customHeight="1" x14ac:dyDescent="0.2">
      <c r="A431" s="554" t="s">
        <v>4160</v>
      </c>
      <c r="B431" s="371" t="s">
        <v>2230</v>
      </c>
      <c r="C431" s="279">
        <v>5</v>
      </c>
      <c r="D431" s="279" t="s">
        <v>16</v>
      </c>
      <c r="E431" s="277" t="s">
        <v>2231</v>
      </c>
      <c r="F431" s="277" t="s">
        <v>2232</v>
      </c>
      <c r="G431" s="278"/>
      <c r="H431" s="278"/>
      <c r="I431" s="278" t="s">
        <v>77</v>
      </c>
      <c r="J431" s="277"/>
      <c r="K431" s="279" t="s">
        <v>16</v>
      </c>
      <c r="L431" s="288" t="s">
        <v>2233</v>
      </c>
      <c r="M431" s="289" t="s">
        <v>2234</v>
      </c>
      <c r="N431" s="279" t="s">
        <v>409</v>
      </c>
      <c r="O431" s="282" t="s">
        <v>230</v>
      </c>
      <c r="P431" s="279" t="s">
        <v>20</v>
      </c>
      <c r="Q431" s="279" t="s">
        <v>193</v>
      </c>
      <c r="R431" s="283" t="s">
        <v>77</v>
      </c>
      <c r="S431" s="208">
        <f>IF(B431="EXT",MATCH(SUBSTITUTE(M431,"/rsm:CrossIndustryInvoice",""),'Order-X_EXTENDED'!O:O,0),MATCH(B431,'Order-X_EXTENDED'!Z:Z,0))</f>
        <v>559</v>
      </c>
      <c r="T431" s="282" t="s">
        <v>359</v>
      </c>
      <c r="U431" s="273"/>
      <c r="V431" s="271" t="str">
        <f t="shared" si="12"/>
        <v>/rsm:CrossIndustryInvoice/rsm:SupplyChainTradeTransaction/ram:ApplicableHeaderTradeAgreement/ram:AdditionalReferencedDocument/ram:AttachmentBinaryObject</v>
      </c>
      <c r="W431" s="271" t="str">
        <f t="shared" si="13"/>
        <v>/@filename</v>
      </c>
      <c r="X431" s="272">
        <f>COUNTIFS(M$4:M431,V431)</f>
        <v>1</v>
      </c>
      <c r="Z431" s="358" t="s">
        <v>2230</v>
      </c>
      <c r="AA431" s="279">
        <v>5</v>
      </c>
      <c r="AB431" s="279" t="s">
        <v>16</v>
      </c>
      <c r="AC431" s="277" t="s">
        <v>2235</v>
      </c>
      <c r="AD431" s="277" t="s">
        <v>2236</v>
      </c>
      <c r="AE431" s="278" t="s">
        <v>77</v>
      </c>
      <c r="AF431" s="278"/>
      <c r="AG431" s="278" t="s">
        <v>77</v>
      </c>
      <c r="AH431" s="277"/>
      <c r="AI431" s="279" t="s">
        <v>16</v>
      </c>
      <c r="AJ431" s="288" t="s">
        <v>2233</v>
      </c>
      <c r="AK431" s="289" t="s">
        <v>2234</v>
      </c>
      <c r="AL431" s="279" t="s">
        <v>409</v>
      </c>
      <c r="AM431" s="282" t="s">
        <v>230</v>
      </c>
      <c r="AN431" s="279" t="s">
        <v>20</v>
      </c>
      <c r="AO431" s="279" t="s">
        <v>193</v>
      </c>
      <c r="AP431" s="283" t="s">
        <v>77</v>
      </c>
      <c r="AQ431" s="268"/>
      <c r="AR431" s="282" t="s">
        <v>359</v>
      </c>
      <c r="AS431" s="398"/>
    </row>
    <row r="432" spans="1:45" s="362" customFormat="1" ht="46" customHeight="1" x14ac:dyDescent="0.2">
      <c r="A432" s="554" t="s">
        <v>4160</v>
      </c>
      <c r="B432" s="335" t="s">
        <v>92</v>
      </c>
      <c r="C432" s="336">
        <v>4</v>
      </c>
      <c r="D432" s="336" t="s">
        <v>20</v>
      </c>
      <c r="E432" s="334" t="s">
        <v>4611</v>
      </c>
      <c r="F432" s="328"/>
      <c r="G432" s="329"/>
      <c r="H432" s="329"/>
      <c r="I432" s="329"/>
      <c r="J432" s="328"/>
      <c r="K432" s="327" t="s">
        <v>20</v>
      </c>
      <c r="L432" s="337" t="s">
        <v>2274</v>
      </c>
      <c r="M432" s="338" t="s">
        <v>2275</v>
      </c>
      <c r="N432" s="327"/>
      <c r="O432" s="332"/>
      <c r="P432" s="336" t="s">
        <v>20</v>
      </c>
      <c r="Q432" s="327"/>
      <c r="R432" s="333"/>
      <c r="S432" s="208">
        <f>IF(B432="EXT",MATCH(SUBSTITUTE(M432,"/rsm:CrossIndustryInvoice",""),'Order-X_EXTENDED'!O:O,0),MATCH(B432,'Order-X_EXTENDED'!Z:Z,0))</f>
        <v>561</v>
      </c>
      <c r="T432" s="339" t="s">
        <v>99</v>
      </c>
      <c r="U432" s="273"/>
      <c r="V432" s="271" t="str">
        <f>IF(ISERROR(FIND("/",M432)),M432,LEFT(M432,FIND(CHAR(1),SUBSTITUTE(M432,"/",CHAR(1),LEN(M432)-LEN(SUBSTITUTE(M432,"/",""))))-1))</f>
        <v>/rsm:CrossIndustryInvoice/rsm:SupplyChainTradeTransaction/ram:ApplicableHeaderTradeAgreement/ram:AdditionalReferencedDocument</v>
      </c>
      <c r="W432" s="271" t="str">
        <f>IF(ISERROR(FIND("/",M432)),M432,MID(M432, FIND(CHAR(1),SUBSTITUTE(M432,"/",CHAR(1), LEN(M432)-LEN(SUBSTITUTE(M432,"/","")))), LEN(M432)))</f>
        <v>/ram:FormattedIssueDateTime</v>
      </c>
      <c r="X432" s="272">
        <f>COUNTIFS(M$4:M432,V432)</f>
        <v>1</v>
      </c>
      <c r="Z432" s="335" t="s">
        <v>92</v>
      </c>
      <c r="AA432" s="336">
        <v>4</v>
      </c>
      <c r="AB432" s="336" t="s">
        <v>20</v>
      </c>
      <c r="AC432" s="334" t="s">
        <v>656</v>
      </c>
      <c r="AD432" s="328"/>
      <c r="AE432" s="329"/>
      <c r="AF432" s="329"/>
      <c r="AG432" s="329"/>
      <c r="AH432" s="328"/>
      <c r="AI432" s="327" t="s">
        <v>20</v>
      </c>
      <c r="AJ432" s="337" t="s">
        <v>2274</v>
      </c>
      <c r="AK432" s="338" t="s">
        <v>2275</v>
      </c>
      <c r="AL432" s="327"/>
      <c r="AM432" s="332"/>
      <c r="AN432" s="336" t="s">
        <v>20</v>
      </c>
      <c r="AO432" s="327"/>
      <c r="AP432" s="333"/>
      <c r="AQ432" s="268"/>
      <c r="AR432" s="339" t="s">
        <v>99</v>
      </c>
      <c r="AS432" s="398"/>
    </row>
    <row r="433" spans="1:45" s="362" customFormat="1" ht="46" customHeight="1" x14ac:dyDescent="0.2">
      <c r="A433" s="554" t="s">
        <v>4160</v>
      </c>
      <c r="B433" s="274" t="s">
        <v>92</v>
      </c>
      <c r="C433" s="275">
        <v>5</v>
      </c>
      <c r="D433" s="275" t="s">
        <v>16</v>
      </c>
      <c r="E433" s="277" t="s">
        <v>4612</v>
      </c>
      <c r="F433" s="277"/>
      <c r="G433" s="278"/>
      <c r="H433" s="278"/>
      <c r="I433" s="278"/>
      <c r="J433" s="277"/>
      <c r="K433" s="279" t="s">
        <v>16</v>
      </c>
      <c r="L433" s="280" t="s">
        <v>2276</v>
      </c>
      <c r="M433" s="281" t="s">
        <v>2277</v>
      </c>
      <c r="N433" s="279"/>
      <c r="O433" s="282"/>
      <c r="P433" s="275" t="s">
        <v>20</v>
      </c>
      <c r="Q433" s="279"/>
      <c r="R433" s="283"/>
      <c r="S433" s="208">
        <f>IF(B433="EXT",MATCH(SUBSTITUTE(M433,"/rsm:CrossIndustryInvoice",""),'Order-X_EXTENDED'!O:O,0),MATCH(B433,'Order-X_EXTENDED'!Z:Z,0))</f>
        <v>562</v>
      </c>
      <c r="T433" s="284" t="s">
        <v>99</v>
      </c>
      <c r="U433" s="273"/>
      <c r="V433" s="271" t="str">
        <f>IF(ISERROR(FIND("/",M433)),M433,LEFT(M433,FIND(CHAR(1),SUBSTITUTE(M433,"/",CHAR(1),LEN(M433)-LEN(SUBSTITUTE(M433,"/",""))))-1))</f>
        <v>/rsm:CrossIndustryInvoice/rsm:SupplyChainTradeTransaction/ram:ApplicableHeaderTradeAgreement/ram:AdditionalReferencedDocument/ram:FormattedIssueDateTime</v>
      </c>
      <c r="W433" s="271" t="str">
        <f>IF(ISERROR(FIND("/",M433)),M433,MID(M433, FIND(CHAR(1),SUBSTITUTE(M433,"/",CHAR(1), LEN(M433)-LEN(SUBSTITUTE(M433,"/","")))), LEN(M433)))</f>
        <v>/qdt:DateTimeString</v>
      </c>
      <c r="X433" s="272">
        <f>COUNTIFS(M$4:M433,V433)</f>
        <v>1</v>
      </c>
      <c r="Z433" s="274" t="s">
        <v>92</v>
      </c>
      <c r="AA433" s="275">
        <v>5</v>
      </c>
      <c r="AB433" s="275" t="s">
        <v>16</v>
      </c>
      <c r="AC433" s="277">
        <v>0</v>
      </c>
      <c r="AD433" s="277"/>
      <c r="AE433" s="278"/>
      <c r="AF433" s="278"/>
      <c r="AG433" s="278"/>
      <c r="AH433" s="277"/>
      <c r="AI433" s="279" t="s">
        <v>16</v>
      </c>
      <c r="AJ433" s="280" t="s">
        <v>2276</v>
      </c>
      <c r="AK433" s="281" t="s">
        <v>2277</v>
      </c>
      <c r="AL433" s="279"/>
      <c r="AM433" s="282"/>
      <c r="AN433" s="275" t="s">
        <v>20</v>
      </c>
      <c r="AO433" s="279"/>
      <c r="AP433" s="283"/>
      <c r="AQ433" s="268"/>
      <c r="AR433" s="284" t="s">
        <v>99</v>
      </c>
      <c r="AS433" s="398"/>
    </row>
    <row r="434" spans="1:45" s="362" customFormat="1" ht="46" customHeight="1" x14ac:dyDescent="0.2">
      <c r="A434" s="554" t="s">
        <v>4160</v>
      </c>
      <c r="B434" s="274" t="s">
        <v>92</v>
      </c>
      <c r="C434" s="275">
        <v>6</v>
      </c>
      <c r="D434" s="275" t="s">
        <v>16</v>
      </c>
      <c r="E434" s="277" t="s">
        <v>302</v>
      </c>
      <c r="F434" s="277"/>
      <c r="G434" s="278"/>
      <c r="H434" s="278"/>
      <c r="I434" s="278" t="s">
        <v>227</v>
      </c>
      <c r="J434" s="277"/>
      <c r="K434" s="279" t="s">
        <v>16</v>
      </c>
      <c r="L434" s="280" t="s">
        <v>2278</v>
      </c>
      <c r="M434" s="281" t="s">
        <v>2279</v>
      </c>
      <c r="N434" s="279"/>
      <c r="O434" s="282"/>
      <c r="P434" s="275" t="s">
        <v>20</v>
      </c>
      <c r="Q434" s="279"/>
      <c r="R434" s="283"/>
      <c r="S434" s="208">
        <f>IF(B434="EXT",MATCH(SUBSTITUTE(M434,"/rsm:CrossIndustryInvoice",""),'Order-X_EXTENDED'!O:O,0),MATCH(B434,'Order-X_EXTENDED'!Z:Z,0))</f>
        <v>563</v>
      </c>
      <c r="T434" s="284" t="s">
        <v>99</v>
      </c>
      <c r="U434" s="273"/>
      <c r="V434" s="271" t="str">
        <f>IF(ISERROR(FIND("/",M434)),M434,LEFT(M434,FIND(CHAR(1),SUBSTITUTE(M434,"/",CHAR(1),LEN(M434)-LEN(SUBSTITUTE(M434,"/",""))))-1))</f>
        <v>/rsm:CrossIndustryInvoice/rsm:SupplyChainTradeTransaction/ram:ApplicableHeaderTradeAgreement/ram:AdditionalReferencedDocument/ram:FormattedIssueDateTime/qdt:DateTimeString</v>
      </c>
      <c r="W434" s="271" t="str">
        <f>IF(ISERROR(FIND("/",M434)),M434,MID(M434, FIND(CHAR(1),SUBSTITUTE(M434,"/",CHAR(1), LEN(M434)-LEN(SUBSTITUTE(M434,"/","")))), LEN(M434)))</f>
        <v>/@format</v>
      </c>
      <c r="X434" s="272">
        <f>COUNTIFS(M$4:M444,V434)</f>
        <v>2</v>
      </c>
      <c r="Z434" s="274" t="s">
        <v>92</v>
      </c>
      <c r="AA434" s="275">
        <v>6</v>
      </c>
      <c r="AB434" s="275" t="s">
        <v>16</v>
      </c>
      <c r="AC434" s="277" t="s">
        <v>307</v>
      </c>
      <c r="AD434" s="277"/>
      <c r="AE434" s="278"/>
      <c r="AF434" s="278"/>
      <c r="AG434" s="278"/>
      <c r="AH434" s="277"/>
      <c r="AI434" s="279" t="s">
        <v>16</v>
      </c>
      <c r="AJ434" s="280" t="s">
        <v>2278</v>
      </c>
      <c r="AK434" s="281" t="s">
        <v>2279</v>
      </c>
      <c r="AL434" s="279"/>
      <c r="AM434" s="282"/>
      <c r="AN434" s="275" t="s">
        <v>20</v>
      </c>
      <c r="AO434" s="279"/>
      <c r="AP434" s="283"/>
      <c r="AQ434" s="268"/>
      <c r="AR434" s="284" t="s">
        <v>99</v>
      </c>
      <c r="AS434" s="398"/>
    </row>
    <row r="435" spans="1:45" s="362" customFormat="1" ht="46" customHeight="1" x14ac:dyDescent="0.2">
      <c r="A435" s="553" t="s">
        <v>4160</v>
      </c>
      <c r="B435" s="369" t="s">
        <v>2237</v>
      </c>
      <c r="C435" s="317">
        <v>3</v>
      </c>
      <c r="D435" s="317" t="s">
        <v>20</v>
      </c>
      <c r="E435" s="318" t="s">
        <v>4616</v>
      </c>
      <c r="F435" s="319"/>
      <c r="G435" s="320"/>
      <c r="H435" s="320"/>
      <c r="I435" s="320" t="s">
        <v>2238</v>
      </c>
      <c r="J435" s="319"/>
      <c r="K435" s="317" t="s">
        <v>21</v>
      </c>
      <c r="L435" s="321" t="s">
        <v>2167</v>
      </c>
      <c r="M435" s="322" t="s">
        <v>2168</v>
      </c>
      <c r="N435" s="317"/>
      <c r="O435" s="323"/>
      <c r="P435" s="317" t="s">
        <v>21</v>
      </c>
      <c r="Q435" s="317"/>
      <c r="R435" s="324"/>
      <c r="S435" s="208">
        <f>IF(B435="EXT",MATCH(SUBSTITUTE(M435,"/rsm:CrossIndustryInvoice",""),'Order-X_EXTENDED'!O:O,0),MATCH(B435,'Order-X_EXTENDED'!Z:Z,0))</f>
        <v>564</v>
      </c>
      <c r="T435" s="323" t="s">
        <v>359</v>
      </c>
      <c r="U435" s="273"/>
      <c r="V435" s="271" t="str">
        <f t="shared" si="12"/>
        <v>/rsm:CrossIndustryInvoice/rsm:SupplyChainTradeTransaction/ram:ApplicableHeaderTradeAgreement</v>
      </c>
      <c r="W435" s="271" t="str">
        <f t="shared" si="13"/>
        <v>/ram:AdditionalReferencedDocument</v>
      </c>
      <c r="X435" s="272">
        <f>COUNTIFS(M$4:M435,V435)</f>
        <v>1</v>
      </c>
      <c r="Z435" s="359" t="s">
        <v>2237</v>
      </c>
      <c r="AA435" s="317">
        <v>3</v>
      </c>
      <c r="AB435" s="317" t="s">
        <v>20</v>
      </c>
      <c r="AC435" s="318" t="s">
        <v>2239</v>
      </c>
      <c r="AD435" s="319"/>
      <c r="AE435" s="320"/>
      <c r="AF435" s="320"/>
      <c r="AG435" s="320" t="s">
        <v>2240</v>
      </c>
      <c r="AH435" s="319"/>
      <c r="AI435" s="317" t="s">
        <v>21</v>
      </c>
      <c r="AJ435" s="321" t="s">
        <v>2167</v>
      </c>
      <c r="AK435" s="322" t="s">
        <v>2168</v>
      </c>
      <c r="AL435" s="317"/>
      <c r="AM435" s="323"/>
      <c r="AN435" s="317" t="s">
        <v>21</v>
      </c>
      <c r="AO435" s="317"/>
      <c r="AP435" s="324"/>
      <c r="AQ435" s="268"/>
      <c r="AR435" s="323" t="s">
        <v>359</v>
      </c>
      <c r="AS435" s="398"/>
    </row>
    <row r="436" spans="1:45" s="362" customFormat="1" ht="46" customHeight="1" x14ac:dyDescent="0.2">
      <c r="A436" s="554" t="s">
        <v>4160</v>
      </c>
      <c r="B436" s="371" t="s">
        <v>2241</v>
      </c>
      <c r="C436" s="279">
        <v>4</v>
      </c>
      <c r="D436" s="279" t="s">
        <v>20</v>
      </c>
      <c r="E436" s="277" t="s">
        <v>2242</v>
      </c>
      <c r="F436" s="277" t="s">
        <v>2243</v>
      </c>
      <c r="G436" s="278" t="s">
        <v>2244</v>
      </c>
      <c r="H436" s="278"/>
      <c r="I436" s="278" t="s">
        <v>77</v>
      </c>
      <c r="J436" s="340" t="s">
        <v>590</v>
      </c>
      <c r="K436" s="279" t="s">
        <v>16</v>
      </c>
      <c r="L436" s="288" t="s">
        <v>2177</v>
      </c>
      <c r="M436" s="289" t="s">
        <v>2178</v>
      </c>
      <c r="N436" s="279" t="s">
        <v>531</v>
      </c>
      <c r="O436" s="282" t="s">
        <v>81</v>
      </c>
      <c r="P436" s="279" t="s">
        <v>20</v>
      </c>
      <c r="Q436" s="279" t="s">
        <v>77</v>
      </c>
      <c r="R436" s="283" t="s">
        <v>2245</v>
      </c>
      <c r="S436" s="208">
        <f>IF(B436="EXT",MATCH(SUBSTITUTE(M436,"/rsm:CrossIndustryInvoice",""),'Order-X_EXTENDED'!O:O,0),MATCH(B436,'Order-X_EXTENDED'!Z:Z,0))</f>
        <v>565</v>
      </c>
      <c r="T436" s="282" t="s">
        <v>359</v>
      </c>
      <c r="U436" s="273"/>
      <c r="V436" s="271" t="str">
        <f t="shared" si="12"/>
        <v>/rsm:CrossIndustryInvoice/rsm:SupplyChainTradeTransaction/ram:ApplicableHeaderTradeAgreement/ram:AdditionalReferencedDocument</v>
      </c>
      <c r="W436" s="271" t="str">
        <f t="shared" si="13"/>
        <v>/ram:IssuerAssignedID</v>
      </c>
      <c r="X436" s="272">
        <f>COUNTIFS(M$4:M436,V436)</f>
        <v>2</v>
      </c>
      <c r="Z436" s="358" t="s">
        <v>2241</v>
      </c>
      <c r="AA436" s="279">
        <v>4</v>
      </c>
      <c r="AB436" s="279" t="s">
        <v>20</v>
      </c>
      <c r="AC436" s="277" t="s">
        <v>2246</v>
      </c>
      <c r="AD436" s="277" t="s">
        <v>2247</v>
      </c>
      <c r="AE436" s="278" t="s">
        <v>2248</v>
      </c>
      <c r="AF436" s="278"/>
      <c r="AG436" s="278" t="s">
        <v>2249</v>
      </c>
      <c r="AH436" s="340" t="s">
        <v>596</v>
      </c>
      <c r="AI436" s="279" t="s">
        <v>16</v>
      </c>
      <c r="AJ436" s="288" t="s">
        <v>2177</v>
      </c>
      <c r="AK436" s="289" t="s">
        <v>2178</v>
      </c>
      <c r="AL436" s="279" t="s">
        <v>531</v>
      </c>
      <c r="AM436" s="282" t="s">
        <v>81</v>
      </c>
      <c r="AN436" s="279" t="s">
        <v>20</v>
      </c>
      <c r="AO436" s="279" t="s">
        <v>77</v>
      </c>
      <c r="AP436" s="283" t="s">
        <v>2245</v>
      </c>
      <c r="AQ436" s="268"/>
      <c r="AR436" s="282" t="s">
        <v>359</v>
      </c>
      <c r="AS436" s="398"/>
    </row>
    <row r="437" spans="1:45" s="362" customFormat="1" ht="46" customHeight="1" x14ac:dyDescent="0.2">
      <c r="A437" s="554" t="s">
        <v>4160</v>
      </c>
      <c r="B437" s="371" t="s">
        <v>2250</v>
      </c>
      <c r="C437" s="279">
        <v>4</v>
      </c>
      <c r="D437" s="279" t="s">
        <v>16</v>
      </c>
      <c r="E437" s="307" t="s">
        <v>2251</v>
      </c>
      <c r="F437" s="277" t="s">
        <v>77</v>
      </c>
      <c r="G437" s="278" t="s">
        <v>2252</v>
      </c>
      <c r="H437" s="278" t="s">
        <v>2253</v>
      </c>
      <c r="I437" s="278" t="s">
        <v>2245</v>
      </c>
      <c r="J437" s="277" t="s">
        <v>189</v>
      </c>
      <c r="K437" s="279" t="s">
        <v>16</v>
      </c>
      <c r="L437" s="288" t="s">
        <v>2195</v>
      </c>
      <c r="M437" s="289" t="s">
        <v>2196</v>
      </c>
      <c r="N437" s="279" t="s">
        <v>77</v>
      </c>
      <c r="O437" s="282" t="s">
        <v>81</v>
      </c>
      <c r="P437" s="279" t="s">
        <v>20</v>
      </c>
      <c r="Q437" s="279"/>
      <c r="R437" s="283" t="s">
        <v>2245</v>
      </c>
      <c r="S437" s="208">
        <f>IF(B437="EXT",MATCH(SUBSTITUTE(M437,"/rsm:CrossIndustryInvoice",""),'Order-X_EXTENDED'!O:O,0),MATCH(B437,'Order-X_EXTENDED'!Z:Z,0))</f>
        <v>566</v>
      </c>
      <c r="T437" s="282" t="s">
        <v>359</v>
      </c>
      <c r="U437" s="273"/>
      <c r="V437" s="271" t="str">
        <f t="shared" si="12"/>
        <v>/rsm:CrossIndustryInvoice/rsm:SupplyChainTradeTransaction/ram:ApplicableHeaderTradeAgreement/ram:AdditionalReferencedDocument</v>
      </c>
      <c r="W437" s="271" t="str">
        <f t="shared" si="13"/>
        <v>/ram:TypeCode</v>
      </c>
      <c r="X437" s="272">
        <f>COUNTIFS(M$4:M437,V437)</f>
        <v>2</v>
      </c>
      <c r="Z437" s="358" t="s">
        <v>2250</v>
      </c>
      <c r="AA437" s="279">
        <v>4</v>
      </c>
      <c r="AB437" s="279" t="s">
        <v>16</v>
      </c>
      <c r="AC437" s="307" t="s">
        <v>2254</v>
      </c>
      <c r="AD437" s="277" t="s">
        <v>77</v>
      </c>
      <c r="AE437" s="278" t="s">
        <v>2255</v>
      </c>
      <c r="AF437" s="278"/>
      <c r="AG437" s="278" t="s">
        <v>2249</v>
      </c>
      <c r="AH437" s="277" t="s">
        <v>189</v>
      </c>
      <c r="AI437" s="279" t="s">
        <v>16</v>
      </c>
      <c r="AJ437" s="288" t="s">
        <v>2195</v>
      </c>
      <c r="AK437" s="289" t="s">
        <v>2196</v>
      </c>
      <c r="AL437" s="279" t="s">
        <v>77</v>
      </c>
      <c r="AM437" s="282" t="s">
        <v>81</v>
      </c>
      <c r="AN437" s="279" t="s">
        <v>20</v>
      </c>
      <c r="AO437" s="279"/>
      <c r="AP437" s="283" t="s">
        <v>2245</v>
      </c>
      <c r="AQ437" s="268"/>
      <c r="AR437" s="282" t="s">
        <v>359</v>
      </c>
      <c r="AS437" s="398"/>
    </row>
    <row r="438" spans="1:45" s="362" customFormat="1" ht="46" customHeight="1" x14ac:dyDescent="0.2">
      <c r="A438" s="554" t="s">
        <v>4160</v>
      </c>
      <c r="B438" s="335" t="s">
        <v>92</v>
      </c>
      <c r="C438" s="336">
        <v>4</v>
      </c>
      <c r="D438" s="336" t="s">
        <v>20</v>
      </c>
      <c r="E438" s="334" t="s">
        <v>4611</v>
      </c>
      <c r="F438" s="328"/>
      <c r="G438" s="329"/>
      <c r="H438" s="329"/>
      <c r="I438" s="329"/>
      <c r="J438" s="328"/>
      <c r="K438" s="327" t="s">
        <v>20</v>
      </c>
      <c r="L438" s="337" t="s">
        <v>2274</v>
      </c>
      <c r="M438" s="338" t="s">
        <v>2275</v>
      </c>
      <c r="N438" s="327"/>
      <c r="O438" s="332"/>
      <c r="P438" s="336" t="s">
        <v>20</v>
      </c>
      <c r="Q438" s="327"/>
      <c r="R438" s="333"/>
      <c r="S438" s="208">
        <f>IF(B438="EXT",MATCH(SUBSTITUTE(M438,"/rsm:CrossIndustryInvoice",""),'Order-X_EXTENDED'!O:O,0),MATCH(B438,'Order-X_EXTENDED'!Z:Z,0))</f>
        <v>561</v>
      </c>
      <c r="T438" s="339" t="s">
        <v>99</v>
      </c>
      <c r="U438" s="273"/>
      <c r="V438" s="271" t="str">
        <f>IF(ISERROR(FIND("/",M438)),M438,LEFT(M438,FIND(CHAR(1),SUBSTITUTE(M438,"/",CHAR(1),LEN(M438)-LEN(SUBSTITUTE(M438,"/",""))))-1))</f>
        <v>/rsm:CrossIndustryInvoice/rsm:SupplyChainTradeTransaction/ram:ApplicableHeaderTradeAgreement/ram:AdditionalReferencedDocument</v>
      </c>
      <c r="W438" s="271" t="str">
        <f>IF(ISERROR(FIND("/",M438)),M438,MID(M438, FIND(CHAR(1),SUBSTITUTE(M438,"/",CHAR(1), LEN(M438)-LEN(SUBSTITUTE(M438,"/","")))), LEN(M438)))</f>
        <v>/ram:FormattedIssueDateTime</v>
      </c>
      <c r="X438" s="272">
        <f>COUNTIFS(M$4:M438,V438)</f>
        <v>2</v>
      </c>
      <c r="Z438" s="335" t="s">
        <v>92</v>
      </c>
      <c r="AA438" s="336">
        <v>4</v>
      </c>
      <c r="AB438" s="336" t="s">
        <v>20</v>
      </c>
      <c r="AC438" s="334" t="s">
        <v>656</v>
      </c>
      <c r="AD438" s="328"/>
      <c r="AE438" s="329"/>
      <c r="AF438" s="329"/>
      <c r="AG438" s="329"/>
      <c r="AH438" s="328"/>
      <c r="AI438" s="327" t="s">
        <v>20</v>
      </c>
      <c r="AJ438" s="337" t="s">
        <v>2274</v>
      </c>
      <c r="AK438" s="338" t="s">
        <v>2275</v>
      </c>
      <c r="AL438" s="327"/>
      <c r="AM438" s="332"/>
      <c r="AN438" s="336" t="s">
        <v>20</v>
      </c>
      <c r="AO438" s="327"/>
      <c r="AP438" s="333"/>
      <c r="AQ438" s="268"/>
      <c r="AR438" s="339" t="s">
        <v>99</v>
      </c>
      <c r="AS438" s="398"/>
    </row>
    <row r="439" spans="1:45" s="362" customFormat="1" ht="46" customHeight="1" x14ac:dyDescent="0.2">
      <c r="A439" s="554" t="s">
        <v>4160</v>
      </c>
      <c r="B439" s="274" t="s">
        <v>92</v>
      </c>
      <c r="C439" s="275">
        <v>5</v>
      </c>
      <c r="D439" s="275" t="s">
        <v>16</v>
      </c>
      <c r="E439" s="277" t="s">
        <v>4612</v>
      </c>
      <c r="F439" s="277"/>
      <c r="G439" s="278"/>
      <c r="H439" s="278"/>
      <c r="I439" s="278"/>
      <c r="J439" s="277"/>
      <c r="K439" s="279" t="s">
        <v>16</v>
      </c>
      <c r="L439" s="280" t="s">
        <v>2276</v>
      </c>
      <c r="M439" s="281" t="s">
        <v>2277</v>
      </c>
      <c r="N439" s="279"/>
      <c r="O439" s="282"/>
      <c r="P439" s="275" t="s">
        <v>20</v>
      </c>
      <c r="Q439" s="279"/>
      <c r="R439" s="283"/>
      <c r="S439" s="208">
        <f>IF(B439="EXT",MATCH(SUBSTITUTE(M439,"/rsm:CrossIndustryInvoice",""),'Order-X_EXTENDED'!O:O,0),MATCH(B439,'Order-X_EXTENDED'!Z:Z,0))</f>
        <v>562</v>
      </c>
      <c r="T439" s="284" t="s">
        <v>99</v>
      </c>
      <c r="U439" s="273"/>
      <c r="V439" s="271" t="str">
        <f>IF(ISERROR(FIND("/",M439)),M439,LEFT(M439,FIND(CHAR(1),SUBSTITUTE(M439,"/",CHAR(1),LEN(M439)-LEN(SUBSTITUTE(M439,"/",""))))-1))</f>
        <v>/rsm:CrossIndustryInvoice/rsm:SupplyChainTradeTransaction/ram:ApplicableHeaderTradeAgreement/ram:AdditionalReferencedDocument/ram:FormattedIssueDateTime</v>
      </c>
      <c r="W439" s="271" t="str">
        <f>IF(ISERROR(FIND("/",M439)),M439,MID(M439, FIND(CHAR(1),SUBSTITUTE(M439,"/",CHAR(1), LEN(M439)-LEN(SUBSTITUTE(M439,"/","")))), LEN(M439)))</f>
        <v>/qdt:DateTimeString</v>
      </c>
      <c r="X439" s="272">
        <f>COUNTIFS(M$4:M439,V439)</f>
        <v>2</v>
      </c>
      <c r="Z439" s="274" t="s">
        <v>92</v>
      </c>
      <c r="AA439" s="275">
        <v>5</v>
      </c>
      <c r="AB439" s="275" t="s">
        <v>16</v>
      </c>
      <c r="AC439" s="277">
        <v>0</v>
      </c>
      <c r="AD439" s="277"/>
      <c r="AE439" s="278"/>
      <c r="AF439" s="278"/>
      <c r="AG439" s="278"/>
      <c r="AH439" s="277"/>
      <c r="AI439" s="279" t="s">
        <v>16</v>
      </c>
      <c r="AJ439" s="280" t="s">
        <v>2276</v>
      </c>
      <c r="AK439" s="281" t="s">
        <v>2277</v>
      </c>
      <c r="AL439" s="279"/>
      <c r="AM439" s="282"/>
      <c r="AN439" s="275" t="s">
        <v>20</v>
      </c>
      <c r="AO439" s="279"/>
      <c r="AP439" s="283"/>
      <c r="AQ439" s="268"/>
      <c r="AR439" s="284" t="s">
        <v>99</v>
      </c>
      <c r="AS439" s="398"/>
    </row>
    <row r="440" spans="1:45" s="362" customFormat="1" ht="46" customHeight="1" x14ac:dyDescent="0.2">
      <c r="A440" s="554" t="s">
        <v>4160</v>
      </c>
      <c r="B440" s="274" t="s">
        <v>92</v>
      </c>
      <c r="C440" s="275">
        <v>6</v>
      </c>
      <c r="D440" s="275" t="s">
        <v>16</v>
      </c>
      <c r="E440" s="277" t="s">
        <v>302</v>
      </c>
      <c r="F440" s="277"/>
      <c r="G440" s="278"/>
      <c r="H440" s="278"/>
      <c r="I440" s="278" t="s">
        <v>227</v>
      </c>
      <c r="J440" s="277"/>
      <c r="K440" s="279" t="s">
        <v>16</v>
      </c>
      <c r="L440" s="280" t="s">
        <v>2278</v>
      </c>
      <c r="M440" s="281" t="s">
        <v>2279</v>
      </c>
      <c r="N440" s="279"/>
      <c r="O440" s="282"/>
      <c r="P440" s="275" t="s">
        <v>20</v>
      </c>
      <c r="Q440" s="279"/>
      <c r="R440" s="283"/>
      <c r="S440" s="208">
        <f>IF(B440="EXT",MATCH(SUBSTITUTE(M440,"/rsm:CrossIndustryInvoice",""),'Order-X_EXTENDED'!O:O,0),MATCH(B440,'Order-X_EXTENDED'!Z:Z,0))</f>
        <v>563</v>
      </c>
      <c r="T440" s="284" t="s">
        <v>99</v>
      </c>
      <c r="U440" s="273"/>
      <c r="V440" s="271" t="str">
        <f>IF(ISERROR(FIND("/",M440)),M440,LEFT(M440,FIND(CHAR(1),SUBSTITUTE(M440,"/",CHAR(1),LEN(M440)-LEN(SUBSTITUTE(M440,"/",""))))-1))</f>
        <v>/rsm:CrossIndustryInvoice/rsm:SupplyChainTradeTransaction/ram:ApplicableHeaderTradeAgreement/ram:AdditionalReferencedDocument/ram:FormattedIssueDateTime/qdt:DateTimeString</v>
      </c>
      <c r="W440" s="271" t="str">
        <f>IF(ISERROR(FIND("/",M440)),M440,MID(M440, FIND(CHAR(1),SUBSTITUTE(M440,"/",CHAR(1), LEN(M440)-LEN(SUBSTITUTE(M440,"/","")))), LEN(M440)))</f>
        <v>/@format</v>
      </c>
      <c r="X440" s="272">
        <f>COUNTIFS(M$4:M453,V440)</f>
        <v>3</v>
      </c>
      <c r="Z440" s="274" t="s">
        <v>92</v>
      </c>
      <c r="AA440" s="275">
        <v>6</v>
      </c>
      <c r="AB440" s="275" t="s">
        <v>16</v>
      </c>
      <c r="AC440" s="277" t="s">
        <v>307</v>
      </c>
      <c r="AD440" s="277"/>
      <c r="AE440" s="278"/>
      <c r="AF440" s="278"/>
      <c r="AG440" s="278"/>
      <c r="AH440" s="277"/>
      <c r="AI440" s="279" t="s">
        <v>16</v>
      </c>
      <c r="AJ440" s="280" t="s">
        <v>2278</v>
      </c>
      <c r="AK440" s="281" t="s">
        <v>2279</v>
      </c>
      <c r="AL440" s="279"/>
      <c r="AM440" s="282"/>
      <c r="AN440" s="275" t="s">
        <v>20</v>
      </c>
      <c r="AO440" s="279"/>
      <c r="AP440" s="283"/>
      <c r="AQ440" s="268"/>
      <c r="AR440" s="284" t="s">
        <v>99</v>
      </c>
      <c r="AS440" s="398"/>
    </row>
    <row r="441" spans="1:45" s="362" customFormat="1" ht="46" customHeight="1" x14ac:dyDescent="0.2">
      <c r="A441" s="553" t="s">
        <v>4160</v>
      </c>
      <c r="B441" s="369" t="s">
        <v>2256</v>
      </c>
      <c r="C441" s="317">
        <v>3</v>
      </c>
      <c r="D441" s="317" t="s">
        <v>20</v>
      </c>
      <c r="E441" s="318" t="s">
        <v>4617</v>
      </c>
      <c r="F441" s="319"/>
      <c r="G441" s="320"/>
      <c r="H441" s="320"/>
      <c r="I441" s="320"/>
      <c r="J441" s="319"/>
      <c r="K441" s="317" t="s">
        <v>21</v>
      </c>
      <c r="L441" s="321" t="s">
        <v>2167</v>
      </c>
      <c r="M441" s="322" t="s">
        <v>2168</v>
      </c>
      <c r="N441" s="317"/>
      <c r="O441" s="323"/>
      <c r="P441" s="317" t="s">
        <v>21</v>
      </c>
      <c r="Q441" s="317"/>
      <c r="R441" s="324"/>
      <c r="S441" s="208">
        <f>IF(B441="EXT",MATCH(SUBSTITUTE(M441,"/rsm:CrossIndustryInvoice",""),'Order-X_EXTENDED'!O:O,0),MATCH(B441,'Order-X_EXTENDED'!Z:Z,0))</f>
        <v>567</v>
      </c>
      <c r="T441" s="323" t="s">
        <v>359</v>
      </c>
      <c r="U441" s="273"/>
      <c r="V441" s="271" t="str">
        <f t="shared" si="12"/>
        <v>/rsm:CrossIndustryInvoice/rsm:SupplyChainTradeTransaction/ram:ApplicableHeaderTradeAgreement</v>
      </c>
      <c r="W441" s="271" t="str">
        <f t="shared" si="13"/>
        <v>/ram:AdditionalReferencedDocument</v>
      </c>
      <c r="X441" s="272">
        <f>COUNTIFS(M$4:M441,V441)</f>
        <v>1</v>
      </c>
      <c r="Z441" s="359" t="s">
        <v>2256</v>
      </c>
      <c r="AA441" s="317">
        <v>3</v>
      </c>
      <c r="AB441" s="317" t="s">
        <v>20</v>
      </c>
      <c r="AC441" s="318" t="s">
        <v>2257</v>
      </c>
      <c r="AD441" s="319"/>
      <c r="AE441" s="320"/>
      <c r="AF441" s="320"/>
      <c r="AG441" s="320" t="s">
        <v>77</v>
      </c>
      <c r="AH441" s="319"/>
      <c r="AI441" s="317" t="s">
        <v>21</v>
      </c>
      <c r="AJ441" s="321" t="s">
        <v>2167</v>
      </c>
      <c r="AK441" s="322" t="s">
        <v>2168</v>
      </c>
      <c r="AL441" s="317"/>
      <c r="AM441" s="323"/>
      <c r="AN441" s="317" t="s">
        <v>21</v>
      </c>
      <c r="AO441" s="317"/>
      <c r="AP441" s="324"/>
      <c r="AQ441" s="268"/>
      <c r="AR441" s="323" t="s">
        <v>359</v>
      </c>
      <c r="AS441" s="398"/>
    </row>
    <row r="442" spans="1:45" s="362" customFormat="1" ht="46" customHeight="1" x14ac:dyDescent="0.2">
      <c r="A442" s="554" t="s">
        <v>4160</v>
      </c>
      <c r="B442" s="371" t="s">
        <v>2258</v>
      </c>
      <c r="C442" s="279">
        <v>4</v>
      </c>
      <c r="D442" s="279" t="s">
        <v>20</v>
      </c>
      <c r="E442" s="277" t="s">
        <v>2259</v>
      </c>
      <c r="F442" s="277" t="s">
        <v>2260</v>
      </c>
      <c r="G442" s="278" t="s">
        <v>2261</v>
      </c>
      <c r="H442" s="278"/>
      <c r="I442" s="278" t="s">
        <v>77</v>
      </c>
      <c r="J442" s="277" t="s">
        <v>144</v>
      </c>
      <c r="K442" s="279" t="s">
        <v>16</v>
      </c>
      <c r="L442" s="288" t="s">
        <v>2177</v>
      </c>
      <c r="M442" s="289" t="s">
        <v>2178</v>
      </c>
      <c r="N442" s="279" t="s">
        <v>147</v>
      </c>
      <c r="O442" s="282" t="s">
        <v>81</v>
      </c>
      <c r="P442" s="279" t="s">
        <v>20</v>
      </c>
      <c r="Q442" s="279" t="s">
        <v>193</v>
      </c>
      <c r="R442" s="283" t="s">
        <v>2262</v>
      </c>
      <c r="S442" s="208">
        <f>IF(B442="EXT",MATCH(SUBSTITUTE(M442,"/rsm:CrossIndustryInvoice",""),'Order-X_EXTENDED'!O:O,0),MATCH(B442,'Order-X_EXTENDED'!Z:Z,0))</f>
        <v>568</v>
      </c>
      <c r="T442" s="282" t="s">
        <v>359</v>
      </c>
      <c r="U442" s="273"/>
      <c r="V442" s="271" t="str">
        <f t="shared" si="12"/>
        <v>/rsm:CrossIndustryInvoice/rsm:SupplyChainTradeTransaction/ram:ApplicableHeaderTradeAgreement/ram:AdditionalReferencedDocument</v>
      </c>
      <c r="W442" s="271" t="str">
        <f t="shared" si="13"/>
        <v>/ram:IssuerAssignedID</v>
      </c>
      <c r="X442" s="272">
        <f>COUNTIFS(M$4:M442,V442)</f>
        <v>3</v>
      </c>
      <c r="Z442" s="358" t="s">
        <v>2258</v>
      </c>
      <c r="AA442" s="279">
        <v>4</v>
      </c>
      <c r="AB442" s="279" t="s">
        <v>20</v>
      </c>
      <c r="AC442" s="277" t="s">
        <v>2263</v>
      </c>
      <c r="AD442" s="277" t="s">
        <v>2264</v>
      </c>
      <c r="AE442" s="278" t="s">
        <v>1335</v>
      </c>
      <c r="AF442" s="278"/>
      <c r="AG442" s="278" t="s">
        <v>2265</v>
      </c>
      <c r="AH442" s="277" t="s">
        <v>154</v>
      </c>
      <c r="AI442" s="279" t="s">
        <v>16</v>
      </c>
      <c r="AJ442" s="288" t="s">
        <v>2177</v>
      </c>
      <c r="AK442" s="289" t="s">
        <v>2178</v>
      </c>
      <c r="AL442" s="279" t="s">
        <v>147</v>
      </c>
      <c r="AM442" s="282" t="s">
        <v>81</v>
      </c>
      <c r="AN442" s="279" t="s">
        <v>20</v>
      </c>
      <c r="AO442" s="279" t="s">
        <v>193</v>
      </c>
      <c r="AP442" s="283" t="s">
        <v>2262</v>
      </c>
      <c r="AQ442" s="268"/>
      <c r="AR442" s="282" t="s">
        <v>359</v>
      </c>
      <c r="AS442" s="398"/>
    </row>
    <row r="443" spans="1:45" s="362" customFormat="1" ht="46" customHeight="1" x14ac:dyDescent="0.2">
      <c r="A443" s="554" t="s">
        <v>4160</v>
      </c>
      <c r="B443" s="371" t="s">
        <v>2266</v>
      </c>
      <c r="C443" s="279">
        <v>4</v>
      </c>
      <c r="D443" s="279" t="s">
        <v>20</v>
      </c>
      <c r="E443" s="307" t="s">
        <v>77</v>
      </c>
      <c r="F443" s="277" t="s">
        <v>77</v>
      </c>
      <c r="G443" s="278" t="s">
        <v>2267</v>
      </c>
      <c r="H443" s="278" t="s">
        <v>2268</v>
      </c>
      <c r="I443" s="278" t="s">
        <v>2262</v>
      </c>
      <c r="J443" s="277"/>
      <c r="K443" s="279" t="s">
        <v>16</v>
      </c>
      <c r="L443" s="288" t="s">
        <v>2195</v>
      </c>
      <c r="M443" s="289" t="s">
        <v>2196</v>
      </c>
      <c r="N443" s="279" t="s">
        <v>77</v>
      </c>
      <c r="O443" s="282" t="s">
        <v>81</v>
      </c>
      <c r="P443" s="279" t="s">
        <v>20</v>
      </c>
      <c r="Q443" s="279" t="s">
        <v>193</v>
      </c>
      <c r="R443" s="283" t="s">
        <v>2262</v>
      </c>
      <c r="S443" s="208">
        <f>IF(B443="EXT",MATCH(SUBSTITUTE(M443,"/rsm:CrossIndustryInvoice",""),'Order-X_EXTENDED'!O:O,0),MATCH(B443,'Order-X_EXTENDED'!Z:Z,0))</f>
        <v>569</v>
      </c>
      <c r="T443" s="282" t="s">
        <v>359</v>
      </c>
      <c r="U443" s="273"/>
      <c r="V443" s="271" t="str">
        <f t="shared" si="12"/>
        <v>/rsm:CrossIndustryInvoice/rsm:SupplyChainTradeTransaction/ram:ApplicableHeaderTradeAgreement/ram:AdditionalReferencedDocument</v>
      </c>
      <c r="W443" s="271" t="str">
        <f t="shared" si="13"/>
        <v>/ram:TypeCode</v>
      </c>
      <c r="X443" s="272">
        <f>COUNTIFS(M$4:M443,V443)</f>
        <v>3</v>
      </c>
      <c r="Z443" s="358" t="s">
        <v>2266</v>
      </c>
      <c r="AA443" s="279">
        <v>4</v>
      </c>
      <c r="AB443" s="279" t="s">
        <v>20</v>
      </c>
      <c r="AC443" s="307" t="s">
        <v>77</v>
      </c>
      <c r="AD443" s="277" t="s">
        <v>77</v>
      </c>
      <c r="AE443" s="278" t="s">
        <v>1340</v>
      </c>
      <c r="AF443" s="278"/>
      <c r="AG443" s="278" t="s">
        <v>2265</v>
      </c>
      <c r="AH443" s="277"/>
      <c r="AI443" s="279" t="s">
        <v>16</v>
      </c>
      <c r="AJ443" s="288" t="s">
        <v>2195</v>
      </c>
      <c r="AK443" s="289" t="s">
        <v>2196</v>
      </c>
      <c r="AL443" s="279" t="s">
        <v>77</v>
      </c>
      <c r="AM443" s="282" t="s">
        <v>81</v>
      </c>
      <c r="AN443" s="279" t="s">
        <v>20</v>
      </c>
      <c r="AO443" s="279" t="s">
        <v>193</v>
      </c>
      <c r="AP443" s="283" t="s">
        <v>2262</v>
      </c>
      <c r="AQ443" s="268"/>
      <c r="AR443" s="282" t="s">
        <v>359</v>
      </c>
      <c r="AS443" s="398"/>
    </row>
    <row r="444" spans="1:45" s="362" customFormat="1" ht="46" customHeight="1" x14ac:dyDescent="0.2">
      <c r="A444" s="554" t="s">
        <v>4160</v>
      </c>
      <c r="B444" s="371" t="s">
        <v>2269</v>
      </c>
      <c r="C444" s="279">
        <v>4</v>
      </c>
      <c r="D444" s="279" t="s">
        <v>20</v>
      </c>
      <c r="E444" s="307" t="s">
        <v>404</v>
      </c>
      <c r="F444" s="277" t="s">
        <v>2270</v>
      </c>
      <c r="G444" s="278" t="s">
        <v>1345</v>
      </c>
      <c r="H444" s="278"/>
      <c r="I444" s="278" t="s">
        <v>77</v>
      </c>
      <c r="J444" s="277"/>
      <c r="K444" s="279" t="s">
        <v>20</v>
      </c>
      <c r="L444" s="288" t="s">
        <v>2271</v>
      </c>
      <c r="M444" s="289" t="s">
        <v>2272</v>
      </c>
      <c r="N444" s="279" t="s">
        <v>409</v>
      </c>
      <c r="O444" s="282" t="s">
        <v>81</v>
      </c>
      <c r="P444" s="279" t="s">
        <v>20</v>
      </c>
      <c r="Q444" s="279" t="s">
        <v>77</v>
      </c>
      <c r="R444" s="283" t="s">
        <v>77</v>
      </c>
      <c r="S444" s="208">
        <f>IF(B444="EXT",MATCH(SUBSTITUTE(M444,"/rsm:CrossIndustryInvoice",""),'Order-X_EXTENDED'!O:O,0),MATCH(B444,'Order-X_EXTENDED'!Z:Z,0))</f>
        <v>560</v>
      </c>
      <c r="T444" s="282" t="s">
        <v>359</v>
      </c>
      <c r="U444" s="273"/>
      <c r="V444" s="271" t="str">
        <f t="shared" si="12"/>
        <v>/rsm:CrossIndustryInvoice/rsm:SupplyChainTradeTransaction/ram:ApplicableHeaderTradeAgreement/ram:AdditionalReferencedDocument</v>
      </c>
      <c r="W444" s="271" t="str">
        <f t="shared" si="13"/>
        <v>/ram:ReferenceTypeCode</v>
      </c>
      <c r="X444" s="272">
        <f>COUNTIFS(M$4:M444,V444)</f>
        <v>3</v>
      </c>
      <c r="Z444" s="358" t="s">
        <v>2269</v>
      </c>
      <c r="AA444" s="279">
        <v>4</v>
      </c>
      <c r="AB444" s="279" t="s">
        <v>20</v>
      </c>
      <c r="AC444" s="307" t="s">
        <v>410</v>
      </c>
      <c r="AD444" s="277" t="s">
        <v>2273</v>
      </c>
      <c r="AE444" s="278" t="s">
        <v>1349</v>
      </c>
      <c r="AF444" s="278"/>
      <c r="AG444" s="278" t="s">
        <v>77</v>
      </c>
      <c r="AH444" s="277"/>
      <c r="AI444" s="279" t="s">
        <v>20</v>
      </c>
      <c r="AJ444" s="288" t="s">
        <v>2271</v>
      </c>
      <c r="AK444" s="289" t="s">
        <v>2272</v>
      </c>
      <c r="AL444" s="279" t="s">
        <v>409</v>
      </c>
      <c r="AM444" s="282" t="s">
        <v>81</v>
      </c>
      <c r="AN444" s="279" t="s">
        <v>20</v>
      </c>
      <c r="AO444" s="279" t="s">
        <v>77</v>
      </c>
      <c r="AP444" s="283" t="s">
        <v>77</v>
      </c>
      <c r="AQ444" s="268"/>
      <c r="AR444" s="282" t="s">
        <v>359</v>
      </c>
      <c r="AS444" s="398"/>
    </row>
    <row r="445" spans="1:45" s="362" customFormat="1" ht="46" customHeight="1" x14ac:dyDescent="0.2">
      <c r="A445" s="554" t="s">
        <v>4160</v>
      </c>
      <c r="B445" s="335" t="s">
        <v>92</v>
      </c>
      <c r="C445" s="336">
        <v>4</v>
      </c>
      <c r="D445" s="336" t="s">
        <v>20</v>
      </c>
      <c r="E445" s="334" t="s">
        <v>4611</v>
      </c>
      <c r="F445" s="328"/>
      <c r="G445" s="329"/>
      <c r="H445" s="329"/>
      <c r="I445" s="329"/>
      <c r="J445" s="328"/>
      <c r="K445" s="327" t="s">
        <v>20</v>
      </c>
      <c r="L445" s="337" t="s">
        <v>2274</v>
      </c>
      <c r="M445" s="338" t="s">
        <v>2275</v>
      </c>
      <c r="N445" s="327"/>
      <c r="O445" s="332"/>
      <c r="P445" s="336" t="s">
        <v>20</v>
      </c>
      <c r="Q445" s="327"/>
      <c r="R445" s="333"/>
      <c r="S445" s="208">
        <f>IF(B445="EXT",MATCH(SUBSTITUTE(M445,"/rsm:CrossIndustryInvoice",""),'Order-X_EXTENDED'!O:O,0),MATCH(B445,'Order-X_EXTENDED'!Z:Z,0))</f>
        <v>561</v>
      </c>
      <c r="T445" s="339" t="s">
        <v>99</v>
      </c>
      <c r="U445" s="273"/>
      <c r="V445" s="271" t="str">
        <f>IF(ISERROR(FIND("/",M445)),M445,LEFT(M445,FIND(CHAR(1),SUBSTITUTE(M445,"/",CHAR(1),LEN(M445)-LEN(SUBSTITUTE(M445,"/",""))))-1))</f>
        <v>/rsm:CrossIndustryInvoice/rsm:SupplyChainTradeTransaction/ram:ApplicableHeaderTradeAgreement/ram:AdditionalReferencedDocument</v>
      </c>
      <c r="W445" s="271" t="str">
        <f>IF(ISERROR(FIND("/",M445)),M445,MID(M445, FIND(CHAR(1),SUBSTITUTE(M445,"/",CHAR(1), LEN(M445)-LEN(SUBSTITUTE(M445,"/","")))), LEN(M445)))</f>
        <v>/ram:FormattedIssueDateTime</v>
      </c>
      <c r="X445" s="272">
        <f>COUNTIFS(M$4:M445,V445)</f>
        <v>3</v>
      </c>
      <c r="Z445" s="335" t="s">
        <v>92</v>
      </c>
      <c r="AA445" s="336">
        <v>4</v>
      </c>
      <c r="AB445" s="336" t="s">
        <v>20</v>
      </c>
      <c r="AC445" s="334" t="s">
        <v>656</v>
      </c>
      <c r="AD445" s="328"/>
      <c r="AE445" s="329"/>
      <c r="AF445" s="329"/>
      <c r="AG445" s="329"/>
      <c r="AH445" s="328"/>
      <c r="AI445" s="327" t="s">
        <v>20</v>
      </c>
      <c r="AJ445" s="337" t="s">
        <v>2274</v>
      </c>
      <c r="AK445" s="338" t="s">
        <v>2275</v>
      </c>
      <c r="AL445" s="327"/>
      <c r="AM445" s="332"/>
      <c r="AN445" s="336" t="s">
        <v>20</v>
      </c>
      <c r="AO445" s="327"/>
      <c r="AP445" s="333"/>
      <c r="AQ445" s="268"/>
      <c r="AR445" s="339" t="s">
        <v>99</v>
      </c>
      <c r="AS445" s="398"/>
    </row>
    <row r="446" spans="1:45" s="362" customFormat="1" ht="46" customHeight="1" x14ac:dyDescent="0.2">
      <c r="A446" s="554" t="s">
        <v>4160</v>
      </c>
      <c r="B446" s="274" t="s">
        <v>92</v>
      </c>
      <c r="C446" s="275">
        <v>5</v>
      </c>
      <c r="D446" s="275" t="s">
        <v>16</v>
      </c>
      <c r="E446" s="277" t="s">
        <v>4612</v>
      </c>
      <c r="F446" s="277"/>
      <c r="G446" s="278"/>
      <c r="H446" s="278"/>
      <c r="I446" s="278"/>
      <c r="J446" s="277"/>
      <c r="K446" s="279" t="s">
        <v>16</v>
      </c>
      <c r="L446" s="280" t="s">
        <v>2276</v>
      </c>
      <c r="M446" s="281" t="s">
        <v>2277</v>
      </c>
      <c r="N446" s="279"/>
      <c r="O446" s="282"/>
      <c r="P446" s="275" t="s">
        <v>20</v>
      </c>
      <c r="Q446" s="279"/>
      <c r="R446" s="283"/>
      <c r="S446" s="208">
        <f>IF(B446="EXT",MATCH(SUBSTITUTE(M446,"/rsm:CrossIndustryInvoice",""),'Order-X_EXTENDED'!O:O,0),MATCH(B446,'Order-X_EXTENDED'!Z:Z,0))</f>
        <v>562</v>
      </c>
      <c r="T446" s="284" t="s">
        <v>99</v>
      </c>
      <c r="U446" s="273"/>
      <c r="V446" s="271" t="str">
        <f>IF(ISERROR(FIND("/",M446)),M446,LEFT(M446,FIND(CHAR(1),SUBSTITUTE(M446,"/",CHAR(1),LEN(M446)-LEN(SUBSTITUTE(M446,"/",""))))-1))</f>
        <v>/rsm:CrossIndustryInvoice/rsm:SupplyChainTradeTransaction/ram:ApplicableHeaderTradeAgreement/ram:AdditionalReferencedDocument/ram:FormattedIssueDateTime</v>
      </c>
      <c r="W446" s="271" t="str">
        <f>IF(ISERROR(FIND("/",M446)),M446,MID(M446, FIND(CHAR(1),SUBSTITUTE(M446,"/",CHAR(1), LEN(M446)-LEN(SUBSTITUTE(M446,"/","")))), LEN(M446)))</f>
        <v>/qdt:DateTimeString</v>
      </c>
      <c r="X446" s="272">
        <f>COUNTIFS(M$4:M446,V446)</f>
        <v>3</v>
      </c>
      <c r="Z446" s="274" t="s">
        <v>92</v>
      </c>
      <c r="AA446" s="275">
        <v>5</v>
      </c>
      <c r="AB446" s="275" t="s">
        <v>16</v>
      </c>
      <c r="AC446" s="277">
        <v>0</v>
      </c>
      <c r="AD446" s="277"/>
      <c r="AE446" s="278"/>
      <c r="AF446" s="278"/>
      <c r="AG446" s="278"/>
      <c r="AH446" s="277"/>
      <c r="AI446" s="279" t="s">
        <v>16</v>
      </c>
      <c r="AJ446" s="280" t="s">
        <v>2276</v>
      </c>
      <c r="AK446" s="281" t="s">
        <v>2277</v>
      </c>
      <c r="AL446" s="279"/>
      <c r="AM446" s="282"/>
      <c r="AN446" s="275" t="s">
        <v>20</v>
      </c>
      <c r="AO446" s="279"/>
      <c r="AP446" s="283"/>
      <c r="AQ446" s="268"/>
      <c r="AR446" s="284" t="s">
        <v>99</v>
      </c>
      <c r="AS446" s="398"/>
    </row>
    <row r="447" spans="1:45" s="362" customFormat="1" ht="46" customHeight="1" x14ac:dyDescent="0.2">
      <c r="A447" s="554" t="s">
        <v>4160</v>
      </c>
      <c r="B447" s="274" t="s">
        <v>92</v>
      </c>
      <c r="C447" s="275">
        <v>6</v>
      </c>
      <c r="D447" s="275" t="s">
        <v>16</v>
      </c>
      <c r="E447" s="277" t="s">
        <v>302</v>
      </c>
      <c r="F447" s="277"/>
      <c r="G447" s="278"/>
      <c r="H447" s="278"/>
      <c r="I447" s="278" t="s">
        <v>227</v>
      </c>
      <c r="J447" s="277"/>
      <c r="K447" s="279" t="s">
        <v>16</v>
      </c>
      <c r="L447" s="280" t="s">
        <v>2278</v>
      </c>
      <c r="M447" s="281" t="s">
        <v>2279</v>
      </c>
      <c r="N447" s="279"/>
      <c r="O447" s="282"/>
      <c r="P447" s="275" t="s">
        <v>20</v>
      </c>
      <c r="Q447" s="279"/>
      <c r="R447" s="283"/>
      <c r="S447" s="208">
        <f>IF(B447="EXT",MATCH(SUBSTITUTE(M447,"/rsm:CrossIndustryInvoice",""),'Order-X_EXTENDED'!O:O,0),MATCH(B447,'Order-X_EXTENDED'!Z:Z,0))</f>
        <v>563</v>
      </c>
      <c r="T447" s="284" t="s">
        <v>99</v>
      </c>
      <c r="U447" s="273"/>
      <c r="V447" s="271" t="str">
        <f>IF(ISERROR(FIND("/",M447)),M447,LEFT(M447,FIND(CHAR(1),SUBSTITUTE(M447,"/",CHAR(1),LEN(M447)-LEN(SUBSTITUTE(M447,"/",""))))-1))</f>
        <v>/rsm:CrossIndustryInvoice/rsm:SupplyChainTradeTransaction/ram:ApplicableHeaderTradeAgreement/ram:AdditionalReferencedDocument/ram:FormattedIssueDateTime/qdt:DateTimeString</v>
      </c>
      <c r="W447" s="271" t="str">
        <f>IF(ISERROR(FIND("/",M447)),M447,MID(M447, FIND(CHAR(1),SUBSTITUTE(M447,"/",CHAR(1), LEN(M447)-LEN(SUBSTITUTE(M447,"/","")))), LEN(M447)))</f>
        <v>/@format</v>
      </c>
      <c r="X447" s="272">
        <f>COUNTIFS(M$4:M460,V447)</f>
        <v>3</v>
      </c>
      <c r="Z447" s="274" t="s">
        <v>92</v>
      </c>
      <c r="AA447" s="275">
        <v>6</v>
      </c>
      <c r="AB447" s="275" t="s">
        <v>16</v>
      </c>
      <c r="AC447" s="277" t="s">
        <v>307</v>
      </c>
      <c r="AD447" s="277"/>
      <c r="AE447" s="278"/>
      <c r="AF447" s="278"/>
      <c r="AG447" s="278"/>
      <c r="AH447" s="277"/>
      <c r="AI447" s="279" t="s">
        <v>16</v>
      </c>
      <c r="AJ447" s="280" t="s">
        <v>2278</v>
      </c>
      <c r="AK447" s="281" t="s">
        <v>2279</v>
      </c>
      <c r="AL447" s="279"/>
      <c r="AM447" s="282"/>
      <c r="AN447" s="275" t="s">
        <v>20</v>
      </c>
      <c r="AO447" s="279"/>
      <c r="AP447" s="283"/>
      <c r="AQ447" s="268"/>
      <c r="AR447" s="284" t="s">
        <v>99</v>
      </c>
      <c r="AS447" s="398"/>
    </row>
    <row r="448" spans="1:45" s="362" customFormat="1" ht="46" customHeight="1" x14ac:dyDescent="0.2">
      <c r="A448" s="553" t="s">
        <v>4160</v>
      </c>
      <c r="B448" s="369" t="s">
        <v>2280</v>
      </c>
      <c r="C448" s="317">
        <v>3</v>
      </c>
      <c r="D448" s="317" t="s">
        <v>20</v>
      </c>
      <c r="E448" s="318" t="s">
        <v>4618</v>
      </c>
      <c r="F448" s="319"/>
      <c r="G448" s="320"/>
      <c r="H448" s="320"/>
      <c r="I448" s="320"/>
      <c r="J448" s="319"/>
      <c r="K448" s="317" t="s">
        <v>20</v>
      </c>
      <c r="L448" s="321" t="s">
        <v>2281</v>
      </c>
      <c r="M448" s="322" t="s">
        <v>2282</v>
      </c>
      <c r="N448" s="317"/>
      <c r="O448" s="323"/>
      <c r="P448" s="317" t="s">
        <v>20</v>
      </c>
      <c r="Q448" s="317"/>
      <c r="R448" s="324"/>
      <c r="S448" s="208">
        <f>IF(B448="EXT",MATCH(SUBSTITUTE(M448,"/rsm:CrossIndustryInvoice",""),'Order-X_EXTENDED'!O:O,0),MATCH(B448,'Order-X_EXTENDED'!Z:Z,0))</f>
        <v>637</v>
      </c>
      <c r="T448" s="323" t="s">
        <v>359</v>
      </c>
      <c r="U448" s="273"/>
      <c r="V448" s="271" t="str">
        <f t="shared" si="12"/>
        <v>/rsm:CrossIndustryInvoice/rsm:SupplyChainTradeTransaction/ram:ApplicableHeaderTradeAgreement</v>
      </c>
      <c r="W448" s="271" t="str">
        <f t="shared" si="13"/>
        <v>/ram:SpecifiedProcuringProject</v>
      </c>
      <c r="X448" s="272">
        <f>COUNTIFS(M$4:M448,V448)</f>
        <v>1</v>
      </c>
      <c r="Z448" s="359" t="s">
        <v>2280</v>
      </c>
      <c r="AA448" s="317">
        <v>3</v>
      </c>
      <c r="AB448" s="317" t="s">
        <v>20</v>
      </c>
      <c r="AC448" s="318" t="s">
        <v>2283</v>
      </c>
      <c r="AD448" s="319"/>
      <c r="AE448" s="320"/>
      <c r="AF448" s="320"/>
      <c r="AG448" s="320" t="s">
        <v>77</v>
      </c>
      <c r="AH448" s="319"/>
      <c r="AI448" s="317" t="s">
        <v>20</v>
      </c>
      <c r="AJ448" s="321" t="s">
        <v>2281</v>
      </c>
      <c r="AK448" s="322" t="s">
        <v>2282</v>
      </c>
      <c r="AL448" s="317"/>
      <c r="AM448" s="323"/>
      <c r="AN448" s="317" t="s">
        <v>20</v>
      </c>
      <c r="AO448" s="317"/>
      <c r="AP448" s="324"/>
      <c r="AQ448" s="268"/>
      <c r="AR448" s="323" t="s">
        <v>359</v>
      </c>
      <c r="AS448" s="398"/>
    </row>
    <row r="449" spans="1:45" s="362" customFormat="1" ht="46" customHeight="1" x14ac:dyDescent="0.2">
      <c r="A449" s="554" t="s">
        <v>4160</v>
      </c>
      <c r="B449" s="371" t="s">
        <v>2284</v>
      </c>
      <c r="C449" s="279">
        <v>4</v>
      </c>
      <c r="D449" s="279" t="s">
        <v>20</v>
      </c>
      <c r="E449" s="277" t="s">
        <v>2285</v>
      </c>
      <c r="F449" s="277" t="s">
        <v>2286</v>
      </c>
      <c r="G449" s="278"/>
      <c r="H449" s="278"/>
      <c r="I449" s="278" t="s">
        <v>77</v>
      </c>
      <c r="J449" s="340" t="s">
        <v>590</v>
      </c>
      <c r="K449" s="279" t="s">
        <v>16</v>
      </c>
      <c r="L449" s="288" t="s">
        <v>2287</v>
      </c>
      <c r="M449" s="289" t="s">
        <v>2288</v>
      </c>
      <c r="N449" s="279" t="s">
        <v>531</v>
      </c>
      <c r="O449" s="282" t="s">
        <v>81</v>
      </c>
      <c r="P449" s="279" t="s">
        <v>16</v>
      </c>
      <c r="Q449" s="279" t="s">
        <v>77</v>
      </c>
      <c r="R449" s="283" t="s">
        <v>2289</v>
      </c>
      <c r="S449" s="208">
        <f>IF(B449="EXT",MATCH(SUBSTITUTE(M449,"/rsm:CrossIndustryInvoice",""),'Order-X_EXTENDED'!O:O,0),MATCH(B449,'Order-X_EXTENDED'!Z:Z,0))</f>
        <v>638</v>
      </c>
      <c r="T449" s="282" t="s">
        <v>359</v>
      </c>
      <c r="U449" s="273"/>
      <c r="V449" s="271" t="str">
        <f t="shared" si="12"/>
        <v>/rsm:CrossIndustryInvoice/rsm:SupplyChainTradeTransaction/ram:ApplicableHeaderTradeAgreement/ram:SpecifiedProcuringProject</v>
      </c>
      <c r="W449" s="271" t="str">
        <f t="shared" si="13"/>
        <v>/ram:ID</v>
      </c>
      <c r="X449" s="272">
        <f>COUNTIFS(M$4:M449,V449)</f>
        <v>1</v>
      </c>
      <c r="Z449" s="358" t="s">
        <v>2284</v>
      </c>
      <c r="AA449" s="279">
        <v>4</v>
      </c>
      <c r="AB449" s="279" t="s">
        <v>20</v>
      </c>
      <c r="AC449" s="277" t="s">
        <v>2290</v>
      </c>
      <c r="AD449" s="277" t="s">
        <v>2291</v>
      </c>
      <c r="AE449" s="278" t="s">
        <v>77</v>
      </c>
      <c r="AF449" s="278"/>
      <c r="AG449" s="278" t="s">
        <v>77</v>
      </c>
      <c r="AH449" s="340" t="s">
        <v>596</v>
      </c>
      <c r="AI449" s="279" t="s">
        <v>16</v>
      </c>
      <c r="AJ449" s="288" t="s">
        <v>2287</v>
      </c>
      <c r="AK449" s="289" t="s">
        <v>2288</v>
      </c>
      <c r="AL449" s="279" t="s">
        <v>531</v>
      </c>
      <c r="AM449" s="282" t="s">
        <v>81</v>
      </c>
      <c r="AN449" s="279" t="s">
        <v>16</v>
      </c>
      <c r="AO449" s="279" t="s">
        <v>77</v>
      </c>
      <c r="AP449" s="283" t="s">
        <v>2289</v>
      </c>
      <c r="AQ449" s="268"/>
      <c r="AR449" s="282" t="s">
        <v>359</v>
      </c>
      <c r="AS449" s="398"/>
    </row>
    <row r="450" spans="1:45" s="362" customFormat="1" ht="46" customHeight="1" x14ac:dyDescent="0.2">
      <c r="A450" s="554" t="s">
        <v>4160</v>
      </c>
      <c r="B450" s="371" t="s">
        <v>2292</v>
      </c>
      <c r="C450" s="279">
        <v>4</v>
      </c>
      <c r="D450" s="279" t="s">
        <v>16</v>
      </c>
      <c r="E450" s="307" t="s">
        <v>2293</v>
      </c>
      <c r="F450" s="277" t="s">
        <v>77</v>
      </c>
      <c r="G450" s="278" t="s">
        <v>2294</v>
      </c>
      <c r="H450" s="278"/>
      <c r="I450" s="278" t="s">
        <v>2289</v>
      </c>
      <c r="J450" s="277"/>
      <c r="K450" s="279" t="s">
        <v>16</v>
      </c>
      <c r="L450" s="288" t="s">
        <v>2295</v>
      </c>
      <c r="M450" s="289" t="s">
        <v>2296</v>
      </c>
      <c r="N450" s="279" t="s">
        <v>77</v>
      </c>
      <c r="O450" s="282" t="s">
        <v>81</v>
      </c>
      <c r="P450" s="279" t="s">
        <v>16</v>
      </c>
      <c r="Q450" s="279" t="s">
        <v>77</v>
      </c>
      <c r="R450" s="283" t="s">
        <v>2289</v>
      </c>
      <c r="S450" s="208">
        <f>IF(B450="EXT",MATCH(SUBSTITUTE(M450,"/rsm:CrossIndustryInvoice",""),'Order-X_EXTENDED'!O:O,0),MATCH(B450,'Order-X_EXTENDED'!Z:Z,0))</f>
        <v>639</v>
      </c>
      <c r="T450" s="282" t="s">
        <v>359</v>
      </c>
      <c r="U450" s="273"/>
      <c r="V450" s="271" t="str">
        <f t="shared" si="12"/>
        <v>/rsm:CrossIndustryInvoice/rsm:SupplyChainTradeTransaction/ram:ApplicableHeaderTradeAgreement/ram:SpecifiedProcuringProject</v>
      </c>
      <c r="W450" s="271" t="str">
        <f t="shared" si="13"/>
        <v>/ram:Name</v>
      </c>
      <c r="X450" s="272">
        <f>COUNTIFS(M$4:M450,V450)</f>
        <v>1</v>
      </c>
      <c r="Z450" s="358" t="s">
        <v>2292</v>
      </c>
      <c r="AA450" s="279">
        <v>4</v>
      </c>
      <c r="AB450" s="279" t="s">
        <v>16</v>
      </c>
      <c r="AC450" s="307" t="s">
        <v>2297</v>
      </c>
      <c r="AD450" s="277" t="s">
        <v>77</v>
      </c>
      <c r="AE450" s="278" t="s">
        <v>2298</v>
      </c>
      <c r="AF450" s="278"/>
      <c r="AG450" s="278" t="s">
        <v>2299</v>
      </c>
      <c r="AH450" s="277"/>
      <c r="AI450" s="279" t="s">
        <v>16</v>
      </c>
      <c r="AJ450" s="288" t="s">
        <v>2295</v>
      </c>
      <c r="AK450" s="289" t="s">
        <v>2296</v>
      </c>
      <c r="AL450" s="279" t="s">
        <v>77</v>
      </c>
      <c r="AM450" s="282" t="s">
        <v>81</v>
      </c>
      <c r="AN450" s="279" t="s">
        <v>16</v>
      </c>
      <c r="AO450" s="279" t="s">
        <v>77</v>
      </c>
      <c r="AP450" s="283" t="s">
        <v>2289</v>
      </c>
      <c r="AQ450" s="268"/>
      <c r="AR450" s="282" t="s">
        <v>359</v>
      </c>
      <c r="AS450" s="398"/>
    </row>
    <row r="451" spans="1:45" s="362" customFormat="1" ht="46" customHeight="1" x14ac:dyDescent="0.2">
      <c r="A451" s="553" t="s">
        <v>4160</v>
      </c>
      <c r="B451" s="308" t="s">
        <v>92</v>
      </c>
      <c r="C451" s="309">
        <v>3</v>
      </c>
      <c r="D451" s="309" t="s">
        <v>21</v>
      </c>
      <c r="E451" s="328" t="s">
        <v>4506</v>
      </c>
      <c r="F451" s="328"/>
      <c r="G451" s="329"/>
      <c r="H451" s="329"/>
      <c r="I451" s="329"/>
      <c r="J451" s="328"/>
      <c r="K451" s="327" t="s">
        <v>21</v>
      </c>
      <c r="L451" s="311" t="s">
        <v>2300</v>
      </c>
      <c r="M451" s="312" t="s">
        <v>2301</v>
      </c>
      <c r="N451" s="327"/>
      <c r="O451" s="332"/>
      <c r="P451" s="309" t="s">
        <v>21</v>
      </c>
      <c r="Q451" s="327"/>
      <c r="R451" s="333"/>
      <c r="S451" s="208">
        <f>IF(B451="EXT",MATCH(SUBSTITUTE(M451,"/rsm:CrossIndustryInvoice",""),'Order-X_EXTENDED'!O:O,0),MATCH(B451,'Order-X_EXTENDED'!Z:Z,0))</f>
        <v>640</v>
      </c>
      <c r="T451" s="313" t="s">
        <v>99</v>
      </c>
      <c r="U451" s="273"/>
      <c r="V451" s="271" t="str">
        <f t="shared" si="12"/>
        <v>/rsm:CrossIndustryInvoice/rsm:SupplyChainTradeTransaction/ram:ApplicableHeaderTradeAgreement</v>
      </c>
      <c r="W451" s="271" t="str">
        <f t="shared" si="13"/>
        <v>/ram:UltimateCustomerOrderReferencedDocument</v>
      </c>
      <c r="X451" s="272">
        <f>COUNTIFS(M$4:M451,V451)</f>
        <v>1</v>
      </c>
      <c r="Z451" s="308" t="s">
        <v>92</v>
      </c>
      <c r="AA451" s="309">
        <v>3</v>
      </c>
      <c r="AB451" s="309" t="s">
        <v>21</v>
      </c>
      <c r="AC451" s="328">
        <v>0</v>
      </c>
      <c r="AD451" s="328"/>
      <c r="AE451" s="329"/>
      <c r="AF451" s="329"/>
      <c r="AG451" s="329"/>
      <c r="AH451" s="328"/>
      <c r="AI451" s="327" t="s">
        <v>21</v>
      </c>
      <c r="AJ451" s="311" t="s">
        <v>2300</v>
      </c>
      <c r="AK451" s="312" t="s">
        <v>2301</v>
      </c>
      <c r="AL451" s="327"/>
      <c r="AM451" s="332"/>
      <c r="AN451" s="309" t="s">
        <v>21</v>
      </c>
      <c r="AO451" s="327"/>
      <c r="AP451" s="333"/>
      <c r="AQ451" s="268"/>
      <c r="AR451" s="313" t="s">
        <v>99</v>
      </c>
      <c r="AS451" s="398"/>
    </row>
    <row r="452" spans="1:45" s="362" customFormat="1" ht="46" customHeight="1" x14ac:dyDescent="0.2">
      <c r="A452" s="554" t="s">
        <v>4160</v>
      </c>
      <c r="B452" s="274" t="s">
        <v>92</v>
      </c>
      <c r="C452" s="275">
        <v>4</v>
      </c>
      <c r="D452" s="275" t="s">
        <v>20</v>
      </c>
      <c r="E452" s="277" t="s">
        <v>4619</v>
      </c>
      <c r="F452" s="277"/>
      <c r="G452" s="278"/>
      <c r="H452" s="278"/>
      <c r="I452" s="278"/>
      <c r="J452" s="277"/>
      <c r="K452" s="279" t="s">
        <v>20</v>
      </c>
      <c r="L452" s="280" t="s">
        <v>2302</v>
      </c>
      <c r="M452" s="281" t="s">
        <v>2303</v>
      </c>
      <c r="N452" s="279"/>
      <c r="O452" s="282"/>
      <c r="P452" s="275" t="s">
        <v>20</v>
      </c>
      <c r="Q452" s="279"/>
      <c r="R452" s="283"/>
      <c r="S452" s="208">
        <f>IF(B452="EXT",MATCH(SUBSTITUTE(M452,"/rsm:CrossIndustryInvoice",""),'Order-X_EXTENDED'!O:O,0),MATCH(B452,'Order-X_EXTENDED'!Z:Z,0))</f>
        <v>641</v>
      </c>
      <c r="T452" s="284" t="s">
        <v>99</v>
      </c>
      <c r="U452" s="273"/>
      <c r="V452" s="271" t="str">
        <f t="shared" si="12"/>
        <v>/rsm:CrossIndustryInvoice/rsm:SupplyChainTradeTransaction/ram:ApplicableHeaderTradeAgreement/ram:UltimateCustomerOrderReferencedDocument</v>
      </c>
      <c r="W452" s="271" t="str">
        <f t="shared" si="13"/>
        <v>/ram:IssuerAssignedID</v>
      </c>
      <c r="X452" s="272">
        <f>COUNTIFS(M$4:M452,V452)</f>
        <v>1</v>
      </c>
      <c r="Z452" s="274" t="s">
        <v>92</v>
      </c>
      <c r="AA452" s="275">
        <v>4</v>
      </c>
      <c r="AB452" s="275" t="s">
        <v>20</v>
      </c>
      <c r="AC452" s="277">
        <v>0</v>
      </c>
      <c r="AD452" s="277"/>
      <c r="AE452" s="278"/>
      <c r="AF452" s="278"/>
      <c r="AG452" s="278"/>
      <c r="AH452" s="277"/>
      <c r="AI452" s="279" t="s">
        <v>20</v>
      </c>
      <c r="AJ452" s="280" t="s">
        <v>2302</v>
      </c>
      <c r="AK452" s="281" t="s">
        <v>2303</v>
      </c>
      <c r="AL452" s="279"/>
      <c r="AM452" s="282"/>
      <c r="AN452" s="275" t="s">
        <v>20</v>
      </c>
      <c r="AO452" s="279"/>
      <c r="AP452" s="283"/>
      <c r="AQ452" s="268"/>
      <c r="AR452" s="284" t="s">
        <v>99</v>
      </c>
      <c r="AS452" s="398"/>
    </row>
    <row r="453" spans="1:45" s="362" customFormat="1" ht="46" customHeight="1" x14ac:dyDescent="0.2">
      <c r="A453" s="554" t="s">
        <v>4160</v>
      </c>
      <c r="B453" s="335" t="s">
        <v>92</v>
      </c>
      <c r="C453" s="336">
        <v>4</v>
      </c>
      <c r="D453" s="336" t="s">
        <v>20</v>
      </c>
      <c r="E453" s="334" t="s">
        <v>4611</v>
      </c>
      <c r="F453" s="328"/>
      <c r="G453" s="329"/>
      <c r="H453" s="329"/>
      <c r="I453" s="329"/>
      <c r="J453" s="328"/>
      <c r="K453" s="327" t="s">
        <v>20</v>
      </c>
      <c r="L453" s="337" t="s">
        <v>2304</v>
      </c>
      <c r="M453" s="338" t="s">
        <v>2305</v>
      </c>
      <c r="N453" s="327"/>
      <c r="O453" s="332"/>
      <c r="P453" s="336" t="s">
        <v>20</v>
      </c>
      <c r="Q453" s="327"/>
      <c r="R453" s="333"/>
      <c r="S453" s="208">
        <f>IF(B453="EXT",MATCH(SUBSTITUTE(M453,"/rsm:CrossIndustryInvoice",""),'Order-X_EXTENDED'!O:O,0),MATCH(B453,'Order-X_EXTENDED'!Z:Z,0))</f>
        <v>642</v>
      </c>
      <c r="T453" s="339" t="s">
        <v>99</v>
      </c>
      <c r="U453" s="273"/>
      <c r="V453" s="271" t="str">
        <f t="shared" si="12"/>
        <v>/rsm:CrossIndustryInvoice/rsm:SupplyChainTradeTransaction/ram:ApplicableHeaderTradeAgreement/ram:UltimateCustomerOrderReferencedDocument</v>
      </c>
      <c r="W453" s="271" t="str">
        <f t="shared" si="13"/>
        <v>/ram:FormattedIssueDateTime</v>
      </c>
      <c r="X453" s="272">
        <f>COUNTIFS(M$4:M453,V453)</f>
        <v>1</v>
      </c>
      <c r="Z453" s="335" t="s">
        <v>92</v>
      </c>
      <c r="AA453" s="336">
        <v>4</v>
      </c>
      <c r="AB453" s="336" t="s">
        <v>20</v>
      </c>
      <c r="AC453" s="334">
        <v>0</v>
      </c>
      <c r="AD453" s="328"/>
      <c r="AE453" s="329"/>
      <c r="AF453" s="329"/>
      <c r="AG453" s="329"/>
      <c r="AH453" s="328"/>
      <c r="AI453" s="327" t="s">
        <v>20</v>
      </c>
      <c r="AJ453" s="337" t="s">
        <v>2304</v>
      </c>
      <c r="AK453" s="338" t="s">
        <v>2305</v>
      </c>
      <c r="AL453" s="327"/>
      <c r="AM453" s="332"/>
      <c r="AN453" s="336" t="s">
        <v>20</v>
      </c>
      <c r="AO453" s="327"/>
      <c r="AP453" s="333"/>
      <c r="AQ453" s="268"/>
      <c r="AR453" s="339" t="s">
        <v>99</v>
      </c>
      <c r="AS453" s="398"/>
    </row>
    <row r="454" spans="1:45" s="362" customFormat="1" ht="46" customHeight="1" x14ac:dyDescent="0.2">
      <c r="A454" s="554" t="s">
        <v>4160</v>
      </c>
      <c r="B454" s="274" t="s">
        <v>92</v>
      </c>
      <c r="C454" s="275">
        <v>5</v>
      </c>
      <c r="D454" s="275" t="s">
        <v>16</v>
      </c>
      <c r="E454" s="277" t="s">
        <v>4612</v>
      </c>
      <c r="F454" s="277"/>
      <c r="G454" s="278"/>
      <c r="H454" s="278"/>
      <c r="I454" s="278"/>
      <c r="J454" s="277"/>
      <c r="K454" s="279" t="s">
        <v>16</v>
      </c>
      <c r="L454" s="280" t="s">
        <v>2306</v>
      </c>
      <c r="M454" s="281" t="s">
        <v>2307</v>
      </c>
      <c r="N454" s="279"/>
      <c r="O454" s="282"/>
      <c r="P454" s="275" t="s">
        <v>20</v>
      </c>
      <c r="Q454" s="279"/>
      <c r="R454" s="283"/>
      <c r="S454" s="208">
        <f>IF(B454="EXT",MATCH(SUBSTITUTE(M454,"/rsm:CrossIndustryInvoice",""),'Order-X_EXTENDED'!O:O,0),MATCH(B454,'Order-X_EXTENDED'!Z:Z,0))</f>
        <v>643</v>
      </c>
      <c r="T454" s="284" t="s">
        <v>99</v>
      </c>
      <c r="U454" s="273"/>
      <c r="V454" s="271" t="str">
        <f t="shared" ref="V454:V523" si="14">IF(ISERROR(FIND("/",M454)),M454,LEFT(M454,FIND(CHAR(1),SUBSTITUTE(M454,"/",CHAR(1),LEN(M454)-LEN(SUBSTITUTE(M454,"/",""))))-1))</f>
        <v>/rsm:CrossIndustryInvoice/rsm:SupplyChainTradeTransaction/ram:ApplicableHeaderTradeAgreement/ram:UltimateCustomerOrderReferencedDocument/ram:FormattedIssueDateTime</v>
      </c>
      <c r="W454" s="271" t="str">
        <f t="shared" ref="W454:W523" si="15">IF(ISERROR(FIND("/",M454)),M454,MID(M454, FIND(CHAR(1),SUBSTITUTE(M454,"/",CHAR(1), LEN(M454)-LEN(SUBSTITUTE(M454,"/","")))), LEN(M454)))</f>
        <v>/qdt:DateTimeString</v>
      </c>
      <c r="X454" s="272">
        <f>COUNTIFS(M$4:M454,V454)</f>
        <v>1</v>
      </c>
      <c r="Z454" s="274" t="s">
        <v>92</v>
      </c>
      <c r="AA454" s="275">
        <v>5</v>
      </c>
      <c r="AB454" s="275" t="s">
        <v>16</v>
      </c>
      <c r="AC454" s="277">
        <v>0</v>
      </c>
      <c r="AD454" s="277"/>
      <c r="AE454" s="278"/>
      <c r="AF454" s="278"/>
      <c r="AG454" s="278"/>
      <c r="AH454" s="277"/>
      <c r="AI454" s="279" t="s">
        <v>16</v>
      </c>
      <c r="AJ454" s="280" t="s">
        <v>2306</v>
      </c>
      <c r="AK454" s="281" t="s">
        <v>2307</v>
      </c>
      <c r="AL454" s="279"/>
      <c r="AM454" s="282"/>
      <c r="AN454" s="275" t="s">
        <v>20</v>
      </c>
      <c r="AO454" s="279"/>
      <c r="AP454" s="283"/>
      <c r="AQ454" s="268"/>
      <c r="AR454" s="284" t="s">
        <v>99</v>
      </c>
      <c r="AS454" s="398"/>
    </row>
    <row r="455" spans="1:45" s="362" customFormat="1" ht="46" customHeight="1" x14ac:dyDescent="0.2">
      <c r="A455" s="554" t="s">
        <v>4160</v>
      </c>
      <c r="B455" s="274" t="s">
        <v>92</v>
      </c>
      <c r="C455" s="275">
        <v>6</v>
      </c>
      <c r="D455" s="275" t="s">
        <v>16</v>
      </c>
      <c r="E455" s="277" t="s">
        <v>302</v>
      </c>
      <c r="F455" s="277"/>
      <c r="G455" s="278"/>
      <c r="H455" s="278"/>
      <c r="I455" s="278" t="s">
        <v>227</v>
      </c>
      <c r="J455" s="277"/>
      <c r="K455" s="279" t="s">
        <v>16</v>
      </c>
      <c r="L455" s="280" t="s">
        <v>2308</v>
      </c>
      <c r="M455" s="281" t="s">
        <v>2309</v>
      </c>
      <c r="N455" s="279"/>
      <c r="O455" s="282"/>
      <c r="P455" s="275" t="s">
        <v>20</v>
      </c>
      <c r="Q455" s="279"/>
      <c r="R455" s="283"/>
      <c r="S455" s="208">
        <f>IF(B455="EXT",MATCH(SUBSTITUTE(M455,"/rsm:CrossIndustryInvoice",""),'Order-X_EXTENDED'!O:O,0),MATCH(B455,'Order-X_EXTENDED'!Z:Z,0))</f>
        <v>644</v>
      </c>
      <c r="T455" s="284" t="s">
        <v>99</v>
      </c>
      <c r="U455" s="273"/>
      <c r="V455" s="271" t="str">
        <f t="shared" si="14"/>
        <v>/rsm:CrossIndustryInvoice/rsm:SupplyChainTradeTransaction/ram:ApplicableHeaderTradeAgreement/ram:UltimateCustomerOrderReferencedDocument/ram:FormattedIssueDateTime/qdt:DateTimeString</v>
      </c>
      <c r="W455" s="271" t="str">
        <f t="shared" si="15"/>
        <v>/@format</v>
      </c>
      <c r="X455" s="272">
        <f>COUNTIFS(M$4:M455,V455)</f>
        <v>1</v>
      </c>
      <c r="Z455" s="274" t="s">
        <v>92</v>
      </c>
      <c r="AA455" s="275">
        <v>6</v>
      </c>
      <c r="AB455" s="275" t="s">
        <v>16</v>
      </c>
      <c r="AC455" s="277" t="s">
        <v>307</v>
      </c>
      <c r="AD455" s="277"/>
      <c r="AE455" s="278"/>
      <c r="AF455" s="278"/>
      <c r="AG455" s="278"/>
      <c r="AH455" s="277"/>
      <c r="AI455" s="279" t="s">
        <v>16</v>
      </c>
      <c r="AJ455" s="280" t="s">
        <v>2308</v>
      </c>
      <c r="AK455" s="281" t="s">
        <v>2309</v>
      </c>
      <c r="AL455" s="279"/>
      <c r="AM455" s="282"/>
      <c r="AN455" s="275" t="s">
        <v>20</v>
      </c>
      <c r="AO455" s="279"/>
      <c r="AP455" s="283"/>
      <c r="AQ455" s="268"/>
      <c r="AR455" s="284" t="s">
        <v>99</v>
      </c>
      <c r="AS455" s="398"/>
    </row>
    <row r="456" spans="1:45" s="362" customFormat="1" ht="46" customHeight="1" x14ac:dyDescent="0.2">
      <c r="A456" s="155" t="s">
        <v>4161</v>
      </c>
      <c r="B456" s="364" t="s">
        <v>2310</v>
      </c>
      <c r="C456" s="298">
        <v>2</v>
      </c>
      <c r="D456" s="298" t="s">
        <v>16</v>
      </c>
      <c r="E456" s="300" t="s">
        <v>2311</v>
      </c>
      <c r="F456" s="300" t="s">
        <v>2312</v>
      </c>
      <c r="G456" s="301"/>
      <c r="H456" s="301"/>
      <c r="I456" s="301"/>
      <c r="J456" s="300"/>
      <c r="K456" s="298" t="s">
        <v>16</v>
      </c>
      <c r="L456" s="302" t="s">
        <v>2313</v>
      </c>
      <c r="M456" s="303" t="s">
        <v>2314</v>
      </c>
      <c r="N456" s="298"/>
      <c r="O456" s="304"/>
      <c r="P456" s="298" t="s">
        <v>16</v>
      </c>
      <c r="Q456" s="298"/>
      <c r="R456" s="305"/>
      <c r="S456" s="208">
        <f>IF(B456="EXT",MATCH(SUBSTITUTE(M456,"/rsm:CrossIndustryInvoice",""),'Order-X_EXTENDED'!O:O,0),MATCH(B456,'Order-X_EXTENDED'!Z:Z,0))</f>
        <v>645</v>
      </c>
      <c r="T456" s="357" t="s">
        <v>84</v>
      </c>
      <c r="U456" s="273"/>
      <c r="V456" s="271" t="str">
        <f t="shared" si="14"/>
        <v>/rsm:CrossIndustryInvoice/rsm:SupplyChainTradeTransaction</v>
      </c>
      <c r="W456" s="271" t="str">
        <f t="shared" si="15"/>
        <v>/ram:ApplicableHeaderTradeDelivery</v>
      </c>
      <c r="X456" s="272">
        <f>COUNTIFS(M$4:M456,V456)</f>
        <v>1</v>
      </c>
      <c r="Z456" s="364" t="s">
        <v>2310</v>
      </c>
      <c r="AA456" s="298">
        <v>2</v>
      </c>
      <c r="AB456" s="298" t="s">
        <v>16</v>
      </c>
      <c r="AC456" s="300" t="s">
        <v>2315</v>
      </c>
      <c r="AD456" s="300" t="s">
        <v>2316</v>
      </c>
      <c r="AE456" s="301"/>
      <c r="AF456" s="301"/>
      <c r="AG456" s="301" t="s">
        <v>77</v>
      </c>
      <c r="AH456" s="300"/>
      <c r="AI456" s="298" t="s">
        <v>16</v>
      </c>
      <c r="AJ456" s="302" t="s">
        <v>2313</v>
      </c>
      <c r="AK456" s="303" t="s">
        <v>2314</v>
      </c>
      <c r="AL456" s="298"/>
      <c r="AM456" s="304"/>
      <c r="AN456" s="298" t="s">
        <v>16</v>
      </c>
      <c r="AO456" s="298"/>
      <c r="AP456" s="305"/>
      <c r="AQ456" s="268"/>
      <c r="AR456" s="357" t="s">
        <v>84</v>
      </c>
      <c r="AS456" s="398"/>
    </row>
    <row r="457" spans="1:45" s="362" customFormat="1" ht="46" customHeight="1" x14ac:dyDescent="0.2">
      <c r="A457" s="555" t="s">
        <v>4161</v>
      </c>
      <c r="B457" s="365" t="s">
        <v>92</v>
      </c>
      <c r="C457" s="275">
        <v>3</v>
      </c>
      <c r="D457" s="275" t="s">
        <v>20</v>
      </c>
      <c r="E457" s="277" t="s">
        <v>4620</v>
      </c>
      <c r="F457" s="277" t="s">
        <v>4621</v>
      </c>
      <c r="G457" s="278"/>
      <c r="H457" s="278"/>
      <c r="I457" s="278"/>
      <c r="J457" s="277"/>
      <c r="K457" s="279" t="s">
        <v>20</v>
      </c>
      <c r="L457" s="280" t="s">
        <v>2317</v>
      </c>
      <c r="M457" s="281" t="s">
        <v>2318</v>
      </c>
      <c r="N457" s="279"/>
      <c r="O457" s="282"/>
      <c r="P457" s="275" t="s">
        <v>20</v>
      </c>
      <c r="Q457" s="279"/>
      <c r="R457" s="283"/>
      <c r="S457" s="208" t="e">
        <f>IF(B457="EXT",MATCH(SUBSTITUTE(M457,"/rsm:CrossIndustryInvoice",""),'Order-X_EXTENDED'!O:O,0),MATCH(B457,'Order-X_EXTENDED'!Z:Z,0))</f>
        <v>#N/A</v>
      </c>
      <c r="T457" s="284" t="s">
        <v>99</v>
      </c>
      <c r="U457" s="273" t="s">
        <v>4704</v>
      </c>
      <c r="V457" s="271" t="str">
        <f t="shared" si="14"/>
        <v>/rsm:CrossIndustryInvoice/rsm:SupplyChainTradeTransaction/ram:ApplicableHeaderTradeDelivery</v>
      </c>
      <c r="W457" s="271" t="str">
        <f t="shared" si="15"/>
        <v>/ram:RelatedSupplyChainConsignment</v>
      </c>
      <c r="X457" s="272">
        <f>COUNTIFS(M$4:M457,V457)</f>
        <v>1</v>
      </c>
      <c r="Z457" s="365" t="s">
        <v>92</v>
      </c>
      <c r="AA457" s="275">
        <v>3</v>
      </c>
      <c r="AB457" s="275" t="s">
        <v>20</v>
      </c>
      <c r="AC457" s="277" t="s">
        <v>2319</v>
      </c>
      <c r="AD457" s="277"/>
      <c r="AE457" s="278"/>
      <c r="AF457" s="278"/>
      <c r="AG457" s="278"/>
      <c r="AH457" s="277"/>
      <c r="AI457" s="279" t="s">
        <v>20</v>
      </c>
      <c r="AJ457" s="280" t="s">
        <v>2317</v>
      </c>
      <c r="AK457" s="281" t="s">
        <v>2318</v>
      </c>
      <c r="AL457" s="279"/>
      <c r="AM457" s="282"/>
      <c r="AN457" s="275" t="s">
        <v>20</v>
      </c>
      <c r="AO457" s="279"/>
      <c r="AP457" s="283"/>
      <c r="AQ457" s="268"/>
      <c r="AR457" s="284" t="s">
        <v>99</v>
      </c>
      <c r="AS457" s="398"/>
    </row>
    <row r="458" spans="1:45" s="362" customFormat="1" ht="46" customHeight="1" x14ac:dyDescent="0.2">
      <c r="A458" s="556" t="s">
        <v>4161</v>
      </c>
      <c r="B458" s="274" t="s">
        <v>92</v>
      </c>
      <c r="C458" s="275">
        <v>4</v>
      </c>
      <c r="D458" s="275" t="s">
        <v>21</v>
      </c>
      <c r="E458" s="277" t="s">
        <v>4622</v>
      </c>
      <c r="F458" s="277" t="s">
        <v>4623</v>
      </c>
      <c r="G458" s="278"/>
      <c r="H458" s="278"/>
      <c r="I458" s="278"/>
      <c r="J458" s="277"/>
      <c r="K458" s="279" t="s">
        <v>21</v>
      </c>
      <c r="L458" s="280" t="s">
        <v>2320</v>
      </c>
      <c r="M458" s="281" t="s">
        <v>2321</v>
      </c>
      <c r="N458" s="279"/>
      <c r="O458" s="282"/>
      <c r="P458" s="275" t="s">
        <v>21</v>
      </c>
      <c r="Q458" s="279"/>
      <c r="R458" s="283"/>
      <c r="S458" s="208" t="e">
        <f>IF(B458="EXT",MATCH(SUBSTITUTE(M458,"/rsm:CrossIndustryInvoice",""),'Order-X_EXTENDED'!O:O,0),MATCH(B458,'Order-X_EXTENDED'!Z:Z,0))</f>
        <v>#N/A</v>
      </c>
      <c r="T458" s="284" t="s">
        <v>99</v>
      </c>
      <c r="U458" s="273" t="s">
        <v>4704</v>
      </c>
      <c r="V458" s="271" t="str">
        <f t="shared" si="14"/>
        <v>/rsm:CrossIndustryInvoice/rsm:SupplyChainTradeTransaction/ram:ApplicableHeaderTradeDelivery/ram:RelatedSupplyChainConsignment</v>
      </c>
      <c r="W458" s="271" t="str">
        <f t="shared" si="15"/>
        <v>/ram:SpecifiedLogisticsTransportMovement</v>
      </c>
      <c r="X458" s="272">
        <f>COUNTIFS(M$4:M458,V458)</f>
        <v>1</v>
      </c>
      <c r="Z458" s="274" t="s">
        <v>92</v>
      </c>
      <c r="AA458" s="275">
        <v>4</v>
      </c>
      <c r="AB458" s="275" t="s">
        <v>21</v>
      </c>
      <c r="AC458" s="277" t="s">
        <v>2322</v>
      </c>
      <c r="AD458" s="277"/>
      <c r="AE458" s="278"/>
      <c r="AF458" s="278"/>
      <c r="AG458" s="278"/>
      <c r="AH458" s="277"/>
      <c r="AI458" s="279" t="s">
        <v>21</v>
      </c>
      <c r="AJ458" s="280" t="s">
        <v>2320</v>
      </c>
      <c r="AK458" s="281" t="s">
        <v>2321</v>
      </c>
      <c r="AL458" s="279"/>
      <c r="AM458" s="282"/>
      <c r="AN458" s="275" t="s">
        <v>21</v>
      </c>
      <c r="AO458" s="279"/>
      <c r="AP458" s="283"/>
      <c r="AQ458" s="268"/>
      <c r="AR458" s="284" t="s">
        <v>99</v>
      </c>
      <c r="AS458" s="398"/>
    </row>
    <row r="459" spans="1:45" s="362" customFormat="1" ht="46" customHeight="1" x14ac:dyDescent="0.2">
      <c r="A459" s="556" t="s">
        <v>4161</v>
      </c>
      <c r="B459" s="274" t="s">
        <v>92</v>
      </c>
      <c r="C459" s="275">
        <v>5</v>
      </c>
      <c r="D459" s="275" t="s">
        <v>16</v>
      </c>
      <c r="E459" s="277" t="s">
        <v>2323</v>
      </c>
      <c r="F459" s="277" t="s">
        <v>4624</v>
      </c>
      <c r="G459" s="278"/>
      <c r="H459" s="278"/>
      <c r="I459" s="278"/>
      <c r="J459" s="277"/>
      <c r="K459" s="279" t="s">
        <v>16</v>
      </c>
      <c r="L459" s="280" t="s">
        <v>2324</v>
      </c>
      <c r="M459" s="281" t="s">
        <v>2325</v>
      </c>
      <c r="N459" s="279"/>
      <c r="O459" s="282"/>
      <c r="P459" s="275" t="s">
        <v>20</v>
      </c>
      <c r="Q459" s="279"/>
      <c r="R459" s="283"/>
      <c r="S459" s="208" t="e">
        <f>IF(B459="EXT",MATCH(SUBSTITUTE(M459,"/rsm:CrossIndustryInvoice",""),'Order-X_EXTENDED'!O:O,0),MATCH(B459,'Order-X_EXTENDED'!Z:Z,0))</f>
        <v>#N/A</v>
      </c>
      <c r="T459" s="284" t="s">
        <v>99</v>
      </c>
      <c r="U459" s="273" t="s">
        <v>4704</v>
      </c>
      <c r="V459" s="271" t="str">
        <f t="shared" si="14"/>
        <v>/rsm:CrossIndustryInvoice/rsm:SupplyChainTradeTransaction/ram:ApplicableHeaderTradeDelivery/ram:RelatedSupplyChainConsignment/ram:SpecifiedLogisticsTransportMovement</v>
      </c>
      <c r="W459" s="271" t="str">
        <f t="shared" si="15"/>
        <v>/ram:ModeCode</v>
      </c>
      <c r="X459" s="272">
        <f>COUNTIFS(M$4:M459,V459)</f>
        <v>1</v>
      </c>
      <c r="Z459" s="274" t="s">
        <v>92</v>
      </c>
      <c r="AA459" s="275">
        <v>5</v>
      </c>
      <c r="AB459" s="275" t="s">
        <v>16</v>
      </c>
      <c r="AC459" s="277" t="s">
        <v>2326</v>
      </c>
      <c r="AD459" s="277"/>
      <c r="AE459" s="278"/>
      <c r="AF459" s="278"/>
      <c r="AG459" s="278"/>
      <c r="AH459" s="277"/>
      <c r="AI459" s="279" t="s">
        <v>16</v>
      </c>
      <c r="AJ459" s="280" t="s">
        <v>2324</v>
      </c>
      <c r="AK459" s="281" t="s">
        <v>2325</v>
      </c>
      <c r="AL459" s="279"/>
      <c r="AM459" s="282"/>
      <c r="AN459" s="275" t="s">
        <v>20</v>
      </c>
      <c r="AO459" s="279"/>
      <c r="AP459" s="283"/>
      <c r="AQ459" s="268"/>
      <c r="AR459" s="284" t="s">
        <v>99</v>
      </c>
      <c r="AS459" s="398"/>
    </row>
    <row r="460" spans="1:45" s="362" customFormat="1" ht="46" customHeight="1" x14ac:dyDescent="0.2">
      <c r="A460" s="555" t="s">
        <v>4161</v>
      </c>
      <c r="B460" s="366" t="s">
        <v>2327</v>
      </c>
      <c r="C460" s="317">
        <v>3</v>
      </c>
      <c r="D460" s="317" t="s">
        <v>20</v>
      </c>
      <c r="E460" s="318" t="s">
        <v>2328</v>
      </c>
      <c r="F460" s="319" t="s">
        <v>2312</v>
      </c>
      <c r="G460" s="320"/>
      <c r="H460" s="320"/>
      <c r="I460" s="320" t="s">
        <v>77</v>
      </c>
      <c r="J460" s="319"/>
      <c r="K460" s="317" t="s">
        <v>20</v>
      </c>
      <c r="L460" s="321" t="s">
        <v>2329</v>
      </c>
      <c r="M460" s="322" t="s">
        <v>2330</v>
      </c>
      <c r="N460" s="317" t="s">
        <v>77</v>
      </c>
      <c r="O460" s="323" t="s">
        <v>81</v>
      </c>
      <c r="P460" s="317" t="s">
        <v>20</v>
      </c>
      <c r="Q460" s="317" t="s">
        <v>574</v>
      </c>
      <c r="R460" s="324" t="s">
        <v>77</v>
      </c>
      <c r="S460" s="208">
        <f>IF(B460="EXT",MATCH(SUBSTITUTE(M460,"/rsm:CrossIndustryInvoice",""),'Order-X_EXTENDED'!O:O,0),MATCH(B460,'Order-X_EXTENDED'!Z:Z,0))</f>
        <v>646</v>
      </c>
      <c r="T460" s="323" t="s">
        <v>256</v>
      </c>
      <c r="U460" s="273"/>
      <c r="V460" s="271" t="str">
        <f t="shared" si="14"/>
        <v>/rsm:CrossIndustryInvoice/rsm:SupplyChainTradeTransaction/ram:ApplicableHeaderTradeDelivery</v>
      </c>
      <c r="W460" s="271" t="str">
        <f t="shared" si="15"/>
        <v>/ram:ShipToTradeParty</v>
      </c>
      <c r="X460" s="272">
        <f>COUNTIFS(M$4:M460,V460)</f>
        <v>1</v>
      </c>
      <c r="Z460" s="366" t="s">
        <v>2327</v>
      </c>
      <c r="AA460" s="317">
        <v>3</v>
      </c>
      <c r="AB460" s="317" t="s">
        <v>20</v>
      </c>
      <c r="AC460" s="318" t="s">
        <v>2331</v>
      </c>
      <c r="AD460" s="319" t="s">
        <v>2316</v>
      </c>
      <c r="AE460" s="320"/>
      <c r="AF460" s="320"/>
      <c r="AG460" s="320" t="s">
        <v>77</v>
      </c>
      <c r="AH460" s="319"/>
      <c r="AI460" s="317" t="s">
        <v>20</v>
      </c>
      <c r="AJ460" s="321" t="s">
        <v>2329</v>
      </c>
      <c r="AK460" s="322" t="s">
        <v>2330</v>
      </c>
      <c r="AL460" s="317" t="s">
        <v>77</v>
      </c>
      <c r="AM460" s="323" t="s">
        <v>81</v>
      </c>
      <c r="AN460" s="317" t="s">
        <v>20</v>
      </c>
      <c r="AO460" s="317" t="s">
        <v>574</v>
      </c>
      <c r="AP460" s="324" t="s">
        <v>77</v>
      </c>
      <c r="AQ460" s="268"/>
      <c r="AR460" s="323" t="s">
        <v>256</v>
      </c>
      <c r="AS460" s="398"/>
    </row>
    <row r="461" spans="1:45" s="362" customFormat="1" ht="46" customHeight="1" x14ac:dyDescent="0.2">
      <c r="A461" s="556" t="s">
        <v>4161</v>
      </c>
      <c r="B461" s="367" t="s">
        <v>2332</v>
      </c>
      <c r="C461" s="279">
        <v>4</v>
      </c>
      <c r="D461" s="279" t="s">
        <v>20</v>
      </c>
      <c r="E461" s="277" t="s">
        <v>2333</v>
      </c>
      <c r="F461" s="277" t="s">
        <v>2334</v>
      </c>
      <c r="G461" s="278" t="s">
        <v>2335</v>
      </c>
      <c r="H461" s="278"/>
      <c r="I461" s="278" t="s">
        <v>1395</v>
      </c>
      <c r="J461" s="277" t="s">
        <v>144</v>
      </c>
      <c r="K461" s="279" t="s">
        <v>20</v>
      </c>
      <c r="L461" s="288" t="s">
        <v>2336</v>
      </c>
      <c r="M461" s="289" t="s">
        <v>2337</v>
      </c>
      <c r="N461" s="279" t="s">
        <v>147</v>
      </c>
      <c r="O461" s="282" t="s">
        <v>81</v>
      </c>
      <c r="P461" s="279" t="s">
        <v>21</v>
      </c>
      <c r="Q461" s="279" t="s">
        <v>1394</v>
      </c>
      <c r="R461" s="283" t="s">
        <v>1395</v>
      </c>
      <c r="S461" s="208">
        <f>IF(B461="EXT",MATCH(SUBSTITUTE(M461,"/rsm:CrossIndustryInvoice",""),'Order-X_EXTENDED'!O:O,0),MATCH(B461,'Order-X_EXTENDED'!Z:Z,0))</f>
        <v>647</v>
      </c>
      <c r="T461" s="282" t="s">
        <v>256</v>
      </c>
      <c r="U461" s="273"/>
      <c r="V461" s="271" t="str">
        <f t="shared" si="14"/>
        <v>/rsm:CrossIndustryInvoice/rsm:SupplyChainTradeTransaction/ram:ApplicableHeaderTradeDelivery/ram:ShipToTradeParty</v>
      </c>
      <c r="W461" s="271" t="str">
        <f t="shared" si="15"/>
        <v>/ram:ID</v>
      </c>
      <c r="X461" s="272">
        <f>COUNTIFS(M$4:M461,V461)</f>
        <v>1</v>
      </c>
      <c r="Z461" s="367" t="s">
        <v>2332</v>
      </c>
      <c r="AA461" s="279">
        <v>4</v>
      </c>
      <c r="AB461" s="279" t="s">
        <v>20</v>
      </c>
      <c r="AC461" s="277" t="s">
        <v>2338</v>
      </c>
      <c r="AD461" s="277" t="s">
        <v>2339</v>
      </c>
      <c r="AE461" s="278" t="s">
        <v>2340</v>
      </c>
      <c r="AF461" s="278"/>
      <c r="AG461" s="278" t="s">
        <v>77</v>
      </c>
      <c r="AH461" s="277" t="s">
        <v>154</v>
      </c>
      <c r="AI461" s="279" t="s">
        <v>20</v>
      </c>
      <c r="AJ461" s="288" t="s">
        <v>2336</v>
      </c>
      <c r="AK461" s="289" t="s">
        <v>2337</v>
      </c>
      <c r="AL461" s="279" t="s">
        <v>147</v>
      </c>
      <c r="AM461" s="282" t="s">
        <v>81</v>
      </c>
      <c r="AN461" s="279" t="s">
        <v>21</v>
      </c>
      <c r="AO461" s="279" t="s">
        <v>1394</v>
      </c>
      <c r="AP461" s="283" t="s">
        <v>1395</v>
      </c>
      <c r="AQ461" s="268"/>
      <c r="AR461" s="282" t="s">
        <v>256</v>
      </c>
      <c r="AS461" s="398"/>
    </row>
    <row r="462" spans="1:45" s="362" customFormat="1" ht="46" customHeight="1" x14ac:dyDescent="0.2">
      <c r="A462" s="556" t="s">
        <v>4161</v>
      </c>
      <c r="B462" s="367" t="s">
        <v>2341</v>
      </c>
      <c r="C462" s="279">
        <v>4</v>
      </c>
      <c r="D462" s="279" t="s">
        <v>20</v>
      </c>
      <c r="E462" s="307" t="s">
        <v>2342</v>
      </c>
      <c r="F462" s="277" t="s">
        <v>77</v>
      </c>
      <c r="G462" s="278" t="s">
        <v>1395</v>
      </c>
      <c r="H462" s="278"/>
      <c r="I462" s="278" t="s">
        <v>1395</v>
      </c>
      <c r="J462" s="277"/>
      <c r="K462" s="279" t="s">
        <v>20</v>
      </c>
      <c r="L462" s="288" t="s">
        <v>2343</v>
      </c>
      <c r="M462" s="289" t="s">
        <v>2344</v>
      </c>
      <c r="N462" s="279" t="s">
        <v>77</v>
      </c>
      <c r="O462" s="282" t="s">
        <v>81</v>
      </c>
      <c r="P462" s="279" t="s">
        <v>21</v>
      </c>
      <c r="Q462" s="279" t="s">
        <v>1394</v>
      </c>
      <c r="R462" s="283" t="s">
        <v>1395</v>
      </c>
      <c r="S462" s="208">
        <f>IF(B462="EXT",MATCH(SUBSTITUTE(M462,"/rsm:CrossIndustryInvoice",""),'Order-X_EXTENDED'!O:O,0),MATCH(B462,'Order-X_EXTENDED'!Z:Z,0))</f>
        <v>648</v>
      </c>
      <c r="T462" s="282" t="s">
        <v>256</v>
      </c>
      <c r="U462" s="273"/>
      <c r="V462" s="271" t="str">
        <f t="shared" si="14"/>
        <v>/rsm:CrossIndustryInvoice/rsm:SupplyChainTradeTransaction/ram:ApplicableHeaderTradeDelivery/ram:ShipToTradeParty</v>
      </c>
      <c r="W462" s="271" t="str">
        <f t="shared" si="15"/>
        <v>/ram:GlobalID</v>
      </c>
      <c r="X462" s="272">
        <f>COUNTIFS(M$4:M462,V462)</f>
        <v>1</v>
      </c>
      <c r="Z462" s="367" t="s">
        <v>2341</v>
      </c>
      <c r="AA462" s="279">
        <v>4</v>
      </c>
      <c r="AB462" s="279" t="s">
        <v>20</v>
      </c>
      <c r="AC462" s="307" t="s">
        <v>77</v>
      </c>
      <c r="AD462" s="277" t="s">
        <v>77</v>
      </c>
      <c r="AE462" s="278" t="s">
        <v>1405</v>
      </c>
      <c r="AF462" s="278"/>
      <c r="AG462" s="278" t="s">
        <v>77</v>
      </c>
      <c r="AH462" s="277"/>
      <c r="AI462" s="279" t="s">
        <v>20</v>
      </c>
      <c r="AJ462" s="288" t="s">
        <v>2343</v>
      </c>
      <c r="AK462" s="289" t="s">
        <v>2344</v>
      </c>
      <c r="AL462" s="279" t="s">
        <v>77</v>
      </c>
      <c r="AM462" s="282" t="s">
        <v>81</v>
      </c>
      <c r="AN462" s="279" t="s">
        <v>21</v>
      </c>
      <c r="AO462" s="279" t="s">
        <v>1394</v>
      </c>
      <c r="AP462" s="283" t="s">
        <v>1395</v>
      </c>
      <c r="AQ462" s="268"/>
      <c r="AR462" s="282" t="s">
        <v>256</v>
      </c>
      <c r="AS462" s="398"/>
    </row>
    <row r="463" spans="1:45" s="362" customFormat="1" ht="46" customHeight="1" x14ac:dyDescent="0.2">
      <c r="A463" s="556" t="s">
        <v>4161</v>
      </c>
      <c r="B463" s="367" t="s">
        <v>2345</v>
      </c>
      <c r="C463" s="279">
        <v>5</v>
      </c>
      <c r="D463" s="279" t="s">
        <v>20</v>
      </c>
      <c r="E463" s="307" t="s">
        <v>2346</v>
      </c>
      <c r="F463" s="277" t="s">
        <v>2347</v>
      </c>
      <c r="G463" s="278" t="s">
        <v>406</v>
      </c>
      <c r="H463" s="278"/>
      <c r="I463" s="278" t="s">
        <v>77</v>
      </c>
      <c r="J463" s="277"/>
      <c r="K463" s="279" t="s">
        <v>16</v>
      </c>
      <c r="L463" s="288" t="s">
        <v>2348</v>
      </c>
      <c r="M463" s="289" t="s">
        <v>2349</v>
      </c>
      <c r="N463" s="279" t="s">
        <v>409</v>
      </c>
      <c r="O463" s="282" t="s">
        <v>230</v>
      </c>
      <c r="P463" s="279" t="s">
        <v>20</v>
      </c>
      <c r="Q463" s="279" t="s">
        <v>77</v>
      </c>
      <c r="R463" s="283" t="s">
        <v>77</v>
      </c>
      <c r="S463" s="208">
        <f>IF(B463="EXT",MATCH(SUBSTITUTE(M463,"/rsm:CrossIndustryInvoice",""),'Order-X_EXTENDED'!O:O,0),MATCH(B463,'Order-X_EXTENDED'!Z:Z,0))</f>
        <v>649</v>
      </c>
      <c r="T463" s="282" t="s">
        <v>256</v>
      </c>
      <c r="U463" s="273"/>
      <c r="V463" s="271" t="str">
        <f t="shared" si="14"/>
        <v>/rsm:CrossIndustryInvoice/rsm:SupplyChainTradeTransaction/ram:ApplicableHeaderTradeDelivery/ram:ShipToTradeParty/ram:GlobalID</v>
      </c>
      <c r="W463" s="271" t="str">
        <f t="shared" si="15"/>
        <v>/@schemeID</v>
      </c>
      <c r="X463" s="272">
        <f>COUNTIFS(M$4:M463,V463)</f>
        <v>1</v>
      </c>
      <c r="Z463" s="367" t="s">
        <v>2345</v>
      </c>
      <c r="AA463" s="279">
        <v>5</v>
      </c>
      <c r="AB463" s="279" t="s">
        <v>20</v>
      </c>
      <c r="AC463" s="307" t="s">
        <v>410</v>
      </c>
      <c r="AD463" s="277" t="s">
        <v>2347</v>
      </c>
      <c r="AE463" s="278" t="s">
        <v>411</v>
      </c>
      <c r="AF463" s="278"/>
      <c r="AG463" s="278" t="s">
        <v>77</v>
      </c>
      <c r="AH463" s="277"/>
      <c r="AI463" s="279" t="s">
        <v>16</v>
      </c>
      <c r="AJ463" s="288" t="s">
        <v>2348</v>
      </c>
      <c r="AK463" s="289" t="s">
        <v>2349</v>
      </c>
      <c r="AL463" s="279" t="s">
        <v>409</v>
      </c>
      <c r="AM463" s="282" t="s">
        <v>230</v>
      </c>
      <c r="AN463" s="279" t="s">
        <v>20</v>
      </c>
      <c r="AO463" s="279" t="s">
        <v>77</v>
      </c>
      <c r="AP463" s="283" t="s">
        <v>77</v>
      </c>
      <c r="AQ463" s="268"/>
      <c r="AR463" s="282" t="s">
        <v>256</v>
      </c>
      <c r="AS463" s="398"/>
    </row>
    <row r="464" spans="1:45" s="362" customFormat="1" ht="46" customHeight="1" x14ac:dyDescent="0.2">
      <c r="A464" s="556" t="s">
        <v>4161</v>
      </c>
      <c r="B464" s="367" t="s">
        <v>2350</v>
      </c>
      <c r="C464" s="279">
        <v>4</v>
      </c>
      <c r="D464" s="279" t="s">
        <v>20</v>
      </c>
      <c r="E464" s="277" t="s">
        <v>2351</v>
      </c>
      <c r="F464" s="277" t="s">
        <v>2352</v>
      </c>
      <c r="G464" s="278" t="s">
        <v>2353</v>
      </c>
      <c r="H464" s="278"/>
      <c r="I464" s="278" t="s">
        <v>77</v>
      </c>
      <c r="J464" s="277" t="s">
        <v>122</v>
      </c>
      <c r="K464" s="279" t="s">
        <v>20</v>
      </c>
      <c r="L464" s="288" t="s">
        <v>2354</v>
      </c>
      <c r="M464" s="289" t="s">
        <v>2355</v>
      </c>
      <c r="N464" s="279" t="s">
        <v>125</v>
      </c>
      <c r="O464" s="282" t="s">
        <v>81</v>
      </c>
      <c r="P464" s="279" t="s">
        <v>20</v>
      </c>
      <c r="Q464" s="279" t="s">
        <v>77</v>
      </c>
      <c r="R464" s="283" t="s">
        <v>77</v>
      </c>
      <c r="S464" s="208">
        <f>IF(B464="EXT",MATCH(SUBSTITUTE(M464,"/rsm:CrossIndustryInvoice",""),'Order-X_EXTENDED'!O:O,0),MATCH(B464,'Order-X_EXTENDED'!Z:Z,0))</f>
        <v>650</v>
      </c>
      <c r="T464" s="282" t="s">
        <v>256</v>
      </c>
      <c r="U464" s="273"/>
      <c r="V464" s="271" t="str">
        <f t="shared" si="14"/>
        <v>/rsm:CrossIndustryInvoice/rsm:SupplyChainTradeTransaction/ram:ApplicableHeaderTradeDelivery/ram:ShipToTradeParty</v>
      </c>
      <c r="W464" s="271" t="str">
        <f t="shared" si="15"/>
        <v>/ram:Name</v>
      </c>
      <c r="X464" s="272">
        <f>COUNTIFS(M$4:M464,V464)</f>
        <v>1</v>
      </c>
      <c r="Z464" s="367" t="s">
        <v>2350</v>
      </c>
      <c r="AA464" s="279">
        <v>4</v>
      </c>
      <c r="AB464" s="279" t="s">
        <v>20</v>
      </c>
      <c r="AC464" s="277" t="s">
        <v>2356</v>
      </c>
      <c r="AD464" s="277" t="s">
        <v>2357</v>
      </c>
      <c r="AE464" s="278" t="s">
        <v>2358</v>
      </c>
      <c r="AF464" s="278"/>
      <c r="AG464" s="278" t="s">
        <v>77</v>
      </c>
      <c r="AH464" s="277" t="s">
        <v>131</v>
      </c>
      <c r="AI464" s="279" t="s">
        <v>20</v>
      </c>
      <c r="AJ464" s="288" t="s">
        <v>2354</v>
      </c>
      <c r="AK464" s="289" t="s">
        <v>2355</v>
      </c>
      <c r="AL464" s="279" t="s">
        <v>125</v>
      </c>
      <c r="AM464" s="282" t="s">
        <v>81</v>
      </c>
      <c r="AN464" s="279" t="s">
        <v>20</v>
      </c>
      <c r="AO464" s="279" t="s">
        <v>77</v>
      </c>
      <c r="AP464" s="283" t="s">
        <v>77</v>
      </c>
      <c r="AQ464" s="268"/>
      <c r="AR464" s="282" t="s">
        <v>256</v>
      </c>
      <c r="AS464" s="398"/>
    </row>
    <row r="465" spans="1:45" s="362" customFormat="1" ht="46" customHeight="1" x14ac:dyDescent="0.2">
      <c r="A465" s="556" t="s">
        <v>4161</v>
      </c>
      <c r="B465" s="335" t="s">
        <v>92</v>
      </c>
      <c r="C465" s="336">
        <v>4</v>
      </c>
      <c r="D465" s="336" t="s">
        <v>20</v>
      </c>
      <c r="E465" s="334" t="s">
        <v>4625</v>
      </c>
      <c r="F465" s="328"/>
      <c r="G465" s="329"/>
      <c r="H465" s="329"/>
      <c r="I465" s="329"/>
      <c r="J465" s="328"/>
      <c r="K465" s="327" t="s">
        <v>20</v>
      </c>
      <c r="L465" s="337" t="s">
        <v>2359</v>
      </c>
      <c r="M465" s="338" t="s">
        <v>2360</v>
      </c>
      <c r="N465" s="327"/>
      <c r="O465" s="332"/>
      <c r="P465" s="336" t="s">
        <v>20</v>
      </c>
      <c r="Q465" s="327"/>
      <c r="R465" s="333"/>
      <c r="S465" s="208">
        <f>IF(B465="EXT",MATCH(SUBSTITUTE(M465,"/rsm:CrossIndustryInvoice",""),'Order-X_EXTENDED'!O:O,0),MATCH(B465,'Order-X_EXTENDED'!Z:Z,0))</f>
        <v>651</v>
      </c>
      <c r="T465" s="339" t="s">
        <v>99</v>
      </c>
      <c r="U465" s="273"/>
      <c r="V465" s="271" t="str">
        <f t="shared" si="14"/>
        <v>/rsm:CrossIndustryInvoice/rsm:SupplyChainTradeTransaction/ram:ApplicableHeaderTradeDelivery/ram:ShipToTradeParty</v>
      </c>
      <c r="W465" s="271" t="str">
        <f t="shared" si="15"/>
        <v>/ram:SpecifiedLegalOrganization</v>
      </c>
      <c r="X465" s="272">
        <f>COUNTIFS(M$4:M465,V465)</f>
        <v>1</v>
      </c>
      <c r="Z465" s="335" t="s">
        <v>92</v>
      </c>
      <c r="AA465" s="336">
        <v>4</v>
      </c>
      <c r="AB465" s="336" t="s">
        <v>20</v>
      </c>
      <c r="AC465" s="334" t="s">
        <v>1906</v>
      </c>
      <c r="AD465" s="328"/>
      <c r="AE465" s="329"/>
      <c r="AF465" s="329"/>
      <c r="AG465" s="329"/>
      <c r="AH465" s="328"/>
      <c r="AI465" s="327" t="s">
        <v>20</v>
      </c>
      <c r="AJ465" s="337" t="s">
        <v>2359</v>
      </c>
      <c r="AK465" s="338" t="s">
        <v>2360</v>
      </c>
      <c r="AL465" s="327"/>
      <c r="AM465" s="332"/>
      <c r="AN465" s="336" t="s">
        <v>20</v>
      </c>
      <c r="AO465" s="327"/>
      <c r="AP465" s="333"/>
      <c r="AQ465" s="268"/>
      <c r="AR465" s="339" t="s">
        <v>99</v>
      </c>
      <c r="AS465" s="398"/>
    </row>
    <row r="466" spans="1:45" s="362" customFormat="1" ht="46" customHeight="1" x14ac:dyDescent="0.2">
      <c r="A466" s="556" t="s">
        <v>4161</v>
      </c>
      <c r="B466" s="274" t="s">
        <v>92</v>
      </c>
      <c r="C466" s="275">
        <v>5</v>
      </c>
      <c r="D466" s="275" t="s">
        <v>20</v>
      </c>
      <c r="E466" s="277" t="s">
        <v>4</v>
      </c>
      <c r="F466" s="277"/>
      <c r="G466" s="278"/>
      <c r="H466" s="278"/>
      <c r="I466" s="278"/>
      <c r="J466" s="277"/>
      <c r="K466" s="279" t="s">
        <v>20</v>
      </c>
      <c r="L466" s="280" t="s">
        <v>2361</v>
      </c>
      <c r="M466" s="281" t="s">
        <v>2362</v>
      </c>
      <c r="N466" s="279"/>
      <c r="O466" s="282"/>
      <c r="P466" s="275" t="s">
        <v>20</v>
      </c>
      <c r="Q466" s="279"/>
      <c r="R466" s="283"/>
      <c r="S466" s="208">
        <f>IF(B466="EXT",MATCH(SUBSTITUTE(M466,"/rsm:CrossIndustryInvoice",""),'Order-X_EXTENDED'!O:O,0),MATCH(B466,'Order-X_EXTENDED'!Z:Z,0))</f>
        <v>652</v>
      </c>
      <c r="T466" s="284" t="s">
        <v>99</v>
      </c>
      <c r="U466" s="273"/>
      <c r="V466" s="271" t="str">
        <f t="shared" si="14"/>
        <v>/rsm:CrossIndustryInvoice/rsm:SupplyChainTradeTransaction/ram:ApplicableHeaderTradeDelivery/ram:ShipToTradeParty/ram:SpecifiedLegalOrganization</v>
      </c>
      <c r="W466" s="271" t="str">
        <f t="shared" si="15"/>
        <v>/ram:ID</v>
      </c>
      <c r="X466" s="272">
        <f>COUNTIFS(M$4:M466,V466)</f>
        <v>1</v>
      </c>
      <c r="Z466" s="274" t="s">
        <v>92</v>
      </c>
      <c r="AA466" s="275">
        <v>5</v>
      </c>
      <c r="AB466" s="275" t="s">
        <v>20</v>
      </c>
      <c r="AC466" s="277" t="s">
        <v>1442</v>
      </c>
      <c r="AD466" s="277"/>
      <c r="AE466" s="278"/>
      <c r="AF466" s="278"/>
      <c r="AG466" s="278"/>
      <c r="AH466" s="277"/>
      <c r="AI466" s="279" t="s">
        <v>20</v>
      </c>
      <c r="AJ466" s="280" t="s">
        <v>2361</v>
      </c>
      <c r="AK466" s="281" t="s">
        <v>2362</v>
      </c>
      <c r="AL466" s="279"/>
      <c r="AM466" s="282"/>
      <c r="AN466" s="275" t="s">
        <v>20</v>
      </c>
      <c r="AO466" s="279"/>
      <c r="AP466" s="283"/>
      <c r="AQ466" s="268"/>
      <c r="AR466" s="284" t="s">
        <v>99</v>
      </c>
      <c r="AS466" s="398"/>
    </row>
    <row r="467" spans="1:45" s="362" customFormat="1" ht="46" customHeight="1" x14ac:dyDescent="0.2">
      <c r="A467" s="556" t="s">
        <v>4161</v>
      </c>
      <c r="B467" s="274" t="s">
        <v>92</v>
      </c>
      <c r="C467" s="275">
        <v>6</v>
      </c>
      <c r="D467" s="275" t="s">
        <v>20</v>
      </c>
      <c r="E467" s="277" t="s">
        <v>554</v>
      </c>
      <c r="F467" s="277"/>
      <c r="G467" s="278" t="s">
        <v>406</v>
      </c>
      <c r="H467" s="278" t="s">
        <v>1448</v>
      </c>
      <c r="I467" s="278" t="s">
        <v>77</v>
      </c>
      <c r="J467" s="277" t="s">
        <v>189</v>
      </c>
      <c r="K467" s="279" t="s">
        <v>20</v>
      </c>
      <c r="L467" s="280" t="s">
        <v>2363</v>
      </c>
      <c r="M467" s="281" t="s">
        <v>2364</v>
      </c>
      <c r="N467" s="279"/>
      <c r="O467" s="282"/>
      <c r="P467" s="275" t="s">
        <v>20</v>
      </c>
      <c r="Q467" s="279"/>
      <c r="R467" s="283"/>
      <c r="S467" s="208">
        <f>IF(B467="EXT",MATCH(SUBSTITUTE(M467,"/rsm:CrossIndustryInvoice",""),'Order-X_EXTENDED'!O:O,0),MATCH(B467,'Order-X_EXTENDED'!Z:Z,0))</f>
        <v>653</v>
      </c>
      <c r="T467" s="284" t="s">
        <v>99</v>
      </c>
      <c r="U467" s="273"/>
      <c r="V467" s="271" t="str">
        <f t="shared" si="14"/>
        <v>/rsm:CrossIndustryInvoice/rsm:SupplyChainTradeTransaction/ram:ApplicableHeaderTradeDelivery/ram:ShipToTradeParty/ram:SpecifiedLegalOrganization/ram:ID</v>
      </c>
      <c r="W467" s="271" t="str">
        <f t="shared" si="15"/>
        <v>/@schemeID</v>
      </c>
      <c r="X467" s="272">
        <f>COUNTIFS(M$4:M467,V467)</f>
        <v>1</v>
      </c>
      <c r="Z467" s="274" t="s">
        <v>92</v>
      </c>
      <c r="AA467" s="275">
        <v>6</v>
      </c>
      <c r="AB467" s="275" t="s">
        <v>20</v>
      </c>
      <c r="AC467" s="277" t="s">
        <v>410</v>
      </c>
      <c r="AD467" s="277"/>
      <c r="AE467" s="278"/>
      <c r="AF467" s="278"/>
      <c r="AG467" s="278"/>
      <c r="AH467" s="277"/>
      <c r="AI467" s="279" t="s">
        <v>20</v>
      </c>
      <c r="AJ467" s="280" t="s">
        <v>2363</v>
      </c>
      <c r="AK467" s="281" t="s">
        <v>2364</v>
      </c>
      <c r="AL467" s="279"/>
      <c r="AM467" s="282"/>
      <c r="AN467" s="275" t="s">
        <v>20</v>
      </c>
      <c r="AO467" s="279"/>
      <c r="AP467" s="283"/>
      <c r="AQ467" s="268"/>
      <c r="AR467" s="284" t="s">
        <v>99</v>
      </c>
      <c r="AS467" s="398"/>
    </row>
    <row r="468" spans="1:45" s="362" customFormat="1" ht="46" customHeight="1" x14ac:dyDescent="0.2">
      <c r="A468" s="556" t="s">
        <v>4161</v>
      </c>
      <c r="B468" s="274" t="s">
        <v>92</v>
      </c>
      <c r="C468" s="275">
        <v>5</v>
      </c>
      <c r="D468" s="275" t="s">
        <v>20</v>
      </c>
      <c r="E468" s="277" t="s">
        <v>4626</v>
      </c>
      <c r="F468" s="277"/>
      <c r="G468" s="278"/>
      <c r="H468" s="278"/>
      <c r="I468" s="278"/>
      <c r="J468" s="277"/>
      <c r="K468" s="279" t="s">
        <v>20</v>
      </c>
      <c r="L468" s="280" t="s">
        <v>2365</v>
      </c>
      <c r="M468" s="281" t="s">
        <v>2366</v>
      </c>
      <c r="N468" s="279"/>
      <c r="O468" s="282"/>
      <c r="P468" s="275" t="s">
        <v>20</v>
      </c>
      <c r="Q468" s="279"/>
      <c r="R468" s="283"/>
      <c r="S468" s="208">
        <f>IF(B468="EXT",MATCH(SUBSTITUTE(M468,"/rsm:CrossIndustryInvoice",""),'Order-X_EXTENDED'!O:O,0),MATCH(B468,'Order-X_EXTENDED'!Z:Z,0))</f>
        <v>654</v>
      </c>
      <c r="T468" s="284" t="s">
        <v>99</v>
      </c>
      <c r="U468" s="273"/>
      <c r="V468" s="271" t="str">
        <f t="shared" si="14"/>
        <v>/rsm:CrossIndustryInvoice/rsm:SupplyChainTradeTransaction/ram:ApplicableHeaderTradeDelivery/ram:ShipToTradeParty/ram:SpecifiedLegalOrganization</v>
      </c>
      <c r="W468" s="271" t="str">
        <f t="shared" si="15"/>
        <v>/ram:TradingBusinessName</v>
      </c>
      <c r="X468" s="272">
        <f>COUNTIFS(M$4:M468,V468)</f>
        <v>1</v>
      </c>
      <c r="Z468" s="274" t="s">
        <v>92</v>
      </c>
      <c r="AA468" s="275">
        <v>5</v>
      </c>
      <c r="AB468" s="275" t="s">
        <v>20</v>
      </c>
      <c r="AC468" s="277" t="s">
        <v>1914</v>
      </c>
      <c r="AD468" s="277"/>
      <c r="AE468" s="278"/>
      <c r="AF468" s="278"/>
      <c r="AG468" s="278"/>
      <c r="AH468" s="277"/>
      <c r="AI468" s="279" t="s">
        <v>20</v>
      </c>
      <c r="AJ468" s="280" t="s">
        <v>2365</v>
      </c>
      <c r="AK468" s="281" t="s">
        <v>2366</v>
      </c>
      <c r="AL468" s="279"/>
      <c r="AM468" s="282"/>
      <c r="AN468" s="275" t="s">
        <v>20</v>
      </c>
      <c r="AO468" s="279"/>
      <c r="AP468" s="283"/>
      <c r="AQ468" s="268"/>
      <c r="AR468" s="284" t="s">
        <v>99</v>
      </c>
      <c r="AS468" s="398"/>
    </row>
    <row r="469" spans="1:45" s="362" customFormat="1" ht="46" customHeight="1" x14ac:dyDescent="0.2">
      <c r="A469" s="556" t="s">
        <v>4161</v>
      </c>
      <c r="B469" s="335" t="s">
        <v>92</v>
      </c>
      <c r="C469" s="336">
        <v>4</v>
      </c>
      <c r="D469" s="336" t="s">
        <v>20</v>
      </c>
      <c r="E469" s="334" t="s">
        <v>4627</v>
      </c>
      <c r="F469" s="328"/>
      <c r="G469" s="329"/>
      <c r="H469" s="329"/>
      <c r="I469" s="329"/>
      <c r="J469" s="328"/>
      <c r="K469" s="327" t="s">
        <v>20</v>
      </c>
      <c r="L469" s="337" t="s">
        <v>2367</v>
      </c>
      <c r="M469" s="338" t="s">
        <v>2368</v>
      </c>
      <c r="N469" s="327"/>
      <c r="O469" s="332"/>
      <c r="P469" s="336" t="s">
        <v>21</v>
      </c>
      <c r="Q469" s="327"/>
      <c r="R469" s="333"/>
      <c r="S469" s="208">
        <f>IF(B469="EXT",MATCH(SUBSTITUTE(M469,"/rsm:CrossIndustryInvoice",""),'Order-X_EXTENDED'!O:O,0),MATCH(B469,'Order-X_EXTENDED'!Z:Z,0))</f>
        <v>663</v>
      </c>
      <c r="T469" s="339" t="s">
        <v>99</v>
      </c>
      <c r="U469" s="273"/>
      <c r="V469" s="271" t="str">
        <f t="shared" si="14"/>
        <v>/rsm:CrossIndustryInvoice/rsm:SupplyChainTradeTransaction/ram:ApplicableHeaderTradeDelivery/ram:ShipToTradeParty</v>
      </c>
      <c r="W469" s="271" t="str">
        <f t="shared" si="15"/>
        <v>/ram:DefinedTradeContact</v>
      </c>
      <c r="X469" s="272">
        <f>COUNTIFS(M$4:M469,V469)</f>
        <v>1</v>
      </c>
      <c r="Z469" s="335" t="s">
        <v>92</v>
      </c>
      <c r="AA469" s="336">
        <v>4</v>
      </c>
      <c r="AB469" s="336" t="s">
        <v>20</v>
      </c>
      <c r="AC469" s="334" t="s">
        <v>872</v>
      </c>
      <c r="AD469" s="328"/>
      <c r="AE469" s="329"/>
      <c r="AF469" s="329"/>
      <c r="AG469" s="329"/>
      <c r="AH469" s="328"/>
      <c r="AI469" s="327" t="s">
        <v>20</v>
      </c>
      <c r="AJ469" s="337" t="s">
        <v>2367</v>
      </c>
      <c r="AK469" s="338" t="s">
        <v>2368</v>
      </c>
      <c r="AL469" s="327"/>
      <c r="AM469" s="332"/>
      <c r="AN469" s="336" t="s">
        <v>21</v>
      </c>
      <c r="AO469" s="327"/>
      <c r="AP469" s="333"/>
      <c r="AQ469" s="268"/>
      <c r="AR469" s="339" t="s">
        <v>99</v>
      </c>
      <c r="AS469" s="398"/>
    </row>
    <row r="470" spans="1:45" s="362" customFormat="1" ht="46" customHeight="1" x14ac:dyDescent="0.2">
      <c r="A470" s="556" t="s">
        <v>4161</v>
      </c>
      <c r="B470" s="274" t="s">
        <v>92</v>
      </c>
      <c r="C470" s="275">
        <v>5</v>
      </c>
      <c r="D470" s="275" t="s">
        <v>20</v>
      </c>
      <c r="E470" s="277" t="s">
        <v>4591</v>
      </c>
      <c r="F470" s="277"/>
      <c r="G470" s="278"/>
      <c r="H470" s="278"/>
      <c r="I470" s="278"/>
      <c r="J470" s="277"/>
      <c r="K470" s="279" t="s">
        <v>20</v>
      </c>
      <c r="L470" s="280" t="s">
        <v>2369</v>
      </c>
      <c r="M470" s="281" t="s">
        <v>2370</v>
      </c>
      <c r="N470" s="279"/>
      <c r="O470" s="282"/>
      <c r="P470" s="275" t="s">
        <v>20</v>
      </c>
      <c r="Q470" s="279"/>
      <c r="R470" s="283"/>
      <c r="S470" s="208">
        <f>IF(B470="EXT",MATCH(SUBSTITUTE(M470,"/rsm:CrossIndustryInvoice",""),'Order-X_EXTENDED'!O:O,0),MATCH(B470,'Order-X_EXTENDED'!Z:Z,0))</f>
        <v>664</v>
      </c>
      <c r="T470" s="284" t="s">
        <v>99</v>
      </c>
      <c r="U470" s="273"/>
      <c r="V470" s="271" t="str">
        <f t="shared" si="14"/>
        <v>/rsm:CrossIndustryInvoice/rsm:SupplyChainTradeTransaction/ram:ApplicableHeaderTradeDelivery/ram:ShipToTradeParty/ram:DefinedTradeContact</v>
      </c>
      <c r="W470" s="271" t="str">
        <f t="shared" si="15"/>
        <v>/ram:PersonName</v>
      </c>
      <c r="X470" s="272">
        <f>COUNTIFS(M$4:M470,V470)</f>
        <v>1</v>
      </c>
      <c r="Z470" s="274" t="s">
        <v>92</v>
      </c>
      <c r="AA470" s="275">
        <v>5</v>
      </c>
      <c r="AB470" s="275" t="s">
        <v>20</v>
      </c>
      <c r="AC470" s="277" t="s">
        <v>875</v>
      </c>
      <c r="AD470" s="277"/>
      <c r="AE470" s="278"/>
      <c r="AF470" s="278"/>
      <c r="AG470" s="278"/>
      <c r="AH470" s="277"/>
      <c r="AI470" s="279" t="s">
        <v>20</v>
      </c>
      <c r="AJ470" s="280" t="s">
        <v>2369</v>
      </c>
      <c r="AK470" s="281" t="s">
        <v>2370</v>
      </c>
      <c r="AL470" s="279"/>
      <c r="AM470" s="282"/>
      <c r="AN470" s="275" t="s">
        <v>20</v>
      </c>
      <c r="AO470" s="279"/>
      <c r="AP470" s="283"/>
      <c r="AQ470" s="268"/>
      <c r="AR470" s="284" t="s">
        <v>99</v>
      </c>
      <c r="AS470" s="398"/>
    </row>
    <row r="471" spans="1:45" s="362" customFormat="1" ht="46" customHeight="1" x14ac:dyDescent="0.2">
      <c r="A471" s="556" t="s">
        <v>4161</v>
      </c>
      <c r="B471" s="274" t="s">
        <v>92</v>
      </c>
      <c r="C471" s="275">
        <v>5</v>
      </c>
      <c r="D471" s="275" t="s">
        <v>20</v>
      </c>
      <c r="E471" s="277" t="s">
        <v>4592</v>
      </c>
      <c r="F471" s="277"/>
      <c r="G471" s="278"/>
      <c r="H471" s="278"/>
      <c r="I471" s="278"/>
      <c r="J471" s="277"/>
      <c r="K471" s="279" t="s">
        <v>20</v>
      </c>
      <c r="L471" s="280" t="s">
        <v>2371</v>
      </c>
      <c r="M471" s="281" t="s">
        <v>2372</v>
      </c>
      <c r="N471" s="279"/>
      <c r="O471" s="282"/>
      <c r="P471" s="275" t="s">
        <v>20</v>
      </c>
      <c r="Q471" s="279"/>
      <c r="R471" s="283"/>
      <c r="S471" s="208">
        <f>IF(B471="EXT",MATCH(SUBSTITUTE(M471,"/rsm:CrossIndustryInvoice",""),'Order-X_EXTENDED'!O:O,0),MATCH(B471,'Order-X_EXTENDED'!Z:Z,0))</f>
        <v>665</v>
      </c>
      <c r="T471" s="284" t="s">
        <v>99</v>
      </c>
      <c r="U471" s="273"/>
      <c r="V471" s="271" t="str">
        <f t="shared" si="14"/>
        <v>/rsm:CrossIndustryInvoice/rsm:SupplyChainTradeTransaction/ram:ApplicableHeaderTradeDelivery/ram:ShipToTradeParty/ram:DefinedTradeContact</v>
      </c>
      <c r="W471" s="271" t="str">
        <f t="shared" si="15"/>
        <v>/ram:DepartmentName</v>
      </c>
      <c r="X471" s="272">
        <f>COUNTIFS(M$4:M471,V471)</f>
        <v>1</v>
      </c>
      <c r="Z471" s="274" t="s">
        <v>92</v>
      </c>
      <c r="AA471" s="275">
        <v>5</v>
      </c>
      <c r="AB471" s="275" t="s">
        <v>20</v>
      </c>
      <c r="AC471" s="277" t="s">
        <v>878</v>
      </c>
      <c r="AD471" s="277"/>
      <c r="AE471" s="278"/>
      <c r="AF471" s="278"/>
      <c r="AG471" s="278"/>
      <c r="AH471" s="277"/>
      <c r="AI471" s="279" t="s">
        <v>20</v>
      </c>
      <c r="AJ471" s="280" t="s">
        <v>2371</v>
      </c>
      <c r="AK471" s="281" t="s">
        <v>2372</v>
      </c>
      <c r="AL471" s="279"/>
      <c r="AM471" s="282"/>
      <c r="AN471" s="275" t="s">
        <v>20</v>
      </c>
      <c r="AO471" s="279"/>
      <c r="AP471" s="283"/>
      <c r="AQ471" s="268"/>
      <c r="AR471" s="284" t="s">
        <v>99</v>
      </c>
      <c r="AS471" s="398"/>
    </row>
    <row r="472" spans="1:45" s="362" customFormat="1" ht="46" customHeight="1" x14ac:dyDescent="0.2">
      <c r="A472" s="556" t="s">
        <v>4161</v>
      </c>
      <c r="B472" s="274" t="s">
        <v>92</v>
      </c>
      <c r="C472" s="275">
        <v>5</v>
      </c>
      <c r="D472" s="275" t="s">
        <v>20</v>
      </c>
      <c r="E472" s="363" t="s">
        <v>4593</v>
      </c>
      <c r="F472" s="277"/>
      <c r="G472" s="278"/>
      <c r="H472" s="278"/>
      <c r="I472" s="278"/>
      <c r="J472" s="277"/>
      <c r="K472" s="279" t="s">
        <v>20</v>
      </c>
      <c r="L472" s="280" t="s">
        <v>2373</v>
      </c>
      <c r="M472" s="281" t="s">
        <v>2374</v>
      </c>
      <c r="N472" s="279"/>
      <c r="O472" s="282"/>
      <c r="P472" s="275" t="s">
        <v>20</v>
      </c>
      <c r="Q472" s="279"/>
      <c r="R472" s="283"/>
      <c r="S472" s="208">
        <f>IF(B472="EXT",MATCH(SUBSTITUTE(M472,"/rsm:CrossIndustryInvoice",""),'Order-X_EXTENDED'!O:O,0),MATCH(B472,'Order-X_EXTENDED'!Z:Z,0))</f>
        <v>667</v>
      </c>
      <c r="T472" s="284" t="s">
        <v>99</v>
      </c>
      <c r="U472" s="273"/>
      <c r="V472" s="271" t="str">
        <f t="shared" si="14"/>
        <v>/rsm:CrossIndustryInvoice/rsm:SupplyChainTradeTransaction/ram:ApplicableHeaderTradeDelivery/ram:ShipToTradeParty/ram:DefinedTradeContact</v>
      </c>
      <c r="W472" s="271" t="str">
        <f t="shared" si="15"/>
        <v>/ram:TelephoneUniversalCommunication</v>
      </c>
      <c r="X472" s="272">
        <f>COUNTIFS(M$4:M472,V472)</f>
        <v>1</v>
      </c>
      <c r="Z472" s="274" t="s">
        <v>92</v>
      </c>
      <c r="AA472" s="275">
        <v>5</v>
      </c>
      <c r="AB472" s="275" t="s">
        <v>20</v>
      </c>
      <c r="AC472" s="363" t="s">
        <v>881</v>
      </c>
      <c r="AD472" s="277"/>
      <c r="AE472" s="278"/>
      <c r="AF472" s="278"/>
      <c r="AG472" s="278"/>
      <c r="AH472" s="277"/>
      <c r="AI472" s="279" t="s">
        <v>20</v>
      </c>
      <c r="AJ472" s="280" t="s">
        <v>2373</v>
      </c>
      <c r="AK472" s="281" t="s">
        <v>2374</v>
      </c>
      <c r="AL472" s="279"/>
      <c r="AM472" s="282"/>
      <c r="AN472" s="275" t="s">
        <v>20</v>
      </c>
      <c r="AO472" s="279"/>
      <c r="AP472" s="283"/>
      <c r="AQ472" s="268"/>
      <c r="AR472" s="284" t="s">
        <v>99</v>
      </c>
      <c r="AS472" s="398"/>
    </row>
    <row r="473" spans="1:45" s="362" customFormat="1" ht="46" customHeight="1" x14ac:dyDescent="0.2">
      <c r="A473" s="556" t="s">
        <v>4161</v>
      </c>
      <c r="B473" s="274" t="s">
        <v>92</v>
      </c>
      <c r="C473" s="275">
        <v>6</v>
      </c>
      <c r="D473" s="275" t="s">
        <v>16</v>
      </c>
      <c r="E473" s="277" t="s">
        <v>4594</v>
      </c>
      <c r="F473" s="277"/>
      <c r="G473" s="278"/>
      <c r="H473" s="278"/>
      <c r="I473" s="278"/>
      <c r="J473" s="277"/>
      <c r="K473" s="279" t="s">
        <v>16</v>
      </c>
      <c r="L473" s="280" t="s">
        <v>2375</v>
      </c>
      <c r="M473" s="281" t="s">
        <v>2376</v>
      </c>
      <c r="N473" s="279"/>
      <c r="O473" s="282"/>
      <c r="P473" s="275" t="s">
        <v>20</v>
      </c>
      <c r="Q473" s="279"/>
      <c r="R473" s="283"/>
      <c r="S473" s="208">
        <f>IF(B473="EXT",MATCH(SUBSTITUTE(M473,"/rsm:CrossIndustryInvoice",""),'Order-X_EXTENDED'!O:O,0),MATCH(B473,'Order-X_EXTENDED'!Z:Z,0))</f>
        <v>668</v>
      </c>
      <c r="T473" s="284" t="s">
        <v>99</v>
      </c>
      <c r="U473" s="273"/>
      <c r="V473" s="271" t="str">
        <f t="shared" si="14"/>
        <v>/rsm:CrossIndustryInvoice/rsm:SupplyChainTradeTransaction/ram:ApplicableHeaderTradeDelivery/ram:ShipToTradeParty/ram:DefinedTradeContact/ram:TelephoneUniversalCommunication</v>
      </c>
      <c r="W473" s="271" t="str">
        <f t="shared" si="15"/>
        <v>/ram:CompleteNumber</v>
      </c>
      <c r="X473" s="272">
        <f>COUNTIFS(M$4:M473,V473)</f>
        <v>1</v>
      </c>
      <c r="Z473" s="274" t="s">
        <v>92</v>
      </c>
      <c r="AA473" s="275">
        <v>6</v>
      </c>
      <c r="AB473" s="275" t="s">
        <v>16</v>
      </c>
      <c r="AC473" s="277" t="s">
        <v>884</v>
      </c>
      <c r="AD473" s="277"/>
      <c r="AE473" s="278"/>
      <c r="AF473" s="278"/>
      <c r="AG473" s="278"/>
      <c r="AH473" s="277"/>
      <c r="AI473" s="279" t="s">
        <v>16</v>
      </c>
      <c r="AJ473" s="280" t="s">
        <v>2375</v>
      </c>
      <c r="AK473" s="281" t="s">
        <v>2376</v>
      </c>
      <c r="AL473" s="279"/>
      <c r="AM473" s="282"/>
      <c r="AN473" s="275" t="s">
        <v>20</v>
      </c>
      <c r="AO473" s="279"/>
      <c r="AP473" s="283"/>
      <c r="AQ473" s="268"/>
      <c r="AR473" s="284" t="s">
        <v>99</v>
      </c>
      <c r="AS473" s="398"/>
    </row>
    <row r="474" spans="1:45" s="362" customFormat="1" ht="46" customHeight="1" x14ac:dyDescent="0.2">
      <c r="A474" s="556" t="s">
        <v>4161</v>
      </c>
      <c r="B474" s="274" t="s">
        <v>92</v>
      </c>
      <c r="C474" s="275">
        <v>5</v>
      </c>
      <c r="D474" s="275" t="s">
        <v>20</v>
      </c>
      <c r="E474" s="363" t="s">
        <v>4595</v>
      </c>
      <c r="F474" s="277"/>
      <c r="G474" s="278"/>
      <c r="H474" s="278"/>
      <c r="I474" s="278"/>
      <c r="J474" s="277"/>
      <c r="K474" s="279" t="s">
        <v>20</v>
      </c>
      <c r="L474" s="280" t="s">
        <v>2377</v>
      </c>
      <c r="M474" s="281" t="s">
        <v>2378</v>
      </c>
      <c r="N474" s="279"/>
      <c r="O474" s="282"/>
      <c r="P474" s="275" t="s">
        <v>20</v>
      </c>
      <c r="Q474" s="279"/>
      <c r="R474" s="283"/>
      <c r="S474" s="208">
        <f>IF(B474="EXT",MATCH(SUBSTITUTE(M474,"/rsm:CrossIndustryInvoice",""),'Order-X_EXTENDED'!O:O,0),MATCH(B474,'Order-X_EXTENDED'!Z:Z,0))</f>
        <v>669</v>
      </c>
      <c r="T474" s="284" t="s">
        <v>99</v>
      </c>
      <c r="U474" s="273"/>
      <c r="V474" s="271" t="str">
        <f t="shared" si="14"/>
        <v>/rsm:CrossIndustryInvoice/rsm:SupplyChainTradeTransaction/ram:ApplicableHeaderTradeDelivery/ram:ShipToTradeParty/ram:DefinedTradeContact</v>
      </c>
      <c r="W474" s="271" t="str">
        <f t="shared" si="15"/>
        <v>/ram:FaxUniversalCommunication</v>
      </c>
      <c r="X474" s="272">
        <f>COUNTIFS(M$4:M474,V474)</f>
        <v>1</v>
      </c>
      <c r="Z474" s="274" t="s">
        <v>92</v>
      </c>
      <c r="AA474" s="275">
        <v>5</v>
      </c>
      <c r="AB474" s="275" t="s">
        <v>20</v>
      </c>
      <c r="AC474" s="363" t="s">
        <v>887</v>
      </c>
      <c r="AD474" s="277"/>
      <c r="AE474" s="278"/>
      <c r="AF474" s="278"/>
      <c r="AG474" s="278"/>
      <c r="AH474" s="277"/>
      <c r="AI474" s="279" t="s">
        <v>20</v>
      </c>
      <c r="AJ474" s="280" t="s">
        <v>2377</v>
      </c>
      <c r="AK474" s="281" t="s">
        <v>2378</v>
      </c>
      <c r="AL474" s="279"/>
      <c r="AM474" s="282"/>
      <c r="AN474" s="275" t="s">
        <v>20</v>
      </c>
      <c r="AO474" s="279"/>
      <c r="AP474" s="283"/>
      <c r="AQ474" s="268"/>
      <c r="AR474" s="284" t="s">
        <v>99</v>
      </c>
      <c r="AS474" s="398"/>
    </row>
    <row r="475" spans="1:45" s="362" customFormat="1" ht="46" customHeight="1" x14ac:dyDescent="0.2">
      <c r="A475" s="556" t="s">
        <v>4161</v>
      </c>
      <c r="B475" s="274" t="s">
        <v>92</v>
      </c>
      <c r="C475" s="275">
        <v>6</v>
      </c>
      <c r="D475" s="275" t="s">
        <v>16</v>
      </c>
      <c r="E475" s="277" t="s">
        <v>4596</v>
      </c>
      <c r="F475" s="277"/>
      <c r="G475" s="278"/>
      <c r="H475" s="278"/>
      <c r="I475" s="278"/>
      <c r="J475" s="277"/>
      <c r="K475" s="279" t="s">
        <v>16</v>
      </c>
      <c r="L475" s="280" t="s">
        <v>2379</v>
      </c>
      <c r="M475" s="281" t="s">
        <v>2380</v>
      </c>
      <c r="N475" s="279"/>
      <c r="O475" s="282"/>
      <c r="P475" s="275" t="s">
        <v>20</v>
      </c>
      <c r="Q475" s="279"/>
      <c r="R475" s="283"/>
      <c r="S475" s="208">
        <f>IF(B475="EXT",MATCH(SUBSTITUTE(M475,"/rsm:CrossIndustryInvoice",""),'Order-X_EXTENDED'!O:O,0),MATCH(B475,'Order-X_EXTENDED'!Z:Z,0))</f>
        <v>670</v>
      </c>
      <c r="T475" s="284" t="s">
        <v>99</v>
      </c>
      <c r="U475" s="273"/>
      <c r="V475" s="271" t="str">
        <f t="shared" si="14"/>
        <v>/rsm:CrossIndustryInvoice/rsm:SupplyChainTradeTransaction/ram:ApplicableHeaderTradeDelivery/ram:ShipToTradeParty/ram:DefinedTradeContact/ram:FaxUniversalCommunication</v>
      </c>
      <c r="W475" s="271" t="str">
        <f t="shared" si="15"/>
        <v>/ram:CompleteNumber</v>
      </c>
      <c r="X475" s="272">
        <f>COUNTIFS(M$4:M475,V475)</f>
        <v>1</v>
      </c>
      <c r="Z475" s="274" t="s">
        <v>92</v>
      </c>
      <c r="AA475" s="275">
        <v>6</v>
      </c>
      <c r="AB475" s="275" t="s">
        <v>16</v>
      </c>
      <c r="AC475" s="277" t="s">
        <v>890</v>
      </c>
      <c r="AD475" s="277"/>
      <c r="AE475" s="278"/>
      <c r="AF475" s="278"/>
      <c r="AG475" s="278"/>
      <c r="AH475" s="277"/>
      <c r="AI475" s="279" t="s">
        <v>16</v>
      </c>
      <c r="AJ475" s="280" t="s">
        <v>2379</v>
      </c>
      <c r="AK475" s="281" t="s">
        <v>2380</v>
      </c>
      <c r="AL475" s="279"/>
      <c r="AM475" s="282"/>
      <c r="AN475" s="275" t="s">
        <v>20</v>
      </c>
      <c r="AO475" s="279"/>
      <c r="AP475" s="283"/>
      <c r="AQ475" s="268"/>
      <c r="AR475" s="284" t="s">
        <v>99</v>
      </c>
      <c r="AS475" s="398"/>
    </row>
    <row r="476" spans="1:45" s="362" customFormat="1" ht="46" customHeight="1" x14ac:dyDescent="0.2">
      <c r="A476" s="556" t="s">
        <v>4161</v>
      </c>
      <c r="B476" s="274" t="s">
        <v>92</v>
      </c>
      <c r="C476" s="275">
        <v>5</v>
      </c>
      <c r="D476" s="275" t="s">
        <v>20</v>
      </c>
      <c r="E476" s="363" t="s">
        <v>4597</v>
      </c>
      <c r="F476" s="277"/>
      <c r="G476" s="278"/>
      <c r="H476" s="278"/>
      <c r="I476" s="278"/>
      <c r="J476" s="277"/>
      <c r="K476" s="279" t="s">
        <v>20</v>
      </c>
      <c r="L476" s="280" t="s">
        <v>2381</v>
      </c>
      <c r="M476" s="281" t="s">
        <v>2382</v>
      </c>
      <c r="N476" s="279"/>
      <c r="O476" s="282"/>
      <c r="P476" s="275" t="s">
        <v>20</v>
      </c>
      <c r="Q476" s="279"/>
      <c r="R476" s="283"/>
      <c r="S476" s="208">
        <f>IF(B476="EXT",MATCH(SUBSTITUTE(M476,"/rsm:CrossIndustryInvoice",""),'Order-X_EXTENDED'!O:O,0),MATCH(B476,'Order-X_EXTENDED'!Z:Z,0))</f>
        <v>671</v>
      </c>
      <c r="T476" s="284" t="s">
        <v>99</v>
      </c>
      <c r="U476" s="273"/>
      <c r="V476" s="271" t="str">
        <f t="shared" si="14"/>
        <v>/rsm:CrossIndustryInvoice/rsm:SupplyChainTradeTransaction/ram:ApplicableHeaderTradeDelivery/ram:ShipToTradeParty/ram:DefinedTradeContact</v>
      </c>
      <c r="W476" s="271" t="str">
        <f t="shared" si="15"/>
        <v>/ram:EmailURIUniversalCommunication</v>
      </c>
      <c r="X476" s="272">
        <f>COUNTIFS(M$4:M476,V476)</f>
        <v>1</v>
      </c>
      <c r="Z476" s="274" t="s">
        <v>92</v>
      </c>
      <c r="AA476" s="275">
        <v>5</v>
      </c>
      <c r="AB476" s="275" t="s">
        <v>20</v>
      </c>
      <c r="AC476" s="363" t="s">
        <v>894</v>
      </c>
      <c r="AD476" s="277"/>
      <c r="AE476" s="278"/>
      <c r="AF476" s="278"/>
      <c r="AG476" s="278"/>
      <c r="AH476" s="277"/>
      <c r="AI476" s="279" t="s">
        <v>20</v>
      </c>
      <c r="AJ476" s="280" t="s">
        <v>2381</v>
      </c>
      <c r="AK476" s="281" t="s">
        <v>2382</v>
      </c>
      <c r="AL476" s="279"/>
      <c r="AM476" s="282"/>
      <c r="AN476" s="275" t="s">
        <v>20</v>
      </c>
      <c r="AO476" s="279"/>
      <c r="AP476" s="283"/>
      <c r="AQ476" s="268"/>
      <c r="AR476" s="284" t="s">
        <v>99</v>
      </c>
      <c r="AS476" s="398"/>
    </row>
    <row r="477" spans="1:45" s="362" customFormat="1" ht="46" customHeight="1" x14ac:dyDescent="0.2">
      <c r="A477" s="556" t="s">
        <v>4161</v>
      </c>
      <c r="B477" s="274" t="s">
        <v>92</v>
      </c>
      <c r="C477" s="275">
        <v>6</v>
      </c>
      <c r="D477" s="275" t="s">
        <v>16</v>
      </c>
      <c r="E477" s="277" t="s">
        <v>4598</v>
      </c>
      <c r="F477" s="277"/>
      <c r="G477" s="278"/>
      <c r="H477" s="278"/>
      <c r="I477" s="278"/>
      <c r="J477" s="277"/>
      <c r="K477" s="279" t="s">
        <v>16</v>
      </c>
      <c r="L477" s="280" t="s">
        <v>2383</v>
      </c>
      <c r="M477" s="281" t="s">
        <v>2384</v>
      </c>
      <c r="N477" s="279"/>
      <c r="O477" s="282"/>
      <c r="P477" s="275" t="s">
        <v>20</v>
      </c>
      <c r="Q477" s="279"/>
      <c r="R477" s="283"/>
      <c r="S477" s="208">
        <f>IF(B477="EXT",MATCH(SUBSTITUTE(M477,"/rsm:CrossIndustryInvoice",""),'Order-X_EXTENDED'!O:O,0),MATCH(B477,'Order-X_EXTENDED'!Z:Z,0))</f>
        <v>672</v>
      </c>
      <c r="T477" s="284" t="s">
        <v>99</v>
      </c>
      <c r="U477" s="273"/>
      <c r="V477" s="271" t="str">
        <f t="shared" si="14"/>
        <v>/rsm:CrossIndustryInvoice/rsm:SupplyChainTradeTransaction/ram:ApplicableHeaderTradeDelivery/ram:ShipToTradeParty/ram:DefinedTradeContact/ram:EmailURIUniversalCommunication</v>
      </c>
      <c r="W477" s="271" t="str">
        <f t="shared" si="15"/>
        <v>/ram:URIID</v>
      </c>
      <c r="X477" s="272">
        <f>COUNTIFS(M$4:M477,V477)</f>
        <v>1</v>
      </c>
      <c r="Z477" s="274" t="s">
        <v>92</v>
      </c>
      <c r="AA477" s="275">
        <v>6</v>
      </c>
      <c r="AB477" s="275" t="s">
        <v>16</v>
      </c>
      <c r="AC477" s="277" t="s">
        <v>897</v>
      </c>
      <c r="AD477" s="277"/>
      <c r="AE477" s="278"/>
      <c r="AF477" s="278"/>
      <c r="AG477" s="278"/>
      <c r="AH477" s="277"/>
      <c r="AI477" s="279" t="s">
        <v>16</v>
      </c>
      <c r="AJ477" s="280" t="s">
        <v>2383</v>
      </c>
      <c r="AK477" s="281" t="s">
        <v>2384</v>
      </c>
      <c r="AL477" s="279"/>
      <c r="AM477" s="282"/>
      <c r="AN477" s="275" t="s">
        <v>20</v>
      </c>
      <c r="AO477" s="279"/>
      <c r="AP477" s="283"/>
      <c r="AQ477" s="268"/>
      <c r="AR477" s="284" t="s">
        <v>99</v>
      </c>
      <c r="AS477" s="398"/>
    </row>
    <row r="478" spans="1:45" s="362" customFormat="1" ht="46" customHeight="1" x14ac:dyDescent="0.2">
      <c r="A478" s="556" t="s">
        <v>4161</v>
      </c>
      <c r="B478" s="368" t="s">
        <v>2385</v>
      </c>
      <c r="C478" s="327">
        <v>4</v>
      </c>
      <c r="D478" s="327" t="s">
        <v>20</v>
      </c>
      <c r="E478" s="334" t="s">
        <v>4628</v>
      </c>
      <c r="F478" s="328" t="s">
        <v>2386</v>
      </c>
      <c r="G478" s="329" t="s">
        <v>2387</v>
      </c>
      <c r="H478" s="329" t="s">
        <v>1561</v>
      </c>
      <c r="I478" s="329" t="s">
        <v>77</v>
      </c>
      <c r="J478" s="328"/>
      <c r="K478" s="327" t="s">
        <v>20</v>
      </c>
      <c r="L478" s="330" t="s">
        <v>2388</v>
      </c>
      <c r="M478" s="331" t="s">
        <v>2389</v>
      </c>
      <c r="N478" s="327" t="s">
        <v>77</v>
      </c>
      <c r="O478" s="332" t="s">
        <v>81</v>
      </c>
      <c r="P478" s="327" t="s">
        <v>20</v>
      </c>
      <c r="Q478" s="327" t="s">
        <v>77</v>
      </c>
      <c r="R478" s="333" t="s">
        <v>77</v>
      </c>
      <c r="S478" s="208">
        <f>IF(B478="EXT",MATCH(SUBSTITUTE(M478,"/rsm:CrossIndustryInvoice",""),'Order-X_EXTENDED'!O:O,0),MATCH(B478,'Order-X_EXTENDED'!Z:Z,0))</f>
        <v>673</v>
      </c>
      <c r="T478" s="332" t="s">
        <v>256</v>
      </c>
      <c r="U478" s="273"/>
      <c r="V478" s="271" t="str">
        <f t="shared" si="14"/>
        <v>/rsm:CrossIndustryInvoice/rsm:SupplyChainTradeTransaction/ram:ApplicableHeaderTradeDelivery/ram:ShipToTradeParty</v>
      </c>
      <c r="W478" s="271" t="str">
        <f t="shared" si="15"/>
        <v>/ram:PostalTradeAddress</v>
      </c>
      <c r="X478" s="272">
        <f>COUNTIFS(M$4:M478,V478)</f>
        <v>1</v>
      </c>
      <c r="Z478" s="368" t="s">
        <v>2385</v>
      </c>
      <c r="AA478" s="327">
        <v>4</v>
      </c>
      <c r="AB478" s="327" t="s">
        <v>20</v>
      </c>
      <c r="AC478" s="334" t="s">
        <v>2390</v>
      </c>
      <c r="AD478" s="328" t="s">
        <v>2391</v>
      </c>
      <c r="AE478" s="329" t="s">
        <v>2392</v>
      </c>
      <c r="AF478" s="329" t="s">
        <v>1561</v>
      </c>
      <c r="AG478" s="329" t="s">
        <v>77</v>
      </c>
      <c r="AH478" s="328"/>
      <c r="AI478" s="327" t="s">
        <v>20</v>
      </c>
      <c r="AJ478" s="330" t="s">
        <v>2388</v>
      </c>
      <c r="AK478" s="331" t="s">
        <v>2389</v>
      </c>
      <c r="AL478" s="327" t="s">
        <v>77</v>
      </c>
      <c r="AM478" s="332" t="s">
        <v>81</v>
      </c>
      <c r="AN478" s="327" t="s">
        <v>20</v>
      </c>
      <c r="AO478" s="327" t="s">
        <v>77</v>
      </c>
      <c r="AP478" s="333" t="s">
        <v>77</v>
      </c>
      <c r="AQ478" s="268"/>
      <c r="AR478" s="332" t="s">
        <v>256</v>
      </c>
      <c r="AS478" s="398"/>
    </row>
    <row r="479" spans="1:45" s="362" customFormat="1" ht="46" customHeight="1" x14ac:dyDescent="0.2">
      <c r="A479" s="556" t="s">
        <v>4161</v>
      </c>
      <c r="B479" s="367" t="s">
        <v>2393</v>
      </c>
      <c r="C479" s="279">
        <v>5</v>
      </c>
      <c r="D479" s="279" t="s">
        <v>20</v>
      </c>
      <c r="E479" s="277" t="s">
        <v>2394</v>
      </c>
      <c r="F479" s="277" t="s">
        <v>1467</v>
      </c>
      <c r="G479" s="278" t="s">
        <v>1468</v>
      </c>
      <c r="H479" s="278"/>
      <c r="I479" s="278" t="s">
        <v>77</v>
      </c>
      <c r="J479" s="277" t="s">
        <v>122</v>
      </c>
      <c r="K479" s="279" t="s">
        <v>20</v>
      </c>
      <c r="L479" s="288" t="s">
        <v>2395</v>
      </c>
      <c r="M479" s="289" t="s">
        <v>2396</v>
      </c>
      <c r="N479" s="279" t="s">
        <v>125</v>
      </c>
      <c r="O479" s="282" t="s">
        <v>81</v>
      </c>
      <c r="P479" s="279" t="s">
        <v>20</v>
      </c>
      <c r="Q479" s="279" t="s">
        <v>77</v>
      </c>
      <c r="R479" s="283" t="s">
        <v>77</v>
      </c>
      <c r="S479" s="208">
        <f>IF(B479="EXT",MATCH(SUBSTITUTE(M479,"/rsm:CrossIndustryInvoice",""),'Order-X_EXTENDED'!O:O,0),MATCH(B479,'Order-X_EXTENDED'!Z:Z,0))</f>
        <v>674</v>
      </c>
      <c r="T479" s="282" t="s">
        <v>256</v>
      </c>
      <c r="U479" s="273"/>
      <c r="V479" s="271" t="str">
        <f t="shared" si="14"/>
        <v>/rsm:CrossIndustryInvoice/rsm:SupplyChainTradeTransaction/ram:ApplicableHeaderTradeDelivery/ram:ShipToTradeParty/ram:PostalTradeAddress</v>
      </c>
      <c r="W479" s="271" t="str">
        <f t="shared" si="15"/>
        <v>/ram:PostcodeCode</v>
      </c>
      <c r="X479" s="272">
        <f>COUNTIFS(M$4:M479,V479)</f>
        <v>1</v>
      </c>
      <c r="Z479" s="367" t="s">
        <v>2393</v>
      </c>
      <c r="AA479" s="279">
        <v>5</v>
      </c>
      <c r="AB479" s="279" t="s">
        <v>20</v>
      </c>
      <c r="AC479" s="277" t="s">
        <v>904</v>
      </c>
      <c r="AD479" s="277" t="s">
        <v>1567</v>
      </c>
      <c r="AE479" s="278" t="s">
        <v>1568</v>
      </c>
      <c r="AF479" s="278"/>
      <c r="AG479" s="278" t="s">
        <v>77</v>
      </c>
      <c r="AH479" s="277" t="s">
        <v>131</v>
      </c>
      <c r="AI479" s="279" t="s">
        <v>20</v>
      </c>
      <c r="AJ479" s="288" t="s">
        <v>2395</v>
      </c>
      <c r="AK479" s="289" t="s">
        <v>2396</v>
      </c>
      <c r="AL479" s="279" t="s">
        <v>125</v>
      </c>
      <c r="AM479" s="282" t="s">
        <v>81</v>
      </c>
      <c r="AN479" s="279" t="s">
        <v>20</v>
      </c>
      <c r="AO479" s="279" t="s">
        <v>77</v>
      </c>
      <c r="AP479" s="283" t="s">
        <v>77</v>
      </c>
      <c r="AQ479" s="268"/>
      <c r="AR479" s="282" t="s">
        <v>256</v>
      </c>
      <c r="AS479" s="398"/>
    </row>
    <row r="480" spans="1:45" s="362" customFormat="1" ht="46" customHeight="1" x14ac:dyDescent="0.2">
      <c r="A480" s="556" t="s">
        <v>4161</v>
      </c>
      <c r="B480" s="367" t="s">
        <v>2397</v>
      </c>
      <c r="C480" s="279">
        <v>5</v>
      </c>
      <c r="D480" s="279" t="s">
        <v>20</v>
      </c>
      <c r="E480" s="277" t="s">
        <v>2398</v>
      </c>
      <c r="F480" s="277" t="s">
        <v>1472</v>
      </c>
      <c r="G480" s="278" t="s">
        <v>2399</v>
      </c>
      <c r="H480" s="278"/>
      <c r="I480" s="278" t="s">
        <v>77</v>
      </c>
      <c r="J480" s="277" t="s">
        <v>122</v>
      </c>
      <c r="K480" s="279" t="s">
        <v>20</v>
      </c>
      <c r="L480" s="288" t="s">
        <v>2400</v>
      </c>
      <c r="M480" s="289" t="s">
        <v>2401</v>
      </c>
      <c r="N480" s="279" t="s">
        <v>125</v>
      </c>
      <c r="O480" s="282" t="s">
        <v>81</v>
      </c>
      <c r="P480" s="279" t="s">
        <v>20</v>
      </c>
      <c r="Q480" s="279" t="s">
        <v>77</v>
      </c>
      <c r="R480" s="283" t="s">
        <v>77</v>
      </c>
      <c r="S480" s="208">
        <f>IF(B480="EXT",MATCH(SUBSTITUTE(M480,"/rsm:CrossIndustryInvoice",""),'Order-X_EXTENDED'!O:O,0),MATCH(B480,'Order-X_EXTENDED'!Z:Z,0))</f>
        <v>675</v>
      </c>
      <c r="T480" s="282" t="s">
        <v>256</v>
      </c>
      <c r="U480" s="273"/>
      <c r="V480" s="271" t="str">
        <f t="shared" si="14"/>
        <v>/rsm:CrossIndustryInvoice/rsm:SupplyChainTradeTransaction/ram:ApplicableHeaderTradeDelivery/ram:ShipToTradeParty/ram:PostalTradeAddress</v>
      </c>
      <c r="W480" s="271" t="str">
        <f t="shared" si="15"/>
        <v>/ram:LineOne</v>
      </c>
      <c r="X480" s="272">
        <f>COUNTIFS(M$4:M480,V480)</f>
        <v>1</v>
      </c>
      <c r="Z480" s="367" t="s">
        <v>2397</v>
      </c>
      <c r="AA480" s="279">
        <v>5</v>
      </c>
      <c r="AB480" s="279" t="s">
        <v>20</v>
      </c>
      <c r="AC480" s="277" t="s">
        <v>908</v>
      </c>
      <c r="AD480" s="277" t="s">
        <v>1574</v>
      </c>
      <c r="AE480" s="278" t="s">
        <v>2402</v>
      </c>
      <c r="AF480" s="278"/>
      <c r="AG480" s="278" t="s">
        <v>77</v>
      </c>
      <c r="AH480" s="277" t="s">
        <v>131</v>
      </c>
      <c r="AI480" s="279" t="s">
        <v>20</v>
      </c>
      <c r="AJ480" s="288" t="s">
        <v>2400</v>
      </c>
      <c r="AK480" s="289" t="s">
        <v>2401</v>
      </c>
      <c r="AL480" s="279" t="s">
        <v>125</v>
      </c>
      <c r="AM480" s="282" t="s">
        <v>81</v>
      </c>
      <c r="AN480" s="279" t="s">
        <v>20</v>
      </c>
      <c r="AO480" s="279" t="s">
        <v>77</v>
      </c>
      <c r="AP480" s="283" t="s">
        <v>77</v>
      </c>
      <c r="AQ480" s="268"/>
      <c r="AR480" s="282" t="s">
        <v>256</v>
      </c>
      <c r="AS480" s="398"/>
    </row>
    <row r="481" spans="1:45" s="362" customFormat="1" ht="46" customHeight="1" x14ac:dyDescent="0.2">
      <c r="A481" s="556" t="s">
        <v>4161</v>
      </c>
      <c r="B481" s="367" t="s">
        <v>2403</v>
      </c>
      <c r="C481" s="279">
        <v>5</v>
      </c>
      <c r="D481" s="279" t="s">
        <v>20</v>
      </c>
      <c r="E481" s="277" t="s">
        <v>2404</v>
      </c>
      <c r="F481" s="277" t="s">
        <v>1477</v>
      </c>
      <c r="G481" s="278"/>
      <c r="H481" s="278"/>
      <c r="I481" s="278" t="s">
        <v>77</v>
      </c>
      <c r="J481" s="277" t="s">
        <v>122</v>
      </c>
      <c r="K481" s="279" t="s">
        <v>20</v>
      </c>
      <c r="L481" s="288" t="s">
        <v>2405</v>
      </c>
      <c r="M481" s="289" t="s">
        <v>2406</v>
      </c>
      <c r="N481" s="279" t="s">
        <v>125</v>
      </c>
      <c r="O481" s="282" t="s">
        <v>81</v>
      </c>
      <c r="P481" s="279" t="s">
        <v>20</v>
      </c>
      <c r="Q481" s="279" t="s">
        <v>77</v>
      </c>
      <c r="R481" s="283" t="s">
        <v>77</v>
      </c>
      <c r="S481" s="208">
        <f>IF(B481="EXT",MATCH(SUBSTITUTE(M481,"/rsm:CrossIndustryInvoice",""),'Order-X_EXTENDED'!O:O,0),MATCH(B481,'Order-X_EXTENDED'!Z:Z,0))</f>
        <v>676</v>
      </c>
      <c r="T481" s="282" t="s">
        <v>256</v>
      </c>
      <c r="U481" s="273"/>
      <c r="V481" s="271" t="str">
        <f t="shared" si="14"/>
        <v>/rsm:CrossIndustryInvoice/rsm:SupplyChainTradeTransaction/ram:ApplicableHeaderTradeDelivery/ram:ShipToTradeParty/ram:PostalTradeAddress</v>
      </c>
      <c r="W481" s="271" t="str">
        <f t="shared" si="15"/>
        <v>/ram:LineTwo</v>
      </c>
      <c r="X481" s="272">
        <f>COUNTIFS(M$4:M481,V481)</f>
        <v>1</v>
      </c>
      <c r="Z481" s="367" t="s">
        <v>2403</v>
      </c>
      <c r="AA481" s="279">
        <v>5</v>
      </c>
      <c r="AB481" s="279" t="s">
        <v>20</v>
      </c>
      <c r="AC481" s="277" t="s">
        <v>912</v>
      </c>
      <c r="AD481" s="277" t="s">
        <v>1581</v>
      </c>
      <c r="AE481" s="278"/>
      <c r="AF481" s="278"/>
      <c r="AG481" s="278" t="s">
        <v>77</v>
      </c>
      <c r="AH481" s="277" t="s">
        <v>131</v>
      </c>
      <c r="AI481" s="279" t="s">
        <v>20</v>
      </c>
      <c r="AJ481" s="288" t="s">
        <v>2405</v>
      </c>
      <c r="AK481" s="289" t="s">
        <v>2406</v>
      </c>
      <c r="AL481" s="279" t="s">
        <v>125</v>
      </c>
      <c r="AM481" s="282" t="s">
        <v>81</v>
      </c>
      <c r="AN481" s="279" t="s">
        <v>20</v>
      </c>
      <c r="AO481" s="279" t="s">
        <v>77</v>
      </c>
      <c r="AP481" s="283" t="s">
        <v>77</v>
      </c>
      <c r="AQ481" s="268"/>
      <c r="AR481" s="282" t="s">
        <v>256</v>
      </c>
      <c r="AS481" s="398"/>
    </row>
    <row r="482" spans="1:45" s="362" customFormat="1" ht="46" customHeight="1" x14ac:dyDescent="0.2">
      <c r="A482" s="556" t="s">
        <v>4161</v>
      </c>
      <c r="B482" s="367" t="s">
        <v>2407</v>
      </c>
      <c r="C482" s="279">
        <v>5</v>
      </c>
      <c r="D482" s="279" t="s">
        <v>20</v>
      </c>
      <c r="E482" s="277" t="s">
        <v>2408</v>
      </c>
      <c r="F482" s="277" t="s">
        <v>1477</v>
      </c>
      <c r="G482" s="278"/>
      <c r="H482" s="278"/>
      <c r="I482" s="278" t="s">
        <v>77</v>
      </c>
      <c r="J482" s="277" t="s">
        <v>122</v>
      </c>
      <c r="K482" s="279" t="s">
        <v>20</v>
      </c>
      <c r="L482" s="288" t="s">
        <v>2409</v>
      </c>
      <c r="M482" s="289" t="s">
        <v>2410</v>
      </c>
      <c r="N482" s="279" t="s">
        <v>125</v>
      </c>
      <c r="O482" s="282" t="s">
        <v>81</v>
      </c>
      <c r="P482" s="279" t="s">
        <v>20</v>
      </c>
      <c r="Q482" s="279" t="s">
        <v>77</v>
      </c>
      <c r="R482" s="283" t="s">
        <v>77</v>
      </c>
      <c r="S482" s="208">
        <f>IF(B482="EXT",MATCH(SUBSTITUTE(M482,"/rsm:CrossIndustryInvoice",""),'Order-X_EXTENDED'!O:O,0),MATCH(B482,'Order-X_EXTENDED'!Z:Z,0))</f>
        <v>677</v>
      </c>
      <c r="T482" s="282" t="s">
        <v>256</v>
      </c>
      <c r="U482" s="273"/>
      <c r="V482" s="271" t="str">
        <f t="shared" si="14"/>
        <v>/rsm:CrossIndustryInvoice/rsm:SupplyChainTradeTransaction/ram:ApplicableHeaderTradeDelivery/ram:ShipToTradeParty/ram:PostalTradeAddress</v>
      </c>
      <c r="W482" s="271" t="str">
        <f t="shared" si="15"/>
        <v>/ram:LineThree</v>
      </c>
      <c r="X482" s="272">
        <f>COUNTIFS(M$4:M482,V482)</f>
        <v>1</v>
      </c>
      <c r="Z482" s="367" t="s">
        <v>2407</v>
      </c>
      <c r="AA482" s="279">
        <v>5</v>
      </c>
      <c r="AB482" s="279" t="s">
        <v>20</v>
      </c>
      <c r="AC482" s="277" t="s">
        <v>916</v>
      </c>
      <c r="AD482" s="277" t="s">
        <v>1581</v>
      </c>
      <c r="AE482" s="278" t="s">
        <v>77</v>
      </c>
      <c r="AF482" s="278"/>
      <c r="AG482" s="278" t="s">
        <v>77</v>
      </c>
      <c r="AH482" s="277" t="s">
        <v>131</v>
      </c>
      <c r="AI482" s="279" t="s">
        <v>20</v>
      </c>
      <c r="AJ482" s="288" t="s">
        <v>2409</v>
      </c>
      <c r="AK482" s="289" t="s">
        <v>2410</v>
      </c>
      <c r="AL482" s="279" t="s">
        <v>125</v>
      </c>
      <c r="AM482" s="282" t="s">
        <v>81</v>
      </c>
      <c r="AN482" s="279" t="s">
        <v>20</v>
      </c>
      <c r="AO482" s="279" t="s">
        <v>77</v>
      </c>
      <c r="AP482" s="283" t="s">
        <v>77</v>
      </c>
      <c r="AQ482" s="268"/>
      <c r="AR482" s="282" t="s">
        <v>256</v>
      </c>
      <c r="AS482" s="398"/>
    </row>
    <row r="483" spans="1:45" s="362" customFormat="1" ht="46" customHeight="1" x14ac:dyDescent="0.2">
      <c r="A483" s="556" t="s">
        <v>4161</v>
      </c>
      <c r="B483" s="367" t="s">
        <v>2411</v>
      </c>
      <c r="C483" s="279">
        <v>5</v>
      </c>
      <c r="D483" s="279" t="s">
        <v>20</v>
      </c>
      <c r="E483" s="277" t="s">
        <v>2412</v>
      </c>
      <c r="F483" s="277" t="s">
        <v>2413</v>
      </c>
      <c r="G483" s="278"/>
      <c r="H483" s="278"/>
      <c r="I483" s="278" t="s">
        <v>77</v>
      </c>
      <c r="J483" s="277" t="s">
        <v>122</v>
      </c>
      <c r="K483" s="279" t="s">
        <v>20</v>
      </c>
      <c r="L483" s="288" t="s">
        <v>2414</v>
      </c>
      <c r="M483" s="289" t="s">
        <v>2415</v>
      </c>
      <c r="N483" s="279" t="s">
        <v>125</v>
      </c>
      <c r="O483" s="282" t="s">
        <v>81</v>
      </c>
      <c r="P483" s="279" t="s">
        <v>20</v>
      </c>
      <c r="Q483" s="279" t="s">
        <v>77</v>
      </c>
      <c r="R483" s="283" t="s">
        <v>77</v>
      </c>
      <c r="S483" s="208">
        <f>IF(B483="EXT",MATCH(SUBSTITUTE(M483,"/rsm:CrossIndustryInvoice",""),'Order-X_EXTENDED'!O:O,0),MATCH(B483,'Order-X_EXTENDED'!Z:Z,0))</f>
        <v>678</v>
      </c>
      <c r="T483" s="282" t="s">
        <v>256</v>
      </c>
      <c r="U483" s="273"/>
      <c r="V483" s="271" t="str">
        <f t="shared" si="14"/>
        <v>/rsm:CrossIndustryInvoice/rsm:SupplyChainTradeTransaction/ram:ApplicableHeaderTradeDelivery/ram:ShipToTradeParty/ram:PostalTradeAddress</v>
      </c>
      <c r="W483" s="271" t="str">
        <f t="shared" si="15"/>
        <v>/ram:CityName</v>
      </c>
      <c r="X483" s="272">
        <f>COUNTIFS(M$4:M483,V483)</f>
        <v>1</v>
      </c>
      <c r="Z483" s="367" t="s">
        <v>2411</v>
      </c>
      <c r="AA483" s="279">
        <v>5</v>
      </c>
      <c r="AB483" s="279" t="s">
        <v>20</v>
      </c>
      <c r="AC483" s="277" t="s">
        <v>920</v>
      </c>
      <c r="AD483" s="277" t="s">
        <v>2416</v>
      </c>
      <c r="AE483" s="278"/>
      <c r="AF483" s="278"/>
      <c r="AG483" s="278" t="s">
        <v>77</v>
      </c>
      <c r="AH483" s="277" t="s">
        <v>131</v>
      </c>
      <c r="AI483" s="279" t="s">
        <v>20</v>
      </c>
      <c r="AJ483" s="288" t="s">
        <v>2414</v>
      </c>
      <c r="AK483" s="289" t="s">
        <v>2415</v>
      </c>
      <c r="AL483" s="279" t="s">
        <v>125</v>
      </c>
      <c r="AM483" s="282" t="s">
        <v>81</v>
      </c>
      <c r="AN483" s="279" t="s">
        <v>20</v>
      </c>
      <c r="AO483" s="279" t="s">
        <v>77</v>
      </c>
      <c r="AP483" s="283" t="s">
        <v>77</v>
      </c>
      <c r="AQ483" s="268"/>
      <c r="AR483" s="282" t="s">
        <v>256</v>
      </c>
      <c r="AS483" s="398"/>
    </row>
    <row r="484" spans="1:45" s="362" customFormat="1" ht="46" customHeight="1" x14ac:dyDescent="0.2">
      <c r="A484" s="556" t="s">
        <v>4161</v>
      </c>
      <c r="B484" s="367" t="s">
        <v>2417</v>
      </c>
      <c r="C484" s="279">
        <v>5</v>
      </c>
      <c r="D484" s="279" t="s">
        <v>16</v>
      </c>
      <c r="E484" s="277" t="s">
        <v>2418</v>
      </c>
      <c r="F484" s="277" t="s">
        <v>1488</v>
      </c>
      <c r="G484" s="278" t="s">
        <v>541</v>
      </c>
      <c r="H484" s="278"/>
      <c r="I484" s="278" t="s">
        <v>2419</v>
      </c>
      <c r="J484" s="277" t="s">
        <v>189</v>
      </c>
      <c r="K484" s="279" t="s">
        <v>16</v>
      </c>
      <c r="L484" s="288" t="s">
        <v>2420</v>
      </c>
      <c r="M484" s="289" t="s">
        <v>2421</v>
      </c>
      <c r="N484" s="279" t="s">
        <v>192</v>
      </c>
      <c r="O484" s="282" t="s">
        <v>81</v>
      </c>
      <c r="P484" s="279" t="s">
        <v>20</v>
      </c>
      <c r="Q484" s="279" t="s">
        <v>77</v>
      </c>
      <c r="R484" s="283" t="s">
        <v>77</v>
      </c>
      <c r="S484" s="208">
        <f>IF(B484="EXT",MATCH(SUBSTITUTE(M484,"/rsm:CrossIndustryInvoice",""),'Order-X_EXTENDED'!O:O,0),MATCH(B484,'Order-X_EXTENDED'!Z:Z,0))</f>
        <v>679</v>
      </c>
      <c r="T484" s="282" t="s">
        <v>256</v>
      </c>
      <c r="U484" s="273"/>
      <c r="V484" s="271" t="str">
        <f t="shared" si="14"/>
        <v>/rsm:CrossIndustryInvoice/rsm:SupplyChainTradeTransaction/ram:ApplicableHeaderTradeDelivery/ram:ShipToTradeParty/ram:PostalTradeAddress</v>
      </c>
      <c r="W484" s="271" t="str">
        <f t="shared" si="15"/>
        <v>/ram:CountryID</v>
      </c>
      <c r="X484" s="272">
        <f>COUNTIFS(M$4:M484,V484)</f>
        <v>1</v>
      </c>
      <c r="Z484" s="367" t="s">
        <v>2417</v>
      </c>
      <c r="AA484" s="279">
        <v>5</v>
      </c>
      <c r="AB484" s="279" t="s">
        <v>16</v>
      </c>
      <c r="AC484" s="277" t="s">
        <v>924</v>
      </c>
      <c r="AD484" s="277" t="s">
        <v>1597</v>
      </c>
      <c r="AE484" s="278" t="s">
        <v>546</v>
      </c>
      <c r="AF484" s="278"/>
      <c r="AG484" s="278" t="s">
        <v>2422</v>
      </c>
      <c r="AH484" s="277" t="s">
        <v>189</v>
      </c>
      <c r="AI484" s="279" t="s">
        <v>16</v>
      </c>
      <c r="AJ484" s="288" t="s">
        <v>2420</v>
      </c>
      <c r="AK484" s="289" t="s">
        <v>2421</v>
      </c>
      <c r="AL484" s="279" t="s">
        <v>192</v>
      </c>
      <c r="AM484" s="282" t="s">
        <v>81</v>
      </c>
      <c r="AN484" s="279" t="s">
        <v>20</v>
      </c>
      <c r="AO484" s="279" t="s">
        <v>77</v>
      </c>
      <c r="AP484" s="283" t="s">
        <v>77</v>
      </c>
      <c r="AQ484" s="268"/>
      <c r="AR484" s="282" t="s">
        <v>256</v>
      </c>
      <c r="AS484" s="398"/>
    </row>
    <row r="485" spans="1:45" s="362" customFormat="1" ht="46" customHeight="1" x14ac:dyDescent="0.2">
      <c r="A485" s="556" t="s">
        <v>4161</v>
      </c>
      <c r="B485" s="367" t="s">
        <v>2423</v>
      </c>
      <c r="C485" s="279">
        <v>5</v>
      </c>
      <c r="D485" s="279" t="s">
        <v>20</v>
      </c>
      <c r="E485" s="277" t="s">
        <v>2424</v>
      </c>
      <c r="F485" s="277" t="s">
        <v>1493</v>
      </c>
      <c r="G485" s="278" t="s">
        <v>1494</v>
      </c>
      <c r="H485" s="278"/>
      <c r="I485" s="278" t="s">
        <v>77</v>
      </c>
      <c r="J485" s="277" t="s">
        <v>122</v>
      </c>
      <c r="K485" s="279" t="s">
        <v>20</v>
      </c>
      <c r="L485" s="288" t="s">
        <v>2425</v>
      </c>
      <c r="M485" s="289" t="s">
        <v>2426</v>
      </c>
      <c r="N485" s="279" t="s">
        <v>125</v>
      </c>
      <c r="O485" s="282" t="s">
        <v>81</v>
      </c>
      <c r="P485" s="279" t="s">
        <v>21</v>
      </c>
      <c r="Q485" s="279" t="s">
        <v>272</v>
      </c>
      <c r="R485" s="283" t="s">
        <v>77</v>
      </c>
      <c r="S485" s="208">
        <f>IF(B485="EXT",MATCH(SUBSTITUTE(M485,"/rsm:CrossIndustryInvoice",""),'Order-X_EXTENDED'!O:O,0),MATCH(B485,'Order-X_EXTENDED'!Z:Z,0))</f>
        <v>680</v>
      </c>
      <c r="T485" s="282" t="s">
        <v>256</v>
      </c>
      <c r="U485" s="273" t="s">
        <v>5547</v>
      </c>
      <c r="V485" s="271" t="str">
        <f t="shared" si="14"/>
        <v>/rsm:CrossIndustryInvoice/rsm:SupplyChainTradeTransaction/ram:ApplicableHeaderTradeDelivery/ram:ShipToTradeParty/ram:PostalTradeAddress</v>
      </c>
      <c r="W485" s="271" t="str">
        <f t="shared" si="15"/>
        <v>/ram:CountrySubDivisionName</v>
      </c>
      <c r="X485" s="272">
        <f>COUNTIFS(M$4:M485,V485)</f>
        <v>1</v>
      </c>
      <c r="Z485" s="367" t="s">
        <v>2423</v>
      </c>
      <c r="AA485" s="279">
        <v>5</v>
      </c>
      <c r="AB485" s="279" t="s">
        <v>20</v>
      </c>
      <c r="AC485" s="277" t="s">
        <v>928</v>
      </c>
      <c r="AD485" s="277" t="s">
        <v>1497</v>
      </c>
      <c r="AE485" s="278" t="s">
        <v>1498</v>
      </c>
      <c r="AF485" s="278"/>
      <c r="AG485" s="278" t="s">
        <v>77</v>
      </c>
      <c r="AH485" s="277" t="s">
        <v>131</v>
      </c>
      <c r="AI485" s="279" t="s">
        <v>20</v>
      </c>
      <c r="AJ485" s="288" t="s">
        <v>2425</v>
      </c>
      <c r="AK485" s="289" t="s">
        <v>2426</v>
      </c>
      <c r="AL485" s="279" t="s">
        <v>125</v>
      </c>
      <c r="AM485" s="282" t="s">
        <v>81</v>
      </c>
      <c r="AN485" s="279" t="s">
        <v>21</v>
      </c>
      <c r="AO485" s="279" t="s">
        <v>272</v>
      </c>
      <c r="AP485" s="283" t="s">
        <v>77</v>
      </c>
      <c r="AQ485" s="268"/>
      <c r="AR485" s="282" t="s">
        <v>256</v>
      </c>
      <c r="AS485" s="398"/>
    </row>
    <row r="486" spans="1:45" s="362" customFormat="1" ht="46" customHeight="1" x14ac:dyDescent="0.2">
      <c r="A486" s="556" t="s">
        <v>4161</v>
      </c>
      <c r="B486" s="335" t="s">
        <v>92</v>
      </c>
      <c r="C486" s="336">
        <v>4</v>
      </c>
      <c r="D486" s="336" t="s">
        <v>20</v>
      </c>
      <c r="E486" s="334" t="s">
        <v>4629</v>
      </c>
      <c r="F486" s="328"/>
      <c r="G486" s="329"/>
      <c r="H486" s="329"/>
      <c r="I486" s="329"/>
      <c r="J486" s="328"/>
      <c r="K486" s="327" t="s">
        <v>20</v>
      </c>
      <c r="L486" s="337" t="s">
        <v>2427</v>
      </c>
      <c r="M486" s="338" t="s">
        <v>2428</v>
      </c>
      <c r="N486" s="327"/>
      <c r="O486" s="332"/>
      <c r="P486" s="336" t="s">
        <v>21</v>
      </c>
      <c r="Q486" s="327"/>
      <c r="R486" s="333"/>
      <c r="S486" s="208">
        <f>IF(B486="EXT",MATCH(SUBSTITUTE(M486,"/rsm:CrossIndustryInvoice",""),'Order-X_EXTENDED'!O:O,0),MATCH(B486,'Order-X_EXTENDED'!Z:Z,0))</f>
        <v>681</v>
      </c>
      <c r="T486" s="339" t="s">
        <v>99</v>
      </c>
      <c r="U486" s="273"/>
      <c r="V486" s="271" t="str">
        <f t="shared" si="14"/>
        <v>/rsm:CrossIndustryInvoice/rsm:SupplyChainTradeTransaction/ram:ApplicableHeaderTradeDelivery/ram:ShipToTradeParty</v>
      </c>
      <c r="W486" s="271" t="str">
        <f t="shared" si="15"/>
        <v>/ram:URIUniversalCommunication</v>
      </c>
      <c r="X486" s="272">
        <f>COUNTIFS(M$4:M486,V486)</f>
        <v>1</v>
      </c>
      <c r="Z486" s="335" t="s">
        <v>92</v>
      </c>
      <c r="AA486" s="336">
        <v>4</v>
      </c>
      <c r="AB486" s="336" t="s">
        <v>20</v>
      </c>
      <c r="AC486" s="334" t="s">
        <v>931</v>
      </c>
      <c r="AD486" s="328"/>
      <c r="AE486" s="329"/>
      <c r="AF486" s="329"/>
      <c r="AG486" s="329"/>
      <c r="AH486" s="328"/>
      <c r="AI486" s="327" t="s">
        <v>20</v>
      </c>
      <c r="AJ486" s="337" t="s">
        <v>2427</v>
      </c>
      <c r="AK486" s="338" t="s">
        <v>2428</v>
      </c>
      <c r="AL486" s="327"/>
      <c r="AM486" s="332"/>
      <c r="AN486" s="336" t="s">
        <v>21</v>
      </c>
      <c r="AO486" s="327"/>
      <c r="AP486" s="333"/>
      <c r="AQ486" s="268"/>
      <c r="AR486" s="339" t="s">
        <v>99</v>
      </c>
      <c r="AS486" s="398"/>
    </row>
    <row r="487" spans="1:45" s="362" customFormat="1" ht="46" customHeight="1" x14ac:dyDescent="0.2">
      <c r="A487" s="556" t="s">
        <v>4161</v>
      </c>
      <c r="B487" s="274" t="s">
        <v>92</v>
      </c>
      <c r="C487" s="275">
        <v>5</v>
      </c>
      <c r="D487" s="275" t="s">
        <v>16</v>
      </c>
      <c r="E487" s="277" t="s">
        <v>630</v>
      </c>
      <c r="F487" s="277"/>
      <c r="G487" s="278"/>
      <c r="H487" s="278"/>
      <c r="I487" s="278"/>
      <c r="J487" s="277"/>
      <c r="K487" s="279" t="s">
        <v>16</v>
      </c>
      <c r="L487" s="280" t="s">
        <v>2429</v>
      </c>
      <c r="M487" s="281" t="s">
        <v>2430</v>
      </c>
      <c r="N487" s="279"/>
      <c r="O487" s="282"/>
      <c r="P487" s="275" t="s">
        <v>20</v>
      </c>
      <c r="Q487" s="279"/>
      <c r="R487" s="283"/>
      <c r="S487" s="208">
        <f>IF(B487="EXT",MATCH(SUBSTITUTE(M487,"/rsm:CrossIndustryInvoice",""),'Order-X_EXTENDED'!O:O,0),MATCH(B487,'Order-X_EXTENDED'!Z:Z,0))</f>
        <v>682</v>
      </c>
      <c r="T487" s="284" t="s">
        <v>99</v>
      </c>
      <c r="U487" s="273"/>
      <c r="V487" s="271" t="str">
        <f t="shared" si="14"/>
        <v>/rsm:CrossIndustryInvoice/rsm:SupplyChainTradeTransaction/ram:ApplicableHeaderTradeDelivery/ram:ShipToTradeParty/ram:URIUniversalCommunication</v>
      </c>
      <c r="W487" s="271" t="str">
        <f t="shared" si="15"/>
        <v>/ram:URIID</v>
      </c>
      <c r="X487" s="272">
        <f>COUNTIFS(M$4:M487,V487)</f>
        <v>1</v>
      </c>
      <c r="Z487" s="274" t="s">
        <v>92</v>
      </c>
      <c r="AA487" s="275">
        <v>5</v>
      </c>
      <c r="AB487" s="275" t="s">
        <v>16</v>
      </c>
      <c r="AC487" s="277" t="s">
        <v>1936</v>
      </c>
      <c r="AD487" s="277"/>
      <c r="AE487" s="278"/>
      <c r="AF487" s="278"/>
      <c r="AG487" s="278"/>
      <c r="AH487" s="277"/>
      <c r="AI487" s="279" t="s">
        <v>16</v>
      </c>
      <c r="AJ487" s="280" t="s">
        <v>2429</v>
      </c>
      <c r="AK487" s="281" t="s">
        <v>2430</v>
      </c>
      <c r="AL487" s="279"/>
      <c r="AM487" s="282"/>
      <c r="AN487" s="275" t="s">
        <v>20</v>
      </c>
      <c r="AO487" s="279"/>
      <c r="AP487" s="283"/>
      <c r="AQ487" s="268"/>
      <c r="AR487" s="284" t="s">
        <v>99</v>
      </c>
      <c r="AS487" s="398"/>
    </row>
    <row r="488" spans="1:45" s="362" customFormat="1" ht="46" customHeight="1" x14ac:dyDescent="0.2">
      <c r="A488" s="556" t="s">
        <v>4161</v>
      </c>
      <c r="B488" s="274" t="s">
        <v>92</v>
      </c>
      <c r="C488" s="275">
        <v>6</v>
      </c>
      <c r="D488" s="275" t="s">
        <v>16</v>
      </c>
      <c r="E488" s="277" t="s">
        <v>554</v>
      </c>
      <c r="F488" s="277"/>
      <c r="G488" s="278"/>
      <c r="H488" s="278"/>
      <c r="I488" s="278"/>
      <c r="J488" s="277"/>
      <c r="K488" s="279" t="s">
        <v>16</v>
      </c>
      <c r="L488" s="280" t="s">
        <v>2431</v>
      </c>
      <c r="M488" s="281" t="s">
        <v>2432</v>
      </c>
      <c r="N488" s="279"/>
      <c r="O488" s="282"/>
      <c r="P488" s="275" t="s">
        <v>20</v>
      </c>
      <c r="Q488" s="279"/>
      <c r="R488" s="283"/>
      <c r="S488" s="208">
        <f>IF(B488="EXT",MATCH(SUBSTITUTE(M488,"/rsm:CrossIndustryInvoice",""),'Order-X_EXTENDED'!O:O,0),MATCH(B488,'Order-X_EXTENDED'!Z:Z,0))</f>
        <v>683</v>
      </c>
      <c r="T488" s="284" t="s">
        <v>99</v>
      </c>
      <c r="U488" s="273"/>
      <c r="V488" s="271" t="str">
        <f t="shared" si="14"/>
        <v>/rsm:CrossIndustryInvoice/rsm:SupplyChainTradeTransaction/ram:ApplicableHeaderTradeDelivery/ram:ShipToTradeParty/ram:URIUniversalCommunication/ram:URIID</v>
      </c>
      <c r="W488" s="271" t="str">
        <f t="shared" si="15"/>
        <v>/@schemeID</v>
      </c>
      <c r="X488" s="272">
        <f>COUNTIFS(M$4:M488,V488)</f>
        <v>1</v>
      </c>
      <c r="Z488" s="274" t="s">
        <v>92</v>
      </c>
      <c r="AA488" s="275">
        <v>6</v>
      </c>
      <c r="AB488" s="275" t="s">
        <v>16</v>
      </c>
      <c r="AC488" s="277" t="s">
        <v>410</v>
      </c>
      <c r="AD488" s="277"/>
      <c r="AE488" s="278"/>
      <c r="AF488" s="278"/>
      <c r="AG488" s="278"/>
      <c r="AH488" s="277"/>
      <c r="AI488" s="279" t="s">
        <v>16</v>
      </c>
      <c r="AJ488" s="280" t="s">
        <v>2431</v>
      </c>
      <c r="AK488" s="281" t="s">
        <v>2432</v>
      </c>
      <c r="AL488" s="279"/>
      <c r="AM488" s="282"/>
      <c r="AN488" s="275" t="s">
        <v>20</v>
      </c>
      <c r="AO488" s="279"/>
      <c r="AP488" s="283"/>
      <c r="AQ488" s="268"/>
      <c r="AR488" s="284" t="s">
        <v>99</v>
      </c>
      <c r="AS488" s="398"/>
    </row>
    <row r="489" spans="1:45" s="362" customFormat="1" ht="46" customHeight="1" x14ac:dyDescent="0.2">
      <c r="A489" s="556" t="s">
        <v>4161</v>
      </c>
      <c r="B489" s="335" t="s">
        <v>92</v>
      </c>
      <c r="C489" s="336">
        <v>4</v>
      </c>
      <c r="D489" s="336" t="s">
        <v>21</v>
      </c>
      <c r="E489" s="334" t="s">
        <v>4630</v>
      </c>
      <c r="F489" s="328"/>
      <c r="G489" s="329"/>
      <c r="H489" s="329"/>
      <c r="I489" s="329"/>
      <c r="J489" s="328"/>
      <c r="K489" s="327" t="s">
        <v>21</v>
      </c>
      <c r="L489" s="337" t="s">
        <v>2433</v>
      </c>
      <c r="M489" s="338" t="s">
        <v>2434</v>
      </c>
      <c r="N489" s="327"/>
      <c r="O489" s="332"/>
      <c r="P489" s="336" t="s">
        <v>21</v>
      </c>
      <c r="Q489" s="327"/>
      <c r="R489" s="333"/>
      <c r="S489" s="208">
        <f>IF(B489="EXT",MATCH(SUBSTITUTE(M489,"/rsm:CrossIndustryInvoice",""),'Order-X_EXTENDED'!O:O,0),MATCH(B489,'Order-X_EXTENDED'!Z:Z,0))</f>
        <v>684</v>
      </c>
      <c r="T489" s="339" t="s">
        <v>99</v>
      </c>
      <c r="U489" s="273"/>
      <c r="V489" s="271" t="str">
        <f t="shared" si="14"/>
        <v>/rsm:CrossIndustryInvoice/rsm:SupplyChainTradeTransaction/ram:ApplicableHeaderTradeDelivery/ram:ShipToTradeParty</v>
      </c>
      <c r="W489" s="271" t="str">
        <f t="shared" si="15"/>
        <v>/ram:SpecifiedTaxRegistration</v>
      </c>
      <c r="X489" s="272">
        <f>COUNTIFS(M$4:M489,V489)</f>
        <v>1</v>
      </c>
      <c r="Z489" s="335" t="s">
        <v>92</v>
      </c>
      <c r="AA489" s="336">
        <v>4</v>
      </c>
      <c r="AB489" s="336" t="s">
        <v>21</v>
      </c>
      <c r="AC489" s="334" t="s">
        <v>939</v>
      </c>
      <c r="AD489" s="328"/>
      <c r="AE489" s="329"/>
      <c r="AF489" s="329"/>
      <c r="AG489" s="329"/>
      <c r="AH489" s="328"/>
      <c r="AI489" s="327" t="s">
        <v>21</v>
      </c>
      <c r="AJ489" s="337" t="s">
        <v>2433</v>
      </c>
      <c r="AK489" s="338" t="s">
        <v>2434</v>
      </c>
      <c r="AL489" s="327"/>
      <c r="AM489" s="332"/>
      <c r="AN489" s="336" t="s">
        <v>21</v>
      </c>
      <c r="AO489" s="327"/>
      <c r="AP489" s="333"/>
      <c r="AQ489" s="268"/>
      <c r="AR489" s="339" t="s">
        <v>99</v>
      </c>
      <c r="AS489" s="398"/>
    </row>
    <row r="490" spans="1:45" s="362" customFormat="1" ht="46" customHeight="1" x14ac:dyDescent="0.2">
      <c r="A490" s="556" t="s">
        <v>4161</v>
      </c>
      <c r="B490" s="274" t="s">
        <v>92</v>
      </c>
      <c r="C490" s="275">
        <v>5</v>
      </c>
      <c r="D490" s="275" t="s">
        <v>16</v>
      </c>
      <c r="E490" s="277" t="s">
        <v>4</v>
      </c>
      <c r="F490" s="277"/>
      <c r="G490" s="278"/>
      <c r="H490" s="278"/>
      <c r="I490" s="278"/>
      <c r="J490" s="277"/>
      <c r="K490" s="279" t="s">
        <v>16</v>
      </c>
      <c r="L490" s="280" t="s">
        <v>2435</v>
      </c>
      <c r="M490" s="281" t="s">
        <v>2436</v>
      </c>
      <c r="N490" s="279"/>
      <c r="O490" s="282"/>
      <c r="P490" s="275" t="s">
        <v>20</v>
      </c>
      <c r="Q490" s="279"/>
      <c r="R490" s="283"/>
      <c r="S490" s="208">
        <f>IF(B490="EXT",MATCH(SUBSTITUTE(M490,"/rsm:CrossIndustryInvoice",""),'Order-X_EXTENDED'!O:O,0),MATCH(B490,'Order-X_EXTENDED'!Z:Z,0))</f>
        <v>685</v>
      </c>
      <c r="T490" s="284" t="s">
        <v>99</v>
      </c>
      <c r="U490" s="273"/>
      <c r="V490" s="271" t="str">
        <f t="shared" si="14"/>
        <v>/rsm:CrossIndustryInvoice/rsm:SupplyChainTradeTransaction/ram:ApplicableHeaderTradeDelivery/ram:ShipToTradeParty/ram:SpecifiedTaxRegistration</v>
      </c>
      <c r="W490" s="271" t="str">
        <f t="shared" si="15"/>
        <v>/ram:ID</v>
      </c>
      <c r="X490" s="272">
        <f>COUNTIFS(M$4:M490,V490)</f>
        <v>1</v>
      </c>
      <c r="Z490" s="274" t="s">
        <v>92</v>
      </c>
      <c r="AA490" s="275">
        <v>5</v>
      </c>
      <c r="AB490" s="275" t="s">
        <v>16</v>
      </c>
      <c r="AC490" s="277" t="s">
        <v>942</v>
      </c>
      <c r="AD490" s="277"/>
      <c r="AE490" s="278"/>
      <c r="AF490" s="278"/>
      <c r="AG490" s="278"/>
      <c r="AH490" s="277"/>
      <c r="AI490" s="279" t="s">
        <v>16</v>
      </c>
      <c r="AJ490" s="280" t="s">
        <v>2435</v>
      </c>
      <c r="AK490" s="281" t="s">
        <v>2436</v>
      </c>
      <c r="AL490" s="279"/>
      <c r="AM490" s="282"/>
      <c r="AN490" s="275" t="s">
        <v>20</v>
      </c>
      <c r="AO490" s="279"/>
      <c r="AP490" s="283"/>
      <c r="AQ490" s="268"/>
      <c r="AR490" s="284" t="s">
        <v>99</v>
      </c>
      <c r="AS490" s="398"/>
    </row>
    <row r="491" spans="1:45" s="362" customFormat="1" ht="46" customHeight="1" x14ac:dyDescent="0.2">
      <c r="A491" s="556" t="s">
        <v>4161</v>
      </c>
      <c r="B491" s="274" t="s">
        <v>92</v>
      </c>
      <c r="C491" s="275">
        <v>6</v>
      </c>
      <c r="D491" s="275" t="s">
        <v>16</v>
      </c>
      <c r="E491" s="277" t="s">
        <v>554</v>
      </c>
      <c r="F491" s="277"/>
      <c r="G491" s="278" t="s">
        <v>1643</v>
      </c>
      <c r="H491" s="278"/>
      <c r="I491" s="278" t="s">
        <v>1635</v>
      </c>
      <c r="J491" s="277"/>
      <c r="K491" s="279" t="s">
        <v>16</v>
      </c>
      <c r="L491" s="280" t="s">
        <v>2437</v>
      </c>
      <c r="M491" s="281" t="s">
        <v>2438</v>
      </c>
      <c r="N491" s="279"/>
      <c r="O491" s="282"/>
      <c r="P491" s="275" t="s">
        <v>20</v>
      </c>
      <c r="Q491" s="279"/>
      <c r="R491" s="283"/>
      <c r="S491" s="208">
        <f>IF(B491="EXT",MATCH(SUBSTITUTE(M491,"/rsm:CrossIndustryInvoice",""),'Order-X_EXTENDED'!O:O,0),MATCH(B491,'Order-X_EXTENDED'!Z:Z,0))</f>
        <v>686</v>
      </c>
      <c r="T491" s="284" t="s">
        <v>99</v>
      </c>
      <c r="U491" s="273"/>
      <c r="V491" s="271" t="str">
        <f t="shared" si="14"/>
        <v>/rsm:CrossIndustryInvoice/rsm:SupplyChainTradeTransaction/ram:ApplicableHeaderTradeDelivery/ram:ShipToTradeParty/ram:SpecifiedTaxRegistration/ram:ID</v>
      </c>
      <c r="W491" s="271" t="str">
        <f t="shared" si="15"/>
        <v>/@schemeID</v>
      </c>
      <c r="X491" s="272">
        <f>COUNTIFS(M$4:M491,V491)</f>
        <v>1</v>
      </c>
      <c r="Z491" s="274" t="s">
        <v>92</v>
      </c>
      <c r="AA491" s="275">
        <v>6</v>
      </c>
      <c r="AB491" s="275" t="s">
        <v>16</v>
      </c>
      <c r="AC491" s="277" t="s">
        <v>945</v>
      </c>
      <c r="AD491" s="277"/>
      <c r="AE491" s="278"/>
      <c r="AF491" s="278"/>
      <c r="AG491" s="278"/>
      <c r="AH491" s="277"/>
      <c r="AI491" s="279" t="s">
        <v>16</v>
      </c>
      <c r="AJ491" s="280" t="s">
        <v>2437</v>
      </c>
      <c r="AK491" s="281" t="s">
        <v>2438</v>
      </c>
      <c r="AL491" s="279"/>
      <c r="AM491" s="282"/>
      <c r="AN491" s="275" t="s">
        <v>20</v>
      </c>
      <c r="AO491" s="279"/>
      <c r="AP491" s="283"/>
      <c r="AQ491" s="268"/>
      <c r="AR491" s="284" t="s">
        <v>99</v>
      </c>
      <c r="AS491" s="398"/>
    </row>
    <row r="492" spans="1:45" s="362" customFormat="1" ht="46" customHeight="1" x14ac:dyDescent="0.2">
      <c r="A492" s="555" t="s">
        <v>4161</v>
      </c>
      <c r="B492" s="308" t="s">
        <v>92</v>
      </c>
      <c r="C492" s="309">
        <v>3</v>
      </c>
      <c r="D492" s="309" t="s">
        <v>20</v>
      </c>
      <c r="E492" s="328" t="s">
        <v>4631</v>
      </c>
      <c r="F492" s="328"/>
      <c r="G492" s="329"/>
      <c r="H492" s="329"/>
      <c r="I492" s="329"/>
      <c r="J492" s="328"/>
      <c r="K492" s="327" t="s">
        <v>20</v>
      </c>
      <c r="L492" s="311" t="s">
        <v>2439</v>
      </c>
      <c r="M492" s="312" t="s">
        <v>2440</v>
      </c>
      <c r="N492" s="327"/>
      <c r="O492" s="332"/>
      <c r="P492" s="309" t="s">
        <v>20</v>
      </c>
      <c r="Q492" s="327"/>
      <c r="R492" s="333"/>
      <c r="S492" s="208">
        <f>IF(B492="EXT",MATCH(SUBSTITUTE(M492,"/rsm:CrossIndustryInvoice",""),'Order-X_EXTENDED'!O:O,0),MATCH(B492,'Order-X_EXTENDED'!Z:Z,0))</f>
        <v>687</v>
      </c>
      <c r="T492" s="313" t="s">
        <v>99</v>
      </c>
      <c r="U492" s="273"/>
      <c r="V492" s="271" t="str">
        <f t="shared" si="14"/>
        <v>/rsm:CrossIndustryInvoice/rsm:SupplyChainTradeTransaction/ram:ApplicableHeaderTradeDelivery</v>
      </c>
      <c r="W492" s="271" t="str">
        <f t="shared" si="15"/>
        <v>/ram:UltimateShipToTradeParty</v>
      </c>
      <c r="X492" s="272">
        <f>COUNTIFS(M$4:M492,V492)</f>
        <v>1</v>
      </c>
      <c r="Z492" s="308" t="s">
        <v>92</v>
      </c>
      <c r="AA492" s="309">
        <v>3</v>
      </c>
      <c r="AB492" s="309" t="s">
        <v>20</v>
      </c>
      <c r="AC492" s="328" t="s">
        <v>948</v>
      </c>
      <c r="AD492" s="328"/>
      <c r="AE492" s="329"/>
      <c r="AF492" s="329"/>
      <c r="AG492" s="329"/>
      <c r="AH492" s="328"/>
      <c r="AI492" s="327" t="s">
        <v>20</v>
      </c>
      <c r="AJ492" s="311" t="s">
        <v>2439</v>
      </c>
      <c r="AK492" s="312" t="s">
        <v>2440</v>
      </c>
      <c r="AL492" s="327"/>
      <c r="AM492" s="332"/>
      <c r="AN492" s="309" t="s">
        <v>20</v>
      </c>
      <c r="AO492" s="327"/>
      <c r="AP492" s="333"/>
      <c r="AQ492" s="268"/>
      <c r="AR492" s="313" t="s">
        <v>99</v>
      </c>
      <c r="AS492" s="398"/>
    </row>
    <row r="493" spans="1:45" s="362" customFormat="1" ht="46" customHeight="1" x14ac:dyDescent="0.2">
      <c r="A493" s="556" t="s">
        <v>4161</v>
      </c>
      <c r="B493" s="274" t="s">
        <v>92</v>
      </c>
      <c r="C493" s="275">
        <v>4</v>
      </c>
      <c r="D493" s="275" t="s">
        <v>20</v>
      </c>
      <c r="E493" s="277" t="s">
        <v>4</v>
      </c>
      <c r="F493" s="277"/>
      <c r="G493" s="278"/>
      <c r="H493" s="278"/>
      <c r="I493" s="278"/>
      <c r="J493" s="277"/>
      <c r="K493" s="279" t="s">
        <v>20</v>
      </c>
      <c r="L493" s="280" t="s">
        <v>2441</v>
      </c>
      <c r="M493" s="281" t="s">
        <v>2442</v>
      </c>
      <c r="N493" s="279"/>
      <c r="O493" s="282"/>
      <c r="P493" s="275" t="s">
        <v>21</v>
      </c>
      <c r="Q493" s="279"/>
      <c r="R493" s="283"/>
      <c r="S493" s="208">
        <f>IF(B493="EXT",MATCH(SUBSTITUTE(M493,"/rsm:CrossIndustryInvoice",""),'Order-X_EXTENDED'!O:O,0),MATCH(B493,'Order-X_EXTENDED'!Z:Z,0))</f>
        <v>688</v>
      </c>
      <c r="T493" s="284" t="s">
        <v>99</v>
      </c>
      <c r="U493" s="273"/>
      <c r="V493" s="271" t="str">
        <f t="shared" si="14"/>
        <v>/rsm:CrossIndustryInvoice/rsm:SupplyChainTradeTransaction/ram:ApplicableHeaderTradeDelivery/ram:UltimateShipToTradeParty</v>
      </c>
      <c r="W493" s="271" t="str">
        <f t="shared" si="15"/>
        <v>/ram:ID</v>
      </c>
      <c r="X493" s="272">
        <f>COUNTIFS(M$4:M493,V493)</f>
        <v>1</v>
      </c>
      <c r="Z493" s="274" t="s">
        <v>92</v>
      </c>
      <c r="AA493" s="275">
        <v>4</v>
      </c>
      <c r="AB493" s="275" t="s">
        <v>20</v>
      </c>
      <c r="AC493" s="277" t="s">
        <v>951</v>
      </c>
      <c r="AD493" s="277"/>
      <c r="AE493" s="278"/>
      <c r="AF493" s="278"/>
      <c r="AG493" s="278"/>
      <c r="AH493" s="277"/>
      <c r="AI493" s="279" t="s">
        <v>20</v>
      </c>
      <c r="AJ493" s="280" t="s">
        <v>2441</v>
      </c>
      <c r="AK493" s="281" t="s">
        <v>2442</v>
      </c>
      <c r="AL493" s="279"/>
      <c r="AM493" s="282"/>
      <c r="AN493" s="275" t="s">
        <v>21</v>
      </c>
      <c r="AO493" s="279"/>
      <c r="AP493" s="283"/>
      <c r="AQ493" s="268"/>
      <c r="AR493" s="284" t="s">
        <v>99</v>
      </c>
      <c r="AS493" s="398"/>
    </row>
    <row r="494" spans="1:45" s="362" customFormat="1" ht="46" customHeight="1" x14ac:dyDescent="0.2">
      <c r="A494" s="556" t="s">
        <v>4161</v>
      </c>
      <c r="B494" s="274" t="s">
        <v>92</v>
      </c>
      <c r="C494" s="275">
        <v>4</v>
      </c>
      <c r="D494" s="275" t="s">
        <v>21</v>
      </c>
      <c r="E494" s="277" t="s">
        <v>551</v>
      </c>
      <c r="F494" s="277"/>
      <c r="G494" s="278"/>
      <c r="H494" s="278"/>
      <c r="I494" s="278"/>
      <c r="J494" s="277"/>
      <c r="K494" s="279" t="s">
        <v>21</v>
      </c>
      <c r="L494" s="280" t="s">
        <v>2443</v>
      </c>
      <c r="M494" s="281" t="s">
        <v>2444</v>
      </c>
      <c r="N494" s="279"/>
      <c r="O494" s="282"/>
      <c r="P494" s="275" t="s">
        <v>21</v>
      </c>
      <c r="Q494" s="279"/>
      <c r="R494" s="283"/>
      <c r="S494" s="208">
        <f>IF(B494="EXT",MATCH(SUBSTITUTE(M494,"/rsm:CrossIndustryInvoice",""),'Order-X_EXTENDED'!O:O,0),MATCH(B494,'Order-X_EXTENDED'!Z:Z,0))</f>
        <v>689</v>
      </c>
      <c r="T494" s="284" t="s">
        <v>99</v>
      </c>
      <c r="U494" s="273"/>
      <c r="V494" s="271" t="str">
        <f t="shared" si="14"/>
        <v>/rsm:CrossIndustryInvoice/rsm:SupplyChainTradeTransaction/ram:ApplicableHeaderTradeDelivery/ram:UltimateShipToTradeParty</v>
      </c>
      <c r="W494" s="271" t="str">
        <f t="shared" si="15"/>
        <v>/ram:GlobalID</v>
      </c>
      <c r="X494" s="272">
        <f>COUNTIFS(M$4:M494,V494)</f>
        <v>1</v>
      </c>
      <c r="Z494" s="274" t="s">
        <v>92</v>
      </c>
      <c r="AA494" s="275">
        <v>4</v>
      </c>
      <c r="AB494" s="275" t="s">
        <v>21</v>
      </c>
      <c r="AC494" s="277" t="s">
        <v>954</v>
      </c>
      <c r="AD494" s="277"/>
      <c r="AE494" s="278"/>
      <c r="AF494" s="278"/>
      <c r="AG494" s="278"/>
      <c r="AH494" s="277"/>
      <c r="AI494" s="279" t="s">
        <v>21</v>
      </c>
      <c r="AJ494" s="280" t="s">
        <v>2443</v>
      </c>
      <c r="AK494" s="281" t="s">
        <v>2444</v>
      </c>
      <c r="AL494" s="279"/>
      <c r="AM494" s="282"/>
      <c r="AN494" s="275" t="s">
        <v>21</v>
      </c>
      <c r="AO494" s="279"/>
      <c r="AP494" s="283"/>
      <c r="AQ494" s="268"/>
      <c r="AR494" s="284" t="s">
        <v>99</v>
      </c>
      <c r="AS494" s="398"/>
    </row>
    <row r="495" spans="1:45" s="362" customFormat="1" ht="46" customHeight="1" x14ac:dyDescent="0.2">
      <c r="A495" s="556" t="s">
        <v>4161</v>
      </c>
      <c r="B495" s="274" t="s">
        <v>92</v>
      </c>
      <c r="C495" s="275">
        <v>5</v>
      </c>
      <c r="D495" s="275" t="s">
        <v>16</v>
      </c>
      <c r="E495" s="277" t="s">
        <v>554</v>
      </c>
      <c r="F495" s="277"/>
      <c r="G495" s="278"/>
      <c r="H495" s="278"/>
      <c r="I495" s="278"/>
      <c r="J495" s="277"/>
      <c r="K495" s="279" t="s">
        <v>16</v>
      </c>
      <c r="L495" s="280" t="s">
        <v>2445</v>
      </c>
      <c r="M495" s="281" t="s">
        <v>2446</v>
      </c>
      <c r="N495" s="279"/>
      <c r="O495" s="282"/>
      <c r="P495" s="275" t="s">
        <v>20</v>
      </c>
      <c r="Q495" s="279"/>
      <c r="R495" s="283"/>
      <c r="S495" s="208">
        <f>IF(B495="EXT",MATCH(SUBSTITUTE(M495,"/rsm:CrossIndustryInvoice",""),'Order-X_EXTENDED'!O:O,0),MATCH(B495,'Order-X_EXTENDED'!Z:Z,0))</f>
        <v>690</v>
      </c>
      <c r="T495" s="284" t="s">
        <v>99</v>
      </c>
      <c r="U495" s="273"/>
      <c r="V495" s="271" t="str">
        <f t="shared" si="14"/>
        <v>/rsm:CrossIndustryInvoice/rsm:SupplyChainTradeTransaction/ram:ApplicableHeaderTradeDelivery/ram:UltimateShipToTradeParty/ram:GlobalID</v>
      </c>
      <c r="W495" s="271" t="str">
        <f t="shared" si="15"/>
        <v>/@schemeID</v>
      </c>
      <c r="X495" s="272">
        <f>COUNTIFS(M$4:M495,V495)</f>
        <v>1</v>
      </c>
      <c r="Z495" s="274" t="s">
        <v>92</v>
      </c>
      <c r="AA495" s="275">
        <v>5</v>
      </c>
      <c r="AB495" s="275" t="s">
        <v>16</v>
      </c>
      <c r="AC495" s="277" t="s">
        <v>410</v>
      </c>
      <c r="AD495" s="277"/>
      <c r="AE495" s="278"/>
      <c r="AF495" s="278"/>
      <c r="AG495" s="278"/>
      <c r="AH495" s="277"/>
      <c r="AI495" s="279" t="s">
        <v>16</v>
      </c>
      <c r="AJ495" s="280" t="s">
        <v>2445</v>
      </c>
      <c r="AK495" s="281" t="s">
        <v>2446</v>
      </c>
      <c r="AL495" s="279"/>
      <c r="AM495" s="282"/>
      <c r="AN495" s="275" t="s">
        <v>20</v>
      </c>
      <c r="AO495" s="279"/>
      <c r="AP495" s="283"/>
      <c r="AQ495" s="268"/>
      <c r="AR495" s="284" t="s">
        <v>99</v>
      </c>
      <c r="AS495" s="398"/>
    </row>
    <row r="496" spans="1:45" s="362" customFormat="1" ht="46" customHeight="1" x14ac:dyDescent="0.2">
      <c r="A496" s="556" t="s">
        <v>4161</v>
      </c>
      <c r="B496" s="274" t="s">
        <v>92</v>
      </c>
      <c r="C496" s="275">
        <v>4</v>
      </c>
      <c r="D496" s="275" t="s">
        <v>20</v>
      </c>
      <c r="E496" s="277" t="s">
        <v>8</v>
      </c>
      <c r="F496" s="277"/>
      <c r="G496" s="278"/>
      <c r="H496" s="278"/>
      <c r="I496" s="278"/>
      <c r="J496" s="277"/>
      <c r="K496" s="279" t="s">
        <v>20</v>
      </c>
      <c r="L496" s="280" t="s">
        <v>2447</v>
      </c>
      <c r="M496" s="281" t="s">
        <v>2448</v>
      </c>
      <c r="N496" s="279"/>
      <c r="O496" s="282"/>
      <c r="P496" s="275" t="s">
        <v>20</v>
      </c>
      <c r="Q496" s="279"/>
      <c r="R496" s="283"/>
      <c r="S496" s="208">
        <f>IF(B496="EXT",MATCH(SUBSTITUTE(M496,"/rsm:CrossIndustryInvoice",""),'Order-X_EXTENDED'!O:O,0),MATCH(B496,'Order-X_EXTENDED'!Z:Z,0))</f>
        <v>691</v>
      </c>
      <c r="T496" s="284" t="s">
        <v>99</v>
      </c>
      <c r="U496" s="273"/>
      <c r="V496" s="271" t="str">
        <f t="shared" si="14"/>
        <v>/rsm:CrossIndustryInvoice/rsm:SupplyChainTradeTransaction/ram:ApplicableHeaderTradeDelivery/ram:UltimateShipToTradeParty</v>
      </c>
      <c r="W496" s="271" t="str">
        <f t="shared" si="15"/>
        <v>/ram:Name</v>
      </c>
      <c r="X496" s="272">
        <f>COUNTIFS(M$4:M496,V496)</f>
        <v>1</v>
      </c>
      <c r="Z496" s="274" t="s">
        <v>92</v>
      </c>
      <c r="AA496" s="275">
        <v>4</v>
      </c>
      <c r="AB496" s="275" t="s">
        <v>20</v>
      </c>
      <c r="AC496" s="277" t="s">
        <v>959</v>
      </c>
      <c r="AD496" s="277"/>
      <c r="AE496" s="278"/>
      <c r="AF496" s="278"/>
      <c r="AG496" s="278"/>
      <c r="AH496" s="277"/>
      <c r="AI496" s="279" t="s">
        <v>20</v>
      </c>
      <c r="AJ496" s="280" t="s">
        <v>2447</v>
      </c>
      <c r="AK496" s="281" t="s">
        <v>2448</v>
      </c>
      <c r="AL496" s="279"/>
      <c r="AM496" s="282"/>
      <c r="AN496" s="275" t="s">
        <v>20</v>
      </c>
      <c r="AO496" s="279"/>
      <c r="AP496" s="283"/>
      <c r="AQ496" s="268"/>
      <c r="AR496" s="284" t="s">
        <v>99</v>
      </c>
      <c r="AS496" s="398"/>
    </row>
    <row r="497" spans="1:45" s="362" customFormat="1" ht="46" customHeight="1" x14ac:dyDescent="0.2">
      <c r="A497" s="556" t="s">
        <v>4161</v>
      </c>
      <c r="B497" s="335" t="s">
        <v>92</v>
      </c>
      <c r="C497" s="336">
        <v>4</v>
      </c>
      <c r="D497" s="336" t="s">
        <v>20</v>
      </c>
      <c r="E497" s="328" t="s">
        <v>4632</v>
      </c>
      <c r="F497" s="328"/>
      <c r="G497" s="329"/>
      <c r="H497" s="329"/>
      <c r="I497" s="329"/>
      <c r="J497" s="328"/>
      <c r="K497" s="327" t="s">
        <v>20</v>
      </c>
      <c r="L497" s="337" t="s">
        <v>2449</v>
      </c>
      <c r="M497" s="338" t="s">
        <v>2450</v>
      </c>
      <c r="N497" s="327"/>
      <c r="O497" s="332"/>
      <c r="P497" s="336" t="s">
        <v>20</v>
      </c>
      <c r="Q497" s="327"/>
      <c r="R497" s="333"/>
      <c r="S497" s="208">
        <f>IF(B497="EXT",MATCH(SUBSTITUTE(M497,"/rsm:CrossIndustryInvoice",""),'Order-X_EXTENDED'!O:O,0),MATCH(B497,'Order-X_EXTENDED'!Z:Z,0))</f>
        <v>692</v>
      </c>
      <c r="T497" s="339" t="s">
        <v>99</v>
      </c>
      <c r="U497" s="273"/>
      <c r="V497" s="271" t="str">
        <f t="shared" si="14"/>
        <v>/rsm:CrossIndustryInvoice/rsm:SupplyChainTradeTransaction/ram:ApplicableHeaderTradeDelivery/ram:UltimateShipToTradeParty</v>
      </c>
      <c r="W497" s="271" t="str">
        <f t="shared" si="15"/>
        <v>/ram:SpecifiedLegalOrganization</v>
      </c>
      <c r="X497" s="272">
        <f>COUNTIFS(M$4:M497,V497)</f>
        <v>1</v>
      </c>
      <c r="Z497" s="335" t="s">
        <v>92</v>
      </c>
      <c r="AA497" s="336">
        <v>4</v>
      </c>
      <c r="AB497" s="336" t="s">
        <v>20</v>
      </c>
      <c r="AC497" s="328" t="s">
        <v>1906</v>
      </c>
      <c r="AD497" s="328"/>
      <c r="AE497" s="329"/>
      <c r="AF497" s="329"/>
      <c r="AG497" s="329"/>
      <c r="AH497" s="328"/>
      <c r="AI497" s="327" t="s">
        <v>20</v>
      </c>
      <c r="AJ497" s="337" t="s">
        <v>2449</v>
      </c>
      <c r="AK497" s="338" t="s">
        <v>2450</v>
      </c>
      <c r="AL497" s="327"/>
      <c r="AM497" s="332"/>
      <c r="AN497" s="336" t="s">
        <v>20</v>
      </c>
      <c r="AO497" s="327"/>
      <c r="AP497" s="333"/>
      <c r="AQ497" s="268"/>
      <c r="AR497" s="339" t="s">
        <v>99</v>
      </c>
      <c r="AS497" s="398"/>
    </row>
    <row r="498" spans="1:45" s="362" customFormat="1" ht="46" customHeight="1" x14ac:dyDescent="0.2">
      <c r="A498" s="556" t="s">
        <v>4161</v>
      </c>
      <c r="B498" s="274" t="s">
        <v>92</v>
      </c>
      <c r="C498" s="275">
        <v>5</v>
      </c>
      <c r="D498" s="275" t="s">
        <v>20</v>
      </c>
      <c r="E498" s="277" t="s">
        <v>4</v>
      </c>
      <c r="F498" s="277"/>
      <c r="G498" s="278"/>
      <c r="H498" s="278"/>
      <c r="I498" s="278"/>
      <c r="J498" s="277"/>
      <c r="K498" s="279" t="s">
        <v>20</v>
      </c>
      <c r="L498" s="280" t="s">
        <v>2451</v>
      </c>
      <c r="M498" s="281" t="s">
        <v>2452</v>
      </c>
      <c r="N498" s="279"/>
      <c r="O498" s="282"/>
      <c r="P498" s="275" t="s">
        <v>20</v>
      </c>
      <c r="Q498" s="279"/>
      <c r="R498" s="283"/>
      <c r="S498" s="208">
        <f>IF(B498="EXT",MATCH(SUBSTITUTE(M498,"/rsm:CrossIndustryInvoice",""),'Order-X_EXTENDED'!O:O,0),MATCH(B498,'Order-X_EXTENDED'!Z:Z,0))</f>
        <v>693</v>
      </c>
      <c r="T498" s="284" t="s">
        <v>99</v>
      </c>
      <c r="U498" s="273"/>
      <c r="V498" s="271" t="str">
        <f t="shared" si="14"/>
        <v>/rsm:CrossIndustryInvoice/rsm:SupplyChainTradeTransaction/ram:ApplicableHeaderTradeDelivery/ram:UltimateShipToTradeParty/ram:SpecifiedLegalOrganization</v>
      </c>
      <c r="W498" s="271" t="str">
        <f t="shared" si="15"/>
        <v>/ram:ID</v>
      </c>
      <c r="X498" s="272">
        <f>COUNTIFS(M$4:M498,V498)</f>
        <v>1</v>
      </c>
      <c r="Z498" s="274" t="s">
        <v>92</v>
      </c>
      <c r="AA498" s="275">
        <v>5</v>
      </c>
      <c r="AB498" s="275" t="s">
        <v>20</v>
      </c>
      <c r="AC498" s="277" t="s">
        <v>1442</v>
      </c>
      <c r="AD498" s="277"/>
      <c r="AE498" s="278"/>
      <c r="AF498" s="278"/>
      <c r="AG498" s="278"/>
      <c r="AH498" s="277"/>
      <c r="AI498" s="279" t="s">
        <v>20</v>
      </c>
      <c r="AJ498" s="280" t="s">
        <v>2451</v>
      </c>
      <c r="AK498" s="281" t="s">
        <v>2452</v>
      </c>
      <c r="AL498" s="279"/>
      <c r="AM498" s="282"/>
      <c r="AN498" s="275" t="s">
        <v>20</v>
      </c>
      <c r="AO498" s="279"/>
      <c r="AP498" s="283"/>
      <c r="AQ498" s="268"/>
      <c r="AR498" s="284" t="s">
        <v>99</v>
      </c>
      <c r="AS498" s="398"/>
    </row>
    <row r="499" spans="1:45" s="362" customFormat="1" ht="46" customHeight="1" x14ac:dyDescent="0.2">
      <c r="A499" s="556" t="s">
        <v>4161</v>
      </c>
      <c r="B499" s="274" t="s">
        <v>92</v>
      </c>
      <c r="C499" s="275">
        <v>6</v>
      </c>
      <c r="D499" s="275" t="s">
        <v>20</v>
      </c>
      <c r="E499" s="277" t="s">
        <v>554</v>
      </c>
      <c r="F499" s="277"/>
      <c r="G499" s="278" t="s">
        <v>406</v>
      </c>
      <c r="H499" s="278" t="s">
        <v>1448</v>
      </c>
      <c r="I499" s="278" t="s">
        <v>77</v>
      </c>
      <c r="J499" s="277" t="s">
        <v>189</v>
      </c>
      <c r="K499" s="279" t="s">
        <v>20</v>
      </c>
      <c r="L499" s="280" t="s">
        <v>2453</v>
      </c>
      <c r="M499" s="281" t="s">
        <v>2454</v>
      </c>
      <c r="N499" s="279"/>
      <c r="O499" s="282"/>
      <c r="P499" s="275" t="s">
        <v>20</v>
      </c>
      <c r="Q499" s="279"/>
      <c r="R499" s="283"/>
      <c r="S499" s="208">
        <f>IF(B499="EXT",MATCH(SUBSTITUTE(M499,"/rsm:CrossIndustryInvoice",""),'Order-X_EXTENDED'!O:O,0),MATCH(B499,'Order-X_EXTENDED'!Z:Z,0))</f>
        <v>694</v>
      </c>
      <c r="T499" s="284" t="s">
        <v>99</v>
      </c>
      <c r="U499" s="273"/>
      <c r="V499" s="271" t="str">
        <f t="shared" si="14"/>
        <v>/rsm:CrossIndustryInvoice/rsm:SupplyChainTradeTransaction/ram:ApplicableHeaderTradeDelivery/ram:UltimateShipToTradeParty/ram:SpecifiedLegalOrganization/ram:ID</v>
      </c>
      <c r="W499" s="271" t="str">
        <f t="shared" si="15"/>
        <v>/@schemeID</v>
      </c>
      <c r="X499" s="272">
        <f>COUNTIFS(M$4:M499,V499)</f>
        <v>1</v>
      </c>
      <c r="Z499" s="274" t="s">
        <v>92</v>
      </c>
      <c r="AA499" s="275">
        <v>6</v>
      </c>
      <c r="AB499" s="275" t="s">
        <v>20</v>
      </c>
      <c r="AC499" s="277" t="s">
        <v>410</v>
      </c>
      <c r="AD499" s="277"/>
      <c r="AE499" s="278"/>
      <c r="AF499" s="278"/>
      <c r="AG499" s="278"/>
      <c r="AH499" s="277"/>
      <c r="AI499" s="279" t="s">
        <v>20</v>
      </c>
      <c r="AJ499" s="280" t="s">
        <v>2453</v>
      </c>
      <c r="AK499" s="281" t="s">
        <v>2454</v>
      </c>
      <c r="AL499" s="279"/>
      <c r="AM499" s="282"/>
      <c r="AN499" s="275" t="s">
        <v>20</v>
      </c>
      <c r="AO499" s="279"/>
      <c r="AP499" s="283"/>
      <c r="AQ499" s="268"/>
      <c r="AR499" s="284" t="s">
        <v>99</v>
      </c>
      <c r="AS499" s="398"/>
    </row>
    <row r="500" spans="1:45" s="362" customFormat="1" ht="46" customHeight="1" x14ac:dyDescent="0.2">
      <c r="A500" s="556" t="s">
        <v>4161</v>
      </c>
      <c r="B500" s="274" t="s">
        <v>92</v>
      </c>
      <c r="C500" s="275">
        <v>5</v>
      </c>
      <c r="D500" s="275" t="s">
        <v>20</v>
      </c>
      <c r="E500" s="277" t="s">
        <v>4626</v>
      </c>
      <c r="F500" s="277"/>
      <c r="G500" s="278"/>
      <c r="H500" s="278"/>
      <c r="I500" s="278"/>
      <c r="J500" s="277"/>
      <c r="K500" s="279" t="s">
        <v>20</v>
      </c>
      <c r="L500" s="280" t="s">
        <v>2455</v>
      </c>
      <c r="M500" s="281" t="s">
        <v>2456</v>
      </c>
      <c r="N500" s="279"/>
      <c r="O500" s="282"/>
      <c r="P500" s="275" t="s">
        <v>20</v>
      </c>
      <c r="Q500" s="279"/>
      <c r="R500" s="283"/>
      <c r="S500" s="208">
        <f>IF(B500="EXT",MATCH(SUBSTITUTE(M500,"/rsm:CrossIndustryInvoice",""),'Order-X_EXTENDED'!O:O,0),MATCH(B500,'Order-X_EXTENDED'!Z:Z,0))</f>
        <v>695</v>
      </c>
      <c r="T500" s="284" t="s">
        <v>99</v>
      </c>
      <c r="U500" s="273"/>
      <c r="V500" s="271" t="str">
        <f t="shared" si="14"/>
        <v>/rsm:CrossIndustryInvoice/rsm:SupplyChainTradeTransaction/ram:ApplicableHeaderTradeDelivery/ram:UltimateShipToTradeParty/ram:SpecifiedLegalOrganization</v>
      </c>
      <c r="W500" s="271" t="str">
        <f t="shared" si="15"/>
        <v>/ram:TradingBusinessName</v>
      </c>
      <c r="X500" s="272">
        <f>COUNTIFS(M$4:M500,V500)</f>
        <v>1</v>
      </c>
      <c r="Z500" s="274" t="s">
        <v>92</v>
      </c>
      <c r="AA500" s="275">
        <v>5</v>
      </c>
      <c r="AB500" s="275" t="s">
        <v>20</v>
      </c>
      <c r="AC500" s="277" t="s">
        <v>1914</v>
      </c>
      <c r="AD500" s="277"/>
      <c r="AE500" s="278"/>
      <c r="AF500" s="278"/>
      <c r="AG500" s="278"/>
      <c r="AH500" s="277"/>
      <c r="AI500" s="279" t="s">
        <v>20</v>
      </c>
      <c r="AJ500" s="280" t="s">
        <v>2455</v>
      </c>
      <c r="AK500" s="281" t="s">
        <v>2456</v>
      </c>
      <c r="AL500" s="279"/>
      <c r="AM500" s="282"/>
      <c r="AN500" s="275" t="s">
        <v>20</v>
      </c>
      <c r="AO500" s="279"/>
      <c r="AP500" s="283"/>
      <c r="AQ500" s="268"/>
      <c r="AR500" s="284" t="s">
        <v>99</v>
      </c>
      <c r="AS500" s="398"/>
    </row>
    <row r="501" spans="1:45" s="362" customFormat="1" ht="46" customHeight="1" x14ac:dyDescent="0.2">
      <c r="A501" s="556" t="s">
        <v>4161</v>
      </c>
      <c r="B501" s="335" t="s">
        <v>92</v>
      </c>
      <c r="C501" s="336">
        <v>4</v>
      </c>
      <c r="D501" s="336" t="s">
        <v>20</v>
      </c>
      <c r="E501" s="328" t="s">
        <v>4633</v>
      </c>
      <c r="F501" s="328"/>
      <c r="G501" s="329"/>
      <c r="H501" s="329"/>
      <c r="I501" s="329"/>
      <c r="J501" s="328"/>
      <c r="K501" s="327" t="s">
        <v>20</v>
      </c>
      <c r="L501" s="337" t="s">
        <v>2457</v>
      </c>
      <c r="M501" s="338" t="s">
        <v>2458</v>
      </c>
      <c r="N501" s="327"/>
      <c r="O501" s="332"/>
      <c r="P501" s="336" t="s">
        <v>21</v>
      </c>
      <c r="Q501" s="327"/>
      <c r="R501" s="333"/>
      <c r="S501" s="208">
        <f>IF(B501="EXT",MATCH(SUBSTITUTE(M501,"/rsm:CrossIndustryInvoice",""),'Order-X_EXTENDED'!O:O,0),MATCH(B501,'Order-X_EXTENDED'!Z:Z,0))</f>
        <v>704</v>
      </c>
      <c r="T501" s="339" t="s">
        <v>99</v>
      </c>
      <c r="U501" s="273"/>
      <c r="V501" s="271" t="str">
        <f t="shared" si="14"/>
        <v>/rsm:CrossIndustryInvoice/rsm:SupplyChainTradeTransaction/ram:ApplicableHeaderTradeDelivery/ram:UltimateShipToTradeParty</v>
      </c>
      <c r="W501" s="271" t="str">
        <f t="shared" si="15"/>
        <v>/ram:DefinedTradeContact</v>
      </c>
      <c r="X501" s="272">
        <f>COUNTIFS(M$4:M501,V501)</f>
        <v>1</v>
      </c>
      <c r="Z501" s="335" t="s">
        <v>92</v>
      </c>
      <c r="AA501" s="336">
        <v>4</v>
      </c>
      <c r="AB501" s="336" t="s">
        <v>20</v>
      </c>
      <c r="AC501" s="328" t="s">
        <v>970</v>
      </c>
      <c r="AD501" s="328"/>
      <c r="AE501" s="329"/>
      <c r="AF501" s="329"/>
      <c r="AG501" s="329"/>
      <c r="AH501" s="328"/>
      <c r="AI501" s="327" t="s">
        <v>20</v>
      </c>
      <c r="AJ501" s="337" t="s">
        <v>2457</v>
      </c>
      <c r="AK501" s="338" t="s">
        <v>2458</v>
      </c>
      <c r="AL501" s="327"/>
      <c r="AM501" s="332"/>
      <c r="AN501" s="336" t="s">
        <v>21</v>
      </c>
      <c r="AO501" s="327"/>
      <c r="AP501" s="333"/>
      <c r="AQ501" s="268"/>
      <c r="AR501" s="339" t="s">
        <v>99</v>
      </c>
      <c r="AS501" s="398"/>
    </row>
    <row r="502" spans="1:45" s="362" customFormat="1" ht="46" customHeight="1" x14ac:dyDescent="0.2">
      <c r="A502" s="556" t="s">
        <v>4161</v>
      </c>
      <c r="B502" s="274" t="s">
        <v>92</v>
      </c>
      <c r="C502" s="275">
        <v>5</v>
      </c>
      <c r="D502" s="275" t="s">
        <v>20</v>
      </c>
      <c r="E502" s="277" t="s">
        <v>4591</v>
      </c>
      <c r="F502" s="277"/>
      <c r="G502" s="278"/>
      <c r="H502" s="278"/>
      <c r="I502" s="278"/>
      <c r="J502" s="277"/>
      <c r="K502" s="279" t="s">
        <v>20</v>
      </c>
      <c r="L502" s="280" t="s">
        <v>2459</v>
      </c>
      <c r="M502" s="281" t="s">
        <v>2460</v>
      </c>
      <c r="N502" s="279"/>
      <c r="O502" s="282"/>
      <c r="P502" s="275" t="s">
        <v>20</v>
      </c>
      <c r="Q502" s="279"/>
      <c r="R502" s="283"/>
      <c r="S502" s="208">
        <f>IF(B502="EXT",MATCH(SUBSTITUTE(M502,"/rsm:CrossIndustryInvoice",""),'Order-X_EXTENDED'!O:O,0),MATCH(B502,'Order-X_EXTENDED'!Z:Z,0))</f>
        <v>705</v>
      </c>
      <c r="T502" s="284" t="s">
        <v>99</v>
      </c>
      <c r="U502" s="273"/>
      <c r="V502" s="271" t="str">
        <f t="shared" si="14"/>
        <v>/rsm:CrossIndustryInvoice/rsm:SupplyChainTradeTransaction/ram:ApplicableHeaderTradeDelivery/ram:UltimateShipToTradeParty/ram:DefinedTradeContact</v>
      </c>
      <c r="W502" s="271" t="str">
        <f t="shared" si="15"/>
        <v>/ram:PersonName</v>
      </c>
      <c r="X502" s="272">
        <f>COUNTIFS(M$4:M502,V502)</f>
        <v>1</v>
      </c>
      <c r="Z502" s="274" t="s">
        <v>92</v>
      </c>
      <c r="AA502" s="275">
        <v>5</v>
      </c>
      <c r="AB502" s="275" t="s">
        <v>20</v>
      </c>
      <c r="AC502" s="277" t="s">
        <v>973</v>
      </c>
      <c r="AD502" s="277"/>
      <c r="AE502" s="278"/>
      <c r="AF502" s="278"/>
      <c r="AG502" s="278"/>
      <c r="AH502" s="277"/>
      <c r="AI502" s="279" t="s">
        <v>20</v>
      </c>
      <c r="AJ502" s="280" t="s">
        <v>2459</v>
      </c>
      <c r="AK502" s="281" t="s">
        <v>2460</v>
      </c>
      <c r="AL502" s="279"/>
      <c r="AM502" s="282"/>
      <c r="AN502" s="275" t="s">
        <v>20</v>
      </c>
      <c r="AO502" s="279"/>
      <c r="AP502" s="283"/>
      <c r="AQ502" s="268"/>
      <c r="AR502" s="284" t="s">
        <v>99</v>
      </c>
      <c r="AS502" s="398"/>
    </row>
    <row r="503" spans="1:45" s="362" customFormat="1" ht="46" customHeight="1" x14ac:dyDescent="0.2">
      <c r="A503" s="556" t="s">
        <v>4161</v>
      </c>
      <c r="B503" s="274" t="s">
        <v>92</v>
      </c>
      <c r="C503" s="275">
        <v>5</v>
      </c>
      <c r="D503" s="275" t="s">
        <v>20</v>
      </c>
      <c r="E503" s="277" t="s">
        <v>4592</v>
      </c>
      <c r="F503" s="277"/>
      <c r="G503" s="278"/>
      <c r="H503" s="278"/>
      <c r="I503" s="278"/>
      <c r="J503" s="277"/>
      <c r="K503" s="279" t="s">
        <v>20</v>
      </c>
      <c r="L503" s="280" t="s">
        <v>2461</v>
      </c>
      <c r="M503" s="281" t="s">
        <v>2462</v>
      </c>
      <c r="N503" s="279"/>
      <c r="O503" s="282"/>
      <c r="P503" s="275" t="s">
        <v>20</v>
      </c>
      <c r="Q503" s="279"/>
      <c r="R503" s="283"/>
      <c r="S503" s="208">
        <f>IF(B503="EXT",MATCH(SUBSTITUTE(M503,"/rsm:CrossIndustryInvoice",""),'Order-X_EXTENDED'!O:O,0),MATCH(B503,'Order-X_EXTENDED'!Z:Z,0))</f>
        <v>706</v>
      </c>
      <c r="T503" s="284" t="s">
        <v>99</v>
      </c>
      <c r="U503" s="273"/>
      <c r="V503" s="271" t="str">
        <f t="shared" si="14"/>
        <v>/rsm:CrossIndustryInvoice/rsm:SupplyChainTradeTransaction/ram:ApplicableHeaderTradeDelivery/ram:UltimateShipToTradeParty/ram:DefinedTradeContact</v>
      </c>
      <c r="W503" s="271" t="str">
        <f t="shared" si="15"/>
        <v>/ram:DepartmentName</v>
      </c>
      <c r="X503" s="272">
        <f>COUNTIFS(M$4:M503,V503)</f>
        <v>1</v>
      </c>
      <c r="Z503" s="274" t="s">
        <v>92</v>
      </c>
      <c r="AA503" s="275">
        <v>5</v>
      </c>
      <c r="AB503" s="275" t="s">
        <v>20</v>
      </c>
      <c r="AC503" s="277" t="s">
        <v>976</v>
      </c>
      <c r="AD503" s="277"/>
      <c r="AE503" s="278"/>
      <c r="AF503" s="278"/>
      <c r="AG503" s="278"/>
      <c r="AH503" s="277"/>
      <c r="AI503" s="279" t="s">
        <v>20</v>
      </c>
      <c r="AJ503" s="280" t="s">
        <v>2461</v>
      </c>
      <c r="AK503" s="281" t="s">
        <v>2462</v>
      </c>
      <c r="AL503" s="279"/>
      <c r="AM503" s="282"/>
      <c r="AN503" s="275" t="s">
        <v>20</v>
      </c>
      <c r="AO503" s="279"/>
      <c r="AP503" s="283"/>
      <c r="AQ503" s="268"/>
      <c r="AR503" s="284" t="s">
        <v>99</v>
      </c>
      <c r="AS503" s="398"/>
    </row>
    <row r="504" spans="1:45" s="362" customFormat="1" ht="46" customHeight="1" x14ac:dyDescent="0.2">
      <c r="A504" s="556" t="s">
        <v>4161</v>
      </c>
      <c r="B504" s="274" t="s">
        <v>92</v>
      </c>
      <c r="C504" s="275">
        <v>5</v>
      </c>
      <c r="D504" s="275" t="s">
        <v>20</v>
      </c>
      <c r="E504" s="363" t="s">
        <v>4593</v>
      </c>
      <c r="F504" s="277"/>
      <c r="G504" s="278"/>
      <c r="H504" s="278"/>
      <c r="I504" s="278"/>
      <c r="J504" s="277"/>
      <c r="K504" s="279" t="s">
        <v>20</v>
      </c>
      <c r="L504" s="280" t="s">
        <v>2463</v>
      </c>
      <c r="M504" s="281" t="s">
        <v>2464</v>
      </c>
      <c r="N504" s="279"/>
      <c r="O504" s="282"/>
      <c r="P504" s="275" t="s">
        <v>20</v>
      </c>
      <c r="Q504" s="279"/>
      <c r="R504" s="283"/>
      <c r="S504" s="208">
        <f>IF(B504="EXT",MATCH(SUBSTITUTE(M504,"/rsm:CrossIndustryInvoice",""),'Order-X_EXTENDED'!O:O,0),MATCH(B504,'Order-X_EXTENDED'!Z:Z,0))</f>
        <v>708</v>
      </c>
      <c r="T504" s="284" t="s">
        <v>99</v>
      </c>
      <c r="U504" s="273"/>
      <c r="V504" s="271" t="str">
        <f t="shared" si="14"/>
        <v>/rsm:CrossIndustryInvoice/rsm:SupplyChainTradeTransaction/ram:ApplicableHeaderTradeDelivery/ram:UltimateShipToTradeParty/ram:DefinedTradeContact</v>
      </c>
      <c r="W504" s="271" t="str">
        <f t="shared" si="15"/>
        <v>/ram:TelephoneUniversalCommunication</v>
      </c>
      <c r="X504" s="272">
        <f>COUNTIFS(M$4:M504,V504)</f>
        <v>1</v>
      </c>
      <c r="Z504" s="274" t="s">
        <v>92</v>
      </c>
      <c r="AA504" s="275">
        <v>5</v>
      </c>
      <c r="AB504" s="275" t="s">
        <v>20</v>
      </c>
      <c r="AC504" s="363" t="s">
        <v>881</v>
      </c>
      <c r="AD504" s="277"/>
      <c r="AE504" s="278"/>
      <c r="AF504" s="278"/>
      <c r="AG504" s="278"/>
      <c r="AH504" s="277"/>
      <c r="AI504" s="279" t="s">
        <v>20</v>
      </c>
      <c r="AJ504" s="280" t="s">
        <v>2463</v>
      </c>
      <c r="AK504" s="281" t="s">
        <v>2464</v>
      </c>
      <c r="AL504" s="279"/>
      <c r="AM504" s="282"/>
      <c r="AN504" s="275" t="s">
        <v>20</v>
      </c>
      <c r="AO504" s="279"/>
      <c r="AP504" s="283"/>
      <c r="AQ504" s="268"/>
      <c r="AR504" s="284" t="s">
        <v>99</v>
      </c>
      <c r="AS504" s="398"/>
    </row>
    <row r="505" spans="1:45" s="362" customFormat="1" ht="46" customHeight="1" x14ac:dyDescent="0.2">
      <c r="A505" s="556" t="s">
        <v>4161</v>
      </c>
      <c r="B505" s="274" t="s">
        <v>92</v>
      </c>
      <c r="C505" s="275">
        <v>6</v>
      </c>
      <c r="D505" s="275" t="s">
        <v>16</v>
      </c>
      <c r="E505" s="277" t="s">
        <v>4594</v>
      </c>
      <c r="F505" s="277"/>
      <c r="G505" s="278"/>
      <c r="H505" s="278"/>
      <c r="I505" s="278"/>
      <c r="J505" s="277"/>
      <c r="K505" s="279" t="s">
        <v>16</v>
      </c>
      <c r="L505" s="280" t="s">
        <v>2465</v>
      </c>
      <c r="M505" s="281" t="s">
        <v>2466</v>
      </c>
      <c r="N505" s="279"/>
      <c r="O505" s="282"/>
      <c r="P505" s="275" t="s">
        <v>20</v>
      </c>
      <c r="Q505" s="279"/>
      <c r="R505" s="283"/>
      <c r="S505" s="208">
        <f>IF(B505="EXT",MATCH(SUBSTITUTE(M505,"/rsm:CrossIndustryInvoice",""),'Order-X_EXTENDED'!O:O,0),MATCH(B505,'Order-X_EXTENDED'!Z:Z,0))</f>
        <v>709</v>
      </c>
      <c r="T505" s="284" t="s">
        <v>99</v>
      </c>
      <c r="U505" s="273"/>
      <c r="V505" s="271" t="str">
        <f t="shared" si="14"/>
        <v>/rsm:CrossIndustryInvoice/rsm:SupplyChainTradeTransaction/ram:ApplicableHeaderTradeDelivery/ram:UltimateShipToTradeParty/ram:DefinedTradeContact/ram:TelephoneUniversalCommunication</v>
      </c>
      <c r="W505" s="271" t="str">
        <f t="shared" si="15"/>
        <v>/ram:CompleteNumber</v>
      </c>
      <c r="X505" s="272">
        <f>COUNTIFS(M$4:M505,V505)</f>
        <v>1</v>
      </c>
      <c r="Z505" s="274" t="s">
        <v>92</v>
      </c>
      <c r="AA505" s="275">
        <v>6</v>
      </c>
      <c r="AB505" s="275" t="s">
        <v>16</v>
      </c>
      <c r="AC505" s="277" t="s">
        <v>884</v>
      </c>
      <c r="AD505" s="277"/>
      <c r="AE505" s="278"/>
      <c r="AF505" s="278"/>
      <c r="AG505" s="278"/>
      <c r="AH505" s="277"/>
      <c r="AI505" s="279" t="s">
        <v>16</v>
      </c>
      <c r="AJ505" s="280" t="s">
        <v>2465</v>
      </c>
      <c r="AK505" s="281" t="s">
        <v>2466</v>
      </c>
      <c r="AL505" s="279"/>
      <c r="AM505" s="282"/>
      <c r="AN505" s="275" t="s">
        <v>20</v>
      </c>
      <c r="AO505" s="279"/>
      <c r="AP505" s="283"/>
      <c r="AQ505" s="268"/>
      <c r="AR505" s="284" t="s">
        <v>99</v>
      </c>
      <c r="AS505" s="398"/>
    </row>
    <row r="506" spans="1:45" s="362" customFormat="1" ht="46" customHeight="1" x14ac:dyDescent="0.2">
      <c r="A506" s="556" t="s">
        <v>4161</v>
      </c>
      <c r="B506" s="274" t="s">
        <v>92</v>
      </c>
      <c r="C506" s="275">
        <v>5</v>
      </c>
      <c r="D506" s="275" t="s">
        <v>20</v>
      </c>
      <c r="E506" s="363" t="s">
        <v>4595</v>
      </c>
      <c r="F506" s="277"/>
      <c r="G506" s="278"/>
      <c r="H506" s="278"/>
      <c r="I506" s="278"/>
      <c r="J506" s="277"/>
      <c r="K506" s="279" t="s">
        <v>20</v>
      </c>
      <c r="L506" s="280" t="s">
        <v>2467</v>
      </c>
      <c r="M506" s="281" t="s">
        <v>2468</v>
      </c>
      <c r="N506" s="279"/>
      <c r="O506" s="282"/>
      <c r="P506" s="275" t="s">
        <v>20</v>
      </c>
      <c r="Q506" s="279"/>
      <c r="R506" s="283"/>
      <c r="S506" s="208">
        <f>IF(B506="EXT",MATCH(SUBSTITUTE(M506,"/rsm:CrossIndustryInvoice",""),'Order-X_EXTENDED'!O:O,0),MATCH(B506,'Order-X_EXTENDED'!Z:Z,0))</f>
        <v>710</v>
      </c>
      <c r="T506" s="284" t="s">
        <v>99</v>
      </c>
      <c r="U506" s="273"/>
      <c r="V506" s="271" t="str">
        <f t="shared" si="14"/>
        <v>/rsm:CrossIndustryInvoice/rsm:SupplyChainTradeTransaction/ram:ApplicableHeaderTradeDelivery/ram:UltimateShipToTradeParty/ram:DefinedTradeContact</v>
      </c>
      <c r="W506" s="271" t="str">
        <f t="shared" si="15"/>
        <v>/ram:FaxUniversalCommunication</v>
      </c>
      <c r="X506" s="272">
        <f>COUNTIFS(M$4:M506,V506)</f>
        <v>1</v>
      </c>
      <c r="Z506" s="274" t="s">
        <v>92</v>
      </c>
      <c r="AA506" s="275">
        <v>5</v>
      </c>
      <c r="AB506" s="275" t="s">
        <v>20</v>
      </c>
      <c r="AC506" s="363" t="s">
        <v>887</v>
      </c>
      <c r="AD506" s="277"/>
      <c r="AE506" s="278"/>
      <c r="AF506" s="278"/>
      <c r="AG506" s="278"/>
      <c r="AH506" s="277"/>
      <c r="AI506" s="279" t="s">
        <v>20</v>
      </c>
      <c r="AJ506" s="280" t="s">
        <v>2467</v>
      </c>
      <c r="AK506" s="281" t="s">
        <v>2468</v>
      </c>
      <c r="AL506" s="279"/>
      <c r="AM506" s="282"/>
      <c r="AN506" s="275" t="s">
        <v>20</v>
      </c>
      <c r="AO506" s="279"/>
      <c r="AP506" s="283"/>
      <c r="AQ506" s="268"/>
      <c r="AR506" s="284" t="s">
        <v>99</v>
      </c>
      <c r="AS506" s="398"/>
    </row>
    <row r="507" spans="1:45" s="362" customFormat="1" ht="46" customHeight="1" x14ac:dyDescent="0.2">
      <c r="A507" s="556" t="s">
        <v>4161</v>
      </c>
      <c r="B507" s="274" t="s">
        <v>92</v>
      </c>
      <c r="C507" s="275">
        <v>6</v>
      </c>
      <c r="D507" s="275" t="s">
        <v>16</v>
      </c>
      <c r="E507" s="277" t="s">
        <v>4596</v>
      </c>
      <c r="F507" s="277"/>
      <c r="G507" s="278"/>
      <c r="H507" s="278"/>
      <c r="I507" s="278"/>
      <c r="J507" s="277"/>
      <c r="K507" s="279" t="s">
        <v>16</v>
      </c>
      <c r="L507" s="280" t="s">
        <v>2469</v>
      </c>
      <c r="M507" s="281" t="s">
        <v>2470</v>
      </c>
      <c r="N507" s="279"/>
      <c r="O507" s="282"/>
      <c r="P507" s="275" t="s">
        <v>20</v>
      </c>
      <c r="Q507" s="279"/>
      <c r="R507" s="283"/>
      <c r="S507" s="208">
        <f>IF(B507="EXT",MATCH(SUBSTITUTE(M507,"/rsm:CrossIndustryInvoice",""),'Order-X_EXTENDED'!O:O,0),MATCH(B507,'Order-X_EXTENDED'!Z:Z,0))</f>
        <v>711</v>
      </c>
      <c r="T507" s="284" t="s">
        <v>99</v>
      </c>
      <c r="U507" s="273"/>
      <c r="V507" s="271" t="str">
        <f t="shared" si="14"/>
        <v>/rsm:CrossIndustryInvoice/rsm:SupplyChainTradeTransaction/ram:ApplicableHeaderTradeDelivery/ram:UltimateShipToTradeParty/ram:DefinedTradeContact/ram:FaxUniversalCommunication</v>
      </c>
      <c r="W507" s="271" t="str">
        <f t="shared" si="15"/>
        <v>/ram:CompleteNumber</v>
      </c>
      <c r="X507" s="272">
        <f>COUNTIFS(M$4:M507,V507)</f>
        <v>1</v>
      </c>
      <c r="Z507" s="274" t="s">
        <v>92</v>
      </c>
      <c r="AA507" s="275">
        <v>6</v>
      </c>
      <c r="AB507" s="275" t="s">
        <v>16</v>
      </c>
      <c r="AC507" s="277" t="s">
        <v>890</v>
      </c>
      <c r="AD507" s="277"/>
      <c r="AE507" s="278"/>
      <c r="AF507" s="278"/>
      <c r="AG507" s="278"/>
      <c r="AH507" s="277"/>
      <c r="AI507" s="279" t="s">
        <v>16</v>
      </c>
      <c r="AJ507" s="280" t="s">
        <v>2469</v>
      </c>
      <c r="AK507" s="281" t="s">
        <v>2470</v>
      </c>
      <c r="AL507" s="279"/>
      <c r="AM507" s="282"/>
      <c r="AN507" s="275" t="s">
        <v>20</v>
      </c>
      <c r="AO507" s="279"/>
      <c r="AP507" s="283"/>
      <c r="AQ507" s="268"/>
      <c r="AR507" s="284" t="s">
        <v>99</v>
      </c>
      <c r="AS507" s="398"/>
    </row>
    <row r="508" spans="1:45" s="362" customFormat="1" ht="46" customHeight="1" x14ac:dyDescent="0.2">
      <c r="A508" s="556" t="s">
        <v>4161</v>
      </c>
      <c r="B508" s="274" t="s">
        <v>92</v>
      </c>
      <c r="C508" s="275">
        <v>5</v>
      </c>
      <c r="D508" s="275" t="s">
        <v>20</v>
      </c>
      <c r="E508" s="363" t="s">
        <v>4597</v>
      </c>
      <c r="F508" s="277"/>
      <c r="G508" s="278"/>
      <c r="H508" s="278"/>
      <c r="I508" s="278"/>
      <c r="J508" s="277"/>
      <c r="K508" s="279" t="s">
        <v>20</v>
      </c>
      <c r="L508" s="280" t="s">
        <v>2471</v>
      </c>
      <c r="M508" s="281" t="s">
        <v>2472</v>
      </c>
      <c r="N508" s="279"/>
      <c r="O508" s="282"/>
      <c r="P508" s="275" t="s">
        <v>20</v>
      </c>
      <c r="Q508" s="279"/>
      <c r="R508" s="283"/>
      <c r="S508" s="208">
        <f>IF(B508="EXT",MATCH(SUBSTITUTE(M508,"/rsm:CrossIndustryInvoice",""),'Order-X_EXTENDED'!O:O,0),MATCH(B508,'Order-X_EXTENDED'!Z:Z,0))</f>
        <v>712</v>
      </c>
      <c r="T508" s="284" t="s">
        <v>99</v>
      </c>
      <c r="U508" s="273"/>
      <c r="V508" s="271" t="str">
        <f t="shared" si="14"/>
        <v>/rsm:CrossIndustryInvoice/rsm:SupplyChainTradeTransaction/ram:ApplicableHeaderTradeDelivery/ram:UltimateShipToTradeParty/ram:DefinedTradeContact</v>
      </c>
      <c r="W508" s="271" t="str">
        <f t="shared" si="15"/>
        <v>/ram:EmailURIUniversalCommunication</v>
      </c>
      <c r="X508" s="272">
        <f>COUNTIFS(M$4:M508,V508)</f>
        <v>1</v>
      </c>
      <c r="Z508" s="274" t="s">
        <v>92</v>
      </c>
      <c r="AA508" s="275">
        <v>5</v>
      </c>
      <c r="AB508" s="275" t="s">
        <v>20</v>
      </c>
      <c r="AC508" s="363" t="s">
        <v>894</v>
      </c>
      <c r="AD508" s="277"/>
      <c r="AE508" s="278"/>
      <c r="AF508" s="278"/>
      <c r="AG508" s="278"/>
      <c r="AH508" s="277"/>
      <c r="AI508" s="279" t="s">
        <v>20</v>
      </c>
      <c r="AJ508" s="280" t="s">
        <v>2471</v>
      </c>
      <c r="AK508" s="281" t="s">
        <v>2472</v>
      </c>
      <c r="AL508" s="279"/>
      <c r="AM508" s="282"/>
      <c r="AN508" s="275" t="s">
        <v>20</v>
      </c>
      <c r="AO508" s="279"/>
      <c r="AP508" s="283"/>
      <c r="AQ508" s="268"/>
      <c r="AR508" s="284" t="s">
        <v>99</v>
      </c>
      <c r="AS508" s="398"/>
    </row>
    <row r="509" spans="1:45" s="362" customFormat="1" ht="46" customHeight="1" x14ac:dyDescent="0.2">
      <c r="A509" s="556" t="s">
        <v>4161</v>
      </c>
      <c r="B509" s="274" t="s">
        <v>92</v>
      </c>
      <c r="C509" s="275">
        <v>6</v>
      </c>
      <c r="D509" s="275" t="s">
        <v>16</v>
      </c>
      <c r="E509" s="277" t="s">
        <v>4598</v>
      </c>
      <c r="F509" s="277"/>
      <c r="G509" s="278"/>
      <c r="H509" s="278"/>
      <c r="I509" s="278"/>
      <c r="J509" s="277"/>
      <c r="K509" s="279" t="s">
        <v>16</v>
      </c>
      <c r="L509" s="280" t="s">
        <v>2473</v>
      </c>
      <c r="M509" s="281" t="s">
        <v>2474</v>
      </c>
      <c r="N509" s="279"/>
      <c r="O509" s="282"/>
      <c r="P509" s="275" t="s">
        <v>20</v>
      </c>
      <c r="Q509" s="279"/>
      <c r="R509" s="283"/>
      <c r="S509" s="208">
        <f>IF(B509="EXT",MATCH(SUBSTITUTE(M509,"/rsm:CrossIndustryInvoice",""),'Order-X_EXTENDED'!O:O,0),MATCH(B509,'Order-X_EXTENDED'!Z:Z,0))</f>
        <v>713</v>
      </c>
      <c r="T509" s="284" t="s">
        <v>99</v>
      </c>
      <c r="U509" s="273"/>
      <c r="V509" s="271" t="str">
        <f t="shared" si="14"/>
        <v>/rsm:CrossIndustryInvoice/rsm:SupplyChainTradeTransaction/ram:ApplicableHeaderTradeDelivery/ram:UltimateShipToTradeParty/ram:DefinedTradeContact/ram:EmailURIUniversalCommunication</v>
      </c>
      <c r="W509" s="271" t="str">
        <f t="shared" si="15"/>
        <v>/ram:URIID</v>
      </c>
      <c r="X509" s="272">
        <f>COUNTIFS(M$4:M509,V509)</f>
        <v>1</v>
      </c>
      <c r="Z509" s="274" t="s">
        <v>92</v>
      </c>
      <c r="AA509" s="275">
        <v>6</v>
      </c>
      <c r="AB509" s="275" t="s">
        <v>16</v>
      </c>
      <c r="AC509" s="277" t="s">
        <v>897</v>
      </c>
      <c r="AD509" s="277"/>
      <c r="AE509" s="278"/>
      <c r="AF509" s="278"/>
      <c r="AG509" s="278"/>
      <c r="AH509" s="277"/>
      <c r="AI509" s="279" t="s">
        <v>16</v>
      </c>
      <c r="AJ509" s="280" t="s">
        <v>2473</v>
      </c>
      <c r="AK509" s="281" t="s">
        <v>2474</v>
      </c>
      <c r="AL509" s="279"/>
      <c r="AM509" s="282"/>
      <c r="AN509" s="275" t="s">
        <v>20</v>
      </c>
      <c r="AO509" s="279"/>
      <c r="AP509" s="283"/>
      <c r="AQ509" s="268"/>
      <c r="AR509" s="284" t="s">
        <v>99</v>
      </c>
      <c r="AS509" s="398"/>
    </row>
    <row r="510" spans="1:45" s="362" customFormat="1" ht="46" customHeight="1" x14ac:dyDescent="0.2">
      <c r="A510" s="556" t="s">
        <v>4161</v>
      </c>
      <c r="B510" s="335" t="s">
        <v>92</v>
      </c>
      <c r="C510" s="336">
        <v>4</v>
      </c>
      <c r="D510" s="336" t="s">
        <v>20</v>
      </c>
      <c r="E510" s="328" t="s">
        <v>4634</v>
      </c>
      <c r="F510" s="328"/>
      <c r="G510" s="329"/>
      <c r="H510" s="329"/>
      <c r="I510" s="329"/>
      <c r="J510" s="328"/>
      <c r="K510" s="279" t="s">
        <v>20</v>
      </c>
      <c r="L510" s="337" t="s">
        <v>2475</v>
      </c>
      <c r="M510" s="338" t="s">
        <v>2476</v>
      </c>
      <c r="N510" s="327"/>
      <c r="O510" s="332"/>
      <c r="P510" s="336" t="s">
        <v>20</v>
      </c>
      <c r="Q510" s="327"/>
      <c r="R510" s="333"/>
      <c r="S510" s="208">
        <f>IF(B510="EXT",MATCH(SUBSTITUTE(M510,"/rsm:CrossIndustryInvoice",""),'Order-X_EXTENDED'!O:O,0),MATCH(B510,'Order-X_EXTENDED'!Z:Z,0))</f>
        <v>714</v>
      </c>
      <c r="T510" s="339" t="s">
        <v>99</v>
      </c>
      <c r="U510" s="273"/>
      <c r="V510" s="271" t="str">
        <f t="shared" si="14"/>
        <v>/rsm:CrossIndustryInvoice/rsm:SupplyChainTradeTransaction/ram:ApplicableHeaderTradeDelivery/ram:UltimateShipToTradeParty</v>
      </c>
      <c r="W510" s="271" t="str">
        <f t="shared" si="15"/>
        <v>/ram:PostalTradeAddress</v>
      </c>
      <c r="X510" s="272">
        <f>COUNTIFS(M$4:M510,V510)</f>
        <v>1</v>
      </c>
      <c r="Z510" s="335" t="s">
        <v>92</v>
      </c>
      <c r="AA510" s="336">
        <v>4</v>
      </c>
      <c r="AB510" s="336" t="s">
        <v>20</v>
      </c>
      <c r="AC510" s="328" t="s">
        <v>991</v>
      </c>
      <c r="AD510" s="328"/>
      <c r="AE510" s="329"/>
      <c r="AF510" s="329"/>
      <c r="AG510" s="329"/>
      <c r="AH510" s="328"/>
      <c r="AI510" s="279" t="s">
        <v>20</v>
      </c>
      <c r="AJ510" s="337" t="s">
        <v>2475</v>
      </c>
      <c r="AK510" s="338" t="s">
        <v>2476</v>
      </c>
      <c r="AL510" s="327"/>
      <c r="AM510" s="332"/>
      <c r="AN510" s="336" t="s">
        <v>20</v>
      </c>
      <c r="AO510" s="327"/>
      <c r="AP510" s="333"/>
      <c r="AQ510" s="268"/>
      <c r="AR510" s="339" t="s">
        <v>99</v>
      </c>
      <c r="AS510" s="398"/>
    </row>
    <row r="511" spans="1:45" s="362" customFormat="1" ht="46" customHeight="1" x14ac:dyDescent="0.2">
      <c r="A511" s="556" t="s">
        <v>4161</v>
      </c>
      <c r="B511" s="274" t="s">
        <v>92</v>
      </c>
      <c r="C511" s="275">
        <v>5</v>
      </c>
      <c r="D511" s="275" t="s">
        <v>20</v>
      </c>
      <c r="E511" s="277" t="s">
        <v>4564</v>
      </c>
      <c r="F511" s="277" t="s">
        <v>1467</v>
      </c>
      <c r="G511" s="278" t="s">
        <v>1468</v>
      </c>
      <c r="H511" s="278"/>
      <c r="I511" s="278"/>
      <c r="J511" s="277"/>
      <c r="K511" s="279" t="s">
        <v>20</v>
      </c>
      <c r="L511" s="280" t="s">
        <v>2477</v>
      </c>
      <c r="M511" s="281" t="s">
        <v>2478</v>
      </c>
      <c r="N511" s="279"/>
      <c r="O511" s="282"/>
      <c r="P511" s="275" t="s">
        <v>20</v>
      </c>
      <c r="Q511" s="279"/>
      <c r="R511" s="283"/>
      <c r="S511" s="208">
        <f>IF(B511="EXT",MATCH(SUBSTITUTE(M511,"/rsm:CrossIndustryInvoice",""),'Order-X_EXTENDED'!O:O,0),MATCH(B511,'Order-X_EXTENDED'!Z:Z,0))</f>
        <v>715</v>
      </c>
      <c r="T511" s="284" t="s">
        <v>99</v>
      </c>
      <c r="U511" s="273"/>
      <c r="V511" s="271" t="str">
        <f t="shared" si="14"/>
        <v>/rsm:CrossIndustryInvoice/rsm:SupplyChainTradeTransaction/ram:ApplicableHeaderTradeDelivery/ram:UltimateShipToTradeParty/ram:PostalTradeAddress</v>
      </c>
      <c r="W511" s="271" t="str">
        <f t="shared" si="15"/>
        <v>/ram:PostcodeCode</v>
      </c>
      <c r="X511" s="272">
        <f>COUNTIFS(M$4:M511,V511)</f>
        <v>1</v>
      </c>
      <c r="Z511" s="274" t="s">
        <v>92</v>
      </c>
      <c r="AA511" s="275">
        <v>5</v>
      </c>
      <c r="AB511" s="275" t="s">
        <v>20</v>
      </c>
      <c r="AC511" s="277" t="s">
        <v>994</v>
      </c>
      <c r="AD511" s="277"/>
      <c r="AE511" s="278"/>
      <c r="AF511" s="278"/>
      <c r="AG511" s="278"/>
      <c r="AH511" s="277"/>
      <c r="AI511" s="279" t="s">
        <v>20</v>
      </c>
      <c r="AJ511" s="280" t="s">
        <v>2477</v>
      </c>
      <c r="AK511" s="281" t="s">
        <v>2478</v>
      </c>
      <c r="AL511" s="279"/>
      <c r="AM511" s="282"/>
      <c r="AN511" s="275" t="s">
        <v>20</v>
      </c>
      <c r="AO511" s="279"/>
      <c r="AP511" s="283"/>
      <c r="AQ511" s="268"/>
      <c r="AR511" s="284" t="s">
        <v>99</v>
      </c>
      <c r="AS511" s="398"/>
    </row>
    <row r="512" spans="1:45" s="362" customFormat="1" ht="46" customHeight="1" x14ac:dyDescent="0.2">
      <c r="A512" s="556" t="s">
        <v>4161</v>
      </c>
      <c r="B512" s="274" t="s">
        <v>92</v>
      </c>
      <c r="C512" s="275">
        <v>5</v>
      </c>
      <c r="D512" s="275" t="s">
        <v>20</v>
      </c>
      <c r="E512" s="277" t="s">
        <v>4565</v>
      </c>
      <c r="F512" s="277" t="s">
        <v>1472</v>
      </c>
      <c r="G512" s="278" t="s">
        <v>1473</v>
      </c>
      <c r="H512" s="278"/>
      <c r="I512" s="278"/>
      <c r="J512" s="277"/>
      <c r="K512" s="279" t="s">
        <v>20</v>
      </c>
      <c r="L512" s="280" t="s">
        <v>2479</v>
      </c>
      <c r="M512" s="281" t="s">
        <v>2480</v>
      </c>
      <c r="N512" s="279"/>
      <c r="O512" s="282"/>
      <c r="P512" s="275" t="s">
        <v>20</v>
      </c>
      <c r="Q512" s="279"/>
      <c r="R512" s="283"/>
      <c r="S512" s="208">
        <f>IF(B512="EXT",MATCH(SUBSTITUTE(M512,"/rsm:CrossIndustryInvoice",""),'Order-X_EXTENDED'!O:O,0),MATCH(B512,'Order-X_EXTENDED'!Z:Z,0))</f>
        <v>716</v>
      </c>
      <c r="T512" s="284" t="s">
        <v>99</v>
      </c>
      <c r="U512" s="273"/>
      <c r="V512" s="271" t="str">
        <f t="shared" si="14"/>
        <v>/rsm:CrossIndustryInvoice/rsm:SupplyChainTradeTransaction/ram:ApplicableHeaderTradeDelivery/ram:UltimateShipToTradeParty/ram:PostalTradeAddress</v>
      </c>
      <c r="W512" s="271" t="str">
        <f t="shared" si="15"/>
        <v>/ram:LineOne</v>
      </c>
      <c r="X512" s="272">
        <f>COUNTIFS(M$4:M512,V512)</f>
        <v>1</v>
      </c>
      <c r="Z512" s="274" t="s">
        <v>92</v>
      </c>
      <c r="AA512" s="275">
        <v>5</v>
      </c>
      <c r="AB512" s="275" t="s">
        <v>20</v>
      </c>
      <c r="AC512" s="277" t="s">
        <v>908</v>
      </c>
      <c r="AD512" s="277"/>
      <c r="AE512" s="278"/>
      <c r="AF512" s="278"/>
      <c r="AG512" s="278"/>
      <c r="AH512" s="277"/>
      <c r="AI512" s="279" t="s">
        <v>20</v>
      </c>
      <c r="AJ512" s="280" t="s">
        <v>2479</v>
      </c>
      <c r="AK512" s="281" t="s">
        <v>2480</v>
      </c>
      <c r="AL512" s="279"/>
      <c r="AM512" s="282"/>
      <c r="AN512" s="275" t="s">
        <v>20</v>
      </c>
      <c r="AO512" s="279"/>
      <c r="AP512" s="283"/>
      <c r="AQ512" s="268"/>
      <c r="AR512" s="284" t="s">
        <v>99</v>
      </c>
      <c r="AS512" s="398"/>
    </row>
    <row r="513" spans="1:45" s="362" customFormat="1" ht="46" customHeight="1" x14ac:dyDescent="0.2">
      <c r="A513" s="556" t="s">
        <v>4161</v>
      </c>
      <c r="B513" s="274" t="s">
        <v>92</v>
      </c>
      <c r="C513" s="275">
        <v>5</v>
      </c>
      <c r="D513" s="275" t="s">
        <v>20</v>
      </c>
      <c r="E513" s="277" t="s">
        <v>4566</v>
      </c>
      <c r="F513" s="277" t="s">
        <v>1477</v>
      </c>
      <c r="G513" s="278"/>
      <c r="H513" s="278"/>
      <c r="I513" s="278"/>
      <c r="J513" s="277"/>
      <c r="K513" s="279" t="s">
        <v>20</v>
      </c>
      <c r="L513" s="280" t="s">
        <v>2481</v>
      </c>
      <c r="M513" s="281" t="s">
        <v>2482</v>
      </c>
      <c r="N513" s="279"/>
      <c r="O513" s="282"/>
      <c r="P513" s="275" t="s">
        <v>20</v>
      </c>
      <c r="Q513" s="279"/>
      <c r="R513" s="283"/>
      <c r="S513" s="208">
        <f>IF(B513="EXT",MATCH(SUBSTITUTE(M513,"/rsm:CrossIndustryInvoice",""),'Order-X_EXTENDED'!O:O,0),MATCH(B513,'Order-X_EXTENDED'!Z:Z,0))</f>
        <v>717</v>
      </c>
      <c r="T513" s="284" t="s">
        <v>99</v>
      </c>
      <c r="U513" s="273"/>
      <c r="V513" s="271" t="str">
        <f t="shared" si="14"/>
        <v>/rsm:CrossIndustryInvoice/rsm:SupplyChainTradeTransaction/ram:ApplicableHeaderTradeDelivery/ram:UltimateShipToTradeParty/ram:PostalTradeAddress</v>
      </c>
      <c r="W513" s="271" t="str">
        <f t="shared" si="15"/>
        <v>/ram:LineTwo</v>
      </c>
      <c r="X513" s="272">
        <f>COUNTIFS(M$4:M513,V513)</f>
        <v>1</v>
      </c>
      <c r="Z513" s="274" t="s">
        <v>92</v>
      </c>
      <c r="AA513" s="275">
        <v>5</v>
      </c>
      <c r="AB513" s="275" t="s">
        <v>20</v>
      </c>
      <c r="AC513" s="277" t="s">
        <v>912</v>
      </c>
      <c r="AD513" s="277"/>
      <c r="AE513" s="278"/>
      <c r="AF513" s="278"/>
      <c r="AG513" s="278"/>
      <c r="AH513" s="277"/>
      <c r="AI513" s="279" t="s">
        <v>20</v>
      </c>
      <c r="AJ513" s="280" t="s">
        <v>2481</v>
      </c>
      <c r="AK513" s="281" t="s">
        <v>2482</v>
      </c>
      <c r="AL513" s="279"/>
      <c r="AM513" s="282"/>
      <c r="AN513" s="275" t="s">
        <v>20</v>
      </c>
      <c r="AO513" s="279"/>
      <c r="AP513" s="283"/>
      <c r="AQ513" s="268"/>
      <c r="AR513" s="284" t="s">
        <v>99</v>
      </c>
      <c r="AS513" s="398"/>
    </row>
    <row r="514" spans="1:45" s="362" customFormat="1" ht="46" customHeight="1" x14ac:dyDescent="0.2">
      <c r="A514" s="556" t="s">
        <v>4161</v>
      </c>
      <c r="B514" s="274" t="s">
        <v>92</v>
      </c>
      <c r="C514" s="275">
        <v>5</v>
      </c>
      <c r="D514" s="275" t="s">
        <v>20</v>
      </c>
      <c r="E514" s="277" t="s">
        <v>4567</v>
      </c>
      <c r="F514" s="277" t="s">
        <v>1477</v>
      </c>
      <c r="G514" s="278"/>
      <c r="H514" s="278"/>
      <c r="I514" s="278"/>
      <c r="J514" s="277"/>
      <c r="K514" s="279" t="s">
        <v>20</v>
      </c>
      <c r="L514" s="280" t="s">
        <v>2483</v>
      </c>
      <c r="M514" s="281" t="s">
        <v>2484</v>
      </c>
      <c r="N514" s="279"/>
      <c r="O514" s="282"/>
      <c r="P514" s="275" t="s">
        <v>20</v>
      </c>
      <c r="Q514" s="279"/>
      <c r="R514" s="283"/>
      <c r="S514" s="208">
        <f>IF(B514="EXT",MATCH(SUBSTITUTE(M514,"/rsm:CrossIndustryInvoice",""),'Order-X_EXTENDED'!O:O,0),MATCH(B514,'Order-X_EXTENDED'!Z:Z,0))</f>
        <v>718</v>
      </c>
      <c r="T514" s="284" t="s">
        <v>99</v>
      </c>
      <c r="U514" s="273"/>
      <c r="V514" s="271" t="str">
        <f t="shared" si="14"/>
        <v>/rsm:CrossIndustryInvoice/rsm:SupplyChainTradeTransaction/ram:ApplicableHeaderTradeDelivery/ram:UltimateShipToTradeParty/ram:PostalTradeAddress</v>
      </c>
      <c r="W514" s="271" t="str">
        <f t="shared" si="15"/>
        <v>/ram:LineThree</v>
      </c>
      <c r="X514" s="272">
        <f>COUNTIFS(M$4:M514,V514)</f>
        <v>1</v>
      </c>
      <c r="Z514" s="274" t="s">
        <v>92</v>
      </c>
      <c r="AA514" s="275">
        <v>5</v>
      </c>
      <c r="AB514" s="275" t="s">
        <v>20</v>
      </c>
      <c r="AC514" s="277" t="s">
        <v>1001</v>
      </c>
      <c r="AD514" s="277"/>
      <c r="AE514" s="278"/>
      <c r="AF514" s="278"/>
      <c r="AG514" s="278"/>
      <c r="AH514" s="277"/>
      <c r="AI514" s="279" t="s">
        <v>20</v>
      </c>
      <c r="AJ514" s="280" t="s">
        <v>2483</v>
      </c>
      <c r="AK514" s="281" t="s">
        <v>2484</v>
      </c>
      <c r="AL514" s="279"/>
      <c r="AM514" s="282"/>
      <c r="AN514" s="275" t="s">
        <v>20</v>
      </c>
      <c r="AO514" s="279"/>
      <c r="AP514" s="283"/>
      <c r="AQ514" s="268"/>
      <c r="AR514" s="284" t="s">
        <v>99</v>
      </c>
      <c r="AS514" s="398"/>
    </row>
    <row r="515" spans="1:45" s="362" customFormat="1" ht="46" customHeight="1" x14ac:dyDescent="0.2">
      <c r="A515" s="556" t="s">
        <v>4161</v>
      </c>
      <c r="B515" s="274" t="s">
        <v>92</v>
      </c>
      <c r="C515" s="275">
        <v>5</v>
      </c>
      <c r="D515" s="275" t="s">
        <v>20</v>
      </c>
      <c r="E515" s="277" t="s">
        <v>4568</v>
      </c>
      <c r="F515" s="277" t="s">
        <v>1484</v>
      </c>
      <c r="G515" s="278"/>
      <c r="H515" s="278"/>
      <c r="I515" s="278"/>
      <c r="J515" s="277"/>
      <c r="K515" s="279" t="s">
        <v>20</v>
      </c>
      <c r="L515" s="280" t="s">
        <v>2485</v>
      </c>
      <c r="M515" s="281" t="s">
        <v>2486</v>
      </c>
      <c r="N515" s="279"/>
      <c r="O515" s="282"/>
      <c r="P515" s="275" t="s">
        <v>20</v>
      </c>
      <c r="Q515" s="279"/>
      <c r="R515" s="283"/>
      <c r="S515" s="208">
        <f>IF(B515="EXT",MATCH(SUBSTITUTE(M515,"/rsm:CrossIndustryInvoice",""),'Order-X_EXTENDED'!O:O,0),MATCH(B515,'Order-X_EXTENDED'!Z:Z,0))</f>
        <v>719</v>
      </c>
      <c r="T515" s="284" t="s">
        <v>99</v>
      </c>
      <c r="U515" s="273"/>
      <c r="V515" s="271" t="str">
        <f t="shared" si="14"/>
        <v>/rsm:CrossIndustryInvoice/rsm:SupplyChainTradeTransaction/ram:ApplicableHeaderTradeDelivery/ram:UltimateShipToTradeParty/ram:PostalTradeAddress</v>
      </c>
      <c r="W515" s="271" t="str">
        <f t="shared" si="15"/>
        <v>/ram:CityName</v>
      </c>
      <c r="X515" s="272">
        <f>COUNTIFS(M$4:M515,V515)</f>
        <v>1</v>
      </c>
      <c r="Z515" s="274" t="s">
        <v>92</v>
      </c>
      <c r="AA515" s="275">
        <v>5</v>
      </c>
      <c r="AB515" s="275" t="s">
        <v>20</v>
      </c>
      <c r="AC515" s="277" t="s">
        <v>1004</v>
      </c>
      <c r="AD515" s="277"/>
      <c r="AE515" s="278"/>
      <c r="AF515" s="278"/>
      <c r="AG515" s="278"/>
      <c r="AH515" s="277"/>
      <c r="AI515" s="279" t="s">
        <v>20</v>
      </c>
      <c r="AJ515" s="280" t="s">
        <v>2485</v>
      </c>
      <c r="AK515" s="281" t="s">
        <v>2486</v>
      </c>
      <c r="AL515" s="279"/>
      <c r="AM515" s="282"/>
      <c r="AN515" s="275" t="s">
        <v>20</v>
      </c>
      <c r="AO515" s="279"/>
      <c r="AP515" s="283"/>
      <c r="AQ515" s="268"/>
      <c r="AR515" s="284" t="s">
        <v>99</v>
      </c>
      <c r="AS515" s="398"/>
    </row>
    <row r="516" spans="1:45" s="362" customFormat="1" ht="46" customHeight="1" x14ac:dyDescent="0.2">
      <c r="A516" s="556" t="s">
        <v>4161</v>
      </c>
      <c r="B516" s="274" t="s">
        <v>92</v>
      </c>
      <c r="C516" s="275">
        <v>5</v>
      </c>
      <c r="D516" s="275" t="s">
        <v>16</v>
      </c>
      <c r="E516" s="277" t="s">
        <v>4569</v>
      </c>
      <c r="F516" s="277" t="s">
        <v>1488</v>
      </c>
      <c r="G516" s="278" t="s">
        <v>1489</v>
      </c>
      <c r="H516" s="278"/>
      <c r="I516" s="278"/>
      <c r="J516" s="277"/>
      <c r="K516" s="279" t="s">
        <v>16</v>
      </c>
      <c r="L516" s="280" t="s">
        <v>2487</v>
      </c>
      <c r="M516" s="281" t="s">
        <v>2488</v>
      </c>
      <c r="N516" s="279"/>
      <c r="O516" s="282"/>
      <c r="P516" s="275" t="s">
        <v>20</v>
      </c>
      <c r="Q516" s="279"/>
      <c r="R516" s="283"/>
      <c r="S516" s="208">
        <f>IF(B516="EXT",MATCH(SUBSTITUTE(M516,"/rsm:CrossIndustryInvoice",""),'Order-X_EXTENDED'!O:O,0),MATCH(B516,'Order-X_EXTENDED'!Z:Z,0))</f>
        <v>720</v>
      </c>
      <c r="T516" s="284" t="s">
        <v>99</v>
      </c>
      <c r="U516" s="273"/>
      <c r="V516" s="271" t="str">
        <f t="shared" si="14"/>
        <v>/rsm:CrossIndustryInvoice/rsm:SupplyChainTradeTransaction/ram:ApplicableHeaderTradeDelivery/ram:UltimateShipToTradeParty/ram:PostalTradeAddress</v>
      </c>
      <c r="W516" s="271" t="str">
        <f t="shared" si="15"/>
        <v>/ram:CountryID</v>
      </c>
      <c r="X516" s="272">
        <f>COUNTIFS(M$4:M516,V516)</f>
        <v>1</v>
      </c>
      <c r="Z516" s="274" t="s">
        <v>92</v>
      </c>
      <c r="AA516" s="275">
        <v>5</v>
      </c>
      <c r="AB516" s="275" t="s">
        <v>16</v>
      </c>
      <c r="AC516" s="277" t="s">
        <v>1007</v>
      </c>
      <c r="AD516" s="277"/>
      <c r="AE516" s="278"/>
      <c r="AF516" s="278"/>
      <c r="AG516" s="278"/>
      <c r="AH516" s="277"/>
      <c r="AI516" s="279" t="s">
        <v>16</v>
      </c>
      <c r="AJ516" s="280" t="s">
        <v>2487</v>
      </c>
      <c r="AK516" s="281" t="s">
        <v>2488</v>
      </c>
      <c r="AL516" s="279"/>
      <c r="AM516" s="282"/>
      <c r="AN516" s="275" t="s">
        <v>20</v>
      </c>
      <c r="AO516" s="279"/>
      <c r="AP516" s="283"/>
      <c r="AQ516" s="268"/>
      <c r="AR516" s="284" t="s">
        <v>99</v>
      </c>
      <c r="AS516" s="398"/>
    </row>
    <row r="517" spans="1:45" s="362" customFormat="1" ht="46" customHeight="1" x14ac:dyDescent="0.2">
      <c r="A517" s="556" t="s">
        <v>4161</v>
      </c>
      <c r="B517" s="274" t="s">
        <v>92</v>
      </c>
      <c r="C517" s="275">
        <v>5</v>
      </c>
      <c r="D517" s="275" t="s">
        <v>21</v>
      </c>
      <c r="E517" s="277" t="s">
        <v>4570</v>
      </c>
      <c r="F517" s="277" t="s">
        <v>1493</v>
      </c>
      <c r="G517" s="278" t="s">
        <v>1494</v>
      </c>
      <c r="H517" s="278"/>
      <c r="I517" s="278" t="s">
        <v>77</v>
      </c>
      <c r="J517" s="277" t="s">
        <v>122</v>
      </c>
      <c r="K517" s="279" t="s">
        <v>20</v>
      </c>
      <c r="L517" s="280" t="s">
        <v>2489</v>
      </c>
      <c r="M517" s="281" t="s">
        <v>2490</v>
      </c>
      <c r="N517" s="279"/>
      <c r="O517" s="282"/>
      <c r="P517" s="275" t="s">
        <v>21</v>
      </c>
      <c r="Q517" s="279"/>
      <c r="R517" s="283" t="s">
        <v>77</v>
      </c>
      <c r="S517" s="208">
        <f>IF(B517="EXT",MATCH(SUBSTITUTE(M517,"/rsm:CrossIndustryInvoice",""),'Order-X_EXTENDED'!O:O,0),MATCH(B517,'Order-X_EXTENDED'!Z:Z,0))</f>
        <v>721</v>
      </c>
      <c r="T517" s="284" t="s">
        <v>99</v>
      </c>
      <c r="U517" s="273"/>
      <c r="V517" s="271" t="str">
        <f t="shared" si="14"/>
        <v>/rsm:CrossIndustryInvoice/rsm:SupplyChainTradeTransaction/ram:ApplicableHeaderTradeDelivery/ram:UltimateShipToTradeParty/ram:PostalTradeAddress</v>
      </c>
      <c r="W517" s="271" t="str">
        <f t="shared" si="15"/>
        <v>/ram:CountrySubDivisionName</v>
      </c>
      <c r="X517" s="272">
        <f>COUNTIFS(M$4:M517,V517)</f>
        <v>1</v>
      </c>
      <c r="Z517" s="274" t="s">
        <v>92</v>
      </c>
      <c r="AA517" s="275">
        <v>5</v>
      </c>
      <c r="AB517" s="275" t="s">
        <v>21</v>
      </c>
      <c r="AC517" s="277" t="s">
        <v>1010</v>
      </c>
      <c r="AD517" s="277" t="s">
        <v>1497</v>
      </c>
      <c r="AE517" s="278" t="s">
        <v>1498</v>
      </c>
      <c r="AF517" s="278"/>
      <c r="AG517" s="278" t="s">
        <v>77</v>
      </c>
      <c r="AH517" s="277" t="s">
        <v>131</v>
      </c>
      <c r="AI517" s="279" t="s">
        <v>20</v>
      </c>
      <c r="AJ517" s="280" t="s">
        <v>2489</v>
      </c>
      <c r="AK517" s="281" t="s">
        <v>2490</v>
      </c>
      <c r="AL517" s="279"/>
      <c r="AM517" s="282"/>
      <c r="AN517" s="275" t="s">
        <v>21</v>
      </c>
      <c r="AO517" s="279"/>
      <c r="AP517" s="283" t="s">
        <v>77</v>
      </c>
      <c r="AQ517" s="268"/>
      <c r="AR517" s="284" t="s">
        <v>99</v>
      </c>
      <c r="AS517" s="398"/>
    </row>
    <row r="518" spans="1:45" s="362" customFormat="1" ht="46" customHeight="1" x14ac:dyDescent="0.2">
      <c r="A518" s="556" t="s">
        <v>4161</v>
      </c>
      <c r="B518" s="335" t="s">
        <v>92</v>
      </c>
      <c r="C518" s="336">
        <v>4</v>
      </c>
      <c r="D518" s="336" t="s">
        <v>20</v>
      </c>
      <c r="E518" s="328" t="s">
        <v>4635</v>
      </c>
      <c r="F518" s="328"/>
      <c r="G518" s="329"/>
      <c r="H518" s="329"/>
      <c r="I518" s="329"/>
      <c r="J518" s="328"/>
      <c r="K518" s="327" t="s">
        <v>20</v>
      </c>
      <c r="L518" s="337" t="s">
        <v>2491</v>
      </c>
      <c r="M518" s="338" t="s">
        <v>2492</v>
      </c>
      <c r="N518" s="327"/>
      <c r="O518" s="332"/>
      <c r="P518" s="336" t="s">
        <v>21</v>
      </c>
      <c r="Q518" s="327"/>
      <c r="R518" s="333"/>
      <c r="S518" s="208">
        <f>IF(B518="EXT",MATCH(SUBSTITUTE(M518,"/rsm:CrossIndustryInvoice",""),'Order-X_EXTENDED'!O:O,0),MATCH(B518,'Order-X_EXTENDED'!Z:Z,0))</f>
        <v>722</v>
      </c>
      <c r="T518" s="339" t="s">
        <v>99</v>
      </c>
      <c r="U518" s="273"/>
      <c r="V518" s="271" t="str">
        <f t="shared" si="14"/>
        <v>/rsm:CrossIndustryInvoice/rsm:SupplyChainTradeTransaction/ram:ApplicableHeaderTradeDelivery/ram:UltimateShipToTradeParty</v>
      </c>
      <c r="W518" s="271" t="str">
        <f t="shared" si="15"/>
        <v>/ram:URIUniversalCommunication</v>
      </c>
      <c r="X518" s="272">
        <f>COUNTIFS(M$4:M518,V518)</f>
        <v>1</v>
      </c>
      <c r="Z518" s="335" t="s">
        <v>92</v>
      </c>
      <c r="AA518" s="336">
        <v>4</v>
      </c>
      <c r="AB518" s="336" t="s">
        <v>20</v>
      </c>
      <c r="AC518" s="328" t="s">
        <v>931</v>
      </c>
      <c r="AD518" s="328"/>
      <c r="AE518" s="329"/>
      <c r="AF518" s="329"/>
      <c r="AG518" s="329"/>
      <c r="AH518" s="328"/>
      <c r="AI518" s="327" t="s">
        <v>20</v>
      </c>
      <c r="AJ518" s="337" t="s">
        <v>2491</v>
      </c>
      <c r="AK518" s="338" t="s">
        <v>2492</v>
      </c>
      <c r="AL518" s="327"/>
      <c r="AM518" s="332"/>
      <c r="AN518" s="336" t="s">
        <v>21</v>
      </c>
      <c r="AO518" s="327"/>
      <c r="AP518" s="333"/>
      <c r="AQ518" s="268"/>
      <c r="AR518" s="339" t="s">
        <v>99</v>
      </c>
      <c r="AS518" s="398"/>
    </row>
    <row r="519" spans="1:45" s="362" customFormat="1" ht="46" customHeight="1" x14ac:dyDescent="0.2">
      <c r="A519" s="556" t="s">
        <v>4161</v>
      </c>
      <c r="B519" s="274" t="s">
        <v>92</v>
      </c>
      <c r="C519" s="275">
        <v>5</v>
      </c>
      <c r="D519" s="275" t="s">
        <v>16</v>
      </c>
      <c r="E519" s="277" t="s">
        <v>630</v>
      </c>
      <c r="F519" s="277"/>
      <c r="G519" s="278"/>
      <c r="H519" s="278"/>
      <c r="I519" s="278"/>
      <c r="J519" s="277"/>
      <c r="K519" s="279" t="s">
        <v>16</v>
      </c>
      <c r="L519" s="280" t="s">
        <v>2493</v>
      </c>
      <c r="M519" s="281" t="s">
        <v>2494</v>
      </c>
      <c r="N519" s="279"/>
      <c r="O519" s="282"/>
      <c r="P519" s="275" t="s">
        <v>20</v>
      </c>
      <c r="Q519" s="279"/>
      <c r="R519" s="283"/>
      <c r="S519" s="208">
        <f>IF(B519="EXT",MATCH(SUBSTITUTE(M519,"/rsm:CrossIndustryInvoice",""),'Order-X_EXTENDED'!O:O,0),MATCH(B519,'Order-X_EXTENDED'!Z:Z,0))</f>
        <v>723</v>
      </c>
      <c r="T519" s="284" t="s">
        <v>99</v>
      </c>
      <c r="U519" s="273"/>
      <c r="V519" s="271" t="str">
        <f t="shared" si="14"/>
        <v>/rsm:CrossIndustryInvoice/rsm:SupplyChainTradeTransaction/ram:ApplicableHeaderTradeDelivery/ram:UltimateShipToTradeParty/ram:URIUniversalCommunication</v>
      </c>
      <c r="W519" s="271" t="str">
        <f t="shared" si="15"/>
        <v>/ram:URIID</v>
      </c>
      <c r="X519" s="272">
        <f>COUNTIFS(M$4:M519,V519)</f>
        <v>1</v>
      </c>
      <c r="Z519" s="274" t="s">
        <v>92</v>
      </c>
      <c r="AA519" s="275">
        <v>5</v>
      </c>
      <c r="AB519" s="275" t="s">
        <v>16</v>
      </c>
      <c r="AC519" s="277" t="s">
        <v>1936</v>
      </c>
      <c r="AD519" s="277"/>
      <c r="AE519" s="278"/>
      <c r="AF519" s="278"/>
      <c r="AG519" s="278"/>
      <c r="AH519" s="277"/>
      <c r="AI519" s="279" t="s">
        <v>16</v>
      </c>
      <c r="AJ519" s="280" t="s">
        <v>2493</v>
      </c>
      <c r="AK519" s="281" t="s">
        <v>2494</v>
      </c>
      <c r="AL519" s="279"/>
      <c r="AM519" s="282"/>
      <c r="AN519" s="275" t="s">
        <v>20</v>
      </c>
      <c r="AO519" s="279"/>
      <c r="AP519" s="283"/>
      <c r="AQ519" s="268"/>
      <c r="AR519" s="284" t="s">
        <v>99</v>
      </c>
      <c r="AS519" s="398"/>
    </row>
    <row r="520" spans="1:45" s="362" customFormat="1" ht="46" customHeight="1" x14ac:dyDescent="0.2">
      <c r="A520" s="556" t="s">
        <v>4161</v>
      </c>
      <c r="B520" s="274" t="s">
        <v>92</v>
      </c>
      <c r="C520" s="275">
        <v>6</v>
      </c>
      <c r="D520" s="275" t="s">
        <v>16</v>
      </c>
      <c r="E520" s="277" t="s">
        <v>554</v>
      </c>
      <c r="F520" s="277"/>
      <c r="G520" s="278"/>
      <c r="H520" s="278"/>
      <c r="I520" s="278"/>
      <c r="J520" s="277"/>
      <c r="K520" s="279" t="s">
        <v>16</v>
      </c>
      <c r="L520" s="280" t="s">
        <v>2495</v>
      </c>
      <c r="M520" s="281" t="s">
        <v>2496</v>
      </c>
      <c r="N520" s="279"/>
      <c r="O520" s="282"/>
      <c r="P520" s="275" t="s">
        <v>20</v>
      </c>
      <c r="Q520" s="279"/>
      <c r="R520" s="283"/>
      <c r="S520" s="208">
        <f>IF(B520="EXT",MATCH(SUBSTITUTE(M520,"/rsm:CrossIndustryInvoice",""),'Order-X_EXTENDED'!O:O,0),MATCH(B520,'Order-X_EXTENDED'!Z:Z,0))</f>
        <v>724</v>
      </c>
      <c r="T520" s="284" t="s">
        <v>99</v>
      </c>
      <c r="U520" s="273"/>
      <c r="V520" s="271" t="str">
        <f t="shared" si="14"/>
        <v>/rsm:CrossIndustryInvoice/rsm:SupplyChainTradeTransaction/ram:ApplicableHeaderTradeDelivery/ram:UltimateShipToTradeParty/ram:URIUniversalCommunication/ram:URIID</v>
      </c>
      <c r="W520" s="271" t="str">
        <f t="shared" si="15"/>
        <v>/@schemeID</v>
      </c>
      <c r="X520" s="272">
        <f>COUNTIFS(M$4:M520,V520)</f>
        <v>1</v>
      </c>
      <c r="Z520" s="274" t="s">
        <v>92</v>
      </c>
      <c r="AA520" s="275">
        <v>6</v>
      </c>
      <c r="AB520" s="275" t="s">
        <v>16</v>
      </c>
      <c r="AC520" s="277" t="s">
        <v>410</v>
      </c>
      <c r="AD520" s="277"/>
      <c r="AE520" s="278"/>
      <c r="AF520" s="278"/>
      <c r="AG520" s="278"/>
      <c r="AH520" s="277"/>
      <c r="AI520" s="279" t="s">
        <v>16</v>
      </c>
      <c r="AJ520" s="280" t="s">
        <v>2495</v>
      </c>
      <c r="AK520" s="281" t="s">
        <v>2496</v>
      </c>
      <c r="AL520" s="279"/>
      <c r="AM520" s="282"/>
      <c r="AN520" s="275" t="s">
        <v>20</v>
      </c>
      <c r="AO520" s="279"/>
      <c r="AP520" s="283"/>
      <c r="AQ520" s="268"/>
      <c r="AR520" s="284" t="s">
        <v>99</v>
      </c>
      <c r="AS520" s="398"/>
    </row>
    <row r="521" spans="1:45" s="362" customFormat="1" ht="46" customHeight="1" x14ac:dyDescent="0.2">
      <c r="A521" s="556" t="s">
        <v>4161</v>
      </c>
      <c r="B521" s="335" t="s">
        <v>92</v>
      </c>
      <c r="C521" s="336">
        <v>4</v>
      </c>
      <c r="D521" s="336" t="s">
        <v>21</v>
      </c>
      <c r="E521" s="328" t="s">
        <v>4636</v>
      </c>
      <c r="F521" s="328"/>
      <c r="G521" s="329"/>
      <c r="H521" s="329"/>
      <c r="I521" s="329"/>
      <c r="J521" s="328"/>
      <c r="K521" s="327" t="s">
        <v>21</v>
      </c>
      <c r="L521" s="337" t="s">
        <v>2497</v>
      </c>
      <c r="M521" s="338" t="s">
        <v>2498</v>
      </c>
      <c r="N521" s="327"/>
      <c r="O521" s="332"/>
      <c r="P521" s="336" t="s">
        <v>21</v>
      </c>
      <c r="Q521" s="327"/>
      <c r="R521" s="333"/>
      <c r="S521" s="208">
        <f>IF(B521="EXT",MATCH(SUBSTITUTE(M521,"/rsm:CrossIndustryInvoice",""),'Order-X_EXTENDED'!O:O,0),MATCH(B521,'Order-X_EXTENDED'!Z:Z,0))</f>
        <v>725</v>
      </c>
      <c r="T521" s="339" t="s">
        <v>99</v>
      </c>
      <c r="U521" s="273"/>
      <c r="V521" s="271" t="str">
        <f t="shared" si="14"/>
        <v>/rsm:CrossIndustryInvoice/rsm:SupplyChainTradeTransaction/ram:ApplicableHeaderTradeDelivery/ram:UltimateShipToTradeParty</v>
      </c>
      <c r="W521" s="271" t="str">
        <f t="shared" si="15"/>
        <v>/ram:SpecifiedTaxRegistration</v>
      </c>
      <c r="X521" s="272">
        <f>COUNTIFS(M$4:M521,V521)</f>
        <v>1</v>
      </c>
      <c r="Z521" s="335" t="s">
        <v>92</v>
      </c>
      <c r="AA521" s="336">
        <v>4</v>
      </c>
      <c r="AB521" s="336" t="s">
        <v>21</v>
      </c>
      <c r="AC521" s="328" t="s">
        <v>939</v>
      </c>
      <c r="AD521" s="328"/>
      <c r="AE521" s="329"/>
      <c r="AF521" s="329"/>
      <c r="AG521" s="329"/>
      <c r="AH521" s="328"/>
      <c r="AI521" s="327" t="s">
        <v>21</v>
      </c>
      <c r="AJ521" s="337" t="s">
        <v>2497</v>
      </c>
      <c r="AK521" s="338" t="s">
        <v>2498</v>
      </c>
      <c r="AL521" s="327"/>
      <c r="AM521" s="332"/>
      <c r="AN521" s="336" t="s">
        <v>21</v>
      </c>
      <c r="AO521" s="327"/>
      <c r="AP521" s="333"/>
      <c r="AQ521" s="268"/>
      <c r="AR521" s="339" t="s">
        <v>99</v>
      </c>
      <c r="AS521" s="398"/>
    </row>
    <row r="522" spans="1:45" s="362" customFormat="1" ht="46" customHeight="1" x14ac:dyDescent="0.2">
      <c r="A522" s="556" t="s">
        <v>4161</v>
      </c>
      <c r="B522" s="274" t="s">
        <v>92</v>
      </c>
      <c r="C522" s="275">
        <v>5</v>
      </c>
      <c r="D522" s="275" t="s">
        <v>16</v>
      </c>
      <c r="E522" s="277" t="s">
        <v>4</v>
      </c>
      <c r="F522" s="277"/>
      <c r="G522" s="278"/>
      <c r="H522" s="278"/>
      <c r="I522" s="278"/>
      <c r="J522" s="277"/>
      <c r="K522" s="279" t="s">
        <v>16</v>
      </c>
      <c r="L522" s="280" t="s">
        <v>2499</v>
      </c>
      <c r="M522" s="281" t="s">
        <v>2500</v>
      </c>
      <c r="N522" s="279"/>
      <c r="O522" s="282"/>
      <c r="P522" s="275" t="s">
        <v>20</v>
      </c>
      <c r="Q522" s="279"/>
      <c r="R522" s="283"/>
      <c r="S522" s="208">
        <f>IF(B522="EXT",MATCH(SUBSTITUTE(M522,"/rsm:CrossIndustryInvoice",""),'Order-X_EXTENDED'!O:O,0),MATCH(B522,'Order-X_EXTENDED'!Z:Z,0))</f>
        <v>726</v>
      </c>
      <c r="T522" s="284" t="s">
        <v>99</v>
      </c>
      <c r="U522" s="273"/>
      <c r="V522" s="271" t="str">
        <f t="shared" si="14"/>
        <v>/rsm:CrossIndustryInvoice/rsm:SupplyChainTradeTransaction/ram:ApplicableHeaderTradeDelivery/ram:UltimateShipToTradeParty/ram:SpecifiedTaxRegistration</v>
      </c>
      <c r="W522" s="271" t="str">
        <f t="shared" si="15"/>
        <v>/ram:ID</v>
      </c>
      <c r="X522" s="272">
        <f>COUNTIFS(M$4:M522,V522)</f>
        <v>1</v>
      </c>
      <c r="Z522" s="274" t="s">
        <v>92</v>
      </c>
      <c r="AA522" s="275">
        <v>5</v>
      </c>
      <c r="AB522" s="275" t="s">
        <v>16</v>
      </c>
      <c r="AC522" s="277" t="s">
        <v>942</v>
      </c>
      <c r="AD522" s="277"/>
      <c r="AE522" s="278"/>
      <c r="AF522" s="278"/>
      <c r="AG522" s="278"/>
      <c r="AH522" s="277"/>
      <c r="AI522" s="279" t="s">
        <v>16</v>
      </c>
      <c r="AJ522" s="280" t="s">
        <v>2499</v>
      </c>
      <c r="AK522" s="281" t="s">
        <v>2500</v>
      </c>
      <c r="AL522" s="279"/>
      <c r="AM522" s="282"/>
      <c r="AN522" s="275" t="s">
        <v>20</v>
      </c>
      <c r="AO522" s="279"/>
      <c r="AP522" s="283"/>
      <c r="AQ522" s="268"/>
      <c r="AR522" s="284" t="s">
        <v>99</v>
      </c>
      <c r="AS522" s="398"/>
    </row>
    <row r="523" spans="1:45" s="362" customFormat="1" ht="46" customHeight="1" x14ac:dyDescent="0.2">
      <c r="A523" s="556" t="s">
        <v>4161</v>
      </c>
      <c r="B523" s="274" t="s">
        <v>92</v>
      </c>
      <c r="C523" s="275">
        <v>6</v>
      </c>
      <c r="D523" s="275" t="s">
        <v>16</v>
      </c>
      <c r="E523" s="277" t="s">
        <v>554</v>
      </c>
      <c r="F523" s="277"/>
      <c r="G523" s="278" t="s">
        <v>1643</v>
      </c>
      <c r="H523" s="278"/>
      <c r="I523" s="278" t="s">
        <v>1635</v>
      </c>
      <c r="J523" s="277"/>
      <c r="K523" s="279" t="s">
        <v>16</v>
      </c>
      <c r="L523" s="280" t="s">
        <v>2501</v>
      </c>
      <c r="M523" s="281" t="s">
        <v>2502</v>
      </c>
      <c r="N523" s="279"/>
      <c r="O523" s="282"/>
      <c r="P523" s="275" t="s">
        <v>20</v>
      </c>
      <c r="Q523" s="279"/>
      <c r="R523" s="283"/>
      <c r="S523" s="208">
        <f>IF(B523="EXT",MATCH(SUBSTITUTE(M523,"/rsm:CrossIndustryInvoice",""),'Order-X_EXTENDED'!O:O,0),MATCH(B523,'Order-X_EXTENDED'!Z:Z,0))</f>
        <v>727</v>
      </c>
      <c r="T523" s="284" t="s">
        <v>99</v>
      </c>
      <c r="U523" s="273"/>
      <c r="V523" s="271" t="str">
        <f t="shared" si="14"/>
        <v>/rsm:CrossIndustryInvoice/rsm:SupplyChainTradeTransaction/ram:ApplicableHeaderTradeDelivery/ram:UltimateShipToTradeParty/ram:SpecifiedTaxRegistration/ram:ID</v>
      </c>
      <c r="W523" s="271" t="str">
        <f t="shared" si="15"/>
        <v>/@schemeID</v>
      </c>
      <c r="X523" s="272">
        <f>COUNTIFS(M$4:M523,V523)</f>
        <v>1</v>
      </c>
      <c r="Z523" s="274" t="s">
        <v>92</v>
      </c>
      <c r="AA523" s="275">
        <v>6</v>
      </c>
      <c r="AB523" s="275" t="s">
        <v>16</v>
      </c>
      <c r="AC523" s="277" t="s">
        <v>945</v>
      </c>
      <c r="AD523" s="277"/>
      <c r="AE523" s="278"/>
      <c r="AF523" s="278"/>
      <c r="AG523" s="278"/>
      <c r="AH523" s="277"/>
      <c r="AI523" s="279" t="s">
        <v>16</v>
      </c>
      <c r="AJ523" s="280" t="s">
        <v>2501</v>
      </c>
      <c r="AK523" s="281" t="s">
        <v>2502</v>
      </c>
      <c r="AL523" s="279"/>
      <c r="AM523" s="282"/>
      <c r="AN523" s="275" t="s">
        <v>20</v>
      </c>
      <c r="AO523" s="279"/>
      <c r="AP523" s="283"/>
      <c r="AQ523" s="268"/>
      <c r="AR523" s="284" t="s">
        <v>99</v>
      </c>
      <c r="AS523" s="398"/>
    </row>
    <row r="524" spans="1:45" s="362" customFormat="1" ht="46" customHeight="1" x14ac:dyDescent="0.2">
      <c r="A524" s="555" t="s">
        <v>4161</v>
      </c>
      <c r="B524" s="308" t="s">
        <v>92</v>
      </c>
      <c r="C524" s="309">
        <v>3</v>
      </c>
      <c r="D524" s="309" t="s">
        <v>20</v>
      </c>
      <c r="E524" s="328" t="s">
        <v>4167</v>
      </c>
      <c r="F524" s="328"/>
      <c r="G524" s="329"/>
      <c r="H524" s="329"/>
      <c r="I524" s="329"/>
      <c r="J524" s="328"/>
      <c r="K524" s="327" t="s">
        <v>20</v>
      </c>
      <c r="L524" s="311" t="s">
        <v>2503</v>
      </c>
      <c r="M524" s="312" t="s">
        <v>2504</v>
      </c>
      <c r="N524" s="327"/>
      <c r="O524" s="332"/>
      <c r="P524" s="309" t="s">
        <v>20</v>
      </c>
      <c r="Q524" s="327"/>
      <c r="R524" s="333"/>
      <c r="S524" s="208">
        <f>IF(B524="EXT",MATCH(SUBSTITUTE(M524,"/rsm:CrossIndustryInvoice",""),'Order-X_EXTENDED'!O:O,0),MATCH(B524,'Order-X_EXTENDED'!Z:Z,0))</f>
        <v>728</v>
      </c>
      <c r="T524" s="313" t="s">
        <v>99</v>
      </c>
      <c r="U524" s="273"/>
      <c r="V524" s="271" t="str">
        <f t="shared" ref="V524:V587" si="16">IF(ISERROR(FIND("/",M524)),M524,LEFT(M524,FIND(CHAR(1),SUBSTITUTE(M524,"/",CHAR(1),LEN(M524)-LEN(SUBSTITUTE(M524,"/",""))))-1))</f>
        <v>/rsm:CrossIndustryInvoice/rsm:SupplyChainTradeTransaction/ram:ApplicableHeaderTradeDelivery</v>
      </c>
      <c r="W524" s="271" t="str">
        <f t="shared" ref="W524:W587" si="17">IF(ISERROR(FIND("/",M524)),M524,MID(M524, FIND(CHAR(1),SUBSTITUTE(M524,"/",CHAR(1), LEN(M524)-LEN(SUBSTITUTE(M524,"/","")))), LEN(M524)))</f>
        <v>/ram:ShipFromTradeParty</v>
      </c>
      <c r="X524" s="272">
        <f>COUNTIFS(M$4:M524,V524)</f>
        <v>1</v>
      </c>
      <c r="Z524" s="308" t="s">
        <v>92</v>
      </c>
      <c r="AA524" s="309">
        <v>3</v>
      </c>
      <c r="AB524" s="309" t="s">
        <v>20</v>
      </c>
      <c r="AC524" s="328" t="s">
        <v>2505</v>
      </c>
      <c r="AD524" s="328"/>
      <c r="AE524" s="329"/>
      <c r="AF524" s="329"/>
      <c r="AG524" s="329"/>
      <c r="AH524" s="328"/>
      <c r="AI524" s="327" t="s">
        <v>20</v>
      </c>
      <c r="AJ524" s="311" t="s">
        <v>2503</v>
      </c>
      <c r="AK524" s="312" t="s">
        <v>2504</v>
      </c>
      <c r="AL524" s="327"/>
      <c r="AM524" s="332"/>
      <c r="AN524" s="309" t="s">
        <v>20</v>
      </c>
      <c r="AO524" s="327"/>
      <c r="AP524" s="333"/>
      <c r="AQ524" s="268"/>
      <c r="AR524" s="313" t="s">
        <v>99</v>
      </c>
      <c r="AS524" s="398"/>
    </row>
    <row r="525" spans="1:45" s="362" customFormat="1" ht="46" customHeight="1" x14ac:dyDescent="0.2">
      <c r="A525" s="556" t="s">
        <v>4161</v>
      </c>
      <c r="B525" s="274" t="s">
        <v>92</v>
      </c>
      <c r="C525" s="275">
        <v>4</v>
      </c>
      <c r="D525" s="275" t="s">
        <v>20</v>
      </c>
      <c r="E525" s="277" t="s">
        <v>4</v>
      </c>
      <c r="F525" s="277"/>
      <c r="G525" s="278"/>
      <c r="H525" s="278"/>
      <c r="I525" s="278"/>
      <c r="J525" s="277"/>
      <c r="K525" s="279" t="s">
        <v>20</v>
      </c>
      <c r="L525" s="280" t="s">
        <v>2506</v>
      </c>
      <c r="M525" s="281" t="s">
        <v>2507</v>
      </c>
      <c r="N525" s="279"/>
      <c r="O525" s="282"/>
      <c r="P525" s="275" t="s">
        <v>21</v>
      </c>
      <c r="Q525" s="279"/>
      <c r="R525" s="283"/>
      <c r="S525" s="208">
        <f>IF(B525="EXT",MATCH(SUBSTITUTE(M525,"/rsm:CrossIndustryInvoice",""),'Order-X_EXTENDED'!O:O,0),MATCH(B525,'Order-X_EXTENDED'!Z:Z,0))</f>
        <v>729</v>
      </c>
      <c r="T525" s="284" t="s">
        <v>99</v>
      </c>
      <c r="U525" s="273"/>
      <c r="V525" s="271" t="str">
        <f t="shared" si="16"/>
        <v>/rsm:CrossIndustryInvoice/rsm:SupplyChainTradeTransaction/ram:ApplicableHeaderTradeDelivery/ram:ShipFromTradeParty</v>
      </c>
      <c r="W525" s="271" t="str">
        <f t="shared" si="17"/>
        <v>/ram:ID</v>
      </c>
      <c r="X525" s="272">
        <f>COUNTIFS(M$4:M525,V525)</f>
        <v>1</v>
      </c>
      <c r="Z525" s="274" t="s">
        <v>92</v>
      </c>
      <c r="AA525" s="275">
        <v>4</v>
      </c>
      <c r="AB525" s="275" t="s">
        <v>20</v>
      </c>
      <c r="AC525" s="277" t="s">
        <v>2508</v>
      </c>
      <c r="AD525" s="277"/>
      <c r="AE525" s="278"/>
      <c r="AF525" s="278"/>
      <c r="AG525" s="278"/>
      <c r="AH525" s="277"/>
      <c r="AI525" s="279" t="s">
        <v>20</v>
      </c>
      <c r="AJ525" s="280" t="s">
        <v>2506</v>
      </c>
      <c r="AK525" s="281" t="s">
        <v>2507</v>
      </c>
      <c r="AL525" s="279"/>
      <c r="AM525" s="282"/>
      <c r="AN525" s="275" t="s">
        <v>21</v>
      </c>
      <c r="AO525" s="279"/>
      <c r="AP525" s="283"/>
      <c r="AQ525" s="268"/>
      <c r="AR525" s="284" t="s">
        <v>99</v>
      </c>
      <c r="AS525" s="398"/>
    </row>
    <row r="526" spans="1:45" s="362" customFormat="1" ht="46" customHeight="1" x14ac:dyDescent="0.2">
      <c r="A526" s="556" t="s">
        <v>4161</v>
      </c>
      <c r="B526" s="274" t="s">
        <v>92</v>
      </c>
      <c r="C526" s="275">
        <v>4</v>
      </c>
      <c r="D526" s="275" t="s">
        <v>21</v>
      </c>
      <c r="E526" s="277" t="s">
        <v>551</v>
      </c>
      <c r="F526" s="277"/>
      <c r="G526" s="278"/>
      <c r="H526" s="278"/>
      <c r="I526" s="278"/>
      <c r="J526" s="277"/>
      <c r="K526" s="279" t="s">
        <v>21</v>
      </c>
      <c r="L526" s="280" t="s">
        <v>2509</v>
      </c>
      <c r="M526" s="281" t="s">
        <v>2510</v>
      </c>
      <c r="N526" s="279"/>
      <c r="O526" s="282"/>
      <c r="P526" s="275" t="s">
        <v>21</v>
      </c>
      <c r="Q526" s="279"/>
      <c r="R526" s="283"/>
      <c r="S526" s="208">
        <f>IF(B526="EXT",MATCH(SUBSTITUTE(M526,"/rsm:CrossIndustryInvoice",""),'Order-X_EXTENDED'!O:O,0),MATCH(B526,'Order-X_EXTENDED'!Z:Z,0))</f>
        <v>730</v>
      </c>
      <c r="T526" s="284" t="s">
        <v>99</v>
      </c>
      <c r="U526" s="273"/>
      <c r="V526" s="271" t="str">
        <f t="shared" si="16"/>
        <v>/rsm:CrossIndustryInvoice/rsm:SupplyChainTradeTransaction/ram:ApplicableHeaderTradeDelivery/ram:ShipFromTradeParty</v>
      </c>
      <c r="W526" s="271" t="str">
        <f t="shared" si="17"/>
        <v>/ram:GlobalID</v>
      </c>
      <c r="X526" s="272">
        <f>COUNTIFS(M$4:M526,V526)</f>
        <v>1</v>
      </c>
      <c r="Z526" s="274" t="s">
        <v>92</v>
      </c>
      <c r="AA526" s="275">
        <v>4</v>
      </c>
      <c r="AB526" s="275" t="s">
        <v>21</v>
      </c>
      <c r="AC526" s="277" t="s">
        <v>2508</v>
      </c>
      <c r="AD526" s="277"/>
      <c r="AE526" s="278"/>
      <c r="AF526" s="278"/>
      <c r="AG526" s="278"/>
      <c r="AH526" s="277"/>
      <c r="AI526" s="279" t="s">
        <v>21</v>
      </c>
      <c r="AJ526" s="280" t="s">
        <v>2509</v>
      </c>
      <c r="AK526" s="281" t="s">
        <v>2510</v>
      </c>
      <c r="AL526" s="279"/>
      <c r="AM526" s="282"/>
      <c r="AN526" s="275" t="s">
        <v>21</v>
      </c>
      <c r="AO526" s="279"/>
      <c r="AP526" s="283"/>
      <c r="AQ526" s="268"/>
      <c r="AR526" s="284" t="s">
        <v>99</v>
      </c>
      <c r="AS526" s="398"/>
    </row>
    <row r="527" spans="1:45" s="362" customFormat="1" ht="46" customHeight="1" x14ac:dyDescent="0.2">
      <c r="A527" s="556" t="s">
        <v>4161</v>
      </c>
      <c r="B527" s="274" t="s">
        <v>92</v>
      </c>
      <c r="C527" s="275">
        <v>5</v>
      </c>
      <c r="D527" s="275" t="s">
        <v>16</v>
      </c>
      <c r="E527" s="277" t="s">
        <v>554</v>
      </c>
      <c r="F527" s="277"/>
      <c r="G527" s="278"/>
      <c r="H527" s="278"/>
      <c r="I527" s="278"/>
      <c r="J527" s="277"/>
      <c r="K527" s="279" t="s">
        <v>16</v>
      </c>
      <c r="L527" s="280" t="s">
        <v>2511</v>
      </c>
      <c r="M527" s="281" t="s">
        <v>2512</v>
      </c>
      <c r="N527" s="279"/>
      <c r="O527" s="282"/>
      <c r="P527" s="275" t="s">
        <v>20</v>
      </c>
      <c r="Q527" s="279"/>
      <c r="R527" s="283"/>
      <c r="S527" s="208">
        <f>IF(B527="EXT",MATCH(SUBSTITUTE(M527,"/rsm:CrossIndustryInvoice",""),'Order-X_EXTENDED'!O:O,0),MATCH(B527,'Order-X_EXTENDED'!Z:Z,0))</f>
        <v>731</v>
      </c>
      <c r="T527" s="284" t="s">
        <v>99</v>
      </c>
      <c r="U527" s="273"/>
      <c r="V527" s="271" t="str">
        <f t="shared" si="16"/>
        <v>/rsm:CrossIndustryInvoice/rsm:SupplyChainTradeTransaction/ram:ApplicableHeaderTradeDelivery/ram:ShipFromTradeParty/ram:GlobalID</v>
      </c>
      <c r="W527" s="271" t="str">
        <f t="shared" si="17"/>
        <v>/@schemeID</v>
      </c>
      <c r="X527" s="272">
        <f>COUNTIFS(M$4:M527,V527)</f>
        <v>1</v>
      </c>
      <c r="Z527" s="274" t="s">
        <v>92</v>
      </c>
      <c r="AA527" s="275">
        <v>5</v>
      </c>
      <c r="AB527" s="275" t="s">
        <v>16</v>
      </c>
      <c r="AC527" s="277" t="s">
        <v>410</v>
      </c>
      <c r="AD527" s="277"/>
      <c r="AE527" s="278"/>
      <c r="AF527" s="278"/>
      <c r="AG527" s="278"/>
      <c r="AH527" s="277"/>
      <c r="AI527" s="279" t="s">
        <v>16</v>
      </c>
      <c r="AJ527" s="280" t="s">
        <v>2511</v>
      </c>
      <c r="AK527" s="281" t="s">
        <v>2512</v>
      </c>
      <c r="AL527" s="279"/>
      <c r="AM527" s="282"/>
      <c r="AN527" s="275" t="s">
        <v>20</v>
      </c>
      <c r="AO527" s="279"/>
      <c r="AP527" s="283"/>
      <c r="AQ527" s="268"/>
      <c r="AR527" s="284" t="s">
        <v>99</v>
      </c>
      <c r="AS527" s="398"/>
    </row>
    <row r="528" spans="1:45" s="362" customFormat="1" ht="46" customHeight="1" x14ac:dyDescent="0.2">
      <c r="A528" s="556" t="s">
        <v>4161</v>
      </c>
      <c r="B528" s="274" t="s">
        <v>92</v>
      </c>
      <c r="C528" s="275">
        <v>4</v>
      </c>
      <c r="D528" s="275" t="s">
        <v>20</v>
      </c>
      <c r="E528" s="277" t="s">
        <v>8</v>
      </c>
      <c r="F528" s="277"/>
      <c r="G528" s="278"/>
      <c r="H528" s="278"/>
      <c r="I528" s="278"/>
      <c r="J528" s="277"/>
      <c r="K528" s="279" t="s">
        <v>20</v>
      </c>
      <c r="L528" s="280" t="s">
        <v>2513</v>
      </c>
      <c r="M528" s="281" t="s">
        <v>2514</v>
      </c>
      <c r="N528" s="279"/>
      <c r="O528" s="282"/>
      <c r="P528" s="275" t="s">
        <v>20</v>
      </c>
      <c r="Q528" s="279"/>
      <c r="R528" s="283"/>
      <c r="S528" s="208">
        <f>IF(B528="EXT",MATCH(SUBSTITUTE(M528,"/rsm:CrossIndustryInvoice",""),'Order-X_EXTENDED'!O:O,0),MATCH(B528,'Order-X_EXTENDED'!Z:Z,0))</f>
        <v>732</v>
      </c>
      <c r="T528" s="284" t="s">
        <v>99</v>
      </c>
      <c r="U528" s="273"/>
      <c r="V528" s="271" t="str">
        <f t="shared" si="16"/>
        <v>/rsm:CrossIndustryInvoice/rsm:SupplyChainTradeTransaction/ram:ApplicableHeaderTradeDelivery/ram:ShipFromTradeParty</v>
      </c>
      <c r="W528" s="271" t="str">
        <f t="shared" si="17"/>
        <v>/ram:Name</v>
      </c>
      <c r="X528" s="272">
        <f>COUNTIFS(M$4:M528,V528)</f>
        <v>1</v>
      </c>
      <c r="Z528" s="274" t="s">
        <v>92</v>
      </c>
      <c r="AA528" s="275">
        <v>4</v>
      </c>
      <c r="AB528" s="275" t="s">
        <v>20</v>
      </c>
      <c r="AC528" s="277" t="s">
        <v>2515</v>
      </c>
      <c r="AD528" s="277"/>
      <c r="AE528" s="278"/>
      <c r="AF528" s="278"/>
      <c r="AG528" s="278"/>
      <c r="AH528" s="277"/>
      <c r="AI528" s="279" t="s">
        <v>20</v>
      </c>
      <c r="AJ528" s="280" t="s">
        <v>2513</v>
      </c>
      <c r="AK528" s="281" t="s">
        <v>2514</v>
      </c>
      <c r="AL528" s="279"/>
      <c r="AM528" s="282"/>
      <c r="AN528" s="275" t="s">
        <v>20</v>
      </c>
      <c r="AO528" s="279"/>
      <c r="AP528" s="283"/>
      <c r="AQ528" s="268"/>
      <c r="AR528" s="284" t="s">
        <v>99</v>
      </c>
      <c r="AS528" s="398"/>
    </row>
    <row r="529" spans="1:45" s="362" customFormat="1" ht="46" customHeight="1" x14ac:dyDescent="0.2">
      <c r="A529" s="556" t="s">
        <v>4161</v>
      </c>
      <c r="B529" s="335" t="s">
        <v>92</v>
      </c>
      <c r="C529" s="336">
        <v>4</v>
      </c>
      <c r="D529" s="336" t="s">
        <v>20</v>
      </c>
      <c r="E529" s="328" t="s">
        <v>4637</v>
      </c>
      <c r="F529" s="328"/>
      <c r="G529" s="329"/>
      <c r="H529" s="329"/>
      <c r="I529" s="329"/>
      <c r="J529" s="328"/>
      <c r="K529" s="327" t="s">
        <v>20</v>
      </c>
      <c r="L529" s="337" t="s">
        <v>2516</v>
      </c>
      <c r="M529" s="338" t="s">
        <v>2517</v>
      </c>
      <c r="N529" s="327"/>
      <c r="O529" s="332"/>
      <c r="P529" s="336" t="s">
        <v>20</v>
      </c>
      <c r="Q529" s="327"/>
      <c r="R529" s="333"/>
      <c r="S529" s="208">
        <f>IF(B529="EXT",MATCH(SUBSTITUTE(M529,"/rsm:CrossIndustryInvoice",""),'Order-X_EXTENDED'!O:O,0),MATCH(B529,'Order-X_EXTENDED'!Z:Z,0))</f>
        <v>733</v>
      </c>
      <c r="T529" s="339" t="s">
        <v>99</v>
      </c>
      <c r="U529" s="273"/>
      <c r="V529" s="271" t="str">
        <f t="shared" si="16"/>
        <v>/rsm:CrossIndustryInvoice/rsm:SupplyChainTradeTransaction/ram:ApplicableHeaderTradeDelivery/ram:ShipFromTradeParty</v>
      </c>
      <c r="W529" s="271" t="str">
        <f t="shared" si="17"/>
        <v>/ram:SpecifiedLegalOrganization</v>
      </c>
      <c r="X529" s="272">
        <f>COUNTIFS(M$4:M529,V529)</f>
        <v>1</v>
      </c>
      <c r="Z529" s="335" t="s">
        <v>92</v>
      </c>
      <c r="AA529" s="336">
        <v>4</v>
      </c>
      <c r="AB529" s="336" t="s">
        <v>20</v>
      </c>
      <c r="AC529" s="328" t="s">
        <v>1906</v>
      </c>
      <c r="AD529" s="328"/>
      <c r="AE529" s="329"/>
      <c r="AF529" s="329"/>
      <c r="AG529" s="329"/>
      <c r="AH529" s="328"/>
      <c r="AI529" s="327" t="s">
        <v>20</v>
      </c>
      <c r="AJ529" s="337" t="s">
        <v>2516</v>
      </c>
      <c r="AK529" s="338" t="s">
        <v>2517</v>
      </c>
      <c r="AL529" s="327"/>
      <c r="AM529" s="332"/>
      <c r="AN529" s="336" t="s">
        <v>20</v>
      </c>
      <c r="AO529" s="327"/>
      <c r="AP529" s="333"/>
      <c r="AQ529" s="268"/>
      <c r="AR529" s="339" t="s">
        <v>99</v>
      </c>
      <c r="AS529" s="398"/>
    </row>
    <row r="530" spans="1:45" s="362" customFormat="1" ht="46" customHeight="1" x14ac:dyDescent="0.2">
      <c r="A530" s="556" t="s">
        <v>4161</v>
      </c>
      <c r="B530" s="274" t="s">
        <v>92</v>
      </c>
      <c r="C530" s="275">
        <v>5</v>
      </c>
      <c r="D530" s="275" t="s">
        <v>20</v>
      </c>
      <c r="E530" s="277" t="s">
        <v>4</v>
      </c>
      <c r="F530" s="277"/>
      <c r="G530" s="278"/>
      <c r="H530" s="278"/>
      <c r="I530" s="278"/>
      <c r="J530" s="277"/>
      <c r="K530" s="279" t="s">
        <v>20</v>
      </c>
      <c r="L530" s="280" t="s">
        <v>2518</v>
      </c>
      <c r="M530" s="281" t="s">
        <v>2519</v>
      </c>
      <c r="N530" s="279"/>
      <c r="O530" s="282"/>
      <c r="P530" s="275" t="s">
        <v>20</v>
      </c>
      <c r="Q530" s="279"/>
      <c r="R530" s="283"/>
      <c r="S530" s="208">
        <f>IF(B530="EXT",MATCH(SUBSTITUTE(M530,"/rsm:CrossIndustryInvoice",""),'Order-X_EXTENDED'!O:O,0),MATCH(B530,'Order-X_EXTENDED'!Z:Z,0))</f>
        <v>734</v>
      </c>
      <c r="T530" s="284" t="s">
        <v>99</v>
      </c>
      <c r="U530" s="273"/>
      <c r="V530" s="271" t="str">
        <f t="shared" si="16"/>
        <v>/rsm:CrossIndustryInvoice/rsm:SupplyChainTradeTransaction/ram:ApplicableHeaderTradeDelivery/ram:ShipFromTradeParty/ram:SpecifiedLegalOrganization</v>
      </c>
      <c r="W530" s="271" t="str">
        <f t="shared" si="17"/>
        <v>/ram:ID</v>
      </c>
      <c r="X530" s="272">
        <f>COUNTIFS(M$4:M530,V530)</f>
        <v>1</v>
      </c>
      <c r="Z530" s="274" t="s">
        <v>92</v>
      </c>
      <c r="AA530" s="275">
        <v>5</v>
      </c>
      <c r="AB530" s="275" t="s">
        <v>20</v>
      </c>
      <c r="AC530" s="277" t="s">
        <v>1442</v>
      </c>
      <c r="AD530" s="277"/>
      <c r="AE530" s="278"/>
      <c r="AF530" s="278"/>
      <c r="AG530" s="278"/>
      <c r="AH530" s="277"/>
      <c r="AI530" s="279" t="s">
        <v>20</v>
      </c>
      <c r="AJ530" s="280" t="s">
        <v>2518</v>
      </c>
      <c r="AK530" s="281" t="s">
        <v>2519</v>
      </c>
      <c r="AL530" s="279"/>
      <c r="AM530" s="282"/>
      <c r="AN530" s="275" t="s">
        <v>20</v>
      </c>
      <c r="AO530" s="279"/>
      <c r="AP530" s="283"/>
      <c r="AQ530" s="268"/>
      <c r="AR530" s="284" t="s">
        <v>99</v>
      </c>
      <c r="AS530" s="398"/>
    </row>
    <row r="531" spans="1:45" s="362" customFormat="1" ht="46" customHeight="1" x14ac:dyDescent="0.2">
      <c r="A531" s="556" t="s">
        <v>4161</v>
      </c>
      <c r="B531" s="274" t="s">
        <v>92</v>
      </c>
      <c r="C531" s="275">
        <v>6</v>
      </c>
      <c r="D531" s="275" t="s">
        <v>20</v>
      </c>
      <c r="E531" s="277" t="s">
        <v>554</v>
      </c>
      <c r="F531" s="277"/>
      <c r="G531" s="278" t="s">
        <v>406</v>
      </c>
      <c r="H531" s="278" t="s">
        <v>1448</v>
      </c>
      <c r="I531" s="278" t="s">
        <v>77</v>
      </c>
      <c r="J531" s="277" t="s">
        <v>189</v>
      </c>
      <c r="K531" s="279" t="s">
        <v>20</v>
      </c>
      <c r="L531" s="280" t="s">
        <v>2520</v>
      </c>
      <c r="M531" s="281" t="s">
        <v>2521</v>
      </c>
      <c r="N531" s="279"/>
      <c r="O531" s="282"/>
      <c r="P531" s="275" t="s">
        <v>20</v>
      </c>
      <c r="Q531" s="279"/>
      <c r="R531" s="283"/>
      <c r="S531" s="208">
        <f>IF(B531="EXT",MATCH(SUBSTITUTE(M531,"/rsm:CrossIndustryInvoice",""),'Order-X_EXTENDED'!O:O,0),MATCH(B531,'Order-X_EXTENDED'!Z:Z,0))</f>
        <v>735</v>
      </c>
      <c r="T531" s="284" t="s">
        <v>99</v>
      </c>
      <c r="U531" s="273"/>
      <c r="V531" s="271" t="str">
        <f t="shared" si="16"/>
        <v>/rsm:CrossIndustryInvoice/rsm:SupplyChainTradeTransaction/ram:ApplicableHeaderTradeDelivery/ram:ShipFromTradeParty/ram:SpecifiedLegalOrganization/ram:ID</v>
      </c>
      <c r="W531" s="271" t="str">
        <f t="shared" si="17"/>
        <v>/@schemeID</v>
      </c>
      <c r="X531" s="272">
        <f>COUNTIFS(M$4:M531,V531)</f>
        <v>1</v>
      </c>
      <c r="Z531" s="274" t="s">
        <v>92</v>
      </c>
      <c r="AA531" s="275">
        <v>6</v>
      </c>
      <c r="AB531" s="275" t="s">
        <v>20</v>
      </c>
      <c r="AC531" s="277" t="s">
        <v>410</v>
      </c>
      <c r="AD531" s="277"/>
      <c r="AE531" s="278"/>
      <c r="AF531" s="278"/>
      <c r="AG531" s="278"/>
      <c r="AH531" s="277"/>
      <c r="AI531" s="279" t="s">
        <v>20</v>
      </c>
      <c r="AJ531" s="280" t="s">
        <v>2520</v>
      </c>
      <c r="AK531" s="281" t="s">
        <v>2521</v>
      </c>
      <c r="AL531" s="279"/>
      <c r="AM531" s="282"/>
      <c r="AN531" s="275" t="s">
        <v>20</v>
      </c>
      <c r="AO531" s="279"/>
      <c r="AP531" s="283"/>
      <c r="AQ531" s="268"/>
      <c r="AR531" s="284" t="s">
        <v>99</v>
      </c>
      <c r="AS531" s="398"/>
    </row>
    <row r="532" spans="1:45" s="362" customFormat="1" ht="46" customHeight="1" x14ac:dyDescent="0.2">
      <c r="A532" s="556" t="s">
        <v>4161</v>
      </c>
      <c r="B532" s="274" t="s">
        <v>92</v>
      </c>
      <c r="C532" s="275">
        <v>5</v>
      </c>
      <c r="D532" s="275" t="s">
        <v>20</v>
      </c>
      <c r="E532" s="277" t="s">
        <v>4626</v>
      </c>
      <c r="F532" s="277"/>
      <c r="G532" s="278"/>
      <c r="H532" s="278"/>
      <c r="I532" s="278"/>
      <c r="J532" s="277"/>
      <c r="K532" s="279" t="s">
        <v>20</v>
      </c>
      <c r="L532" s="280" t="s">
        <v>2522</v>
      </c>
      <c r="M532" s="281" t="s">
        <v>2523</v>
      </c>
      <c r="N532" s="279"/>
      <c r="O532" s="282"/>
      <c r="P532" s="275" t="s">
        <v>20</v>
      </c>
      <c r="Q532" s="279"/>
      <c r="R532" s="283"/>
      <c r="S532" s="208">
        <f>IF(B532="EXT",MATCH(SUBSTITUTE(M532,"/rsm:CrossIndustryInvoice",""),'Order-X_EXTENDED'!O:O,0),MATCH(B532,'Order-X_EXTENDED'!Z:Z,0))</f>
        <v>736</v>
      </c>
      <c r="T532" s="284" t="s">
        <v>99</v>
      </c>
      <c r="U532" s="273"/>
      <c r="V532" s="271" t="str">
        <f t="shared" si="16"/>
        <v>/rsm:CrossIndustryInvoice/rsm:SupplyChainTradeTransaction/ram:ApplicableHeaderTradeDelivery/ram:ShipFromTradeParty/ram:SpecifiedLegalOrganization</v>
      </c>
      <c r="W532" s="271" t="str">
        <f t="shared" si="17"/>
        <v>/ram:TradingBusinessName</v>
      </c>
      <c r="X532" s="272">
        <f>COUNTIFS(M$4:M532,V532)</f>
        <v>1</v>
      </c>
      <c r="Z532" s="274" t="s">
        <v>92</v>
      </c>
      <c r="AA532" s="275">
        <v>5</v>
      </c>
      <c r="AB532" s="275" t="s">
        <v>20</v>
      </c>
      <c r="AC532" s="277" t="s">
        <v>1914</v>
      </c>
      <c r="AD532" s="277"/>
      <c r="AE532" s="278"/>
      <c r="AF532" s="278"/>
      <c r="AG532" s="278"/>
      <c r="AH532" s="277"/>
      <c r="AI532" s="279" t="s">
        <v>20</v>
      </c>
      <c r="AJ532" s="280" t="s">
        <v>2522</v>
      </c>
      <c r="AK532" s="281" t="s">
        <v>2523</v>
      </c>
      <c r="AL532" s="279"/>
      <c r="AM532" s="282"/>
      <c r="AN532" s="275" t="s">
        <v>20</v>
      </c>
      <c r="AO532" s="279"/>
      <c r="AP532" s="283"/>
      <c r="AQ532" s="268"/>
      <c r="AR532" s="284" t="s">
        <v>99</v>
      </c>
      <c r="AS532" s="398"/>
    </row>
    <row r="533" spans="1:45" s="362" customFormat="1" ht="46" customHeight="1" x14ac:dyDescent="0.2">
      <c r="A533" s="556" t="s">
        <v>4161</v>
      </c>
      <c r="B533" s="335" t="s">
        <v>92</v>
      </c>
      <c r="C533" s="336">
        <v>4</v>
      </c>
      <c r="D533" s="336" t="s">
        <v>20</v>
      </c>
      <c r="E533" s="328" t="s">
        <v>4638</v>
      </c>
      <c r="F533" s="328"/>
      <c r="G533" s="329"/>
      <c r="H533" s="329"/>
      <c r="I533" s="329"/>
      <c r="J533" s="328"/>
      <c r="K533" s="327" t="s">
        <v>20</v>
      </c>
      <c r="L533" s="337" t="s">
        <v>2524</v>
      </c>
      <c r="M533" s="338" t="s">
        <v>2525</v>
      </c>
      <c r="N533" s="327"/>
      <c r="O533" s="332"/>
      <c r="P533" s="336" t="s">
        <v>21</v>
      </c>
      <c r="Q533" s="327"/>
      <c r="R533" s="333"/>
      <c r="S533" s="208">
        <f>IF(B533="EXT",MATCH(SUBSTITUTE(M533,"/rsm:CrossIndustryInvoice",""),'Order-X_EXTENDED'!O:O,0),MATCH(B533,'Order-X_EXTENDED'!Z:Z,0))</f>
        <v>745</v>
      </c>
      <c r="T533" s="339" t="s">
        <v>99</v>
      </c>
      <c r="U533" s="273"/>
      <c r="V533" s="271" t="str">
        <f t="shared" si="16"/>
        <v>/rsm:CrossIndustryInvoice/rsm:SupplyChainTradeTransaction/ram:ApplicableHeaderTradeDelivery/ram:ShipFromTradeParty</v>
      </c>
      <c r="W533" s="271" t="str">
        <f t="shared" si="17"/>
        <v>/ram:DefinedTradeContact</v>
      </c>
      <c r="X533" s="272">
        <f>COUNTIFS(M$4:M533,V533)</f>
        <v>1</v>
      </c>
      <c r="Z533" s="335" t="s">
        <v>92</v>
      </c>
      <c r="AA533" s="336">
        <v>4</v>
      </c>
      <c r="AB533" s="336" t="s">
        <v>20</v>
      </c>
      <c r="AC533" s="328" t="s">
        <v>2526</v>
      </c>
      <c r="AD533" s="328"/>
      <c r="AE533" s="329"/>
      <c r="AF533" s="329"/>
      <c r="AG533" s="329"/>
      <c r="AH533" s="328"/>
      <c r="AI533" s="327" t="s">
        <v>20</v>
      </c>
      <c r="AJ533" s="337" t="s">
        <v>2524</v>
      </c>
      <c r="AK533" s="338" t="s">
        <v>2525</v>
      </c>
      <c r="AL533" s="327"/>
      <c r="AM533" s="332"/>
      <c r="AN533" s="336" t="s">
        <v>21</v>
      </c>
      <c r="AO533" s="327"/>
      <c r="AP533" s="333"/>
      <c r="AQ533" s="268"/>
      <c r="AR533" s="339" t="s">
        <v>99</v>
      </c>
      <c r="AS533" s="398"/>
    </row>
    <row r="534" spans="1:45" s="362" customFormat="1" ht="46" customHeight="1" x14ac:dyDescent="0.2">
      <c r="A534" s="556" t="s">
        <v>4161</v>
      </c>
      <c r="B534" s="274" t="s">
        <v>92</v>
      </c>
      <c r="C534" s="275">
        <v>5</v>
      </c>
      <c r="D534" s="275" t="s">
        <v>20</v>
      </c>
      <c r="E534" s="277" t="s">
        <v>4591</v>
      </c>
      <c r="F534" s="277"/>
      <c r="G534" s="278"/>
      <c r="H534" s="278"/>
      <c r="I534" s="278"/>
      <c r="J534" s="277"/>
      <c r="K534" s="279" t="s">
        <v>20</v>
      </c>
      <c r="L534" s="280" t="s">
        <v>2527</v>
      </c>
      <c r="M534" s="281" t="s">
        <v>2528</v>
      </c>
      <c r="N534" s="279"/>
      <c r="O534" s="282"/>
      <c r="P534" s="275" t="s">
        <v>20</v>
      </c>
      <c r="Q534" s="279"/>
      <c r="R534" s="283"/>
      <c r="S534" s="208">
        <f>IF(B534="EXT",MATCH(SUBSTITUTE(M534,"/rsm:CrossIndustryInvoice",""),'Order-X_EXTENDED'!O:O,0),MATCH(B534,'Order-X_EXTENDED'!Z:Z,0))</f>
        <v>746</v>
      </c>
      <c r="T534" s="284" t="s">
        <v>99</v>
      </c>
      <c r="U534" s="273"/>
      <c r="V534" s="271" t="str">
        <f t="shared" si="16"/>
        <v>/rsm:CrossIndustryInvoice/rsm:SupplyChainTradeTransaction/ram:ApplicableHeaderTradeDelivery/ram:ShipFromTradeParty/ram:DefinedTradeContact</v>
      </c>
      <c r="W534" s="271" t="str">
        <f t="shared" si="17"/>
        <v>/ram:PersonName</v>
      </c>
      <c r="X534" s="272">
        <f>COUNTIFS(M$4:M534,V534)</f>
        <v>1</v>
      </c>
      <c r="Z534" s="274" t="s">
        <v>92</v>
      </c>
      <c r="AA534" s="275">
        <v>5</v>
      </c>
      <c r="AB534" s="275" t="s">
        <v>20</v>
      </c>
      <c r="AC534" s="277" t="s">
        <v>2529</v>
      </c>
      <c r="AD534" s="277"/>
      <c r="AE534" s="278"/>
      <c r="AF534" s="278"/>
      <c r="AG534" s="278"/>
      <c r="AH534" s="277"/>
      <c r="AI534" s="279" t="s">
        <v>20</v>
      </c>
      <c r="AJ534" s="280" t="s">
        <v>2527</v>
      </c>
      <c r="AK534" s="281" t="s">
        <v>2528</v>
      </c>
      <c r="AL534" s="279"/>
      <c r="AM534" s="282"/>
      <c r="AN534" s="275" t="s">
        <v>20</v>
      </c>
      <c r="AO534" s="279"/>
      <c r="AP534" s="283"/>
      <c r="AQ534" s="268"/>
      <c r="AR534" s="284" t="s">
        <v>99</v>
      </c>
      <c r="AS534" s="398"/>
    </row>
    <row r="535" spans="1:45" s="362" customFormat="1" ht="46" customHeight="1" x14ac:dyDescent="0.2">
      <c r="A535" s="556" t="s">
        <v>4161</v>
      </c>
      <c r="B535" s="274" t="s">
        <v>92</v>
      </c>
      <c r="C535" s="275">
        <v>5</v>
      </c>
      <c r="D535" s="275" t="s">
        <v>20</v>
      </c>
      <c r="E535" s="277" t="s">
        <v>4592</v>
      </c>
      <c r="F535" s="277"/>
      <c r="G535" s="278"/>
      <c r="H535" s="278"/>
      <c r="I535" s="278"/>
      <c r="J535" s="277"/>
      <c r="K535" s="279" t="s">
        <v>20</v>
      </c>
      <c r="L535" s="280" t="s">
        <v>2530</v>
      </c>
      <c r="M535" s="281" t="s">
        <v>2531</v>
      </c>
      <c r="N535" s="279"/>
      <c r="O535" s="282"/>
      <c r="P535" s="275" t="s">
        <v>20</v>
      </c>
      <c r="Q535" s="279"/>
      <c r="R535" s="283"/>
      <c r="S535" s="208">
        <f>IF(B535="EXT",MATCH(SUBSTITUTE(M535,"/rsm:CrossIndustryInvoice",""),'Order-X_EXTENDED'!O:O,0),MATCH(B535,'Order-X_EXTENDED'!Z:Z,0))</f>
        <v>747</v>
      </c>
      <c r="T535" s="284" t="s">
        <v>99</v>
      </c>
      <c r="U535" s="273"/>
      <c r="V535" s="271" t="str">
        <f t="shared" si="16"/>
        <v>/rsm:CrossIndustryInvoice/rsm:SupplyChainTradeTransaction/ram:ApplicableHeaderTradeDelivery/ram:ShipFromTradeParty/ram:DefinedTradeContact</v>
      </c>
      <c r="W535" s="271" t="str">
        <f t="shared" si="17"/>
        <v>/ram:DepartmentName</v>
      </c>
      <c r="X535" s="272">
        <f>COUNTIFS(M$4:M535,V535)</f>
        <v>1</v>
      </c>
      <c r="Z535" s="274" t="s">
        <v>92</v>
      </c>
      <c r="AA535" s="275">
        <v>5</v>
      </c>
      <c r="AB535" s="275" t="s">
        <v>20</v>
      </c>
      <c r="AC535" s="277" t="s">
        <v>2529</v>
      </c>
      <c r="AD535" s="277"/>
      <c r="AE535" s="278"/>
      <c r="AF535" s="278"/>
      <c r="AG535" s="278"/>
      <c r="AH535" s="277"/>
      <c r="AI535" s="279" t="s">
        <v>20</v>
      </c>
      <c r="AJ535" s="280" t="s">
        <v>2530</v>
      </c>
      <c r="AK535" s="281" t="s">
        <v>2531</v>
      </c>
      <c r="AL535" s="279"/>
      <c r="AM535" s="282"/>
      <c r="AN535" s="275" t="s">
        <v>20</v>
      </c>
      <c r="AO535" s="279"/>
      <c r="AP535" s="283"/>
      <c r="AQ535" s="268"/>
      <c r="AR535" s="284" t="s">
        <v>99</v>
      </c>
      <c r="AS535" s="398"/>
    </row>
    <row r="536" spans="1:45" s="362" customFormat="1" ht="46" customHeight="1" x14ac:dyDescent="0.2">
      <c r="A536" s="556" t="s">
        <v>4161</v>
      </c>
      <c r="B536" s="274" t="s">
        <v>92</v>
      </c>
      <c r="C536" s="275">
        <v>5</v>
      </c>
      <c r="D536" s="275" t="s">
        <v>20</v>
      </c>
      <c r="E536" s="363" t="s">
        <v>4593</v>
      </c>
      <c r="F536" s="277"/>
      <c r="G536" s="278"/>
      <c r="H536" s="278"/>
      <c r="I536" s="278"/>
      <c r="J536" s="277"/>
      <c r="K536" s="279" t="s">
        <v>20</v>
      </c>
      <c r="L536" s="280" t="s">
        <v>2532</v>
      </c>
      <c r="M536" s="281" t="s">
        <v>2533</v>
      </c>
      <c r="N536" s="279"/>
      <c r="O536" s="282"/>
      <c r="P536" s="275" t="s">
        <v>20</v>
      </c>
      <c r="Q536" s="279"/>
      <c r="R536" s="283"/>
      <c r="S536" s="208">
        <f>IF(B536="EXT",MATCH(SUBSTITUTE(M536,"/rsm:CrossIndustryInvoice",""),'Order-X_EXTENDED'!O:O,0),MATCH(B536,'Order-X_EXTENDED'!Z:Z,0))</f>
        <v>749</v>
      </c>
      <c r="T536" s="284" t="s">
        <v>99</v>
      </c>
      <c r="U536" s="273"/>
      <c r="V536" s="271" t="str">
        <f t="shared" si="16"/>
        <v>/rsm:CrossIndustryInvoice/rsm:SupplyChainTradeTransaction/ram:ApplicableHeaderTradeDelivery/ram:ShipFromTradeParty/ram:DefinedTradeContact</v>
      </c>
      <c r="W536" s="271" t="str">
        <f t="shared" si="17"/>
        <v>/ram:TelephoneUniversalCommunication</v>
      </c>
      <c r="X536" s="272">
        <f>COUNTIFS(M$4:M536,V536)</f>
        <v>1</v>
      </c>
      <c r="Z536" s="274" t="s">
        <v>92</v>
      </c>
      <c r="AA536" s="275">
        <v>5</v>
      </c>
      <c r="AB536" s="275" t="s">
        <v>20</v>
      </c>
      <c r="AC536" s="363" t="s">
        <v>881</v>
      </c>
      <c r="AD536" s="277"/>
      <c r="AE536" s="278"/>
      <c r="AF536" s="278"/>
      <c r="AG536" s="278"/>
      <c r="AH536" s="277"/>
      <c r="AI536" s="279" t="s">
        <v>20</v>
      </c>
      <c r="AJ536" s="280" t="s">
        <v>2532</v>
      </c>
      <c r="AK536" s="281" t="s">
        <v>2533</v>
      </c>
      <c r="AL536" s="279"/>
      <c r="AM536" s="282"/>
      <c r="AN536" s="275" t="s">
        <v>20</v>
      </c>
      <c r="AO536" s="279"/>
      <c r="AP536" s="283"/>
      <c r="AQ536" s="268"/>
      <c r="AR536" s="284" t="s">
        <v>99</v>
      </c>
      <c r="AS536" s="398"/>
    </row>
    <row r="537" spans="1:45" s="362" customFormat="1" ht="46" customHeight="1" x14ac:dyDescent="0.2">
      <c r="A537" s="556" t="s">
        <v>4161</v>
      </c>
      <c r="B537" s="274" t="s">
        <v>92</v>
      </c>
      <c r="C537" s="275">
        <v>6</v>
      </c>
      <c r="D537" s="275" t="s">
        <v>16</v>
      </c>
      <c r="E537" s="277" t="s">
        <v>4594</v>
      </c>
      <c r="F537" s="277"/>
      <c r="G537" s="278"/>
      <c r="H537" s="278"/>
      <c r="I537" s="278"/>
      <c r="J537" s="277"/>
      <c r="K537" s="279" t="s">
        <v>16</v>
      </c>
      <c r="L537" s="280" t="s">
        <v>2534</v>
      </c>
      <c r="M537" s="281" t="s">
        <v>2535</v>
      </c>
      <c r="N537" s="279"/>
      <c r="O537" s="282"/>
      <c r="P537" s="275" t="s">
        <v>20</v>
      </c>
      <c r="Q537" s="279"/>
      <c r="R537" s="283"/>
      <c r="S537" s="208">
        <f>IF(B537="EXT",MATCH(SUBSTITUTE(M537,"/rsm:CrossIndustryInvoice",""),'Order-X_EXTENDED'!O:O,0),MATCH(B537,'Order-X_EXTENDED'!Z:Z,0))</f>
        <v>750</v>
      </c>
      <c r="T537" s="284" t="s">
        <v>99</v>
      </c>
      <c r="U537" s="273"/>
      <c r="V537" s="271" t="str">
        <f t="shared" si="16"/>
        <v>/rsm:CrossIndustryInvoice/rsm:SupplyChainTradeTransaction/ram:ApplicableHeaderTradeDelivery/ram:ShipFromTradeParty/ram:DefinedTradeContact/ram:TelephoneUniversalCommunication</v>
      </c>
      <c r="W537" s="271" t="str">
        <f t="shared" si="17"/>
        <v>/ram:CompleteNumber</v>
      </c>
      <c r="X537" s="272">
        <f>COUNTIFS(M$4:M537,V537)</f>
        <v>1</v>
      </c>
      <c r="Z537" s="274" t="s">
        <v>92</v>
      </c>
      <c r="AA537" s="275">
        <v>6</v>
      </c>
      <c r="AB537" s="275" t="s">
        <v>16</v>
      </c>
      <c r="AC537" s="277" t="s">
        <v>884</v>
      </c>
      <c r="AD537" s="277"/>
      <c r="AE537" s="278"/>
      <c r="AF537" s="278"/>
      <c r="AG537" s="278"/>
      <c r="AH537" s="277"/>
      <c r="AI537" s="279" t="s">
        <v>16</v>
      </c>
      <c r="AJ537" s="280" t="s">
        <v>2534</v>
      </c>
      <c r="AK537" s="281" t="s">
        <v>2535</v>
      </c>
      <c r="AL537" s="279"/>
      <c r="AM537" s="282"/>
      <c r="AN537" s="275" t="s">
        <v>20</v>
      </c>
      <c r="AO537" s="279"/>
      <c r="AP537" s="283"/>
      <c r="AQ537" s="268"/>
      <c r="AR537" s="284" t="s">
        <v>99</v>
      </c>
      <c r="AS537" s="398"/>
    </row>
    <row r="538" spans="1:45" s="362" customFormat="1" ht="46" customHeight="1" x14ac:dyDescent="0.2">
      <c r="A538" s="556" t="s">
        <v>4161</v>
      </c>
      <c r="B538" s="274" t="s">
        <v>92</v>
      </c>
      <c r="C538" s="275">
        <v>5</v>
      </c>
      <c r="D538" s="275" t="s">
        <v>20</v>
      </c>
      <c r="E538" s="363" t="s">
        <v>4595</v>
      </c>
      <c r="F538" s="277"/>
      <c r="G538" s="278"/>
      <c r="H538" s="278"/>
      <c r="I538" s="278"/>
      <c r="J538" s="277"/>
      <c r="K538" s="279" t="s">
        <v>20</v>
      </c>
      <c r="L538" s="280" t="s">
        <v>2536</v>
      </c>
      <c r="M538" s="281" t="s">
        <v>2537</v>
      </c>
      <c r="N538" s="279"/>
      <c r="O538" s="282"/>
      <c r="P538" s="275" t="s">
        <v>20</v>
      </c>
      <c r="Q538" s="279"/>
      <c r="R538" s="283"/>
      <c r="S538" s="208">
        <f>IF(B538="EXT",MATCH(SUBSTITUTE(M538,"/rsm:CrossIndustryInvoice",""),'Order-X_EXTENDED'!O:O,0),MATCH(B538,'Order-X_EXTENDED'!Z:Z,0))</f>
        <v>751</v>
      </c>
      <c r="T538" s="284" t="s">
        <v>99</v>
      </c>
      <c r="U538" s="273"/>
      <c r="V538" s="271" t="str">
        <f t="shared" si="16"/>
        <v>/rsm:CrossIndustryInvoice/rsm:SupplyChainTradeTransaction/ram:ApplicableHeaderTradeDelivery/ram:ShipFromTradeParty/ram:DefinedTradeContact</v>
      </c>
      <c r="W538" s="271" t="str">
        <f t="shared" si="17"/>
        <v>/ram:FaxUniversalCommunication</v>
      </c>
      <c r="X538" s="272">
        <f>COUNTIFS(M$4:M538,V538)</f>
        <v>1</v>
      </c>
      <c r="Z538" s="274" t="s">
        <v>92</v>
      </c>
      <c r="AA538" s="275">
        <v>5</v>
      </c>
      <c r="AB538" s="275" t="s">
        <v>20</v>
      </c>
      <c r="AC538" s="363" t="s">
        <v>887</v>
      </c>
      <c r="AD538" s="277"/>
      <c r="AE538" s="278"/>
      <c r="AF538" s="278"/>
      <c r="AG538" s="278"/>
      <c r="AH538" s="277"/>
      <c r="AI538" s="279" t="s">
        <v>20</v>
      </c>
      <c r="AJ538" s="280" t="s">
        <v>2536</v>
      </c>
      <c r="AK538" s="281" t="s">
        <v>2537</v>
      </c>
      <c r="AL538" s="279"/>
      <c r="AM538" s="282"/>
      <c r="AN538" s="275" t="s">
        <v>20</v>
      </c>
      <c r="AO538" s="279"/>
      <c r="AP538" s="283"/>
      <c r="AQ538" s="268"/>
      <c r="AR538" s="284" t="s">
        <v>99</v>
      </c>
      <c r="AS538" s="398"/>
    </row>
    <row r="539" spans="1:45" s="362" customFormat="1" ht="46" customHeight="1" x14ac:dyDescent="0.2">
      <c r="A539" s="556" t="s">
        <v>4161</v>
      </c>
      <c r="B539" s="274" t="s">
        <v>92</v>
      </c>
      <c r="C539" s="275">
        <v>6</v>
      </c>
      <c r="D539" s="275" t="s">
        <v>16</v>
      </c>
      <c r="E539" s="277" t="s">
        <v>4596</v>
      </c>
      <c r="F539" s="277"/>
      <c r="G539" s="278"/>
      <c r="H539" s="278"/>
      <c r="I539" s="278"/>
      <c r="J539" s="277"/>
      <c r="K539" s="279" t="s">
        <v>16</v>
      </c>
      <c r="L539" s="280" t="s">
        <v>2538</v>
      </c>
      <c r="M539" s="281" t="s">
        <v>2539</v>
      </c>
      <c r="N539" s="279"/>
      <c r="O539" s="282"/>
      <c r="P539" s="275" t="s">
        <v>20</v>
      </c>
      <c r="Q539" s="279"/>
      <c r="R539" s="283"/>
      <c r="S539" s="208">
        <f>IF(B539="EXT",MATCH(SUBSTITUTE(M539,"/rsm:CrossIndustryInvoice",""),'Order-X_EXTENDED'!O:O,0),MATCH(B539,'Order-X_EXTENDED'!Z:Z,0))</f>
        <v>752</v>
      </c>
      <c r="T539" s="284" t="s">
        <v>99</v>
      </c>
      <c r="U539" s="273"/>
      <c r="V539" s="271" t="str">
        <f t="shared" si="16"/>
        <v>/rsm:CrossIndustryInvoice/rsm:SupplyChainTradeTransaction/ram:ApplicableHeaderTradeDelivery/ram:ShipFromTradeParty/ram:DefinedTradeContact/ram:FaxUniversalCommunication</v>
      </c>
      <c r="W539" s="271" t="str">
        <f t="shared" si="17"/>
        <v>/ram:CompleteNumber</v>
      </c>
      <c r="X539" s="272">
        <f>COUNTIFS(M$4:M539,V539)</f>
        <v>1</v>
      </c>
      <c r="Z539" s="274" t="s">
        <v>92</v>
      </c>
      <c r="AA539" s="275">
        <v>6</v>
      </c>
      <c r="AB539" s="275" t="s">
        <v>16</v>
      </c>
      <c r="AC539" s="277" t="s">
        <v>890</v>
      </c>
      <c r="AD539" s="277"/>
      <c r="AE539" s="278"/>
      <c r="AF539" s="278"/>
      <c r="AG539" s="278"/>
      <c r="AH539" s="277"/>
      <c r="AI539" s="279" t="s">
        <v>16</v>
      </c>
      <c r="AJ539" s="280" t="s">
        <v>2538</v>
      </c>
      <c r="AK539" s="281" t="s">
        <v>2539</v>
      </c>
      <c r="AL539" s="279"/>
      <c r="AM539" s="282"/>
      <c r="AN539" s="275" t="s">
        <v>20</v>
      </c>
      <c r="AO539" s="279"/>
      <c r="AP539" s="283"/>
      <c r="AQ539" s="268"/>
      <c r="AR539" s="284" t="s">
        <v>99</v>
      </c>
      <c r="AS539" s="398"/>
    </row>
    <row r="540" spans="1:45" s="362" customFormat="1" ht="46" customHeight="1" x14ac:dyDescent="0.2">
      <c r="A540" s="556" t="s">
        <v>4161</v>
      </c>
      <c r="B540" s="274" t="s">
        <v>92</v>
      </c>
      <c r="C540" s="275">
        <v>5</v>
      </c>
      <c r="D540" s="275" t="s">
        <v>20</v>
      </c>
      <c r="E540" s="363" t="s">
        <v>4597</v>
      </c>
      <c r="F540" s="277"/>
      <c r="G540" s="278"/>
      <c r="H540" s="278"/>
      <c r="I540" s="278"/>
      <c r="J540" s="277"/>
      <c r="K540" s="279" t="s">
        <v>20</v>
      </c>
      <c r="L540" s="280" t="s">
        <v>2540</v>
      </c>
      <c r="M540" s="281" t="s">
        <v>2541</v>
      </c>
      <c r="N540" s="279"/>
      <c r="O540" s="282"/>
      <c r="P540" s="275" t="s">
        <v>20</v>
      </c>
      <c r="Q540" s="279"/>
      <c r="R540" s="283"/>
      <c r="S540" s="208">
        <f>IF(B540="EXT",MATCH(SUBSTITUTE(M540,"/rsm:CrossIndustryInvoice",""),'Order-X_EXTENDED'!O:O,0),MATCH(B540,'Order-X_EXTENDED'!Z:Z,0))</f>
        <v>753</v>
      </c>
      <c r="T540" s="284" t="s">
        <v>99</v>
      </c>
      <c r="U540" s="273"/>
      <c r="V540" s="271" t="str">
        <f t="shared" si="16"/>
        <v>/rsm:CrossIndustryInvoice/rsm:SupplyChainTradeTransaction/ram:ApplicableHeaderTradeDelivery/ram:ShipFromTradeParty/ram:DefinedTradeContact</v>
      </c>
      <c r="W540" s="271" t="str">
        <f t="shared" si="17"/>
        <v>/ram:EmailURIUniversalCommunication</v>
      </c>
      <c r="X540" s="272">
        <f>COUNTIFS(M$4:M540,V540)</f>
        <v>1</v>
      </c>
      <c r="Z540" s="274" t="s">
        <v>92</v>
      </c>
      <c r="AA540" s="275">
        <v>5</v>
      </c>
      <c r="AB540" s="275" t="s">
        <v>20</v>
      </c>
      <c r="AC540" s="363" t="s">
        <v>894</v>
      </c>
      <c r="AD540" s="277"/>
      <c r="AE540" s="278"/>
      <c r="AF540" s="278"/>
      <c r="AG540" s="278"/>
      <c r="AH540" s="277"/>
      <c r="AI540" s="279" t="s">
        <v>20</v>
      </c>
      <c r="AJ540" s="280" t="s">
        <v>2540</v>
      </c>
      <c r="AK540" s="281" t="s">
        <v>2541</v>
      </c>
      <c r="AL540" s="279"/>
      <c r="AM540" s="282"/>
      <c r="AN540" s="275" t="s">
        <v>20</v>
      </c>
      <c r="AO540" s="279"/>
      <c r="AP540" s="283"/>
      <c r="AQ540" s="268"/>
      <c r="AR540" s="284" t="s">
        <v>99</v>
      </c>
      <c r="AS540" s="398"/>
    </row>
    <row r="541" spans="1:45" s="362" customFormat="1" ht="46" customHeight="1" x14ac:dyDescent="0.2">
      <c r="A541" s="556" t="s">
        <v>4161</v>
      </c>
      <c r="B541" s="274" t="s">
        <v>92</v>
      </c>
      <c r="C541" s="275">
        <v>6</v>
      </c>
      <c r="D541" s="275" t="s">
        <v>16</v>
      </c>
      <c r="E541" s="277" t="s">
        <v>4598</v>
      </c>
      <c r="F541" s="277"/>
      <c r="G541" s="278"/>
      <c r="H541" s="278"/>
      <c r="I541" s="278"/>
      <c r="J541" s="277"/>
      <c r="K541" s="279" t="s">
        <v>16</v>
      </c>
      <c r="L541" s="280" t="s">
        <v>2542</v>
      </c>
      <c r="M541" s="281" t="s">
        <v>2543</v>
      </c>
      <c r="N541" s="279"/>
      <c r="O541" s="282"/>
      <c r="P541" s="275" t="s">
        <v>20</v>
      </c>
      <c r="Q541" s="279"/>
      <c r="R541" s="283"/>
      <c r="S541" s="208">
        <f>IF(B541="EXT",MATCH(SUBSTITUTE(M541,"/rsm:CrossIndustryInvoice",""),'Order-X_EXTENDED'!O:O,0),MATCH(B541,'Order-X_EXTENDED'!Z:Z,0))</f>
        <v>754</v>
      </c>
      <c r="T541" s="284" t="s">
        <v>99</v>
      </c>
      <c r="U541" s="273"/>
      <c r="V541" s="271" t="str">
        <f t="shared" si="16"/>
        <v>/rsm:CrossIndustryInvoice/rsm:SupplyChainTradeTransaction/ram:ApplicableHeaderTradeDelivery/ram:ShipFromTradeParty/ram:DefinedTradeContact/ram:EmailURIUniversalCommunication</v>
      </c>
      <c r="W541" s="271" t="str">
        <f t="shared" si="17"/>
        <v>/ram:URIID</v>
      </c>
      <c r="X541" s="272">
        <f>COUNTIFS(M$4:M541,V541)</f>
        <v>1</v>
      </c>
      <c r="Z541" s="274" t="s">
        <v>92</v>
      </c>
      <c r="AA541" s="275">
        <v>6</v>
      </c>
      <c r="AB541" s="275" t="s">
        <v>16</v>
      </c>
      <c r="AC541" s="277" t="s">
        <v>897</v>
      </c>
      <c r="AD541" s="277"/>
      <c r="AE541" s="278"/>
      <c r="AF541" s="278"/>
      <c r="AG541" s="278"/>
      <c r="AH541" s="277"/>
      <c r="AI541" s="279" t="s">
        <v>16</v>
      </c>
      <c r="AJ541" s="280" t="s">
        <v>2542</v>
      </c>
      <c r="AK541" s="281" t="s">
        <v>2543</v>
      </c>
      <c r="AL541" s="279"/>
      <c r="AM541" s="282"/>
      <c r="AN541" s="275" t="s">
        <v>20</v>
      </c>
      <c r="AO541" s="279"/>
      <c r="AP541" s="283"/>
      <c r="AQ541" s="268"/>
      <c r="AR541" s="284" t="s">
        <v>99</v>
      </c>
      <c r="AS541" s="398"/>
    </row>
    <row r="542" spans="1:45" s="362" customFormat="1" ht="46" customHeight="1" x14ac:dyDescent="0.2">
      <c r="A542" s="556" t="s">
        <v>4161</v>
      </c>
      <c r="B542" s="335" t="s">
        <v>92</v>
      </c>
      <c r="C542" s="336">
        <v>4</v>
      </c>
      <c r="D542" s="336" t="s">
        <v>20</v>
      </c>
      <c r="E542" s="328" t="s">
        <v>4168</v>
      </c>
      <c r="F542" s="328"/>
      <c r="G542" s="329"/>
      <c r="H542" s="329"/>
      <c r="I542" s="329"/>
      <c r="J542" s="328"/>
      <c r="K542" s="327" t="s">
        <v>20</v>
      </c>
      <c r="L542" s="337" t="s">
        <v>2544</v>
      </c>
      <c r="M542" s="338" t="s">
        <v>2545</v>
      </c>
      <c r="N542" s="327"/>
      <c r="O542" s="332"/>
      <c r="P542" s="336" t="s">
        <v>20</v>
      </c>
      <c r="Q542" s="327"/>
      <c r="R542" s="333"/>
      <c r="S542" s="208">
        <f>IF(B542="EXT",MATCH(SUBSTITUTE(M542,"/rsm:CrossIndustryInvoice",""),'Order-X_EXTENDED'!O:O,0),MATCH(B542,'Order-X_EXTENDED'!Z:Z,0))</f>
        <v>755</v>
      </c>
      <c r="T542" s="339" t="s">
        <v>99</v>
      </c>
      <c r="U542" s="273"/>
      <c r="V542" s="271" t="str">
        <f t="shared" si="16"/>
        <v>/rsm:CrossIndustryInvoice/rsm:SupplyChainTradeTransaction/ram:ApplicableHeaderTradeDelivery/ram:ShipFromTradeParty</v>
      </c>
      <c r="W542" s="271" t="str">
        <f t="shared" si="17"/>
        <v>/ram:PostalTradeAddress</v>
      </c>
      <c r="X542" s="272">
        <f>COUNTIFS(M$4:M542,V542)</f>
        <v>1</v>
      </c>
      <c r="Z542" s="335" t="s">
        <v>92</v>
      </c>
      <c r="AA542" s="336">
        <v>4</v>
      </c>
      <c r="AB542" s="336" t="s">
        <v>20</v>
      </c>
      <c r="AC542" s="328" t="s">
        <v>2546</v>
      </c>
      <c r="AD542" s="328"/>
      <c r="AE542" s="329"/>
      <c r="AF542" s="329"/>
      <c r="AG542" s="329"/>
      <c r="AH542" s="328"/>
      <c r="AI542" s="327" t="s">
        <v>20</v>
      </c>
      <c r="AJ542" s="337" t="s">
        <v>2544</v>
      </c>
      <c r="AK542" s="338" t="s">
        <v>2545</v>
      </c>
      <c r="AL542" s="327"/>
      <c r="AM542" s="332"/>
      <c r="AN542" s="336" t="s">
        <v>20</v>
      </c>
      <c r="AO542" s="327"/>
      <c r="AP542" s="333"/>
      <c r="AQ542" s="268"/>
      <c r="AR542" s="339" t="s">
        <v>99</v>
      </c>
      <c r="AS542" s="398"/>
    </row>
    <row r="543" spans="1:45" s="362" customFormat="1" ht="46" customHeight="1" x14ac:dyDescent="0.2">
      <c r="A543" s="556" t="s">
        <v>4161</v>
      </c>
      <c r="B543" s="274" t="s">
        <v>92</v>
      </c>
      <c r="C543" s="275">
        <v>5</v>
      </c>
      <c r="D543" s="275" t="s">
        <v>20</v>
      </c>
      <c r="E543" s="277" t="s">
        <v>4564</v>
      </c>
      <c r="F543" s="277" t="s">
        <v>1467</v>
      </c>
      <c r="G543" s="278" t="s">
        <v>1468</v>
      </c>
      <c r="H543" s="278"/>
      <c r="I543" s="278"/>
      <c r="J543" s="277"/>
      <c r="K543" s="279" t="s">
        <v>20</v>
      </c>
      <c r="L543" s="280" t="s">
        <v>2547</v>
      </c>
      <c r="M543" s="281" t="s">
        <v>2548</v>
      </c>
      <c r="N543" s="279"/>
      <c r="O543" s="282"/>
      <c r="P543" s="275" t="s">
        <v>20</v>
      </c>
      <c r="Q543" s="279"/>
      <c r="R543" s="283"/>
      <c r="S543" s="208">
        <f>IF(B543="EXT",MATCH(SUBSTITUTE(M543,"/rsm:CrossIndustryInvoice",""),'Order-X_EXTENDED'!O:O,0),MATCH(B543,'Order-X_EXTENDED'!Z:Z,0))</f>
        <v>756</v>
      </c>
      <c r="T543" s="284" t="s">
        <v>99</v>
      </c>
      <c r="U543" s="273"/>
      <c r="V543" s="271" t="str">
        <f t="shared" si="16"/>
        <v>/rsm:CrossIndustryInvoice/rsm:SupplyChainTradeTransaction/ram:ApplicableHeaderTradeDelivery/ram:ShipFromTradeParty/ram:PostalTradeAddress</v>
      </c>
      <c r="W543" s="271" t="str">
        <f t="shared" si="17"/>
        <v>/ram:PostcodeCode</v>
      </c>
      <c r="X543" s="272">
        <f>COUNTIFS(M$4:M543,V543)</f>
        <v>1</v>
      </c>
      <c r="Z543" s="274" t="s">
        <v>92</v>
      </c>
      <c r="AA543" s="275">
        <v>5</v>
      </c>
      <c r="AB543" s="275" t="s">
        <v>20</v>
      </c>
      <c r="AC543" s="277" t="s">
        <v>2549</v>
      </c>
      <c r="AD543" s="277"/>
      <c r="AE543" s="278"/>
      <c r="AF543" s="278"/>
      <c r="AG543" s="278"/>
      <c r="AH543" s="277"/>
      <c r="AI543" s="279" t="s">
        <v>20</v>
      </c>
      <c r="AJ543" s="280" t="s">
        <v>2547</v>
      </c>
      <c r="AK543" s="281" t="s">
        <v>2548</v>
      </c>
      <c r="AL543" s="279"/>
      <c r="AM543" s="282"/>
      <c r="AN543" s="275" t="s">
        <v>20</v>
      </c>
      <c r="AO543" s="279"/>
      <c r="AP543" s="283"/>
      <c r="AQ543" s="268"/>
      <c r="AR543" s="284" t="s">
        <v>99</v>
      </c>
      <c r="AS543" s="398"/>
    </row>
    <row r="544" spans="1:45" s="362" customFormat="1" ht="46" customHeight="1" x14ac:dyDescent="0.2">
      <c r="A544" s="556" t="s">
        <v>4161</v>
      </c>
      <c r="B544" s="274" t="s">
        <v>92</v>
      </c>
      <c r="C544" s="275">
        <v>5</v>
      </c>
      <c r="D544" s="275" t="s">
        <v>20</v>
      </c>
      <c r="E544" s="277" t="s">
        <v>4565</v>
      </c>
      <c r="F544" s="277" t="s">
        <v>1472</v>
      </c>
      <c r="G544" s="278" t="s">
        <v>1473</v>
      </c>
      <c r="H544" s="278"/>
      <c r="I544" s="278"/>
      <c r="J544" s="277"/>
      <c r="K544" s="279" t="s">
        <v>20</v>
      </c>
      <c r="L544" s="280" t="s">
        <v>2550</v>
      </c>
      <c r="M544" s="281" t="s">
        <v>2551</v>
      </c>
      <c r="N544" s="279"/>
      <c r="O544" s="282"/>
      <c r="P544" s="275" t="s">
        <v>20</v>
      </c>
      <c r="Q544" s="279"/>
      <c r="R544" s="283"/>
      <c r="S544" s="208">
        <f>IF(B544="EXT",MATCH(SUBSTITUTE(M544,"/rsm:CrossIndustryInvoice",""),'Order-X_EXTENDED'!O:O,0),MATCH(B544,'Order-X_EXTENDED'!Z:Z,0))</f>
        <v>757</v>
      </c>
      <c r="T544" s="284" t="s">
        <v>99</v>
      </c>
      <c r="U544" s="273"/>
      <c r="V544" s="271" t="str">
        <f t="shared" si="16"/>
        <v>/rsm:CrossIndustryInvoice/rsm:SupplyChainTradeTransaction/ram:ApplicableHeaderTradeDelivery/ram:ShipFromTradeParty/ram:PostalTradeAddress</v>
      </c>
      <c r="W544" s="271" t="str">
        <f t="shared" si="17"/>
        <v>/ram:LineOne</v>
      </c>
      <c r="X544" s="272">
        <f>COUNTIFS(M$4:M544,V544)</f>
        <v>1</v>
      </c>
      <c r="Z544" s="274" t="s">
        <v>92</v>
      </c>
      <c r="AA544" s="275">
        <v>5</v>
      </c>
      <c r="AB544" s="275" t="s">
        <v>20</v>
      </c>
      <c r="AC544" s="277" t="s">
        <v>2552</v>
      </c>
      <c r="AD544" s="277"/>
      <c r="AE544" s="278"/>
      <c r="AF544" s="278"/>
      <c r="AG544" s="278"/>
      <c r="AH544" s="277"/>
      <c r="AI544" s="279" t="s">
        <v>20</v>
      </c>
      <c r="AJ544" s="280" t="s">
        <v>2550</v>
      </c>
      <c r="AK544" s="281" t="s">
        <v>2551</v>
      </c>
      <c r="AL544" s="279"/>
      <c r="AM544" s="282"/>
      <c r="AN544" s="275" t="s">
        <v>20</v>
      </c>
      <c r="AO544" s="279"/>
      <c r="AP544" s="283"/>
      <c r="AQ544" s="268"/>
      <c r="AR544" s="284" t="s">
        <v>99</v>
      </c>
      <c r="AS544" s="398"/>
    </row>
    <row r="545" spans="1:45" s="362" customFormat="1" ht="46" customHeight="1" x14ac:dyDescent="0.2">
      <c r="A545" s="556" t="s">
        <v>4161</v>
      </c>
      <c r="B545" s="274" t="s">
        <v>92</v>
      </c>
      <c r="C545" s="275">
        <v>5</v>
      </c>
      <c r="D545" s="275" t="s">
        <v>20</v>
      </c>
      <c r="E545" s="277" t="s">
        <v>4566</v>
      </c>
      <c r="F545" s="277" t="s">
        <v>1477</v>
      </c>
      <c r="G545" s="278"/>
      <c r="H545" s="278"/>
      <c r="I545" s="278"/>
      <c r="J545" s="277"/>
      <c r="K545" s="279" t="s">
        <v>20</v>
      </c>
      <c r="L545" s="280" t="s">
        <v>2553</v>
      </c>
      <c r="M545" s="281" t="s">
        <v>2554</v>
      </c>
      <c r="N545" s="279"/>
      <c r="O545" s="282"/>
      <c r="P545" s="275" t="s">
        <v>20</v>
      </c>
      <c r="Q545" s="279"/>
      <c r="R545" s="283"/>
      <c r="S545" s="208">
        <f>IF(B545="EXT",MATCH(SUBSTITUTE(M545,"/rsm:CrossIndustryInvoice",""),'Order-X_EXTENDED'!O:O,0),MATCH(B545,'Order-X_EXTENDED'!Z:Z,0))</f>
        <v>758</v>
      </c>
      <c r="T545" s="284" t="s">
        <v>99</v>
      </c>
      <c r="U545" s="273"/>
      <c r="V545" s="271" t="str">
        <f t="shared" si="16"/>
        <v>/rsm:CrossIndustryInvoice/rsm:SupplyChainTradeTransaction/ram:ApplicableHeaderTradeDelivery/ram:ShipFromTradeParty/ram:PostalTradeAddress</v>
      </c>
      <c r="W545" s="271" t="str">
        <f t="shared" si="17"/>
        <v>/ram:LineTwo</v>
      </c>
      <c r="X545" s="272">
        <f>COUNTIFS(M$4:M545,V545)</f>
        <v>1</v>
      </c>
      <c r="Z545" s="274" t="s">
        <v>92</v>
      </c>
      <c r="AA545" s="275">
        <v>5</v>
      </c>
      <c r="AB545" s="275" t="s">
        <v>20</v>
      </c>
      <c r="AC545" s="277" t="s">
        <v>2555</v>
      </c>
      <c r="AD545" s="277"/>
      <c r="AE545" s="278"/>
      <c r="AF545" s="278"/>
      <c r="AG545" s="278"/>
      <c r="AH545" s="277"/>
      <c r="AI545" s="279" t="s">
        <v>20</v>
      </c>
      <c r="AJ545" s="280" t="s">
        <v>2553</v>
      </c>
      <c r="AK545" s="281" t="s">
        <v>2554</v>
      </c>
      <c r="AL545" s="279"/>
      <c r="AM545" s="282"/>
      <c r="AN545" s="275" t="s">
        <v>20</v>
      </c>
      <c r="AO545" s="279"/>
      <c r="AP545" s="283"/>
      <c r="AQ545" s="268"/>
      <c r="AR545" s="284" t="s">
        <v>99</v>
      </c>
      <c r="AS545" s="398"/>
    </row>
    <row r="546" spans="1:45" s="362" customFormat="1" ht="46" customHeight="1" x14ac:dyDescent="0.2">
      <c r="A546" s="556" t="s">
        <v>4161</v>
      </c>
      <c r="B546" s="274" t="s">
        <v>92</v>
      </c>
      <c r="C546" s="275">
        <v>5</v>
      </c>
      <c r="D546" s="275" t="s">
        <v>20</v>
      </c>
      <c r="E546" s="277" t="s">
        <v>4567</v>
      </c>
      <c r="F546" s="277" t="s">
        <v>1477</v>
      </c>
      <c r="G546" s="278"/>
      <c r="H546" s="278"/>
      <c r="I546" s="278"/>
      <c r="J546" s="277"/>
      <c r="K546" s="279" t="s">
        <v>20</v>
      </c>
      <c r="L546" s="280" t="s">
        <v>2556</v>
      </c>
      <c r="M546" s="281" t="s">
        <v>2557</v>
      </c>
      <c r="N546" s="279"/>
      <c r="O546" s="282"/>
      <c r="P546" s="275" t="s">
        <v>20</v>
      </c>
      <c r="Q546" s="279"/>
      <c r="R546" s="283"/>
      <c r="S546" s="208">
        <f>IF(B546="EXT",MATCH(SUBSTITUTE(M546,"/rsm:CrossIndustryInvoice",""),'Order-X_EXTENDED'!O:O,0),MATCH(B546,'Order-X_EXTENDED'!Z:Z,0))</f>
        <v>759</v>
      </c>
      <c r="T546" s="284" t="s">
        <v>99</v>
      </c>
      <c r="U546" s="273"/>
      <c r="V546" s="271" t="str">
        <f t="shared" si="16"/>
        <v>/rsm:CrossIndustryInvoice/rsm:SupplyChainTradeTransaction/ram:ApplicableHeaderTradeDelivery/ram:ShipFromTradeParty/ram:PostalTradeAddress</v>
      </c>
      <c r="W546" s="271" t="str">
        <f t="shared" si="17"/>
        <v>/ram:LineThree</v>
      </c>
      <c r="X546" s="272">
        <f>COUNTIFS(M$4:M546,V546)</f>
        <v>1</v>
      </c>
      <c r="Z546" s="274" t="s">
        <v>92</v>
      </c>
      <c r="AA546" s="275">
        <v>5</v>
      </c>
      <c r="AB546" s="275" t="s">
        <v>20</v>
      </c>
      <c r="AC546" s="277" t="s">
        <v>2558</v>
      </c>
      <c r="AD546" s="277"/>
      <c r="AE546" s="278"/>
      <c r="AF546" s="278"/>
      <c r="AG546" s="278"/>
      <c r="AH546" s="277"/>
      <c r="AI546" s="279" t="s">
        <v>20</v>
      </c>
      <c r="AJ546" s="280" t="s">
        <v>2556</v>
      </c>
      <c r="AK546" s="281" t="s">
        <v>2557</v>
      </c>
      <c r="AL546" s="279"/>
      <c r="AM546" s="282"/>
      <c r="AN546" s="275" t="s">
        <v>20</v>
      </c>
      <c r="AO546" s="279"/>
      <c r="AP546" s="283"/>
      <c r="AQ546" s="268"/>
      <c r="AR546" s="284" t="s">
        <v>99</v>
      </c>
      <c r="AS546" s="398"/>
    </row>
    <row r="547" spans="1:45" s="362" customFormat="1" ht="46" customHeight="1" x14ac:dyDescent="0.2">
      <c r="A547" s="556" t="s">
        <v>4161</v>
      </c>
      <c r="B547" s="274" t="s">
        <v>92</v>
      </c>
      <c r="C547" s="275">
        <v>5</v>
      </c>
      <c r="D547" s="275" t="s">
        <v>20</v>
      </c>
      <c r="E547" s="277" t="s">
        <v>4568</v>
      </c>
      <c r="F547" s="277" t="s">
        <v>1484</v>
      </c>
      <c r="G547" s="278"/>
      <c r="H547" s="278"/>
      <c r="I547" s="278"/>
      <c r="J547" s="277"/>
      <c r="K547" s="279" t="s">
        <v>20</v>
      </c>
      <c r="L547" s="280" t="s">
        <v>2559</v>
      </c>
      <c r="M547" s="281" t="s">
        <v>2560</v>
      </c>
      <c r="N547" s="279"/>
      <c r="O547" s="282"/>
      <c r="P547" s="275" t="s">
        <v>20</v>
      </c>
      <c r="Q547" s="279"/>
      <c r="R547" s="283"/>
      <c r="S547" s="208">
        <f>IF(B547="EXT",MATCH(SUBSTITUTE(M547,"/rsm:CrossIndustryInvoice",""),'Order-X_EXTENDED'!O:O,0),MATCH(B547,'Order-X_EXTENDED'!Z:Z,0))</f>
        <v>760</v>
      </c>
      <c r="T547" s="284" t="s">
        <v>99</v>
      </c>
      <c r="U547" s="273"/>
      <c r="V547" s="271" t="str">
        <f t="shared" si="16"/>
        <v>/rsm:CrossIndustryInvoice/rsm:SupplyChainTradeTransaction/ram:ApplicableHeaderTradeDelivery/ram:ShipFromTradeParty/ram:PostalTradeAddress</v>
      </c>
      <c r="W547" s="271" t="str">
        <f t="shared" si="17"/>
        <v>/ram:CityName</v>
      </c>
      <c r="X547" s="272">
        <f>COUNTIFS(M$4:M547,V547)</f>
        <v>1</v>
      </c>
      <c r="Z547" s="274" t="s">
        <v>92</v>
      </c>
      <c r="AA547" s="275">
        <v>5</v>
      </c>
      <c r="AB547" s="275" t="s">
        <v>20</v>
      </c>
      <c r="AC547" s="277" t="s">
        <v>2561</v>
      </c>
      <c r="AD547" s="277"/>
      <c r="AE547" s="278"/>
      <c r="AF547" s="278"/>
      <c r="AG547" s="278"/>
      <c r="AH547" s="277"/>
      <c r="AI547" s="279" t="s">
        <v>20</v>
      </c>
      <c r="AJ547" s="280" t="s">
        <v>2559</v>
      </c>
      <c r="AK547" s="281" t="s">
        <v>2560</v>
      </c>
      <c r="AL547" s="279"/>
      <c r="AM547" s="282"/>
      <c r="AN547" s="275" t="s">
        <v>20</v>
      </c>
      <c r="AO547" s="279"/>
      <c r="AP547" s="283"/>
      <c r="AQ547" s="268"/>
      <c r="AR547" s="284" t="s">
        <v>99</v>
      </c>
      <c r="AS547" s="398"/>
    </row>
    <row r="548" spans="1:45" s="362" customFormat="1" ht="46" customHeight="1" x14ac:dyDescent="0.2">
      <c r="A548" s="556" t="s">
        <v>4161</v>
      </c>
      <c r="B548" s="274" t="s">
        <v>92</v>
      </c>
      <c r="C548" s="275">
        <v>5</v>
      </c>
      <c r="D548" s="275" t="s">
        <v>16</v>
      </c>
      <c r="E548" s="277" t="s">
        <v>4569</v>
      </c>
      <c r="F548" s="277" t="s">
        <v>1488</v>
      </c>
      <c r="G548" s="278" t="s">
        <v>1489</v>
      </c>
      <c r="H548" s="278"/>
      <c r="I548" s="278"/>
      <c r="J548" s="277"/>
      <c r="K548" s="279" t="s">
        <v>16</v>
      </c>
      <c r="L548" s="280" t="s">
        <v>2562</v>
      </c>
      <c r="M548" s="281" t="s">
        <v>2563</v>
      </c>
      <c r="N548" s="279"/>
      <c r="O548" s="282"/>
      <c r="P548" s="275" t="s">
        <v>20</v>
      </c>
      <c r="Q548" s="279"/>
      <c r="R548" s="283"/>
      <c r="S548" s="208">
        <f>IF(B548="EXT",MATCH(SUBSTITUTE(M548,"/rsm:CrossIndustryInvoice",""),'Order-X_EXTENDED'!O:O,0),MATCH(B548,'Order-X_EXTENDED'!Z:Z,0))</f>
        <v>761</v>
      </c>
      <c r="T548" s="284" t="s">
        <v>99</v>
      </c>
      <c r="U548" s="273"/>
      <c r="V548" s="271" t="str">
        <f t="shared" si="16"/>
        <v>/rsm:CrossIndustryInvoice/rsm:SupplyChainTradeTransaction/ram:ApplicableHeaderTradeDelivery/ram:ShipFromTradeParty/ram:PostalTradeAddress</v>
      </c>
      <c r="W548" s="271" t="str">
        <f t="shared" si="17"/>
        <v>/ram:CountryID</v>
      </c>
      <c r="X548" s="272">
        <f>COUNTIFS(M$4:M548,V548)</f>
        <v>1</v>
      </c>
      <c r="Z548" s="274" t="s">
        <v>92</v>
      </c>
      <c r="AA548" s="275">
        <v>5</v>
      </c>
      <c r="AB548" s="275" t="s">
        <v>16</v>
      </c>
      <c r="AC548" s="277" t="s">
        <v>2564</v>
      </c>
      <c r="AD548" s="277"/>
      <c r="AE548" s="278"/>
      <c r="AF548" s="278"/>
      <c r="AG548" s="278"/>
      <c r="AH548" s="277"/>
      <c r="AI548" s="279" t="s">
        <v>16</v>
      </c>
      <c r="AJ548" s="280" t="s">
        <v>2562</v>
      </c>
      <c r="AK548" s="281" t="s">
        <v>2563</v>
      </c>
      <c r="AL548" s="279"/>
      <c r="AM548" s="282"/>
      <c r="AN548" s="275" t="s">
        <v>20</v>
      </c>
      <c r="AO548" s="279"/>
      <c r="AP548" s="283"/>
      <c r="AQ548" s="268"/>
      <c r="AR548" s="284" t="s">
        <v>99</v>
      </c>
      <c r="AS548" s="398"/>
    </row>
    <row r="549" spans="1:45" s="362" customFormat="1" ht="46" customHeight="1" x14ac:dyDescent="0.2">
      <c r="A549" s="556" t="s">
        <v>4161</v>
      </c>
      <c r="B549" s="274" t="s">
        <v>92</v>
      </c>
      <c r="C549" s="275">
        <v>5</v>
      </c>
      <c r="D549" s="275" t="s">
        <v>20</v>
      </c>
      <c r="E549" s="277" t="s">
        <v>4570</v>
      </c>
      <c r="F549" s="277" t="s">
        <v>1493</v>
      </c>
      <c r="G549" s="278" t="s">
        <v>1494</v>
      </c>
      <c r="H549" s="278"/>
      <c r="I549" s="278" t="s">
        <v>77</v>
      </c>
      <c r="J549" s="277" t="s">
        <v>122</v>
      </c>
      <c r="K549" s="279" t="s">
        <v>20</v>
      </c>
      <c r="L549" s="280" t="s">
        <v>2565</v>
      </c>
      <c r="M549" s="281" t="s">
        <v>2566</v>
      </c>
      <c r="N549" s="279"/>
      <c r="O549" s="282"/>
      <c r="P549" s="275" t="s">
        <v>21</v>
      </c>
      <c r="Q549" s="279"/>
      <c r="R549" s="283" t="s">
        <v>77</v>
      </c>
      <c r="S549" s="208">
        <f>IF(B549="EXT",MATCH(SUBSTITUTE(M549,"/rsm:CrossIndustryInvoice",""),'Order-X_EXTENDED'!O:O,0),MATCH(B549,'Order-X_EXTENDED'!Z:Z,0))</f>
        <v>762</v>
      </c>
      <c r="T549" s="284" t="s">
        <v>99</v>
      </c>
      <c r="U549" s="273"/>
      <c r="V549" s="271" t="str">
        <f t="shared" si="16"/>
        <v>/rsm:CrossIndustryInvoice/rsm:SupplyChainTradeTransaction/ram:ApplicableHeaderTradeDelivery/ram:ShipFromTradeParty/ram:PostalTradeAddress</v>
      </c>
      <c r="W549" s="271" t="str">
        <f t="shared" si="17"/>
        <v>/ram:CountrySubDivisionName</v>
      </c>
      <c r="X549" s="272">
        <f>COUNTIFS(M$4:M549,V549)</f>
        <v>1</v>
      </c>
      <c r="Z549" s="274" t="s">
        <v>92</v>
      </c>
      <c r="AA549" s="275">
        <v>5</v>
      </c>
      <c r="AB549" s="275" t="s">
        <v>20</v>
      </c>
      <c r="AC549" s="277" t="s">
        <v>2567</v>
      </c>
      <c r="AD549" s="277" t="s">
        <v>1497</v>
      </c>
      <c r="AE549" s="278" t="s">
        <v>1498</v>
      </c>
      <c r="AF549" s="278"/>
      <c r="AG549" s="278" t="s">
        <v>77</v>
      </c>
      <c r="AH549" s="277" t="s">
        <v>131</v>
      </c>
      <c r="AI549" s="279" t="s">
        <v>20</v>
      </c>
      <c r="AJ549" s="280" t="s">
        <v>2565</v>
      </c>
      <c r="AK549" s="281" t="s">
        <v>2566</v>
      </c>
      <c r="AL549" s="279"/>
      <c r="AM549" s="282"/>
      <c r="AN549" s="275" t="s">
        <v>21</v>
      </c>
      <c r="AO549" s="279"/>
      <c r="AP549" s="283" t="s">
        <v>77</v>
      </c>
      <c r="AQ549" s="268"/>
      <c r="AR549" s="284" t="s">
        <v>99</v>
      </c>
      <c r="AS549" s="398"/>
    </row>
    <row r="550" spans="1:45" s="362" customFormat="1" ht="46" customHeight="1" x14ac:dyDescent="0.2">
      <c r="A550" s="556" t="s">
        <v>4161</v>
      </c>
      <c r="B550" s="335" t="s">
        <v>92</v>
      </c>
      <c r="C550" s="336">
        <v>4</v>
      </c>
      <c r="D550" s="336" t="s">
        <v>20</v>
      </c>
      <c r="E550" s="328" t="s">
        <v>4639</v>
      </c>
      <c r="F550" s="328"/>
      <c r="G550" s="329"/>
      <c r="H550" s="329"/>
      <c r="I550" s="329"/>
      <c r="J550" s="328"/>
      <c r="K550" s="327" t="s">
        <v>20</v>
      </c>
      <c r="L550" s="337" t="s">
        <v>2568</v>
      </c>
      <c r="M550" s="338" t="s">
        <v>2569</v>
      </c>
      <c r="N550" s="327"/>
      <c r="O550" s="332"/>
      <c r="P550" s="336" t="s">
        <v>21</v>
      </c>
      <c r="Q550" s="327"/>
      <c r="R550" s="333"/>
      <c r="S550" s="208">
        <f>IF(B550="EXT",MATCH(SUBSTITUTE(M550,"/rsm:CrossIndustryInvoice",""),'Order-X_EXTENDED'!O:O,0),MATCH(B550,'Order-X_EXTENDED'!Z:Z,0))</f>
        <v>763</v>
      </c>
      <c r="T550" s="339" t="s">
        <v>99</v>
      </c>
      <c r="U550" s="273"/>
      <c r="V550" s="271" t="str">
        <f t="shared" si="16"/>
        <v>/rsm:CrossIndustryInvoice/rsm:SupplyChainTradeTransaction/ram:ApplicableHeaderTradeDelivery/ram:ShipFromTradeParty</v>
      </c>
      <c r="W550" s="271" t="str">
        <f t="shared" si="17"/>
        <v>/ram:URIUniversalCommunication</v>
      </c>
      <c r="X550" s="272">
        <f>COUNTIFS(M$4:M550,V550)</f>
        <v>1</v>
      </c>
      <c r="Z550" s="335" t="s">
        <v>92</v>
      </c>
      <c r="AA550" s="336">
        <v>4</v>
      </c>
      <c r="AB550" s="336" t="s">
        <v>20</v>
      </c>
      <c r="AC550" s="328" t="s">
        <v>931</v>
      </c>
      <c r="AD550" s="328"/>
      <c r="AE550" s="329"/>
      <c r="AF550" s="329"/>
      <c r="AG550" s="329"/>
      <c r="AH550" s="328"/>
      <c r="AI550" s="327" t="s">
        <v>20</v>
      </c>
      <c r="AJ550" s="337" t="s">
        <v>2568</v>
      </c>
      <c r="AK550" s="338" t="s">
        <v>2569</v>
      </c>
      <c r="AL550" s="327"/>
      <c r="AM550" s="332"/>
      <c r="AN550" s="336" t="s">
        <v>21</v>
      </c>
      <c r="AO550" s="327"/>
      <c r="AP550" s="333"/>
      <c r="AQ550" s="268"/>
      <c r="AR550" s="339" t="s">
        <v>99</v>
      </c>
      <c r="AS550" s="398"/>
    </row>
    <row r="551" spans="1:45" s="362" customFormat="1" ht="46" customHeight="1" x14ac:dyDescent="0.2">
      <c r="A551" s="556" t="s">
        <v>4161</v>
      </c>
      <c r="B551" s="274" t="s">
        <v>92</v>
      </c>
      <c r="C551" s="275">
        <v>5</v>
      </c>
      <c r="D551" s="275" t="s">
        <v>16</v>
      </c>
      <c r="E551" s="277" t="s">
        <v>630</v>
      </c>
      <c r="F551" s="277"/>
      <c r="G551" s="278"/>
      <c r="H551" s="278"/>
      <c r="I551" s="278"/>
      <c r="J551" s="277"/>
      <c r="K551" s="279" t="s">
        <v>16</v>
      </c>
      <c r="L551" s="280" t="s">
        <v>2570</v>
      </c>
      <c r="M551" s="281" t="s">
        <v>2571</v>
      </c>
      <c r="N551" s="279"/>
      <c r="O551" s="282"/>
      <c r="P551" s="275" t="s">
        <v>20</v>
      </c>
      <c r="Q551" s="279"/>
      <c r="R551" s="283"/>
      <c r="S551" s="208">
        <f>IF(B551="EXT",MATCH(SUBSTITUTE(M551,"/rsm:CrossIndustryInvoice",""),'Order-X_EXTENDED'!O:O,0),MATCH(B551,'Order-X_EXTENDED'!Z:Z,0))</f>
        <v>764</v>
      </c>
      <c r="T551" s="284" t="s">
        <v>99</v>
      </c>
      <c r="U551" s="273"/>
      <c r="V551" s="271" t="str">
        <f t="shared" si="16"/>
        <v>/rsm:CrossIndustryInvoice/rsm:SupplyChainTradeTransaction/ram:ApplicableHeaderTradeDelivery/ram:ShipFromTradeParty/ram:URIUniversalCommunication</v>
      </c>
      <c r="W551" s="271" t="str">
        <f t="shared" si="17"/>
        <v>/ram:URIID</v>
      </c>
      <c r="X551" s="272">
        <f>COUNTIFS(M$4:M551,V551)</f>
        <v>1</v>
      </c>
      <c r="Z551" s="274" t="s">
        <v>92</v>
      </c>
      <c r="AA551" s="275">
        <v>5</v>
      </c>
      <c r="AB551" s="275" t="s">
        <v>16</v>
      </c>
      <c r="AC551" s="277" t="s">
        <v>1936</v>
      </c>
      <c r="AD551" s="277"/>
      <c r="AE551" s="278"/>
      <c r="AF551" s="278"/>
      <c r="AG551" s="278"/>
      <c r="AH551" s="277"/>
      <c r="AI551" s="279" t="s">
        <v>16</v>
      </c>
      <c r="AJ551" s="280" t="s">
        <v>2570</v>
      </c>
      <c r="AK551" s="281" t="s">
        <v>2571</v>
      </c>
      <c r="AL551" s="279"/>
      <c r="AM551" s="282"/>
      <c r="AN551" s="275" t="s">
        <v>20</v>
      </c>
      <c r="AO551" s="279"/>
      <c r="AP551" s="283"/>
      <c r="AQ551" s="268"/>
      <c r="AR551" s="284" t="s">
        <v>99</v>
      </c>
      <c r="AS551" s="398"/>
    </row>
    <row r="552" spans="1:45" s="362" customFormat="1" ht="46" customHeight="1" x14ac:dyDescent="0.2">
      <c r="A552" s="556" t="s">
        <v>4161</v>
      </c>
      <c r="B552" s="274" t="s">
        <v>92</v>
      </c>
      <c r="C552" s="275">
        <v>6</v>
      </c>
      <c r="D552" s="275" t="s">
        <v>16</v>
      </c>
      <c r="E552" s="277" t="s">
        <v>554</v>
      </c>
      <c r="F552" s="277"/>
      <c r="G552" s="278"/>
      <c r="H552" s="278"/>
      <c r="I552" s="278"/>
      <c r="J552" s="277"/>
      <c r="K552" s="279" t="s">
        <v>16</v>
      </c>
      <c r="L552" s="280" t="s">
        <v>2572</v>
      </c>
      <c r="M552" s="281" t="s">
        <v>2573</v>
      </c>
      <c r="N552" s="279"/>
      <c r="O552" s="282"/>
      <c r="P552" s="275" t="s">
        <v>20</v>
      </c>
      <c r="Q552" s="279"/>
      <c r="R552" s="283"/>
      <c r="S552" s="208">
        <f>IF(B552="EXT",MATCH(SUBSTITUTE(M552,"/rsm:CrossIndustryInvoice",""),'Order-X_EXTENDED'!O:O,0),MATCH(B552,'Order-X_EXTENDED'!Z:Z,0))</f>
        <v>765</v>
      </c>
      <c r="T552" s="284" t="s">
        <v>99</v>
      </c>
      <c r="U552" s="273"/>
      <c r="V552" s="271" t="str">
        <f t="shared" si="16"/>
        <v>/rsm:CrossIndustryInvoice/rsm:SupplyChainTradeTransaction/ram:ApplicableHeaderTradeDelivery/ram:ShipFromTradeParty/ram:URIUniversalCommunication/ram:URIID</v>
      </c>
      <c r="W552" s="271" t="str">
        <f t="shared" si="17"/>
        <v>/@schemeID</v>
      </c>
      <c r="X552" s="272">
        <f>COUNTIFS(M$4:M552,V552)</f>
        <v>1</v>
      </c>
      <c r="Z552" s="274" t="s">
        <v>92</v>
      </c>
      <c r="AA552" s="275">
        <v>6</v>
      </c>
      <c r="AB552" s="275" t="s">
        <v>16</v>
      </c>
      <c r="AC552" s="277" t="s">
        <v>410</v>
      </c>
      <c r="AD552" s="277"/>
      <c r="AE552" s="278"/>
      <c r="AF552" s="278"/>
      <c r="AG552" s="278"/>
      <c r="AH552" s="277"/>
      <c r="AI552" s="279" t="s">
        <v>16</v>
      </c>
      <c r="AJ552" s="280" t="s">
        <v>2572</v>
      </c>
      <c r="AK552" s="281" t="s">
        <v>2573</v>
      </c>
      <c r="AL552" s="279"/>
      <c r="AM552" s="282"/>
      <c r="AN552" s="275" t="s">
        <v>20</v>
      </c>
      <c r="AO552" s="279"/>
      <c r="AP552" s="283"/>
      <c r="AQ552" s="268"/>
      <c r="AR552" s="284" t="s">
        <v>99</v>
      </c>
      <c r="AS552" s="398"/>
    </row>
    <row r="553" spans="1:45" s="362" customFormat="1" ht="46" customHeight="1" x14ac:dyDescent="0.2">
      <c r="A553" s="556" t="s">
        <v>4161</v>
      </c>
      <c r="B553" s="335" t="s">
        <v>92</v>
      </c>
      <c r="C553" s="336">
        <v>4</v>
      </c>
      <c r="D553" s="336" t="s">
        <v>21</v>
      </c>
      <c r="E553" s="328" t="s">
        <v>4640</v>
      </c>
      <c r="F553" s="328"/>
      <c r="G553" s="329"/>
      <c r="H553" s="329"/>
      <c r="I553" s="329"/>
      <c r="J553" s="328"/>
      <c r="K553" s="327" t="s">
        <v>21</v>
      </c>
      <c r="L553" s="337" t="s">
        <v>2574</v>
      </c>
      <c r="M553" s="338" t="s">
        <v>2575</v>
      </c>
      <c r="N553" s="327"/>
      <c r="O553" s="332"/>
      <c r="P553" s="336" t="s">
        <v>21</v>
      </c>
      <c r="Q553" s="327"/>
      <c r="R553" s="333"/>
      <c r="S553" s="208">
        <f>IF(B553="EXT",MATCH(SUBSTITUTE(M553,"/rsm:CrossIndustryInvoice",""),'Order-X_EXTENDED'!O:O,0),MATCH(B553,'Order-X_EXTENDED'!Z:Z,0))</f>
        <v>766</v>
      </c>
      <c r="T553" s="339" t="s">
        <v>99</v>
      </c>
      <c r="U553" s="273"/>
      <c r="V553" s="271" t="str">
        <f t="shared" si="16"/>
        <v>/rsm:CrossIndustryInvoice/rsm:SupplyChainTradeTransaction/ram:ApplicableHeaderTradeDelivery/ram:ShipFromTradeParty</v>
      </c>
      <c r="W553" s="271" t="str">
        <f t="shared" si="17"/>
        <v>/ram:SpecifiedTaxRegistration</v>
      </c>
      <c r="X553" s="272">
        <f>COUNTIFS(M$4:M553,V553)</f>
        <v>1</v>
      </c>
      <c r="Z553" s="335" t="s">
        <v>92</v>
      </c>
      <c r="AA553" s="336">
        <v>4</v>
      </c>
      <c r="AB553" s="336" t="s">
        <v>21</v>
      </c>
      <c r="AC553" s="328" t="s">
        <v>939</v>
      </c>
      <c r="AD553" s="328"/>
      <c r="AE553" s="329"/>
      <c r="AF553" s="329"/>
      <c r="AG553" s="329"/>
      <c r="AH553" s="328"/>
      <c r="AI553" s="327" t="s">
        <v>21</v>
      </c>
      <c r="AJ553" s="337" t="s">
        <v>2574</v>
      </c>
      <c r="AK553" s="338" t="s">
        <v>2575</v>
      </c>
      <c r="AL553" s="327"/>
      <c r="AM553" s="332"/>
      <c r="AN553" s="336" t="s">
        <v>21</v>
      </c>
      <c r="AO553" s="327"/>
      <c r="AP553" s="333"/>
      <c r="AQ553" s="268"/>
      <c r="AR553" s="339" t="s">
        <v>99</v>
      </c>
      <c r="AS553" s="398"/>
    </row>
    <row r="554" spans="1:45" s="362" customFormat="1" ht="46" customHeight="1" x14ac:dyDescent="0.2">
      <c r="A554" s="556" t="s">
        <v>4161</v>
      </c>
      <c r="B554" s="274" t="s">
        <v>92</v>
      </c>
      <c r="C554" s="275">
        <v>5</v>
      </c>
      <c r="D554" s="275" t="s">
        <v>16</v>
      </c>
      <c r="E554" s="277" t="s">
        <v>4</v>
      </c>
      <c r="F554" s="277"/>
      <c r="G554" s="278"/>
      <c r="H554" s="278"/>
      <c r="I554" s="278"/>
      <c r="J554" s="277"/>
      <c r="K554" s="279" t="s">
        <v>16</v>
      </c>
      <c r="L554" s="280" t="s">
        <v>2576</v>
      </c>
      <c r="M554" s="281" t="s">
        <v>2577</v>
      </c>
      <c r="N554" s="279"/>
      <c r="O554" s="282"/>
      <c r="P554" s="275" t="s">
        <v>20</v>
      </c>
      <c r="Q554" s="279"/>
      <c r="R554" s="283"/>
      <c r="S554" s="208">
        <f>IF(B554="EXT",MATCH(SUBSTITUTE(M554,"/rsm:CrossIndustryInvoice",""),'Order-X_EXTENDED'!O:O,0),MATCH(B554,'Order-X_EXTENDED'!Z:Z,0))</f>
        <v>767</v>
      </c>
      <c r="T554" s="284" t="s">
        <v>99</v>
      </c>
      <c r="U554" s="273"/>
      <c r="V554" s="271" t="str">
        <f t="shared" si="16"/>
        <v>/rsm:CrossIndustryInvoice/rsm:SupplyChainTradeTransaction/ram:ApplicableHeaderTradeDelivery/ram:ShipFromTradeParty/ram:SpecifiedTaxRegistration</v>
      </c>
      <c r="W554" s="271" t="str">
        <f t="shared" si="17"/>
        <v>/ram:ID</v>
      </c>
      <c r="X554" s="272">
        <f>COUNTIFS(M$4:M554,V554)</f>
        <v>1</v>
      </c>
      <c r="Z554" s="274" t="s">
        <v>92</v>
      </c>
      <c r="AA554" s="275">
        <v>5</v>
      </c>
      <c r="AB554" s="275" t="s">
        <v>16</v>
      </c>
      <c r="AC554" s="277" t="s">
        <v>942</v>
      </c>
      <c r="AD554" s="277"/>
      <c r="AE554" s="278"/>
      <c r="AF554" s="278"/>
      <c r="AG554" s="278"/>
      <c r="AH554" s="277"/>
      <c r="AI554" s="279" t="s">
        <v>16</v>
      </c>
      <c r="AJ554" s="280" t="s">
        <v>2576</v>
      </c>
      <c r="AK554" s="281" t="s">
        <v>2577</v>
      </c>
      <c r="AL554" s="279"/>
      <c r="AM554" s="282"/>
      <c r="AN554" s="275" t="s">
        <v>20</v>
      </c>
      <c r="AO554" s="279"/>
      <c r="AP554" s="283"/>
      <c r="AQ554" s="268"/>
      <c r="AR554" s="284" t="s">
        <v>99</v>
      </c>
      <c r="AS554" s="398"/>
    </row>
    <row r="555" spans="1:45" s="362" customFormat="1" ht="46" customHeight="1" x14ac:dyDescent="0.2">
      <c r="A555" s="556" t="s">
        <v>4161</v>
      </c>
      <c r="B555" s="274" t="s">
        <v>92</v>
      </c>
      <c r="C555" s="275">
        <v>6</v>
      </c>
      <c r="D555" s="275" t="s">
        <v>16</v>
      </c>
      <c r="E555" s="277" t="s">
        <v>554</v>
      </c>
      <c r="F555" s="277"/>
      <c r="G555" s="278" t="s">
        <v>1643</v>
      </c>
      <c r="H555" s="278"/>
      <c r="I555" s="278" t="s">
        <v>1635</v>
      </c>
      <c r="J555" s="277"/>
      <c r="K555" s="279" t="s">
        <v>16</v>
      </c>
      <c r="L555" s="280" t="s">
        <v>2578</v>
      </c>
      <c r="M555" s="281" t="s">
        <v>2579</v>
      </c>
      <c r="N555" s="279"/>
      <c r="O555" s="282"/>
      <c r="P555" s="275" t="s">
        <v>20</v>
      </c>
      <c r="Q555" s="279"/>
      <c r="R555" s="283"/>
      <c r="S555" s="208">
        <f>IF(B555="EXT",MATCH(SUBSTITUTE(M555,"/rsm:CrossIndustryInvoice",""),'Order-X_EXTENDED'!O:O,0),MATCH(B555,'Order-X_EXTENDED'!Z:Z,0))</f>
        <v>768</v>
      </c>
      <c r="T555" s="284" t="s">
        <v>99</v>
      </c>
      <c r="U555" s="273"/>
      <c r="V555" s="271" t="str">
        <f t="shared" si="16"/>
        <v>/rsm:CrossIndustryInvoice/rsm:SupplyChainTradeTransaction/ram:ApplicableHeaderTradeDelivery/ram:ShipFromTradeParty/ram:SpecifiedTaxRegistration/ram:ID</v>
      </c>
      <c r="W555" s="271" t="str">
        <f t="shared" si="17"/>
        <v>/@schemeID</v>
      </c>
      <c r="X555" s="272">
        <f>COUNTIFS(M$4:M555,V555)</f>
        <v>1</v>
      </c>
      <c r="Z555" s="274" t="s">
        <v>92</v>
      </c>
      <c r="AA555" s="275">
        <v>6</v>
      </c>
      <c r="AB555" s="275" t="s">
        <v>16</v>
      </c>
      <c r="AC555" s="277" t="s">
        <v>945</v>
      </c>
      <c r="AD555" s="277"/>
      <c r="AE555" s="278"/>
      <c r="AF555" s="278"/>
      <c r="AG555" s="278"/>
      <c r="AH555" s="277"/>
      <c r="AI555" s="279" t="s">
        <v>16</v>
      </c>
      <c r="AJ555" s="280" t="s">
        <v>2578</v>
      </c>
      <c r="AK555" s="281" t="s">
        <v>2579</v>
      </c>
      <c r="AL555" s="279"/>
      <c r="AM555" s="282"/>
      <c r="AN555" s="275" t="s">
        <v>20</v>
      </c>
      <c r="AO555" s="279"/>
      <c r="AP555" s="283"/>
      <c r="AQ555" s="268"/>
      <c r="AR555" s="284" t="s">
        <v>99</v>
      </c>
      <c r="AS555" s="398"/>
    </row>
    <row r="556" spans="1:45" s="362" customFormat="1" ht="46" customHeight="1" x14ac:dyDescent="0.2">
      <c r="A556" s="555" t="s">
        <v>4161</v>
      </c>
      <c r="B556" s="366" t="s">
        <v>2580</v>
      </c>
      <c r="C556" s="317">
        <v>3</v>
      </c>
      <c r="D556" s="317" t="s">
        <v>20</v>
      </c>
      <c r="E556" s="318" t="s">
        <v>4641</v>
      </c>
      <c r="F556" s="319"/>
      <c r="G556" s="320"/>
      <c r="H556" s="320"/>
      <c r="I556" s="320"/>
      <c r="J556" s="319"/>
      <c r="K556" s="317" t="s">
        <v>20</v>
      </c>
      <c r="L556" s="321" t="s">
        <v>2581</v>
      </c>
      <c r="M556" s="322" t="s">
        <v>2582</v>
      </c>
      <c r="N556" s="317"/>
      <c r="O556" s="323"/>
      <c r="P556" s="317" t="s">
        <v>20</v>
      </c>
      <c r="Q556" s="317"/>
      <c r="R556" s="324"/>
      <c r="S556" s="208" t="e">
        <f>IF(B556="EXT",MATCH(SUBSTITUTE(M556,"/rsm:CrossIndustryInvoice",""),'Order-X_EXTENDED'!O:O,0),MATCH(B556,'Order-X_EXTENDED'!Z:Z,0))</f>
        <v>#N/A</v>
      </c>
      <c r="T556" s="323" t="s">
        <v>256</v>
      </c>
      <c r="U556" s="273" t="s">
        <v>4704</v>
      </c>
      <c r="V556" s="271" t="str">
        <f t="shared" si="16"/>
        <v>/rsm:CrossIndustryInvoice/rsm:SupplyChainTradeTransaction/ram:ApplicableHeaderTradeDelivery</v>
      </c>
      <c r="W556" s="271" t="str">
        <f t="shared" si="17"/>
        <v>/ram:ActualDeliverySupplyChainEvent</v>
      </c>
      <c r="X556" s="272">
        <f>COUNTIFS(M$4:M556,V556)</f>
        <v>1</v>
      </c>
      <c r="Z556" s="366" t="s">
        <v>2580</v>
      </c>
      <c r="AA556" s="317">
        <v>3</v>
      </c>
      <c r="AB556" s="317" t="s">
        <v>20</v>
      </c>
      <c r="AC556" s="318" t="s">
        <v>2583</v>
      </c>
      <c r="AD556" s="319"/>
      <c r="AE556" s="320"/>
      <c r="AF556" s="320"/>
      <c r="AG556" s="320" t="s">
        <v>77</v>
      </c>
      <c r="AH556" s="319"/>
      <c r="AI556" s="317" t="s">
        <v>20</v>
      </c>
      <c r="AJ556" s="321" t="s">
        <v>2581</v>
      </c>
      <c r="AK556" s="322" t="s">
        <v>2582</v>
      </c>
      <c r="AL556" s="317"/>
      <c r="AM556" s="323"/>
      <c r="AN556" s="317" t="s">
        <v>20</v>
      </c>
      <c r="AO556" s="317"/>
      <c r="AP556" s="324"/>
      <c r="AQ556" s="268"/>
      <c r="AR556" s="323" t="s">
        <v>256</v>
      </c>
      <c r="AS556" s="398"/>
    </row>
    <row r="557" spans="1:45" s="362" customFormat="1" ht="46" customHeight="1" x14ac:dyDescent="0.2">
      <c r="A557" s="556" t="s">
        <v>4161</v>
      </c>
      <c r="B557" s="367" t="s">
        <v>2584</v>
      </c>
      <c r="C557" s="342">
        <v>4</v>
      </c>
      <c r="D557" s="286" t="s">
        <v>16</v>
      </c>
      <c r="E557" s="287" t="s">
        <v>2585</v>
      </c>
      <c r="F557" s="277"/>
      <c r="G557" s="278"/>
      <c r="H557" s="278"/>
      <c r="I557" s="278"/>
      <c r="J557" s="277"/>
      <c r="K557" s="279" t="s">
        <v>16</v>
      </c>
      <c r="L557" s="288" t="s">
        <v>2586</v>
      </c>
      <c r="M557" s="289" t="s">
        <v>2587</v>
      </c>
      <c r="N557" s="279"/>
      <c r="O557" s="282"/>
      <c r="P557" s="279" t="s">
        <v>20</v>
      </c>
      <c r="Q557" s="279"/>
      <c r="R557" s="283"/>
      <c r="S557" s="208" t="e">
        <f>IF(B557="EXT",MATCH(SUBSTITUTE(M557,"/rsm:CrossIndustryInvoice",""),'Order-X_EXTENDED'!O:O,0),MATCH(B557,'Order-X_EXTENDED'!Z:Z,0))</f>
        <v>#N/A</v>
      </c>
      <c r="T557" s="282" t="s">
        <v>256</v>
      </c>
      <c r="U557" s="273" t="s">
        <v>4704</v>
      </c>
      <c r="V557" s="271" t="str">
        <f t="shared" si="16"/>
        <v>/rsm:CrossIndustryInvoice/rsm:SupplyChainTradeTransaction/ram:ApplicableHeaderTradeDelivery/ram:ActualDeliverySupplyChainEvent</v>
      </c>
      <c r="W557" s="271" t="str">
        <f t="shared" si="17"/>
        <v>/ram:OccurrenceDateTime</v>
      </c>
      <c r="X557" s="272">
        <f>COUNTIFS(M$4:M557,V557)</f>
        <v>1</v>
      </c>
      <c r="Z557" s="367" t="s">
        <v>2584</v>
      </c>
      <c r="AA557" s="342">
        <v>4</v>
      </c>
      <c r="AB557" s="286" t="s">
        <v>16</v>
      </c>
      <c r="AC557" s="287" t="s">
        <v>2588</v>
      </c>
      <c r="AD557" s="277"/>
      <c r="AE557" s="278"/>
      <c r="AF557" s="278"/>
      <c r="AG557" s="278" t="s">
        <v>77</v>
      </c>
      <c r="AH557" s="277"/>
      <c r="AI557" s="279" t="s">
        <v>16</v>
      </c>
      <c r="AJ557" s="288" t="s">
        <v>2586</v>
      </c>
      <c r="AK557" s="289" t="s">
        <v>2587</v>
      </c>
      <c r="AL557" s="279"/>
      <c r="AM557" s="282"/>
      <c r="AN557" s="279" t="s">
        <v>20</v>
      </c>
      <c r="AO557" s="279"/>
      <c r="AP557" s="283"/>
      <c r="AQ557" s="268"/>
      <c r="AR557" s="282" t="s">
        <v>256</v>
      </c>
      <c r="AS557" s="398"/>
    </row>
    <row r="558" spans="1:45" s="362" customFormat="1" ht="46" customHeight="1" x14ac:dyDescent="0.2">
      <c r="A558" s="556" t="s">
        <v>4161</v>
      </c>
      <c r="B558" s="367" t="s">
        <v>2589</v>
      </c>
      <c r="C558" s="279">
        <v>5</v>
      </c>
      <c r="D558" s="279" t="s">
        <v>20</v>
      </c>
      <c r="E558" s="277" t="s">
        <v>2590</v>
      </c>
      <c r="F558" s="277" t="s">
        <v>2591</v>
      </c>
      <c r="G558" s="278"/>
      <c r="H558" s="278"/>
      <c r="I558" s="278" t="s">
        <v>77</v>
      </c>
      <c r="J558" s="277" t="s">
        <v>212</v>
      </c>
      <c r="K558" s="279" t="s">
        <v>16</v>
      </c>
      <c r="L558" s="288" t="s">
        <v>2592</v>
      </c>
      <c r="M558" s="289" t="s">
        <v>2593</v>
      </c>
      <c r="N558" s="279" t="s">
        <v>215</v>
      </c>
      <c r="O558" s="282" t="s">
        <v>81</v>
      </c>
      <c r="P558" s="279" t="s">
        <v>16</v>
      </c>
      <c r="Q558" s="279" t="s">
        <v>77</v>
      </c>
      <c r="R558" s="283" t="s">
        <v>216</v>
      </c>
      <c r="S558" s="208" t="e">
        <f>IF(B558="EXT",MATCH(SUBSTITUTE(M558,"/rsm:CrossIndustryInvoice",""),'Order-X_EXTENDED'!O:O,0),MATCH(B558,'Order-X_EXTENDED'!Z:Z,0))</f>
        <v>#N/A</v>
      </c>
      <c r="T558" s="282" t="s">
        <v>256</v>
      </c>
      <c r="U558" s="273" t="s">
        <v>4704</v>
      </c>
      <c r="V558" s="271" t="str">
        <f t="shared" si="16"/>
        <v>/rsm:CrossIndustryInvoice/rsm:SupplyChainTradeTransaction/ram:ApplicableHeaderTradeDelivery/ram:ActualDeliverySupplyChainEvent/ram:OccurrenceDateTime</v>
      </c>
      <c r="W558" s="271" t="str">
        <f t="shared" si="17"/>
        <v>/udt:DateTimeString</v>
      </c>
      <c r="X558" s="272">
        <f>COUNTIFS(M$4:M558,V558)</f>
        <v>1</v>
      </c>
      <c r="Z558" s="367" t="s">
        <v>2589</v>
      </c>
      <c r="AA558" s="279">
        <v>5</v>
      </c>
      <c r="AB558" s="279" t="s">
        <v>20</v>
      </c>
      <c r="AC558" s="277" t="s">
        <v>2594</v>
      </c>
      <c r="AD558" s="277" t="s">
        <v>2595</v>
      </c>
      <c r="AE558" s="278"/>
      <c r="AF558" s="278"/>
      <c r="AG558" s="278" t="s">
        <v>77</v>
      </c>
      <c r="AH558" s="277" t="s">
        <v>212</v>
      </c>
      <c r="AI558" s="279" t="s">
        <v>16</v>
      </c>
      <c r="AJ558" s="288" t="s">
        <v>2592</v>
      </c>
      <c r="AK558" s="289" t="s">
        <v>2593</v>
      </c>
      <c r="AL558" s="279" t="s">
        <v>215</v>
      </c>
      <c r="AM558" s="282" t="s">
        <v>81</v>
      </c>
      <c r="AN558" s="279" t="s">
        <v>16</v>
      </c>
      <c r="AO558" s="279" t="s">
        <v>77</v>
      </c>
      <c r="AP558" s="283" t="s">
        <v>216</v>
      </c>
      <c r="AQ558" s="268"/>
      <c r="AR558" s="282" t="s">
        <v>256</v>
      </c>
      <c r="AS558" s="398"/>
    </row>
    <row r="559" spans="1:45" s="362" customFormat="1" ht="46" customHeight="1" x14ac:dyDescent="0.2">
      <c r="A559" s="556" t="s">
        <v>4161</v>
      </c>
      <c r="B559" s="367" t="s">
        <v>2596</v>
      </c>
      <c r="C559" s="342">
        <v>6</v>
      </c>
      <c r="D559" s="279" t="s">
        <v>16</v>
      </c>
      <c r="E559" s="307" t="s">
        <v>1164</v>
      </c>
      <c r="F559" s="277" t="s">
        <v>77</v>
      </c>
      <c r="G559" s="278" t="s">
        <v>29</v>
      </c>
      <c r="H559" s="278"/>
      <c r="I559" s="288" t="s">
        <v>227</v>
      </c>
      <c r="J559" s="277"/>
      <c r="K559" s="279" t="s">
        <v>16</v>
      </c>
      <c r="L559" s="288" t="s">
        <v>2597</v>
      </c>
      <c r="M559" s="289" t="s">
        <v>2598</v>
      </c>
      <c r="N559" s="279"/>
      <c r="O559" s="282"/>
      <c r="P559" s="279" t="s">
        <v>20</v>
      </c>
      <c r="Q559" s="279"/>
      <c r="R559" s="283" t="s">
        <v>227</v>
      </c>
      <c r="S559" s="208" t="e">
        <f>IF(B559="EXT",MATCH(SUBSTITUTE(M559,"/rsm:CrossIndustryInvoice",""),'Order-X_EXTENDED'!O:O,0),MATCH(B559,'Order-X_EXTENDED'!Z:Z,0))</f>
        <v>#N/A</v>
      </c>
      <c r="T559" s="282" t="s">
        <v>256</v>
      </c>
      <c r="U559" s="273" t="s">
        <v>4704</v>
      </c>
      <c r="V559" s="271" t="str">
        <f t="shared" si="16"/>
        <v>/rsm:CrossIndustryInvoice/rsm:SupplyChainTradeTransaction/ram:ApplicableHeaderTradeDelivery/ram:ActualDeliverySupplyChainEvent/ram:OccurrenceDateTime/udt:DateTimeString</v>
      </c>
      <c r="W559" s="271" t="str">
        <f t="shared" si="17"/>
        <v>/@format</v>
      </c>
      <c r="X559" s="272">
        <f>COUNTIFS(M$4:M559,V559)</f>
        <v>1</v>
      </c>
      <c r="Z559" s="367" t="s">
        <v>2596</v>
      </c>
      <c r="AA559" s="342">
        <v>6</v>
      </c>
      <c r="AB559" s="279" t="s">
        <v>16</v>
      </c>
      <c r="AC559" s="307" t="s">
        <v>1164</v>
      </c>
      <c r="AD559" s="277" t="s">
        <v>77</v>
      </c>
      <c r="AE559" s="278" t="s">
        <v>29</v>
      </c>
      <c r="AF559" s="278"/>
      <c r="AG559" s="288" t="s">
        <v>233</v>
      </c>
      <c r="AH559" s="277"/>
      <c r="AI559" s="279" t="s">
        <v>16</v>
      </c>
      <c r="AJ559" s="288" t="s">
        <v>2597</v>
      </c>
      <c r="AK559" s="289" t="s">
        <v>2598</v>
      </c>
      <c r="AL559" s="279"/>
      <c r="AM559" s="282"/>
      <c r="AN559" s="279" t="s">
        <v>20</v>
      </c>
      <c r="AO559" s="279"/>
      <c r="AP559" s="283" t="s">
        <v>227</v>
      </c>
      <c r="AQ559" s="268"/>
      <c r="AR559" s="282" t="s">
        <v>256</v>
      </c>
      <c r="AS559" s="398"/>
    </row>
    <row r="560" spans="1:45" s="362" customFormat="1" ht="46" customHeight="1" x14ac:dyDescent="0.2">
      <c r="A560" s="555" t="s">
        <v>4161</v>
      </c>
      <c r="B560" s="366" t="s">
        <v>2599</v>
      </c>
      <c r="C560" s="317">
        <v>3</v>
      </c>
      <c r="D560" s="317" t="s">
        <v>20</v>
      </c>
      <c r="E560" s="318" t="s">
        <v>4642</v>
      </c>
      <c r="F560" s="319"/>
      <c r="G560" s="320"/>
      <c r="H560" s="320"/>
      <c r="I560" s="320"/>
      <c r="J560" s="319"/>
      <c r="K560" s="317" t="s">
        <v>20</v>
      </c>
      <c r="L560" s="321" t="s">
        <v>2600</v>
      </c>
      <c r="M560" s="322" t="s">
        <v>2601</v>
      </c>
      <c r="N560" s="317"/>
      <c r="O560" s="323"/>
      <c r="P560" s="317" t="s">
        <v>20</v>
      </c>
      <c r="Q560" s="317"/>
      <c r="R560" s="324"/>
      <c r="S560" s="208" t="e">
        <f>IF(B560="EXT",MATCH(SUBSTITUTE(M560,"/rsm:CrossIndustryInvoice",""),'Order-X_EXTENDED'!O:O,0),MATCH(B560,'Order-X_EXTENDED'!Z:Z,0))</f>
        <v>#N/A</v>
      </c>
      <c r="T560" s="323" t="s">
        <v>256</v>
      </c>
      <c r="U560" s="273" t="s">
        <v>4704</v>
      </c>
      <c r="V560" s="271" t="str">
        <f t="shared" si="16"/>
        <v>/rsm:CrossIndustryInvoice/rsm:SupplyChainTradeTransaction/ram:ApplicableHeaderTradeDelivery</v>
      </c>
      <c r="W560" s="271" t="str">
        <f t="shared" si="17"/>
        <v>/ram:DespatchAdviceReferencedDocument</v>
      </c>
      <c r="X560" s="272">
        <f>COUNTIFS(M$4:M560,V560)</f>
        <v>1</v>
      </c>
      <c r="Z560" s="366" t="s">
        <v>2599</v>
      </c>
      <c r="AA560" s="317">
        <v>3</v>
      </c>
      <c r="AB560" s="317" t="s">
        <v>20</v>
      </c>
      <c r="AC560" s="318" t="s">
        <v>2602</v>
      </c>
      <c r="AD560" s="319"/>
      <c r="AE560" s="320"/>
      <c r="AF560" s="320"/>
      <c r="AG560" s="320" t="s">
        <v>77</v>
      </c>
      <c r="AH560" s="319"/>
      <c r="AI560" s="317" t="s">
        <v>20</v>
      </c>
      <c r="AJ560" s="321" t="s">
        <v>2600</v>
      </c>
      <c r="AK560" s="322" t="s">
        <v>2601</v>
      </c>
      <c r="AL560" s="317"/>
      <c r="AM560" s="323"/>
      <c r="AN560" s="317" t="s">
        <v>20</v>
      </c>
      <c r="AO560" s="317"/>
      <c r="AP560" s="324"/>
      <c r="AQ560" s="268"/>
      <c r="AR560" s="323" t="s">
        <v>256</v>
      </c>
      <c r="AS560" s="398"/>
    </row>
    <row r="561" spans="1:45" s="362" customFormat="1" ht="46" customHeight="1" x14ac:dyDescent="0.2">
      <c r="A561" s="556" t="s">
        <v>4161</v>
      </c>
      <c r="B561" s="367" t="s">
        <v>2603</v>
      </c>
      <c r="C561" s="279">
        <v>4</v>
      </c>
      <c r="D561" s="279" t="s">
        <v>20</v>
      </c>
      <c r="E561" s="277" t="s">
        <v>2604</v>
      </c>
      <c r="F561" s="277" t="s">
        <v>2605</v>
      </c>
      <c r="G561" s="278"/>
      <c r="H561" s="278" t="s">
        <v>2606</v>
      </c>
      <c r="I561" s="278" t="s">
        <v>77</v>
      </c>
      <c r="J561" s="340" t="s">
        <v>590</v>
      </c>
      <c r="K561" s="279" t="s">
        <v>16</v>
      </c>
      <c r="L561" s="288" t="s">
        <v>2607</v>
      </c>
      <c r="M561" s="289" t="s">
        <v>2608</v>
      </c>
      <c r="N561" s="279" t="s">
        <v>531</v>
      </c>
      <c r="O561" s="282" t="s">
        <v>81</v>
      </c>
      <c r="P561" s="279" t="s">
        <v>20</v>
      </c>
      <c r="Q561" s="279" t="s">
        <v>77</v>
      </c>
      <c r="R561" s="283" t="s">
        <v>77</v>
      </c>
      <c r="S561" s="208" t="e">
        <f>IF(B561="EXT",MATCH(SUBSTITUTE(M561,"/rsm:CrossIndustryInvoice",""),'Order-X_EXTENDED'!O:O,0),MATCH(B561,'Order-X_EXTENDED'!Z:Z,0))</f>
        <v>#N/A</v>
      </c>
      <c r="T561" s="282" t="s">
        <v>256</v>
      </c>
      <c r="U561" s="273" t="s">
        <v>4704</v>
      </c>
      <c r="V561" s="271" t="str">
        <f t="shared" si="16"/>
        <v>/rsm:CrossIndustryInvoice/rsm:SupplyChainTradeTransaction/ram:ApplicableHeaderTradeDelivery/ram:DespatchAdviceReferencedDocument</v>
      </c>
      <c r="W561" s="271" t="str">
        <f t="shared" si="17"/>
        <v>/ram:IssuerAssignedID</v>
      </c>
      <c r="X561" s="272">
        <f>COUNTIFS(M$4:M561,V561)</f>
        <v>1</v>
      </c>
      <c r="Z561" s="367" t="s">
        <v>2603</v>
      </c>
      <c r="AA561" s="279">
        <v>4</v>
      </c>
      <c r="AB561" s="279" t="s">
        <v>20</v>
      </c>
      <c r="AC561" s="277" t="s">
        <v>2609</v>
      </c>
      <c r="AD561" s="277" t="s">
        <v>2610</v>
      </c>
      <c r="AE561" s="278"/>
      <c r="AF561" s="278" t="s">
        <v>2611</v>
      </c>
      <c r="AG561" s="278" t="s">
        <v>77</v>
      </c>
      <c r="AH561" s="340" t="s">
        <v>596</v>
      </c>
      <c r="AI561" s="279" t="s">
        <v>16</v>
      </c>
      <c r="AJ561" s="288" t="s">
        <v>2607</v>
      </c>
      <c r="AK561" s="289" t="s">
        <v>2608</v>
      </c>
      <c r="AL561" s="279" t="s">
        <v>531</v>
      </c>
      <c r="AM561" s="282" t="s">
        <v>81</v>
      </c>
      <c r="AN561" s="279" t="s">
        <v>20</v>
      </c>
      <c r="AO561" s="279" t="s">
        <v>77</v>
      </c>
      <c r="AP561" s="283" t="s">
        <v>77</v>
      </c>
      <c r="AQ561" s="268"/>
      <c r="AR561" s="282" t="s">
        <v>256</v>
      </c>
      <c r="AS561" s="398"/>
    </row>
    <row r="562" spans="1:45" s="362" customFormat="1" ht="46" customHeight="1" x14ac:dyDescent="0.2">
      <c r="A562" s="556" t="s">
        <v>4161</v>
      </c>
      <c r="B562" s="335" t="s">
        <v>92</v>
      </c>
      <c r="C562" s="336">
        <v>4</v>
      </c>
      <c r="D562" s="336" t="s">
        <v>20</v>
      </c>
      <c r="E562" s="334" t="s">
        <v>4611</v>
      </c>
      <c r="F562" s="328"/>
      <c r="G562" s="329"/>
      <c r="H562" s="329"/>
      <c r="I562" s="329"/>
      <c r="J562" s="328"/>
      <c r="K562" s="327" t="s">
        <v>20</v>
      </c>
      <c r="L562" s="337" t="s">
        <v>2612</v>
      </c>
      <c r="M562" s="338" t="s">
        <v>2613</v>
      </c>
      <c r="N562" s="327"/>
      <c r="O562" s="332"/>
      <c r="P562" s="336" t="s">
        <v>20</v>
      </c>
      <c r="Q562" s="327"/>
      <c r="R562" s="333"/>
      <c r="S562" s="208" t="e">
        <f>IF(B562="EXT",MATCH(SUBSTITUTE(M562,"/rsm:CrossIndustryInvoice",""),'Order-X_EXTENDED'!O:O,0),MATCH(B562,'Order-X_EXTENDED'!Z:Z,0))</f>
        <v>#N/A</v>
      </c>
      <c r="T562" s="339" t="s">
        <v>99</v>
      </c>
      <c r="U562" s="273" t="s">
        <v>4704</v>
      </c>
      <c r="V562" s="271" t="str">
        <f t="shared" si="16"/>
        <v>/rsm:CrossIndustryInvoice/rsm:SupplyChainTradeTransaction/ram:ApplicableHeaderTradeDelivery/ram:DespatchAdviceReferencedDocument</v>
      </c>
      <c r="W562" s="271" t="str">
        <f t="shared" si="17"/>
        <v>/ram:FormattedIssueDateTime</v>
      </c>
      <c r="X562" s="272">
        <f>COUNTIFS(M$4:M562,V562)</f>
        <v>1</v>
      </c>
      <c r="Z562" s="335" t="s">
        <v>92</v>
      </c>
      <c r="AA562" s="336">
        <v>4</v>
      </c>
      <c r="AB562" s="336" t="s">
        <v>20</v>
      </c>
      <c r="AC562" s="334" t="s">
        <v>1045</v>
      </c>
      <c r="AD562" s="328"/>
      <c r="AE562" s="329"/>
      <c r="AF562" s="329"/>
      <c r="AG562" s="329"/>
      <c r="AH562" s="328"/>
      <c r="AI562" s="327" t="s">
        <v>20</v>
      </c>
      <c r="AJ562" s="337" t="s">
        <v>2612</v>
      </c>
      <c r="AK562" s="338" t="s">
        <v>2613</v>
      </c>
      <c r="AL562" s="327"/>
      <c r="AM562" s="332"/>
      <c r="AN562" s="336" t="s">
        <v>20</v>
      </c>
      <c r="AO562" s="327"/>
      <c r="AP562" s="333"/>
      <c r="AQ562" s="268"/>
      <c r="AR562" s="339" t="s">
        <v>99</v>
      </c>
      <c r="AS562" s="398"/>
    </row>
    <row r="563" spans="1:45" s="362" customFormat="1" ht="46" customHeight="1" x14ac:dyDescent="0.2">
      <c r="A563" s="556" t="s">
        <v>4161</v>
      </c>
      <c r="B563" s="274" t="s">
        <v>92</v>
      </c>
      <c r="C563" s="275">
        <v>5</v>
      </c>
      <c r="D563" s="275" t="s">
        <v>16</v>
      </c>
      <c r="E563" s="277" t="s">
        <v>4612</v>
      </c>
      <c r="F563" s="277"/>
      <c r="G563" s="278"/>
      <c r="H563" s="278"/>
      <c r="I563" s="278"/>
      <c r="J563" s="277"/>
      <c r="K563" s="279" t="s">
        <v>16</v>
      </c>
      <c r="L563" s="280" t="s">
        <v>2614</v>
      </c>
      <c r="M563" s="281" t="s">
        <v>2615</v>
      </c>
      <c r="N563" s="279"/>
      <c r="O563" s="282"/>
      <c r="P563" s="275" t="s">
        <v>20</v>
      </c>
      <c r="Q563" s="279"/>
      <c r="R563" s="283"/>
      <c r="S563" s="208" t="e">
        <f>IF(B563="EXT",MATCH(SUBSTITUTE(M563,"/rsm:CrossIndustryInvoice",""),'Order-X_EXTENDED'!O:O,0),MATCH(B563,'Order-X_EXTENDED'!Z:Z,0))</f>
        <v>#N/A</v>
      </c>
      <c r="T563" s="284" t="s">
        <v>99</v>
      </c>
      <c r="U563" s="273" t="s">
        <v>4704</v>
      </c>
      <c r="V563" s="271" t="str">
        <f t="shared" si="16"/>
        <v>/rsm:CrossIndustryInvoice/rsm:SupplyChainTradeTransaction/ram:ApplicableHeaderTradeDelivery/ram:DespatchAdviceReferencedDocument/ram:FormattedIssueDateTime</v>
      </c>
      <c r="W563" s="271" t="str">
        <f t="shared" si="17"/>
        <v>/qdt:DateTimeString</v>
      </c>
      <c r="X563" s="272">
        <f>COUNTIFS(M$4:M563,V563)</f>
        <v>1</v>
      </c>
      <c r="Z563" s="274" t="s">
        <v>92</v>
      </c>
      <c r="AA563" s="275">
        <v>5</v>
      </c>
      <c r="AB563" s="275" t="s">
        <v>16</v>
      </c>
      <c r="AC563" s="277" t="s">
        <v>2616</v>
      </c>
      <c r="AD563" s="277"/>
      <c r="AE563" s="278"/>
      <c r="AF563" s="278"/>
      <c r="AG563" s="278"/>
      <c r="AH563" s="277"/>
      <c r="AI563" s="279" t="s">
        <v>16</v>
      </c>
      <c r="AJ563" s="280" t="s">
        <v>2614</v>
      </c>
      <c r="AK563" s="281" t="s">
        <v>2615</v>
      </c>
      <c r="AL563" s="279"/>
      <c r="AM563" s="282"/>
      <c r="AN563" s="275" t="s">
        <v>20</v>
      </c>
      <c r="AO563" s="279"/>
      <c r="AP563" s="283"/>
      <c r="AQ563" s="268"/>
      <c r="AR563" s="284" t="s">
        <v>99</v>
      </c>
      <c r="AS563" s="398"/>
    </row>
    <row r="564" spans="1:45" s="362" customFormat="1" ht="46" customHeight="1" x14ac:dyDescent="0.2">
      <c r="A564" s="556" t="s">
        <v>4161</v>
      </c>
      <c r="B564" s="274" t="s">
        <v>92</v>
      </c>
      <c r="C564" s="275">
        <v>6</v>
      </c>
      <c r="D564" s="275" t="s">
        <v>16</v>
      </c>
      <c r="E564" s="277" t="s">
        <v>302</v>
      </c>
      <c r="F564" s="277"/>
      <c r="G564" s="278"/>
      <c r="H564" s="278"/>
      <c r="I564" s="278" t="s">
        <v>227</v>
      </c>
      <c r="J564" s="277"/>
      <c r="K564" s="279" t="s">
        <v>16</v>
      </c>
      <c r="L564" s="280" t="s">
        <v>2617</v>
      </c>
      <c r="M564" s="281" t="s">
        <v>2618</v>
      </c>
      <c r="N564" s="279"/>
      <c r="O564" s="282"/>
      <c r="P564" s="275" t="s">
        <v>20</v>
      </c>
      <c r="Q564" s="279"/>
      <c r="R564" s="283"/>
      <c r="S564" s="208" t="e">
        <f>IF(B564="EXT",MATCH(SUBSTITUTE(M564,"/rsm:CrossIndustryInvoice",""),'Order-X_EXTENDED'!O:O,0),MATCH(B564,'Order-X_EXTENDED'!Z:Z,0))</f>
        <v>#N/A</v>
      </c>
      <c r="T564" s="284" t="s">
        <v>99</v>
      </c>
      <c r="U564" s="273" t="s">
        <v>4704</v>
      </c>
      <c r="V564" s="271" t="str">
        <f t="shared" si="16"/>
        <v>/rsm:CrossIndustryInvoice/rsm:SupplyChainTradeTransaction/ram:ApplicableHeaderTradeDelivery/ram:DespatchAdviceReferencedDocument/ram:FormattedIssueDateTime/qdt:DateTimeString</v>
      </c>
      <c r="W564" s="271" t="str">
        <f t="shared" si="17"/>
        <v>/@format</v>
      </c>
      <c r="X564" s="272">
        <f>COUNTIFS(M$4:M564,V564)</f>
        <v>1</v>
      </c>
      <c r="Z564" s="274" t="s">
        <v>92</v>
      </c>
      <c r="AA564" s="275">
        <v>6</v>
      </c>
      <c r="AB564" s="275" t="s">
        <v>16</v>
      </c>
      <c r="AC564" s="277" t="s">
        <v>307</v>
      </c>
      <c r="AD564" s="277"/>
      <c r="AE564" s="278"/>
      <c r="AF564" s="278"/>
      <c r="AG564" s="278"/>
      <c r="AH564" s="277"/>
      <c r="AI564" s="279" t="s">
        <v>16</v>
      </c>
      <c r="AJ564" s="280" t="s">
        <v>2617</v>
      </c>
      <c r="AK564" s="281" t="s">
        <v>2618</v>
      </c>
      <c r="AL564" s="279"/>
      <c r="AM564" s="282"/>
      <c r="AN564" s="275" t="s">
        <v>20</v>
      </c>
      <c r="AO564" s="279"/>
      <c r="AP564" s="283"/>
      <c r="AQ564" s="268"/>
      <c r="AR564" s="284" t="s">
        <v>99</v>
      </c>
      <c r="AS564" s="398"/>
    </row>
    <row r="565" spans="1:45" s="362" customFormat="1" ht="46" customHeight="1" x14ac:dyDescent="0.2">
      <c r="A565" s="555" t="s">
        <v>4161</v>
      </c>
      <c r="B565" s="366" t="s">
        <v>2619</v>
      </c>
      <c r="C565" s="317">
        <v>3</v>
      </c>
      <c r="D565" s="317" t="s">
        <v>20</v>
      </c>
      <c r="E565" s="318" t="s">
        <v>4643</v>
      </c>
      <c r="F565" s="319"/>
      <c r="G565" s="320"/>
      <c r="H565" s="320"/>
      <c r="I565" s="320"/>
      <c r="J565" s="319"/>
      <c r="K565" s="317" t="s">
        <v>20</v>
      </c>
      <c r="L565" s="321" t="s">
        <v>2620</v>
      </c>
      <c r="M565" s="322" t="s">
        <v>2621</v>
      </c>
      <c r="N565" s="317"/>
      <c r="O565" s="323"/>
      <c r="P565" s="317" t="s">
        <v>20</v>
      </c>
      <c r="Q565" s="317"/>
      <c r="R565" s="324"/>
      <c r="S565" s="208" t="e">
        <f>IF(B565="EXT",MATCH(SUBSTITUTE(M565,"/rsm:CrossIndustryInvoice",""),'Order-X_EXTENDED'!O:O,0),MATCH(B565,'Order-X_EXTENDED'!Z:Z,0))</f>
        <v>#N/A</v>
      </c>
      <c r="T565" s="323" t="s">
        <v>359</v>
      </c>
      <c r="U565" s="273" t="s">
        <v>4704</v>
      </c>
      <c r="V565" s="271" t="str">
        <f t="shared" si="16"/>
        <v>/rsm:CrossIndustryInvoice/rsm:SupplyChainTradeTransaction/ram:ApplicableHeaderTradeDelivery</v>
      </c>
      <c r="W565" s="271" t="str">
        <f t="shared" si="17"/>
        <v>/ram:ReceivingAdviceReferencedDocument</v>
      </c>
      <c r="X565" s="272">
        <f>COUNTIFS(M$4:M565,V565)</f>
        <v>1</v>
      </c>
      <c r="Z565" s="366" t="s">
        <v>2619</v>
      </c>
      <c r="AA565" s="317">
        <v>3</v>
      </c>
      <c r="AB565" s="317" t="s">
        <v>20</v>
      </c>
      <c r="AC565" s="318" t="s">
        <v>2622</v>
      </c>
      <c r="AD565" s="319"/>
      <c r="AE565" s="320"/>
      <c r="AF565" s="320"/>
      <c r="AG565" s="320" t="s">
        <v>77</v>
      </c>
      <c r="AH565" s="319"/>
      <c r="AI565" s="317" t="s">
        <v>20</v>
      </c>
      <c r="AJ565" s="321" t="s">
        <v>2620</v>
      </c>
      <c r="AK565" s="322" t="s">
        <v>2621</v>
      </c>
      <c r="AL565" s="317"/>
      <c r="AM565" s="323"/>
      <c r="AN565" s="317" t="s">
        <v>20</v>
      </c>
      <c r="AO565" s="317"/>
      <c r="AP565" s="324"/>
      <c r="AQ565" s="268"/>
      <c r="AR565" s="323" t="s">
        <v>359</v>
      </c>
      <c r="AS565" s="398"/>
    </row>
    <row r="566" spans="1:45" s="362" customFormat="1" ht="46" customHeight="1" x14ac:dyDescent="0.2">
      <c r="A566" s="556" t="s">
        <v>4161</v>
      </c>
      <c r="B566" s="367" t="s">
        <v>2623</v>
      </c>
      <c r="C566" s="279">
        <v>4</v>
      </c>
      <c r="D566" s="279" t="s">
        <v>20</v>
      </c>
      <c r="E566" s="277" t="s">
        <v>2624</v>
      </c>
      <c r="F566" s="277" t="s">
        <v>2625</v>
      </c>
      <c r="G566" s="278"/>
      <c r="H566" s="278"/>
      <c r="I566" s="278" t="s">
        <v>77</v>
      </c>
      <c r="J566" s="340" t="s">
        <v>590</v>
      </c>
      <c r="K566" s="279" t="s">
        <v>16</v>
      </c>
      <c r="L566" s="288" t="s">
        <v>2626</v>
      </c>
      <c r="M566" s="289" t="s">
        <v>2627</v>
      </c>
      <c r="N566" s="279" t="s">
        <v>531</v>
      </c>
      <c r="O566" s="282" t="s">
        <v>81</v>
      </c>
      <c r="P566" s="279" t="s">
        <v>20</v>
      </c>
      <c r="Q566" s="279" t="s">
        <v>77</v>
      </c>
      <c r="R566" s="283" t="s">
        <v>77</v>
      </c>
      <c r="S566" s="208" t="e">
        <f>IF(B566="EXT",MATCH(SUBSTITUTE(M566,"/rsm:CrossIndustryInvoice",""),'Order-X_EXTENDED'!O:O,0),MATCH(B566,'Order-X_EXTENDED'!Z:Z,0))</f>
        <v>#N/A</v>
      </c>
      <c r="T566" s="282" t="s">
        <v>359</v>
      </c>
      <c r="U566" s="273" t="s">
        <v>4704</v>
      </c>
      <c r="V566" s="271" t="str">
        <f t="shared" si="16"/>
        <v>/rsm:CrossIndustryInvoice/rsm:SupplyChainTradeTransaction/ram:ApplicableHeaderTradeDelivery/ram:ReceivingAdviceReferencedDocument</v>
      </c>
      <c r="W566" s="271" t="str">
        <f t="shared" si="17"/>
        <v>/ram:IssuerAssignedID</v>
      </c>
      <c r="X566" s="272">
        <f>COUNTIFS(M$4:M566,V566)</f>
        <v>1</v>
      </c>
      <c r="Z566" s="367" t="s">
        <v>2623</v>
      </c>
      <c r="AA566" s="279">
        <v>4</v>
      </c>
      <c r="AB566" s="279" t="s">
        <v>20</v>
      </c>
      <c r="AC566" s="277" t="s">
        <v>2628</v>
      </c>
      <c r="AD566" s="277" t="s">
        <v>2629</v>
      </c>
      <c r="AE566" s="278"/>
      <c r="AF566" s="278"/>
      <c r="AG566" s="278" t="s">
        <v>77</v>
      </c>
      <c r="AH566" s="340" t="s">
        <v>596</v>
      </c>
      <c r="AI566" s="279" t="s">
        <v>16</v>
      </c>
      <c r="AJ566" s="288" t="s">
        <v>2626</v>
      </c>
      <c r="AK566" s="289" t="s">
        <v>2627</v>
      </c>
      <c r="AL566" s="279" t="s">
        <v>531</v>
      </c>
      <c r="AM566" s="282" t="s">
        <v>81</v>
      </c>
      <c r="AN566" s="279" t="s">
        <v>20</v>
      </c>
      <c r="AO566" s="279" t="s">
        <v>77</v>
      </c>
      <c r="AP566" s="283" t="s">
        <v>77</v>
      </c>
      <c r="AQ566" s="268"/>
      <c r="AR566" s="282" t="s">
        <v>359</v>
      </c>
      <c r="AS566" s="398"/>
    </row>
    <row r="567" spans="1:45" s="362" customFormat="1" ht="46" customHeight="1" x14ac:dyDescent="0.2">
      <c r="A567" s="556" t="s">
        <v>4161</v>
      </c>
      <c r="B567" s="335" t="s">
        <v>92</v>
      </c>
      <c r="C567" s="336">
        <v>4</v>
      </c>
      <c r="D567" s="336" t="s">
        <v>20</v>
      </c>
      <c r="E567" s="334" t="s">
        <v>4611</v>
      </c>
      <c r="F567" s="328"/>
      <c r="G567" s="329"/>
      <c r="H567" s="329"/>
      <c r="I567" s="329"/>
      <c r="J567" s="328"/>
      <c r="K567" s="327" t="s">
        <v>20</v>
      </c>
      <c r="L567" s="337" t="s">
        <v>2630</v>
      </c>
      <c r="M567" s="338" t="s">
        <v>2631</v>
      </c>
      <c r="N567" s="327"/>
      <c r="O567" s="332"/>
      <c r="P567" s="336" t="s">
        <v>20</v>
      </c>
      <c r="Q567" s="327"/>
      <c r="R567" s="333"/>
      <c r="S567" s="208" t="e">
        <f>IF(B567="EXT",MATCH(SUBSTITUTE(M567,"/rsm:CrossIndustryInvoice",""),'Order-X_EXTENDED'!O:O,0),MATCH(B567,'Order-X_EXTENDED'!Z:Z,0))</f>
        <v>#N/A</v>
      </c>
      <c r="T567" s="339" t="s">
        <v>99</v>
      </c>
      <c r="U567" s="273" t="s">
        <v>4704</v>
      </c>
      <c r="V567" s="271" t="str">
        <f t="shared" si="16"/>
        <v>/rsm:CrossIndustryInvoice/rsm:SupplyChainTradeTransaction/ram:ApplicableHeaderTradeDelivery/ram:ReceivingAdviceReferencedDocument</v>
      </c>
      <c r="W567" s="271" t="str">
        <f t="shared" si="17"/>
        <v>/ram:FormattedIssueDateTime</v>
      </c>
      <c r="X567" s="272">
        <f>COUNTIFS(M$4:M567,V567)</f>
        <v>1</v>
      </c>
      <c r="Z567" s="335" t="s">
        <v>92</v>
      </c>
      <c r="AA567" s="336">
        <v>4</v>
      </c>
      <c r="AB567" s="336" t="s">
        <v>20</v>
      </c>
      <c r="AC567" s="334" t="s">
        <v>1062</v>
      </c>
      <c r="AD567" s="328"/>
      <c r="AE567" s="329"/>
      <c r="AF567" s="329"/>
      <c r="AG567" s="329"/>
      <c r="AH567" s="328"/>
      <c r="AI567" s="327" t="s">
        <v>20</v>
      </c>
      <c r="AJ567" s="337" t="s">
        <v>2630</v>
      </c>
      <c r="AK567" s="338" t="s">
        <v>2631</v>
      </c>
      <c r="AL567" s="327"/>
      <c r="AM567" s="332"/>
      <c r="AN567" s="336" t="s">
        <v>20</v>
      </c>
      <c r="AO567" s="327"/>
      <c r="AP567" s="333"/>
      <c r="AQ567" s="268"/>
      <c r="AR567" s="339" t="s">
        <v>99</v>
      </c>
      <c r="AS567" s="398"/>
    </row>
    <row r="568" spans="1:45" s="362" customFormat="1" ht="46" customHeight="1" x14ac:dyDescent="0.2">
      <c r="A568" s="556" t="s">
        <v>4161</v>
      </c>
      <c r="B568" s="274" t="s">
        <v>92</v>
      </c>
      <c r="C568" s="275">
        <v>5</v>
      </c>
      <c r="D568" s="275" t="s">
        <v>16</v>
      </c>
      <c r="E568" s="277" t="s">
        <v>4612</v>
      </c>
      <c r="F568" s="277"/>
      <c r="G568" s="278"/>
      <c r="H568" s="278"/>
      <c r="I568" s="278"/>
      <c r="J568" s="277"/>
      <c r="K568" s="279" t="s">
        <v>16</v>
      </c>
      <c r="L568" s="280" t="s">
        <v>2632</v>
      </c>
      <c r="M568" s="281" t="s">
        <v>2633</v>
      </c>
      <c r="N568" s="279"/>
      <c r="O568" s="282"/>
      <c r="P568" s="275" t="s">
        <v>20</v>
      </c>
      <c r="Q568" s="279"/>
      <c r="R568" s="283"/>
      <c r="S568" s="208" t="e">
        <f>IF(B568="EXT",MATCH(SUBSTITUTE(M568,"/rsm:CrossIndustryInvoice",""),'Order-X_EXTENDED'!O:O,0),MATCH(B568,'Order-X_EXTENDED'!Z:Z,0))</f>
        <v>#N/A</v>
      </c>
      <c r="T568" s="284" t="s">
        <v>99</v>
      </c>
      <c r="U568" s="273" t="s">
        <v>4704</v>
      </c>
      <c r="V568" s="271" t="str">
        <f t="shared" si="16"/>
        <v>/rsm:CrossIndustryInvoice/rsm:SupplyChainTradeTransaction/ram:ApplicableHeaderTradeDelivery/ram:ReceivingAdviceReferencedDocument/ram:FormattedIssueDateTime</v>
      </c>
      <c r="W568" s="271" t="str">
        <f t="shared" si="17"/>
        <v>/qdt:DateTimeString</v>
      </c>
      <c r="X568" s="272">
        <f>COUNTIFS(M$4:M568,V568)</f>
        <v>1</v>
      </c>
      <c r="Z568" s="274" t="s">
        <v>92</v>
      </c>
      <c r="AA568" s="275">
        <v>5</v>
      </c>
      <c r="AB568" s="275" t="s">
        <v>16</v>
      </c>
      <c r="AC568" s="277" t="s">
        <v>2634</v>
      </c>
      <c r="AD568" s="277"/>
      <c r="AE568" s="278"/>
      <c r="AF568" s="278"/>
      <c r="AG568" s="278"/>
      <c r="AH568" s="277"/>
      <c r="AI568" s="279" t="s">
        <v>16</v>
      </c>
      <c r="AJ568" s="280" t="s">
        <v>2632</v>
      </c>
      <c r="AK568" s="281" t="s">
        <v>2633</v>
      </c>
      <c r="AL568" s="279"/>
      <c r="AM568" s="282"/>
      <c r="AN568" s="275" t="s">
        <v>20</v>
      </c>
      <c r="AO568" s="279"/>
      <c r="AP568" s="283"/>
      <c r="AQ568" s="268"/>
      <c r="AR568" s="284" t="s">
        <v>99</v>
      </c>
      <c r="AS568" s="398"/>
    </row>
    <row r="569" spans="1:45" s="362" customFormat="1" ht="46" customHeight="1" x14ac:dyDescent="0.2">
      <c r="A569" s="556" t="s">
        <v>4161</v>
      </c>
      <c r="B569" s="274" t="s">
        <v>92</v>
      </c>
      <c r="C569" s="275">
        <v>6</v>
      </c>
      <c r="D569" s="275" t="s">
        <v>16</v>
      </c>
      <c r="E569" s="277" t="s">
        <v>302</v>
      </c>
      <c r="F569" s="277"/>
      <c r="G569" s="278"/>
      <c r="H569" s="278"/>
      <c r="I569" s="278" t="s">
        <v>227</v>
      </c>
      <c r="J569" s="277"/>
      <c r="K569" s="279" t="s">
        <v>16</v>
      </c>
      <c r="L569" s="280" t="s">
        <v>2635</v>
      </c>
      <c r="M569" s="281" t="s">
        <v>2636</v>
      </c>
      <c r="N569" s="279"/>
      <c r="O569" s="282"/>
      <c r="P569" s="275" t="s">
        <v>20</v>
      </c>
      <c r="Q569" s="279"/>
      <c r="R569" s="283"/>
      <c r="S569" s="208" t="e">
        <f>IF(B569="EXT",MATCH(SUBSTITUTE(M569,"/rsm:CrossIndustryInvoice",""),'Order-X_EXTENDED'!O:O,0),MATCH(B569,'Order-X_EXTENDED'!Z:Z,0))</f>
        <v>#N/A</v>
      </c>
      <c r="T569" s="284" t="s">
        <v>99</v>
      </c>
      <c r="U569" s="273" t="s">
        <v>4704</v>
      </c>
      <c r="V569" s="271" t="str">
        <f t="shared" si="16"/>
        <v>/rsm:CrossIndustryInvoice/rsm:SupplyChainTradeTransaction/ram:ApplicableHeaderTradeDelivery/ram:ReceivingAdviceReferencedDocument/ram:FormattedIssueDateTime/qdt:DateTimeString</v>
      </c>
      <c r="W569" s="271" t="str">
        <f t="shared" si="17"/>
        <v>/@format</v>
      </c>
      <c r="X569" s="272">
        <f>COUNTIFS(M$4:M569,V569)</f>
        <v>1</v>
      </c>
      <c r="Z569" s="274" t="s">
        <v>92</v>
      </c>
      <c r="AA569" s="275">
        <v>6</v>
      </c>
      <c r="AB569" s="275" t="s">
        <v>16</v>
      </c>
      <c r="AC569" s="277" t="s">
        <v>307</v>
      </c>
      <c r="AD569" s="277"/>
      <c r="AE569" s="278"/>
      <c r="AF569" s="278"/>
      <c r="AG569" s="278"/>
      <c r="AH569" s="277"/>
      <c r="AI569" s="279" t="s">
        <v>16</v>
      </c>
      <c r="AJ569" s="280" t="s">
        <v>2635</v>
      </c>
      <c r="AK569" s="281" t="s">
        <v>2636</v>
      </c>
      <c r="AL569" s="279"/>
      <c r="AM569" s="282"/>
      <c r="AN569" s="275" t="s">
        <v>20</v>
      </c>
      <c r="AO569" s="279"/>
      <c r="AP569" s="283"/>
      <c r="AQ569" s="268"/>
      <c r="AR569" s="284" t="s">
        <v>99</v>
      </c>
      <c r="AS569" s="398"/>
    </row>
    <row r="570" spans="1:45" s="362" customFormat="1" ht="46" customHeight="1" x14ac:dyDescent="0.2">
      <c r="A570" s="555" t="s">
        <v>4161</v>
      </c>
      <c r="B570" s="308" t="s">
        <v>92</v>
      </c>
      <c r="C570" s="309">
        <v>3</v>
      </c>
      <c r="D570" s="309" t="s">
        <v>20</v>
      </c>
      <c r="E570" s="334" t="s">
        <v>4644</v>
      </c>
      <c r="F570" s="328"/>
      <c r="G570" s="329"/>
      <c r="H570" s="329"/>
      <c r="I570" s="329"/>
      <c r="J570" s="328"/>
      <c r="K570" s="327" t="s">
        <v>20</v>
      </c>
      <c r="L570" s="311" t="s">
        <v>2637</v>
      </c>
      <c r="M570" s="312" t="s">
        <v>2638</v>
      </c>
      <c r="N570" s="327"/>
      <c r="O570" s="332"/>
      <c r="P570" s="309" t="s">
        <v>20</v>
      </c>
      <c r="Q570" s="327"/>
      <c r="R570" s="333"/>
      <c r="S570" s="208" t="e">
        <f>IF(B570="EXT",MATCH(SUBSTITUTE(M570,"/rsm:CrossIndustryInvoice",""),'Order-X_EXTENDED'!O:O,0),MATCH(B570,'Order-X_EXTENDED'!Z:Z,0))</f>
        <v>#N/A</v>
      </c>
      <c r="T570" s="313" t="s">
        <v>99</v>
      </c>
      <c r="U570" s="273" t="s">
        <v>4704</v>
      </c>
      <c r="V570" s="271" t="str">
        <f t="shared" si="16"/>
        <v>/rsm:CrossIndustryInvoice/rsm:SupplyChainTradeTransaction/ram:ApplicableHeaderTradeDelivery</v>
      </c>
      <c r="W570" s="271" t="str">
        <f t="shared" si="17"/>
        <v>/ram:DeliveryNoteReferencedDocument</v>
      </c>
      <c r="X570" s="272">
        <f>COUNTIFS(M$4:M570,V570)</f>
        <v>1</v>
      </c>
      <c r="Z570" s="308" t="s">
        <v>92</v>
      </c>
      <c r="AA570" s="309">
        <v>3</v>
      </c>
      <c r="AB570" s="309" t="s">
        <v>20</v>
      </c>
      <c r="AC570" s="334" t="s">
        <v>1070</v>
      </c>
      <c r="AD570" s="328"/>
      <c r="AE570" s="329"/>
      <c r="AF570" s="329"/>
      <c r="AG570" s="329"/>
      <c r="AH570" s="328"/>
      <c r="AI570" s="327" t="s">
        <v>20</v>
      </c>
      <c r="AJ570" s="311" t="s">
        <v>2637</v>
      </c>
      <c r="AK570" s="312" t="s">
        <v>2638</v>
      </c>
      <c r="AL570" s="327"/>
      <c r="AM570" s="332"/>
      <c r="AN570" s="309" t="s">
        <v>20</v>
      </c>
      <c r="AO570" s="327"/>
      <c r="AP570" s="333"/>
      <c r="AQ570" s="268"/>
      <c r="AR570" s="313" t="s">
        <v>99</v>
      </c>
      <c r="AS570" s="398"/>
    </row>
    <row r="571" spans="1:45" s="362" customFormat="1" ht="46" customHeight="1" x14ac:dyDescent="0.2">
      <c r="A571" s="556" t="s">
        <v>4161</v>
      </c>
      <c r="B571" s="274" t="s">
        <v>92</v>
      </c>
      <c r="C571" s="275">
        <v>4</v>
      </c>
      <c r="D571" s="275" t="s">
        <v>16</v>
      </c>
      <c r="E571" s="277" t="s">
        <v>4645</v>
      </c>
      <c r="F571" s="277"/>
      <c r="G571" s="278"/>
      <c r="H571" s="278"/>
      <c r="I571" s="278"/>
      <c r="J571" s="277"/>
      <c r="K571" s="279" t="s">
        <v>16</v>
      </c>
      <c r="L571" s="280" t="s">
        <v>2639</v>
      </c>
      <c r="M571" s="281" t="s">
        <v>2640</v>
      </c>
      <c r="N571" s="279"/>
      <c r="O571" s="282"/>
      <c r="P571" s="275" t="s">
        <v>20</v>
      </c>
      <c r="Q571" s="279"/>
      <c r="R571" s="283"/>
      <c r="S571" s="208" t="e">
        <f>IF(B571="EXT",MATCH(SUBSTITUTE(M571,"/rsm:CrossIndustryInvoice",""),'Order-X_EXTENDED'!O:O,0),MATCH(B571,'Order-X_EXTENDED'!Z:Z,0))</f>
        <v>#N/A</v>
      </c>
      <c r="T571" s="284" t="s">
        <v>99</v>
      </c>
      <c r="U571" s="273" t="s">
        <v>4704</v>
      </c>
      <c r="V571" s="271" t="str">
        <f t="shared" si="16"/>
        <v>/rsm:CrossIndustryInvoice/rsm:SupplyChainTradeTransaction/ram:ApplicableHeaderTradeDelivery/ram:DeliveryNoteReferencedDocument</v>
      </c>
      <c r="W571" s="271" t="str">
        <f t="shared" si="17"/>
        <v>/ram:IssuerAssignedID</v>
      </c>
      <c r="X571" s="272">
        <f>COUNTIFS(M$4:M571,V571)</f>
        <v>1</v>
      </c>
      <c r="Z571" s="274" t="s">
        <v>92</v>
      </c>
      <c r="AA571" s="275">
        <v>4</v>
      </c>
      <c r="AB571" s="275" t="s">
        <v>16</v>
      </c>
      <c r="AC571" s="277" t="s">
        <v>1073</v>
      </c>
      <c r="AD571" s="277"/>
      <c r="AE571" s="278"/>
      <c r="AF571" s="278"/>
      <c r="AG571" s="278"/>
      <c r="AH571" s="277"/>
      <c r="AI571" s="279" t="s">
        <v>16</v>
      </c>
      <c r="AJ571" s="280" t="s">
        <v>2639</v>
      </c>
      <c r="AK571" s="281" t="s">
        <v>2640</v>
      </c>
      <c r="AL571" s="279"/>
      <c r="AM571" s="282"/>
      <c r="AN571" s="275" t="s">
        <v>20</v>
      </c>
      <c r="AO571" s="279"/>
      <c r="AP571" s="283"/>
      <c r="AQ571" s="268"/>
      <c r="AR571" s="284" t="s">
        <v>99</v>
      </c>
      <c r="AS571" s="398"/>
    </row>
    <row r="572" spans="1:45" s="362" customFormat="1" ht="46" customHeight="1" x14ac:dyDescent="0.2">
      <c r="A572" s="556" t="s">
        <v>4161</v>
      </c>
      <c r="B572" s="335" t="s">
        <v>92</v>
      </c>
      <c r="C572" s="336">
        <v>4</v>
      </c>
      <c r="D572" s="336" t="s">
        <v>20</v>
      </c>
      <c r="E572" s="334" t="s">
        <v>4611</v>
      </c>
      <c r="F572" s="328"/>
      <c r="G572" s="329"/>
      <c r="H572" s="329"/>
      <c r="I572" s="329"/>
      <c r="J572" s="328"/>
      <c r="K572" s="327" t="s">
        <v>20</v>
      </c>
      <c r="L572" s="337" t="s">
        <v>2641</v>
      </c>
      <c r="M572" s="338" t="s">
        <v>2642</v>
      </c>
      <c r="N572" s="327"/>
      <c r="O572" s="332"/>
      <c r="P572" s="336" t="s">
        <v>20</v>
      </c>
      <c r="Q572" s="327"/>
      <c r="R572" s="333"/>
      <c r="S572" s="208" t="e">
        <f>IF(B572="EXT",MATCH(SUBSTITUTE(M572,"/rsm:CrossIndustryInvoice",""),'Order-X_EXTENDED'!O:O,0),MATCH(B572,'Order-X_EXTENDED'!Z:Z,0))</f>
        <v>#N/A</v>
      </c>
      <c r="T572" s="339" t="s">
        <v>99</v>
      </c>
      <c r="U572" s="273" t="s">
        <v>4704</v>
      </c>
      <c r="V572" s="271" t="str">
        <f t="shared" si="16"/>
        <v>/rsm:CrossIndustryInvoice/rsm:SupplyChainTradeTransaction/ram:ApplicableHeaderTradeDelivery/ram:DeliveryNoteReferencedDocument</v>
      </c>
      <c r="W572" s="271" t="str">
        <f t="shared" si="17"/>
        <v>/ram:FormattedIssueDateTime</v>
      </c>
      <c r="X572" s="272">
        <f>COUNTIFS(M$4:M572,V572)</f>
        <v>1</v>
      </c>
      <c r="Z572" s="335" t="s">
        <v>92</v>
      </c>
      <c r="AA572" s="336">
        <v>4</v>
      </c>
      <c r="AB572" s="336" t="s">
        <v>20</v>
      </c>
      <c r="AC572" s="334" t="s">
        <v>1079</v>
      </c>
      <c r="AD572" s="328"/>
      <c r="AE572" s="329"/>
      <c r="AF572" s="329"/>
      <c r="AG572" s="329"/>
      <c r="AH572" s="328"/>
      <c r="AI572" s="327" t="s">
        <v>20</v>
      </c>
      <c r="AJ572" s="337" t="s">
        <v>2641</v>
      </c>
      <c r="AK572" s="338" t="s">
        <v>2642</v>
      </c>
      <c r="AL572" s="327"/>
      <c r="AM572" s="332"/>
      <c r="AN572" s="336" t="s">
        <v>20</v>
      </c>
      <c r="AO572" s="327"/>
      <c r="AP572" s="333"/>
      <c r="AQ572" s="268"/>
      <c r="AR572" s="339" t="s">
        <v>99</v>
      </c>
      <c r="AS572" s="398"/>
    </row>
    <row r="573" spans="1:45" s="362" customFormat="1" ht="46" customHeight="1" x14ac:dyDescent="0.2">
      <c r="A573" s="556" t="s">
        <v>4161</v>
      </c>
      <c r="B573" s="274" t="s">
        <v>92</v>
      </c>
      <c r="C573" s="275">
        <v>5</v>
      </c>
      <c r="D573" s="275" t="s">
        <v>16</v>
      </c>
      <c r="E573" s="277" t="s">
        <v>4612</v>
      </c>
      <c r="F573" s="277"/>
      <c r="G573" s="278"/>
      <c r="H573" s="278"/>
      <c r="I573" s="278"/>
      <c r="J573" s="277"/>
      <c r="K573" s="279" t="s">
        <v>16</v>
      </c>
      <c r="L573" s="280" t="s">
        <v>2643</v>
      </c>
      <c r="M573" s="281" t="s">
        <v>2644</v>
      </c>
      <c r="N573" s="279"/>
      <c r="O573" s="282"/>
      <c r="P573" s="275" t="s">
        <v>20</v>
      </c>
      <c r="Q573" s="279"/>
      <c r="R573" s="283"/>
      <c r="S573" s="208" t="e">
        <f>IF(B573="EXT",MATCH(SUBSTITUTE(M573,"/rsm:CrossIndustryInvoice",""),'Order-X_EXTENDED'!O:O,0),MATCH(B573,'Order-X_EXTENDED'!Z:Z,0))</f>
        <v>#N/A</v>
      </c>
      <c r="T573" s="284" t="s">
        <v>99</v>
      </c>
      <c r="U573" s="273" t="s">
        <v>4704</v>
      </c>
      <c r="V573" s="271" t="str">
        <f t="shared" si="16"/>
        <v>/rsm:CrossIndustryInvoice/rsm:SupplyChainTradeTransaction/ram:ApplicableHeaderTradeDelivery/ram:DeliveryNoteReferencedDocument/ram:FormattedIssueDateTime</v>
      </c>
      <c r="W573" s="271" t="str">
        <f t="shared" si="17"/>
        <v>/qdt:DateTimeString</v>
      </c>
      <c r="X573" s="272">
        <f>COUNTIFS(M$4:M573,V573)</f>
        <v>1</v>
      </c>
      <c r="Z573" s="274" t="s">
        <v>92</v>
      </c>
      <c r="AA573" s="275">
        <v>5</v>
      </c>
      <c r="AB573" s="275" t="s">
        <v>16</v>
      </c>
      <c r="AC573" s="277" t="s">
        <v>1082</v>
      </c>
      <c r="AD573" s="277"/>
      <c r="AE573" s="278"/>
      <c r="AF573" s="278"/>
      <c r="AG573" s="278"/>
      <c r="AH573" s="277"/>
      <c r="AI573" s="279" t="s">
        <v>16</v>
      </c>
      <c r="AJ573" s="280" t="s">
        <v>2643</v>
      </c>
      <c r="AK573" s="281" t="s">
        <v>2644</v>
      </c>
      <c r="AL573" s="279"/>
      <c r="AM573" s="282"/>
      <c r="AN573" s="275" t="s">
        <v>20</v>
      </c>
      <c r="AO573" s="279"/>
      <c r="AP573" s="283"/>
      <c r="AQ573" s="268"/>
      <c r="AR573" s="284" t="s">
        <v>99</v>
      </c>
      <c r="AS573" s="398"/>
    </row>
    <row r="574" spans="1:45" s="362" customFormat="1" ht="46" customHeight="1" x14ac:dyDescent="0.2">
      <c r="A574" s="556" t="s">
        <v>4161</v>
      </c>
      <c r="B574" s="274" t="s">
        <v>92</v>
      </c>
      <c r="C574" s="275">
        <v>6</v>
      </c>
      <c r="D574" s="275" t="s">
        <v>16</v>
      </c>
      <c r="E574" s="277" t="s">
        <v>302</v>
      </c>
      <c r="F574" s="277"/>
      <c r="G574" s="278"/>
      <c r="H574" s="278"/>
      <c r="I574" s="278" t="s">
        <v>227</v>
      </c>
      <c r="J574" s="277"/>
      <c r="K574" s="279" t="s">
        <v>16</v>
      </c>
      <c r="L574" s="280" t="s">
        <v>2645</v>
      </c>
      <c r="M574" s="281" t="s">
        <v>2646</v>
      </c>
      <c r="N574" s="279"/>
      <c r="O574" s="282"/>
      <c r="P574" s="275" t="s">
        <v>20</v>
      </c>
      <c r="Q574" s="279"/>
      <c r="R574" s="283"/>
      <c r="S574" s="208" t="e">
        <f>IF(B574="EXT",MATCH(SUBSTITUTE(M574,"/rsm:CrossIndustryInvoice",""),'Order-X_EXTENDED'!O:O,0),MATCH(B574,'Order-X_EXTENDED'!Z:Z,0))</f>
        <v>#N/A</v>
      </c>
      <c r="T574" s="284" t="s">
        <v>99</v>
      </c>
      <c r="U574" s="273" t="s">
        <v>4704</v>
      </c>
      <c r="V574" s="271" t="str">
        <f t="shared" si="16"/>
        <v>/rsm:CrossIndustryInvoice/rsm:SupplyChainTradeTransaction/ram:ApplicableHeaderTradeDelivery/ram:DeliveryNoteReferencedDocument/ram:FormattedIssueDateTime/qdt:DateTimeString</v>
      </c>
      <c r="W574" s="271" t="str">
        <f t="shared" si="17"/>
        <v>/@format</v>
      </c>
      <c r="X574" s="272">
        <f>COUNTIFS(M$4:M574,V574)</f>
        <v>1</v>
      </c>
      <c r="Z574" s="274" t="s">
        <v>92</v>
      </c>
      <c r="AA574" s="275">
        <v>6</v>
      </c>
      <c r="AB574" s="275" t="s">
        <v>16</v>
      </c>
      <c r="AC574" s="277" t="s">
        <v>307</v>
      </c>
      <c r="AD574" s="277"/>
      <c r="AE574" s="278"/>
      <c r="AF574" s="278"/>
      <c r="AG574" s="278"/>
      <c r="AH574" s="277"/>
      <c r="AI574" s="279" t="s">
        <v>16</v>
      </c>
      <c r="AJ574" s="280" t="s">
        <v>2645</v>
      </c>
      <c r="AK574" s="281" t="s">
        <v>2646</v>
      </c>
      <c r="AL574" s="279"/>
      <c r="AM574" s="282"/>
      <c r="AN574" s="275" t="s">
        <v>20</v>
      </c>
      <c r="AO574" s="279"/>
      <c r="AP574" s="283"/>
      <c r="AQ574" s="268"/>
      <c r="AR574" s="284" t="s">
        <v>99</v>
      </c>
      <c r="AS574" s="398"/>
    </row>
    <row r="575" spans="1:45" s="362" customFormat="1" ht="46" customHeight="1" x14ac:dyDescent="0.2">
      <c r="A575" s="557" t="s">
        <v>4162</v>
      </c>
      <c r="B575" s="369" t="s">
        <v>2647</v>
      </c>
      <c r="C575" s="298">
        <v>2</v>
      </c>
      <c r="D575" s="298" t="s">
        <v>20</v>
      </c>
      <c r="E575" s="300" t="s">
        <v>4646</v>
      </c>
      <c r="F575" s="300" t="s">
        <v>2648</v>
      </c>
      <c r="G575" s="301" t="s">
        <v>2649</v>
      </c>
      <c r="H575" s="301" t="s">
        <v>2611</v>
      </c>
      <c r="I575" s="301" t="s">
        <v>77</v>
      </c>
      <c r="J575" s="300"/>
      <c r="K575" s="298" t="s">
        <v>16</v>
      </c>
      <c r="L575" s="302" t="s">
        <v>2650</v>
      </c>
      <c r="M575" s="303" t="s">
        <v>2651</v>
      </c>
      <c r="N575" s="298" t="s">
        <v>77</v>
      </c>
      <c r="O575" s="304" t="s">
        <v>81</v>
      </c>
      <c r="P575" s="298" t="s">
        <v>16</v>
      </c>
      <c r="Q575" s="298" t="s">
        <v>574</v>
      </c>
      <c r="R575" s="305" t="s">
        <v>77</v>
      </c>
      <c r="S575" s="208">
        <f>IF(B575="EXT",MATCH(SUBSTITUTE(M575,"/rsm:CrossIndustryInvoice",""),'Order-X_EXTENDED'!O:O,0),MATCH(B575,'Order-X_EXTENDED'!Z:Z,0))</f>
        <v>791</v>
      </c>
      <c r="T575" s="357" t="s">
        <v>84</v>
      </c>
      <c r="U575" s="273"/>
      <c r="V575" s="271" t="str">
        <f t="shared" si="16"/>
        <v>/rsm:CrossIndustryInvoice/rsm:SupplyChainTradeTransaction</v>
      </c>
      <c r="W575" s="271" t="str">
        <f t="shared" si="17"/>
        <v>/ram:ApplicableHeaderTradeSettlement</v>
      </c>
      <c r="X575" s="272">
        <f>COUNTIFS(M$4:M575,V575)</f>
        <v>1</v>
      </c>
      <c r="Z575" s="370" t="s">
        <v>2647</v>
      </c>
      <c r="AA575" s="298">
        <v>2</v>
      </c>
      <c r="AB575" s="298" t="s">
        <v>20</v>
      </c>
      <c r="AC575" s="300" t="s">
        <v>2652</v>
      </c>
      <c r="AD575" s="300" t="s">
        <v>2653</v>
      </c>
      <c r="AE575" s="301" t="s">
        <v>2654</v>
      </c>
      <c r="AF575" s="301" t="s">
        <v>2611</v>
      </c>
      <c r="AG575" s="301" t="s">
        <v>77</v>
      </c>
      <c r="AH575" s="300"/>
      <c r="AI575" s="298" t="s">
        <v>16</v>
      </c>
      <c r="AJ575" s="302" t="s">
        <v>2650</v>
      </c>
      <c r="AK575" s="303" t="s">
        <v>2651</v>
      </c>
      <c r="AL575" s="298" t="s">
        <v>77</v>
      </c>
      <c r="AM575" s="304" t="s">
        <v>81</v>
      </c>
      <c r="AN575" s="298" t="s">
        <v>16</v>
      </c>
      <c r="AO575" s="298" t="s">
        <v>574</v>
      </c>
      <c r="AP575" s="305" t="s">
        <v>77</v>
      </c>
      <c r="AQ575" s="268"/>
      <c r="AR575" s="357" t="s">
        <v>84</v>
      </c>
      <c r="AS575" s="398"/>
    </row>
    <row r="576" spans="1:45" s="362" customFormat="1" ht="46" customHeight="1" x14ac:dyDescent="0.2">
      <c r="A576" s="68" t="s">
        <v>4162</v>
      </c>
      <c r="B576" s="371" t="s">
        <v>2655</v>
      </c>
      <c r="C576" s="279">
        <v>3</v>
      </c>
      <c r="D576" s="279" t="s">
        <v>20</v>
      </c>
      <c r="E576" s="277" t="s">
        <v>2656</v>
      </c>
      <c r="F576" s="277" t="s">
        <v>2657</v>
      </c>
      <c r="G576" s="278" t="s">
        <v>2658</v>
      </c>
      <c r="H576" s="278" t="s">
        <v>2659</v>
      </c>
      <c r="I576" s="278" t="s">
        <v>77</v>
      </c>
      <c r="J576" s="277" t="s">
        <v>144</v>
      </c>
      <c r="K576" s="279" t="s">
        <v>20</v>
      </c>
      <c r="L576" s="288" t="s">
        <v>2660</v>
      </c>
      <c r="M576" s="289" t="s">
        <v>2661</v>
      </c>
      <c r="N576" s="279" t="s">
        <v>147</v>
      </c>
      <c r="O576" s="282" t="s">
        <v>81</v>
      </c>
      <c r="P576" s="279" t="s">
        <v>20</v>
      </c>
      <c r="Q576" s="279" t="s">
        <v>77</v>
      </c>
      <c r="R576" s="283" t="s">
        <v>77</v>
      </c>
      <c r="S576" s="208" t="e">
        <f>IF(B576="EXT",MATCH(SUBSTITUTE(M576,"/rsm:CrossIndustryInvoice",""),'Order-X_EXTENDED'!O:O,0),MATCH(B576,'Order-X_EXTENDED'!Z:Z,0))</f>
        <v>#N/A</v>
      </c>
      <c r="T576" s="282" t="s">
        <v>256</v>
      </c>
      <c r="U576" s="273" t="s">
        <v>4704</v>
      </c>
      <c r="V576" s="271" t="str">
        <f t="shared" si="16"/>
        <v>/rsm:CrossIndustryInvoice/rsm:SupplyChainTradeTransaction/ram:ApplicableHeaderTradeSettlement</v>
      </c>
      <c r="W576" s="271" t="str">
        <f t="shared" si="17"/>
        <v>/ram:CreditorReferenceID</v>
      </c>
      <c r="X576" s="272">
        <f>COUNTIFS(M$4:M576,V576)</f>
        <v>1</v>
      </c>
      <c r="Z576" s="371" t="s">
        <v>2655</v>
      </c>
      <c r="AA576" s="279">
        <v>3</v>
      </c>
      <c r="AB576" s="279" t="s">
        <v>20</v>
      </c>
      <c r="AC576" s="277" t="s">
        <v>2662</v>
      </c>
      <c r="AD576" s="277" t="s">
        <v>2663</v>
      </c>
      <c r="AE576" s="278" t="s">
        <v>2664</v>
      </c>
      <c r="AF576" s="278" t="s">
        <v>2665</v>
      </c>
      <c r="AG576" s="278" t="s">
        <v>77</v>
      </c>
      <c r="AH576" s="277" t="s">
        <v>154</v>
      </c>
      <c r="AI576" s="279" t="s">
        <v>20</v>
      </c>
      <c r="AJ576" s="288" t="s">
        <v>2660</v>
      </c>
      <c r="AK576" s="289" t="s">
        <v>2661</v>
      </c>
      <c r="AL576" s="279" t="s">
        <v>147</v>
      </c>
      <c r="AM576" s="282" t="s">
        <v>81</v>
      </c>
      <c r="AN576" s="279" t="s">
        <v>20</v>
      </c>
      <c r="AO576" s="279" t="s">
        <v>77</v>
      </c>
      <c r="AP576" s="283" t="s">
        <v>77</v>
      </c>
      <c r="AQ576" s="268"/>
      <c r="AR576" s="282" t="s">
        <v>256</v>
      </c>
      <c r="AS576" s="398"/>
    </row>
    <row r="577" spans="1:45" s="362" customFormat="1" ht="46" customHeight="1" x14ac:dyDescent="0.2">
      <c r="A577" s="558" t="s">
        <v>4162</v>
      </c>
      <c r="B577" s="371" t="s">
        <v>2666</v>
      </c>
      <c r="C577" s="279">
        <v>3</v>
      </c>
      <c r="D577" s="279" t="s">
        <v>20</v>
      </c>
      <c r="E577" s="277" t="s">
        <v>2667</v>
      </c>
      <c r="F577" s="277" t="s">
        <v>2668</v>
      </c>
      <c r="G577" s="278" t="s">
        <v>2669</v>
      </c>
      <c r="H577" s="278"/>
      <c r="I577" s="278" t="s">
        <v>77</v>
      </c>
      <c r="J577" s="277" t="s">
        <v>122</v>
      </c>
      <c r="K577" s="279" t="s">
        <v>20</v>
      </c>
      <c r="L577" s="288" t="s">
        <v>2670</v>
      </c>
      <c r="M577" s="289" t="s">
        <v>2671</v>
      </c>
      <c r="N577" s="279" t="s">
        <v>125</v>
      </c>
      <c r="O577" s="282" t="s">
        <v>81</v>
      </c>
      <c r="P577" s="279" t="s">
        <v>21</v>
      </c>
      <c r="Q577" s="279" t="s">
        <v>272</v>
      </c>
      <c r="R577" s="283" t="s">
        <v>77</v>
      </c>
      <c r="S577" s="208" t="e">
        <f>IF(B577="EXT",MATCH(SUBSTITUTE(M577,"/rsm:CrossIndustryInvoice",""),'Order-X_EXTENDED'!O:O,0),MATCH(B577,'Order-X_EXTENDED'!Z:Z,0))</f>
        <v>#N/A</v>
      </c>
      <c r="T577" s="282" t="s">
        <v>256</v>
      </c>
      <c r="U577" s="273" t="s">
        <v>4704</v>
      </c>
      <c r="V577" s="271" t="str">
        <f t="shared" si="16"/>
        <v>/rsm:CrossIndustryInvoice/rsm:SupplyChainTradeTransaction/ram:ApplicableHeaderTradeSettlement</v>
      </c>
      <c r="W577" s="271" t="str">
        <f t="shared" si="17"/>
        <v>/ram:PaymentReference</v>
      </c>
      <c r="X577" s="272">
        <f>COUNTIFS(M$4:M577,V577)</f>
        <v>1</v>
      </c>
      <c r="Z577" s="371" t="s">
        <v>2666</v>
      </c>
      <c r="AA577" s="279">
        <v>3</v>
      </c>
      <c r="AB577" s="279" t="s">
        <v>20</v>
      </c>
      <c r="AC577" s="277" t="s">
        <v>2672</v>
      </c>
      <c r="AD577" s="277" t="s">
        <v>2673</v>
      </c>
      <c r="AE577" s="278" t="s">
        <v>2674</v>
      </c>
      <c r="AF577" s="278"/>
      <c r="AG577" s="278" t="s">
        <v>77</v>
      </c>
      <c r="AH577" s="277" t="s">
        <v>131</v>
      </c>
      <c r="AI577" s="279" t="s">
        <v>20</v>
      </c>
      <c r="AJ577" s="288" t="s">
        <v>2670</v>
      </c>
      <c r="AK577" s="289" t="s">
        <v>2671</v>
      </c>
      <c r="AL577" s="279" t="s">
        <v>125</v>
      </c>
      <c r="AM577" s="282" t="s">
        <v>81</v>
      </c>
      <c r="AN577" s="279" t="s">
        <v>21</v>
      </c>
      <c r="AO577" s="279" t="s">
        <v>272</v>
      </c>
      <c r="AP577" s="283" t="s">
        <v>77</v>
      </c>
      <c r="AQ577" s="268"/>
      <c r="AR577" s="282" t="s">
        <v>256</v>
      </c>
      <c r="AS577" s="398"/>
    </row>
    <row r="578" spans="1:45" s="362" customFormat="1" ht="46" customHeight="1" x14ac:dyDescent="0.2">
      <c r="A578" s="558" t="s">
        <v>4162</v>
      </c>
      <c r="B578" s="371" t="s">
        <v>2675</v>
      </c>
      <c r="C578" s="279">
        <v>3</v>
      </c>
      <c r="D578" s="279" t="s">
        <v>20</v>
      </c>
      <c r="E578" s="277" t="s">
        <v>2676</v>
      </c>
      <c r="F578" s="277" t="s">
        <v>2677</v>
      </c>
      <c r="G578" s="278" t="s">
        <v>2678</v>
      </c>
      <c r="H578" s="278"/>
      <c r="I578" s="278" t="s">
        <v>77</v>
      </c>
      <c r="J578" s="277" t="s">
        <v>189</v>
      </c>
      <c r="K578" s="279" t="s">
        <v>20</v>
      </c>
      <c r="L578" s="288" t="s">
        <v>2679</v>
      </c>
      <c r="M578" s="289" t="s">
        <v>2680</v>
      </c>
      <c r="N578" s="279" t="s">
        <v>192</v>
      </c>
      <c r="O578" s="282" t="s">
        <v>81</v>
      </c>
      <c r="P578" s="279" t="s">
        <v>20</v>
      </c>
      <c r="Q578" s="279" t="s">
        <v>193</v>
      </c>
      <c r="R578" s="283" t="s">
        <v>77</v>
      </c>
      <c r="S578" s="208">
        <f>IF(B578="EXT",MATCH(SUBSTITUTE(M578,"/rsm:CrossIndustryInvoice",""),'Order-X_EXTENDED'!O:O,0),MATCH(B578,'Order-X_EXTENDED'!Z:Z,0))</f>
        <v>792</v>
      </c>
      <c r="T578" s="282" t="s">
        <v>359</v>
      </c>
      <c r="U578" s="273" t="s">
        <v>4704</v>
      </c>
      <c r="V578" s="271" t="str">
        <f t="shared" si="16"/>
        <v>/rsm:CrossIndustryInvoice/rsm:SupplyChainTradeTransaction/ram:ApplicableHeaderTradeSettlement</v>
      </c>
      <c r="W578" s="271" t="str">
        <f t="shared" si="17"/>
        <v>/ram:TaxCurrencyCode</v>
      </c>
      <c r="X578" s="272">
        <f>COUNTIFS(M$4:M578,V578)</f>
        <v>1</v>
      </c>
      <c r="Z578" s="371" t="s">
        <v>2675</v>
      </c>
      <c r="AA578" s="279">
        <v>3</v>
      </c>
      <c r="AB578" s="279" t="s">
        <v>20</v>
      </c>
      <c r="AC578" s="277" t="s">
        <v>2681</v>
      </c>
      <c r="AD578" s="277" t="s">
        <v>2682</v>
      </c>
      <c r="AE578" s="278" t="s">
        <v>2683</v>
      </c>
      <c r="AF578" s="278"/>
      <c r="AG578" s="278" t="s">
        <v>77</v>
      </c>
      <c r="AH578" s="277" t="s">
        <v>189</v>
      </c>
      <c r="AI578" s="279" t="s">
        <v>20</v>
      </c>
      <c r="AJ578" s="288" t="s">
        <v>2679</v>
      </c>
      <c r="AK578" s="289" t="s">
        <v>2680</v>
      </c>
      <c r="AL578" s="279" t="s">
        <v>192</v>
      </c>
      <c r="AM578" s="282" t="s">
        <v>81</v>
      </c>
      <c r="AN578" s="279" t="s">
        <v>20</v>
      </c>
      <c r="AO578" s="279" t="s">
        <v>193</v>
      </c>
      <c r="AP578" s="283" t="s">
        <v>77</v>
      </c>
      <c r="AQ578" s="268"/>
      <c r="AR578" s="282" t="s">
        <v>359</v>
      </c>
      <c r="AS578" s="398"/>
    </row>
    <row r="579" spans="1:45" s="362" customFormat="1" ht="46" customHeight="1" x14ac:dyDescent="0.2">
      <c r="A579" s="558" t="s">
        <v>4162</v>
      </c>
      <c r="B579" s="371" t="s">
        <v>2684</v>
      </c>
      <c r="C579" s="279">
        <v>3</v>
      </c>
      <c r="D579" s="279" t="s">
        <v>16</v>
      </c>
      <c r="E579" s="277" t="s">
        <v>2685</v>
      </c>
      <c r="F579" s="277" t="s">
        <v>2686</v>
      </c>
      <c r="G579" s="278" t="s">
        <v>2687</v>
      </c>
      <c r="H579" s="278" t="s">
        <v>2688</v>
      </c>
      <c r="I579" s="278" t="s">
        <v>2689</v>
      </c>
      <c r="J579" s="277" t="s">
        <v>189</v>
      </c>
      <c r="K579" s="279" t="s">
        <v>16</v>
      </c>
      <c r="L579" s="288" t="s">
        <v>2690</v>
      </c>
      <c r="M579" s="289" t="s">
        <v>2691</v>
      </c>
      <c r="N579" s="279" t="s">
        <v>192</v>
      </c>
      <c r="O579" s="282" t="s">
        <v>81</v>
      </c>
      <c r="P579" s="279" t="s">
        <v>20</v>
      </c>
      <c r="Q579" s="279" t="s">
        <v>193</v>
      </c>
      <c r="R579" s="283" t="s">
        <v>77</v>
      </c>
      <c r="S579" s="208">
        <f>IF(B579="EXT",MATCH(SUBSTITUTE(M579,"/rsm:CrossIndustryInvoice",""),'Order-X_EXTENDED'!O:O,0),MATCH(B579,'Order-X_EXTENDED'!Z:Z,0))</f>
        <v>794</v>
      </c>
      <c r="T579" s="282" t="s">
        <v>84</v>
      </c>
      <c r="U579" s="273"/>
      <c r="V579" s="271" t="str">
        <f t="shared" si="16"/>
        <v>/rsm:CrossIndustryInvoice/rsm:SupplyChainTradeTransaction/ram:ApplicableHeaderTradeSettlement</v>
      </c>
      <c r="W579" s="271" t="str">
        <f t="shared" si="17"/>
        <v>/ram:InvoiceCurrencyCode</v>
      </c>
      <c r="X579" s="272">
        <f>COUNTIFS(M$4:M579,V579)</f>
        <v>1</v>
      </c>
      <c r="Z579" s="371" t="s">
        <v>2684</v>
      </c>
      <c r="AA579" s="279">
        <v>3</v>
      </c>
      <c r="AB579" s="279" t="s">
        <v>16</v>
      </c>
      <c r="AC579" s="277" t="s">
        <v>2692</v>
      </c>
      <c r="AD579" s="277" t="s">
        <v>2693</v>
      </c>
      <c r="AE579" s="278" t="s">
        <v>2694</v>
      </c>
      <c r="AF579" s="278" t="s">
        <v>2695</v>
      </c>
      <c r="AG579" s="278" t="s">
        <v>2696</v>
      </c>
      <c r="AH579" s="277" t="s">
        <v>189</v>
      </c>
      <c r="AI579" s="279" t="s">
        <v>16</v>
      </c>
      <c r="AJ579" s="288" t="s">
        <v>2690</v>
      </c>
      <c r="AK579" s="289" t="s">
        <v>2691</v>
      </c>
      <c r="AL579" s="279" t="s">
        <v>192</v>
      </c>
      <c r="AM579" s="282" t="s">
        <v>81</v>
      </c>
      <c r="AN579" s="279" t="s">
        <v>20</v>
      </c>
      <c r="AO579" s="279" t="s">
        <v>193</v>
      </c>
      <c r="AP579" s="283" t="s">
        <v>77</v>
      </c>
      <c r="AQ579" s="268"/>
      <c r="AR579" s="282" t="s">
        <v>84</v>
      </c>
      <c r="AS579" s="398"/>
    </row>
    <row r="580" spans="1:45" s="362" customFormat="1" ht="46" customHeight="1" x14ac:dyDescent="0.2">
      <c r="A580" s="558" t="s">
        <v>4162</v>
      </c>
      <c r="B580" s="274" t="s">
        <v>92</v>
      </c>
      <c r="C580" s="275">
        <v>3</v>
      </c>
      <c r="D580" s="275" t="s">
        <v>20</v>
      </c>
      <c r="E580" s="277" t="s">
        <v>4647</v>
      </c>
      <c r="F580" s="277" t="s">
        <v>4648</v>
      </c>
      <c r="G580" s="278"/>
      <c r="H580" s="278"/>
      <c r="I580" s="278"/>
      <c r="J580" s="277"/>
      <c r="K580" s="279" t="s">
        <v>20</v>
      </c>
      <c r="L580" s="280" t="s">
        <v>2697</v>
      </c>
      <c r="M580" s="281" t="s">
        <v>2698</v>
      </c>
      <c r="N580" s="279"/>
      <c r="O580" s="282"/>
      <c r="P580" s="275" t="s">
        <v>20</v>
      </c>
      <c r="Q580" s="279"/>
      <c r="R580" s="283"/>
      <c r="S580" s="208" t="e">
        <f>IF(B580="EXT",MATCH(SUBSTITUTE(M580,"/rsm:CrossIndustryInvoice",""),'Order-X_EXTENDED'!O:O,0),MATCH(B580,'Order-X_EXTENDED'!Z:Z,0))</f>
        <v>#N/A</v>
      </c>
      <c r="T580" s="284" t="s">
        <v>99</v>
      </c>
      <c r="U580" s="273" t="s">
        <v>4704</v>
      </c>
      <c r="V580" s="271" t="str">
        <f t="shared" si="16"/>
        <v>/rsm:CrossIndustryInvoice/rsm:SupplyChainTradeTransaction/ram:ApplicableHeaderTradeSettlement</v>
      </c>
      <c r="W580" s="271" t="str">
        <f t="shared" si="17"/>
        <v>/ram:InvoiceIssuerReference</v>
      </c>
      <c r="X580" s="272">
        <f>COUNTIFS(M$4:M580,V580)</f>
        <v>1</v>
      </c>
      <c r="Z580" s="274" t="s">
        <v>92</v>
      </c>
      <c r="AA580" s="275">
        <v>3</v>
      </c>
      <c r="AB580" s="275" t="s">
        <v>20</v>
      </c>
      <c r="AC580" s="277" t="s">
        <v>2699</v>
      </c>
      <c r="AD580" s="277"/>
      <c r="AE580" s="278"/>
      <c r="AF580" s="278"/>
      <c r="AG580" s="278"/>
      <c r="AH580" s="277"/>
      <c r="AI580" s="279" t="s">
        <v>20</v>
      </c>
      <c r="AJ580" s="280" t="s">
        <v>2697</v>
      </c>
      <c r="AK580" s="281" t="s">
        <v>2698</v>
      </c>
      <c r="AL580" s="279"/>
      <c r="AM580" s="282"/>
      <c r="AN580" s="275" t="s">
        <v>20</v>
      </c>
      <c r="AO580" s="279"/>
      <c r="AP580" s="283"/>
      <c r="AQ580" s="268"/>
      <c r="AR580" s="284" t="s">
        <v>99</v>
      </c>
      <c r="AS580" s="398"/>
    </row>
    <row r="581" spans="1:45" s="362" customFormat="1" ht="46" customHeight="1" x14ac:dyDescent="0.2">
      <c r="A581" s="557" t="s">
        <v>4162</v>
      </c>
      <c r="B581" s="308" t="s">
        <v>92</v>
      </c>
      <c r="C581" s="309">
        <v>3</v>
      </c>
      <c r="D581" s="309" t="s">
        <v>20</v>
      </c>
      <c r="E581" s="328" t="s">
        <v>4649</v>
      </c>
      <c r="F581" s="328"/>
      <c r="G581" s="329"/>
      <c r="H581" s="329"/>
      <c r="I581" s="329"/>
      <c r="J581" s="328"/>
      <c r="K581" s="327" t="s">
        <v>20</v>
      </c>
      <c r="L581" s="311" t="s">
        <v>2700</v>
      </c>
      <c r="M581" s="312" t="s">
        <v>2701</v>
      </c>
      <c r="N581" s="327"/>
      <c r="O581" s="332"/>
      <c r="P581" s="309" t="s">
        <v>20</v>
      </c>
      <c r="Q581" s="327"/>
      <c r="R581" s="333"/>
      <c r="S581" s="208">
        <f>IF(B581="EXT",MATCH(SUBSTITUTE(M581,"/rsm:CrossIndustryInvoice",""),'Order-X_EXTENDED'!O:O,0),MATCH(B581,'Order-X_EXTENDED'!Z:Z,0))</f>
        <v>795</v>
      </c>
      <c r="T581" s="313" t="s">
        <v>99</v>
      </c>
      <c r="U581" s="273"/>
      <c r="V581" s="271" t="str">
        <f t="shared" si="16"/>
        <v>/rsm:CrossIndustryInvoice/rsm:SupplyChainTradeTransaction/ram:ApplicableHeaderTradeSettlement</v>
      </c>
      <c r="W581" s="271" t="str">
        <f t="shared" si="17"/>
        <v>/ram:InvoicerTradeParty</v>
      </c>
      <c r="X581" s="272">
        <f>COUNTIFS(M$4:M581,V581)</f>
        <v>1</v>
      </c>
      <c r="Z581" s="308" t="s">
        <v>92</v>
      </c>
      <c r="AA581" s="309">
        <v>3</v>
      </c>
      <c r="AB581" s="309" t="s">
        <v>20</v>
      </c>
      <c r="AC581" s="328" t="s">
        <v>2702</v>
      </c>
      <c r="AD581" s="328"/>
      <c r="AE581" s="329"/>
      <c r="AF581" s="329"/>
      <c r="AG581" s="329"/>
      <c r="AH581" s="328"/>
      <c r="AI581" s="327" t="s">
        <v>20</v>
      </c>
      <c r="AJ581" s="311" t="s">
        <v>2700</v>
      </c>
      <c r="AK581" s="312" t="s">
        <v>2701</v>
      </c>
      <c r="AL581" s="327"/>
      <c r="AM581" s="332"/>
      <c r="AN581" s="309" t="s">
        <v>20</v>
      </c>
      <c r="AO581" s="327"/>
      <c r="AP581" s="333"/>
      <c r="AQ581" s="268"/>
      <c r="AR581" s="313" t="s">
        <v>99</v>
      </c>
      <c r="AS581" s="398"/>
    </row>
    <row r="582" spans="1:45" s="362" customFormat="1" ht="46" customHeight="1" x14ac:dyDescent="0.2">
      <c r="A582" s="558" t="s">
        <v>4162</v>
      </c>
      <c r="B582" s="274" t="s">
        <v>92</v>
      </c>
      <c r="C582" s="275">
        <v>4</v>
      </c>
      <c r="D582" s="275" t="s">
        <v>20</v>
      </c>
      <c r="E582" s="277" t="s">
        <v>4</v>
      </c>
      <c r="F582" s="277"/>
      <c r="G582" s="278"/>
      <c r="H582" s="278"/>
      <c r="I582" s="278"/>
      <c r="J582" s="277"/>
      <c r="K582" s="279" t="s">
        <v>20</v>
      </c>
      <c r="L582" s="280" t="s">
        <v>2703</v>
      </c>
      <c r="M582" s="281" t="s">
        <v>2704</v>
      </c>
      <c r="N582" s="279"/>
      <c r="O582" s="282"/>
      <c r="P582" s="275" t="s">
        <v>21</v>
      </c>
      <c r="Q582" s="279"/>
      <c r="R582" s="283"/>
      <c r="S582" s="208">
        <f>IF(B582="EXT",MATCH(SUBSTITUTE(M582,"/rsm:CrossIndustryInvoice",""),'Order-X_EXTENDED'!O:O,0),MATCH(B582,'Order-X_EXTENDED'!Z:Z,0))</f>
        <v>796</v>
      </c>
      <c r="T582" s="284" t="s">
        <v>99</v>
      </c>
      <c r="U582" s="273"/>
      <c r="V582" s="271" t="str">
        <f t="shared" si="16"/>
        <v>/rsm:CrossIndustryInvoice/rsm:SupplyChainTradeTransaction/ram:ApplicableHeaderTradeSettlement/ram:InvoicerTradeParty</v>
      </c>
      <c r="W582" s="271" t="str">
        <f t="shared" si="17"/>
        <v>/ram:ID</v>
      </c>
      <c r="X582" s="272">
        <f>COUNTIFS(M$4:M582,V582)</f>
        <v>1</v>
      </c>
      <c r="Z582" s="274" t="s">
        <v>92</v>
      </c>
      <c r="AA582" s="275">
        <v>4</v>
      </c>
      <c r="AB582" s="275" t="s">
        <v>20</v>
      </c>
      <c r="AC582" s="277" t="s">
        <v>154</v>
      </c>
      <c r="AD582" s="277"/>
      <c r="AE582" s="278"/>
      <c r="AF582" s="278"/>
      <c r="AG582" s="278"/>
      <c r="AH582" s="277"/>
      <c r="AI582" s="279" t="s">
        <v>20</v>
      </c>
      <c r="AJ582" s="280" t="s">
        <v>2703</v>
      </c>
      <c r="AK582" s="281" t="s">
        <v>2704</v>
      </c>
      <c r="AL582" s="279"/>
      <c r="AM582" s="282"/>
      <c r="AN582" s="275" t="s">
        <v>21</v>
      </c>
      <c r="AO582" s="279"/>
      <c r="AP582" s="283"/>
      <c r="AQ582" s="268"/>
      <c r="AR582" s="284" t="s">
        <v>99</v>
      </c>
      <c r="AS582" s="398"/>
    </row>
    <row r="583" spans="1:45" s="362" customFormat="1" ht="46" customHeight="1" x14ac:dyDescent="0.2">
      <c r="A583" s="558" t="s">
        <v>4162</v>
      </c>
      <c r="B583" s="274" t="s">
        <v>92</v>
      </c>
      <c r="C583" s="275">
        <v>4</v>
      </c>
      <c r="D583" s="275" t="s">
        <v>21</v>
      </c>
      <c r="E583" s="277" t="s">
        <v>551</v>
      </c>
      <c r="F583" s="277"/>
      <c r="G583" s="278"/>
      <c r="H583" s="278"/>
      <c r="I583" s="278"/>
      <c r="J583" s="277"/>
      <c r="K583" s="279" t="s">
        <v>21</v>
      </c>
      <c r="L583" s="280" t="s">
        <v>2705</v>
      </c>
      <c r="M583" s="281" t="s">
        <v>2706</v>
      </c>
      <c r="N583" s="279"/>
      <c r="O583" s="282"/>
      <c r="P583" s="275" t="s">
        <v>21</v>
      </c>
      <c r="Q583" s="279"/>
      <c r="R583" s="283"/>
      <c r="S583" s="208">
        <f>IF(B583="EXT",MATCH(SUBSTITUTE(M583,"/rsm:CrossIndustryInvoice",""),'Order-X_EXTENDED'!O:O,0),MATCH(B583,'Order-X_EXTENDED'!Z:Z,0))</f>
        <v>797</v>
      </c>
      <c r="T583" s="284" t="s">
        <v>99</v>
      </c>
      <c r="U583" s="273"/>
      <c r="V583" s="271" t="str">
        <f t="shared" si="16"/>
        <v>/rsm:CrossIndustryInvoice/rsm:SupplyChainTradeTransaction/ram:ApplicableHeaderTradeSettlement/ram:InvoicerTradeParty</v>
      </c>
      <c r="W583" s="271" t="str">
        <f t="shared" si="17"/>
        <v>/ram:GlobalID</v>
      </c>
      <c r="X583" s="272">
        <f>COUNTIFS(M$4:M583,V583)</f>
        <v>1</v>
      </c>
      <c r="Z583" s="274" t="s">
        <v>92</v>
      </c>
      <c r="AA583" s="275">
        <v>4</v>
      </c>
      <c r="AB583" s="275" t="s">
        <v>21</v>
      </c>
      <c r="AC583" s="277" t="s">
        <v>2707</v>
      </c>
      <c r="AD583" s="277"/>
      <c r="AE583" s="278"/>
      <c r="AF583" s="278"/>
      <c r="AG583" s="278"/>
      <c r="AH583" s="277"/>
      <c r="AI583" s="279" t="s">
        <v>21</v>
      </c>
      <c r="AJ583" s="280" t="s">
        <v>2705</v>
      </c>
      <c r="AK583" s="281" t="s">
        <v>2706</v>
      </c>
      <c r="AL583" s="279"/>
      <c r="AM583" s="282"/>
      <c r="AN583" s="275" t="s">
        <v>21</v>
      </c>
      <c r="AO583" s="279"/>
      <c r="AP583" s="283"/>
      <c r="AQ583" s="268"/>
      <c r="AR583" s="284" t="s">
        <v>99</v>
      </c>
      <c r="AS583" s="398"/>
    </row>
    <row r="584" spans="1:45" s="362" customFormat="1" ht="46" customHeight="1" x14ac:dyDescent="0.2">
      <c r="A584" s="558" t="s">
        <v>4162</v>
      </c>
      <c r="B584" s="274" t="s">
        <v>92</v>
      </c>
      <c r="C584" s="275">
        <v>5</v>
      </c>
      <c r="D584" s="275" t="s">
        <v>20</v>
      </c>
      <c r="E584" s="277" t="s">
        <v>554</v>
      </c>
      <c r="F584" s="277"/>
      <c r="G584" s="278"/>
      <c r="H584" s="278"/>
      <c r="I584" s="278"/>
      <c r="J584" s="277"/>
      <c r="K584" s="279" t="s">
        <v>16</v>
      </c>
      <c r="L584" s="280" t="s">
        <v>2708</v>
      </c>
      <c r="M584" s="281" t="s">
        <v>2709</v>
      </c>
      <c r="N584" s="279"/>
      <c r="O584" s="282"/>
      <c r="P584" s="275" t="s">
        <v>20</v>
      </c>
      <c r="Q584" s="279"/>
      <c r="R584" s="283"/>
      <c r="S584" s="208">
        <f>IF(B584="EXT",MATCH(SUBSTITUTE(M584,"/rsm:CrossIndustryInvoice",""),'Order-X_EXTENDED'!O:O,0),MATCH(B584,'Order-X_EXTENDED'!Z:Z,0))</f>
        <v>798</v>
      </c>
      <c r="T584" s="284" t="s">
        <v>99</v>
      </c>
      <c r="U584" s="273"/>
      <c r="V584" s="271" t="str">
        <f t="shared" si="16"/>
        <v>/rsm:CrossIndustryInvoice/rsm:SupplyChainTradeTransaction/ram:ApplicableHeaderTradeSettlement/ram:InvoicerTradeParty/ram:GlobalID</v>
      </c>
      <c r="W584" s="271" t="str">
        <f t="shared" si="17"/>
        <v>/@schemeID</v>
      </c>
      <c r="X584" s="272">
        <f>COUNTIFS(M$4:M584,V584)</f>
        <v>1</v>
      </c>
      <c r="Z584" s="274" t="s">
        <v>92</v>
      </c>
      <c r="AA584" s="275">
        <v>5</v>
      </c>
      <c r="AB584" s="275" t="s">
        <v>20</v>
      </c>
      <c r="AC584" s="277" t="s">
        <v>410</v>
      </c>
      <c r="AD584" s="277"/>
      <c r="AE584" s="278"/>
      <c r="AF584" s="278"/>
      <c r="AG584" s="278"/>
      <c r="AH584" s="277"/>
      <c r="AI584" s="279" t="s">
        <v>16</v>
      </c>
      <c r="AJ584" s="280" t="s">
        <v>2708</v>
      </c>
      <c r="AK584" s="281" t="s">
        <v>2709</v>
      </c>
      <c r="AL584" s="279"/>
      <c r="AM584" s="282"/>
      <c r="AN584" s="275" t="s">
        <v>20</v>
      </c>
      <c r="AO584" s="279"/>
      <c r="AP584" s="283"/>
      <c r="AQ584" s="268"/>
      <c r="AR584" s="284" t="s">
        <v>99</v>
      </c>
      <c r="AS584" s="398"/>
    </row>
    <row r="585" spans="1:45" s="362" customFormat="1" ht="46" customHeight="1" x14ac:dyDescent="0.2">
      <c r="A585" s="558" t="s">
        <v>4162</v>
      </c>
      <c r="B585" s="274" t="s">
        <v>92</v>
      </c>
      <c r="C585" s="275">
        <v>4</v>
      </c>
      <c r="D585" s="275" t="s">
        <v>20</v>
      </c>
      <c r="E585" s="277" t="s">
        <v>8</v>
      </c>
      <c r="F585" s="277"/>
      <c r="G585" s="278"/>
      <c r="H585" s="278"/>
      <c r="I585" s="278"/>
      <c r="J585" s="277"/>
      <c r="K585" s="279" t="s">
        <v>20</v>
      </c>
      <c r="L585" s="280" t="s">
        <v>2710</v>
      </c>
      <c r="M585" s="281" t="s">
        <v>2711</v>
      </c>
      <c r="N585" s="279"/>
      <c r="O585" s="282"/>
      <c r="P585" s="275" t="s">
        <v>20</v>
      </c>
      <c r="Q585" s="279"/>
      <c r="R585" s="283"/>
      <c r="S585" s="208">
        <f>IF(B585="EXT",MATCH(SUBSTITUTE(M585,"/rsm:CrossIndustryInvoice",""),'Order-X_EXTENDED'!O:O,0),MATCH(B585,'Order-X_EXTENDED'!Z:Z,0))</f>
        <v>799</v>
      </c>
      <c r="T585" s="284" t="s">
        <v>99</v>
      </c>
      <c r="U585" s="273"/>
      <c r="V585" s="271" t="str">
        <f t="shared" si="16"/>
        <v>/rsm:CrossIndustryInvoice/rsm:SupplyChainTradeTransaction/ram:ApplicableHeaderTradeSettlement/ram:InvoicerTradeParty</v>
      </c>
      <c r="W585" s="271" t="str">
        <f t="shared" si="17"/>
        <v>/ram:Name</v>
      </c>
      <c r="X585" s="272">
        <f>COUNTIFS(M$4:M585,V585)</f>
        <v>1</v>
      </c>
      <c r="Z585" s="274" t="s">
        <v>92</v>
      </c>
      <c r="AA585" s="275">
        <v>4</v>
      </c>
      <c r="AB585" s="275" t="s">
        <v>20</v>
      </c>
      <c r="AC585" s="277" t="s">
        <v>2297</v>
      </c>
      <c r="AD585" s="277"/>
      <c r="AE585" s="278"/>
      <c r="AF585" s="278"/>
      <c r="AG585" s="278"/>
      <c r="AH585" s="277"/>
      <c r="AI585" s="279" t="s">
        <v>20</v>
      </c>
      <c r="AJ585" s="280" t="s">
        <v>2710</v>
      </c>
      <c r="AK585" s="281" t="s">
        <v>2711</v>
      </c>
      <c r="AL585" s="279"/>
      <c r="AM585" s="282"/>
      <c r="AN585" s="275" t="s">
        <v>20</v>
      </c>
      <c r="AO585" s="279"/>
      <c r="AP585" s="283"/>
      <c r="AQ585" s="268"/>
      <c r="AR585" s="284" t="s">
        <v>99</v>
      </c>
      <c r="AS585" s="398"/>
    </row>
    <row r="586" spans="1:45" s="362" customFormat="1" ht="46" customHeight="1" x14ac:dyDescent="0.2">
      <c r="A586" s="558" t="s">
        <v>4162</v>
      </c>
      <c r="B586" s="335" t="s">
        <v>92</v>
      </c>
      <c r="C586" s="336">
        <v>4</v>
      </c>
      <c r="D586" s="336" t="s">
        <v>20</v>
      </c>
      <c r="E586" s="328" t="s">
        <v>4650</v>
      </c>
      <c r="F586" s="328"/>
      <c r="G586" s="329"/>
      <c r="H586" s="329"/>
      <c r="I586" s="329"/>
      <c r="J586" s="328"/>
      <c r="K586" s="327" t="s">
        <v>20</v>
      </c>
      <c r="L586" s="337" t="s">
        <v>2712</v>
      </c>
      <c r="M586" s="338" t="s">
        <v>2713</v>
      </c>
      <c r="N586" s="327"/>
      <c r="O586" s="332"/>
      <c r="P586" s="336" t="s">
        <v>20</v>
      </c>
      <c r="Q586" s="327"/>
      <c r="R586" s="333"/>
      <c r="S586" s="208">
        <f>IF(B586="EXT",MATCH(SUBSTITUTE(M586,"/rsm:CrossIndustryInvoice",""),'Order-X_EXTENDED'!O:O,0),MATCH(B586,'Order-X_EXTENDED'!Z:Z,0))</f>
        <v>800</v>
      </c>
      <c r="T586" s="339" t="s">
        <v>99</v>
      </c>
      <c r="U586" s="273"/>
      <c r="V586" s="271" t="str">
        <f t="shared" si="16"/>
        <v>/rsm:CrossIndustryInvoice/rsm:SupplyChainTradeTransaction/ram:ApplicableHeaderTradeSettlement/ram:InvoicerTradeParty</v>
      </c>
      <c r="W586" s="271" t="str">
        <f t="shared" si="17"/>
        <v>/ram:SpecifiedLegalOrganization</v>
      </c>
      <c r="X586" s="272">
        <f>COUNTIFS(M$4:M586,V586)</f>
        <v>1</v>
      </c>
      <c r="Z586" s="335" t="s">
        <v>92</v>
      </c>
      <c r="AA586" s="336">
        <v>4</v>
      </c>
      <c r="AB586" s="336" t="s">
        <v>20</v>
      </c>
      <c r="AC586" s="328" t="s">
        <v>1906</v>
      </c>
      <c r="AD586" s="328"/>
      <c r="AE586" s="329"/>
      <c r="AF586" s="329"/>
      <c r="AG586" s="329"/>
      <c r="AH586" s="328"/>
      <c r="AI586" s="327" t="s">
        <v>20</v>
      </c>
      <c r="AJ586" s="337" t="s">
        <v>2712</v>
      </c>
      <c r="AK586" s="338" t="s">
        <v>2713</v>
      </c>
      <c r="AL586" s="327"/>
      <c r="AM586" s="332"/>
      <c r="AN586" s="336" t="s">
        <v>20</v>
      </c>
      <c r="AO586" s="327"/>
      <c r="AP586" s="333"/>
      <c r="AQ586" s="268"/>
      <c r="AR586" s="339" t="s">
        <v>99</v>
      </c>
      <c r="AS586" s="398"/>
    </row>
    <row r="587" spans="1:45" s="362" customFormat="1" ht="46" customHeight="1" x14ac:dyDescent="0.2">
      <c r="A587" s="558" t="s">
        <v>4162</v>
      </c>
      <c r="B587" s="274" t="s">
        <v>92</v>
      </c>
      <c r="C587" s="275">
        <v>5</v>
      </c>
      <c r="D587" s="275" t="s">
        <v>20</v>
      </c>
      <c r="E587" s="277" t="s">
        <v>4</v>
      </c>
      <c r="F587" s="277"/>
      <c r="G587" s="278"/>
      <c r="H587" s="278"/>
      <c r="I587" s="278"/>
      <c r="J587" s="277"/>
      <c r="K587" s="279" t="s">
        <v>20</v>
      </c>
      <c r="L587" s="280" t="s">
        <v>2714</v>
      </c>
      <c r="M587" s="281" t="s">
        <v>2715</v>
      </c>
      <c r="N587" s="279"/>
      <c r="O587" s="282"/>
      <c r="P587" s="275" t="s">
        <v>20</v>
      </c>
      <c r="Q587" s="279"/>
      <c r="R587" s="283"/>
      <c r="S587" s="208">
        <f>IF(B587="EXT",MATCH(SUBSTITUTE(M587,"/rsm:CrossIndustryInvoice",""),'Order-X_EXTENDED'!O:O,0),MATCH(B587,'Order-X_EXTENDED'!Z:Z,0))</f>
        <v>801</v>
      </c>
      <c r="T587" s="284" t="s">
        <v>99</v>
      </c>
      <c r="U587" s="273"/>
      <c r="V587" s="271" t="str">
        <f t="shared" si="16"/>
        <v>/rsm:CrossIndustryInvoice/rsm:SupplyChainTradeTransaction/ram:ApplicableHeaderTradeSettlement/ram:InvoicerTradeParty/ram:SpecifiedLegalOrganization</v>
      </c>
      <c r="W587" s="271" t="str">
        <f t="shared" si="17"/>
        <v>/ram:ID</v>
      </c>
      <c r="X587" s="272">
        <f>COUNTIFS(M$4:M587,V587)</f>
        <v>1</v>
      </c>
      <c r="Z587" s="274" t="s">
        <v>92</v>
      </c>
      <c r="AA587" s="275">
        <v>5</v>
      </c>
      <c r="AB587" s="275" t="s">
        <v>20</v>
      </c>
      <c r="AC587" s="277" t="s">
        <v>1442</v>
      </c>
      <c r="AD587" s="277"/>
      <c r="AE587" s="278"/>
      <c r="AF587" s="278"/>
      <c r="AG587" s="278"/>
      <c r="AH587" s="277"/>
      <c r="AI587" s="279" t="s">
        <v>20</v>
      </c>
      <c r="AJ587" s="280" t="s">
        <v>2714</v>
      </c>
      <c r="AK587" s="281" t="s">
        <v>2715</v>
      </c>
      <c r="AL587" s="279"/>
      <c r="AM587" s="282"/>
      <c r="AN587" s="275" t="s">
        <v>20</v>
      </c>
      <c r="AO587" s="279"/>
      <c r="AP587" s="283"/>
      <c r="AQ587" s="268"/>
      <c r="AR587" s="284" t="s">
        <v>99</v>
      </c>
      <c r="AS587" s="398"/>
    </row>
    <row r="588" spans="1:45" s="362" customFormat="1" ht="46" customHeight="1" x14ac:dyDescent="0.2">
      <c r="A588" s="558" t="s">
        <v>4162</v>
      </c>
      <c r="B588" s="274" t="s">
        <v>92</v>
      </c>
      <c r="C588" s="275">
        <v>6</v>
      </c>
      <c r="D588" s="275" t="s">
        <v>20</v>
      </c>
      <c r="E588" s="277" t="s">
        <v>554</v>
      </c>
      <c r="F588" s="277"/>
      <c r="G588" s="278" t="s">
        <v>406</v>
      </c>
      <c r="H588" s="278" t="s">
        <v>1448</v>
      </c>
      <c r="I588" s="278" t="s">
        <v>77</v>
      </c>
      <c r="J588" s="277" t="s">
        <v>189</v>
      </c>
      <c r="K588" s="279" t="s">
        <v>20</v>
      </c>
      <c r="L588" s="280" t="s">
        <v>2716</v>
      </c>
      <c r="M588" s="281" t="s">
        <v>2717</v>
      </c>
      <c r="N588" s="279"/>
      <c r="O588" s="282"/>
      <c r="P588" s="275" t="s">
        <v>20</v>
      </c>
      <c r="Q588" s="279"/>
      <c r="R588" s="283"/>
      <c r="S588" s="208">
        <f>IF(B588="EXT",MATCH(SUBSTITUTE(M588,"/rsm:CrossIndustryInvoice",""),'Order-X_EXTENDED'!O:O,0),MATCH(B588,'Order-X_EXTENDED'!Z:Z,0))</f>
        <v>802</v>
      </c>
      <c r="T588" s="284" t="s">
        <v>99</v>
      </c>
      <c r="U588" s="273"/>
      <c r="V588" s="271" t="str">
        <f t="shared" ref="V588:V651" si="18">IF(ISERROR(FIND("/",M588)),M588,LEFT(M588,FIND(CHAR(1),SUBSTITUTE(M588,"/",CHAR(1),LEN(M588)-LEN(SUBSTITUTE(M588,"/",""))))-1))</f>
        <v>/rsm:CrossIndustryInvoice/rsm:SupplyChainTradeTransaction/ram:ApplicableHeaderTradeSettlement/ram:InvoicerTradeParty/ram:SpecifiedLegalOrganization/ram:ID</v>
      </c>
      <c r="W588" s="271" t="str">
        <f t="shared" ref="W588:W651" si="19">IF(ISERROR(FIND("/",M588)),M588,MID(M588, FIND(CHAR(1),SUBSTITUTE(M588,"/",CHAR(1), LEN(M588)-LEN(SUBSTITUTE(M588,"/","")))), LEN(M588)))</f>
        <v>/@schemeID</v>
      </c>
      <c r="X588" s="272">
        <f>COUNTIFS(M$4:M588,V588)</f>
        <v>1</v>
      </c>
      <c r="Z588" s="274" t="s">
        <v>92</v>
      </c>
      <c r="AA588" s="275">
        <v>6</v>
      </c>
      <c r="AB588" s="275" t="s">
        <v>20</v>
      </c>
      <c r="AC588" s="277" t="s">
        <v>410</v>
      </c>
      <c r="AD588" s="277"/>
      <c r="AE588" s="278"/>
      <c r="AF588" s="278"/>
      <c r="AG588" s="278"/>
      <c r="AH588" s="277"/>
      <c r="AI588" s="279" t="s">
        <v>20</v>
      </c>
      <c r="AJ588" s="280" t="s">
        <v>2716</v>
      </c>
      <c r="AK588" s="281" t="s">
        <v>2717</v>
      </c>
      <c r="AL588" s="279"/>
      <c r="AM588" s="282"/>
      <c r="AN588" s="275" t="s">
        <v>20</v>
      </c>
      <c r="AO588" s="279"/>
      <c r="AP588" s="283"/>
      <c r="AQ588" s="268"/>
      <c r="AR588" s="284" t="s">
        <v>99</v>
      </c>
      <c r="AS588" s="398"/>
    </row>
    <row r="589" spans="1:45" s="362" customFormat="1" ht="46" customHeight="1" x14ac:dyDescent="0.2">
      <c r="A589" s="558" t="s">
        <v>4162</v>
      </c>
      <c r="B589" s="274" t="s">
        <v>92</v>
      </c>
      <c r="C589" s="275">
        <v>5</v>
      </c>
      <c r="D589" s="275" t="s">
        <v>20</v>
      </c>
      <c r="E589" s="277" t="s">
        <v>4626</v>
      </c>
      <c r="F589" s="277"/>
      <c r="G589" s="278"/>
      <c r="H589" s="278"/>
      <c r="I589" s="278"/>
      <c r="J589" s="277"/>
      <c r="K589" s="279" t="s">
        <v>20</v>
      </c>
      <c r="L589" s="280" t="s">
        <v>2718</v>
      </c>
      <c r="M589" s="281" t="s">
        <v>2719</v>
      </c>
      <c r="N589" s="279"/>
      <c r="O589" s="282"/>
      <c r="P589" s="275" t="s">
        <v>20</v>
      </c>
      <c r="Q589" s="279"/>
      <c r="R589" s="283"/>
      <c r="S589" s="208">
        <f>IF(B589="EXT",MATCH(SUBSTITUTE(M589,"/rsm:CrossIndustryInvoice",""),'Order-X_EXTENDED'!O:O,0),MATCH(B589,'Order-X_EXTENDED'!Z:Z,0))</f>
        <v>803</v>
      </c>
      <c r="T589" s="284" t="s">
        <v>99</v>
      </c>
      <c r="U589" s="273"/>
      <c r="V589" s="271" t="str">
        <f t="shared" si="18"/>
        <v>/rsm:CrossIndustryInvoice/rsm:SupplyChainTradeTransaction/ram:ApplicableHeaderTradeSettlement/ram:InvoicerTradeParty/ram:SpecifiedLegalOrganization</v>
      </c>
      <c r="W589" s="271" t="str">
        <f t="shared" si="19"/>
        <v>/ram:TradingBusinessName</v>
      </c>
      <c r="X589" s="272">
        <f>COUNTIFS(M$4:M589,V589)</f>
        <v>1</v>
      </c>
      <c r="Z589" s="274" t="s">
        <v>92</v>
      </c>
      <c r="AA589" s="275">
        <v>5</v>
      </c>
      <c r="AB589" s="275" t="s">
        <v>20</v>
      </c>
      <c r="AC589" s="277" t="s">
        <v>1914</v>
      </c>
      <c r="AD589" s="277"/>
      <c r="AE589" s="278"/>
      <c r="AF589" s="278"/>
      <c r="AG589" s="278"/>
      <c r="AH589" s="277"/>
      <c r="AI589" s="279" t="s">
        <v>20</v>
      </c>
      <c r="AJ589" s="280" t="s">
        <v>2718</v>
      </c>
      <c r="AK589" s="281" t="s">
        <v>2719</v>
      </c>
      <c r="AL589" s="279"/>
      <c r="AM589" s="282"/>
      <c r="AN589" s="275" t="s">
        <v>20</v>
      </c>
      <c r="AO589" s="279"/>
      <c r="AP589" s="283"/>
      <c r="AQ589" s="268"/>
      <c r="AR589" s="284" t="s">
        <v>99</v>
      </c>
      <c r="AS589" s="398"/>
    </row>
    <row r="590" spans="1:45" s="362" customFormat="1" ht="46" customHeight="1" x14ac:dyDescent="0.2">
      <c r="A590" s="558" t="s">
        <v>4162</v>
      </c>
      <c r="B590" s="335" t="s">
        <v>92</v>
      </c>
      <c r="C590" s="336">
        <v>4</v>
      </c>
      <c r="D590" s="336" t="s">
        <v>20</v>
      </c>
      <c r="E590" s="328" t="s">
        <v>4651</v>
      </c>
      <c r="F590" s="328"/>
      <c r="G590" s="329"/>
      <c r="H590" s="329"/>
      <c r="I590" s="329"/>
      <c r="J590" s="328"/>
      <c r="K590" s="327" t="s">
        <v>20</v>
      </c>
      <c r="L590" s="337" t="s">
        <v>2720</v>
      </c>
      <c r="M590" s="338" t="s">
        <v>2721</v>
      </c>
      <c r="N590" s="327"/>
      <c r="O590" s="332"/>
      <c r="P590" s="336" t="s">
        <v>21</v>
      </c>
      <c r="Q590" s="327"/>
      <c r="R590" s="333"/>
      <c r="S590" s="208">
        <f>IF(B590="EXT",MATCH(SUBSTITUTE(M590,"/rsm:CrossIndustryInvoice",""),'Order-X_EXTENDED'!O:O,0),MATCH(B590,'Order-X_EXTENDED'!Z:Z,0))</f>
        <v>812</v>
      </c>
      <c r="T590" s="339" t="s">
        <v>99</v>
      </c>
      <c r="U590" s="273"/>
      <c r="V590" s="271" t="str">
        <f t="shared" si="18"/>
        <v>/rsm:CrossIndustryInvoice/rsm:SupplyChainTradeTransaction/ram:ApplicableHeaderTradeSettlement/ram:InvoicerTradeParty</v>
      </c>
      <c r="W590" s="271" t="str">
        <f t="shared" si="19"/>
        <v>/ram:DefinedTradeContact</v>
      </c>
      <c r="X590" s="272">
        <f>COUNTIFS(M$4:M590,V590)</f>
        <v>1</v>
      </c>
      <c r="Z590" s="335" t="s">
        <v>92</v>
      </c>
      <c r="AA590" s="336">
        <v>4</v>
      </c>
      <c r="AB590" s="336" t="s">
        <v>20</v>
      </c>
      <c r="AC590" s="328" t="s">
        <v>1917</v>
      </c>
      <c r="AD590" s="328"/>
      <c r="AE590" s="329"/>
      <c r="AF590" s="329"/>
      <c r="AG590" s="329"/>
      <c r="AH590" s="328"/>
      <c r="AI590" s="327" t="s">
        <v>20</v>
      </c>
      <c r="AJ590" s="337" t="s">
        <v>2720</v>
      </c>
      <c r="AK590" s="338" t="s">
        <v>2721</v>
      </c>
      <c r="AL590" s="327"/>
      <c r="AM590" s="332"/>
      <c r="AN590" s="336" t="s">
        <v>21</v>
      </c>
      <c r="AO590" s="327"/>
      <c r="AP590" s="333"/>
      <c r="AQ590" s="268"/>
      <c r="AR590" s="339" t="s">
        <v>99</v>
      </c>
      <c r="AS590" s="398"/>
    </row>
    <row r="591" spans="1:45" s="362" customFormat="1" ht="46" customHeight="1" x14ac:dyDescent="0.2">
      <c r="A591" s="558" t="s">
        <v>4162</v>
      </c>
      <c r="B591" s="274" t="s">
        <v>92</v>
      </c>
      <c r="C591" s="275">
        <v>5</v>
      </c>
      <c r="D591" s="275" t="s">
        <v>20</v>
      </c>
      <c r="E591" s="277" t="s">
        <v>4591</v>
      </c>
      <c r="F591" s="277"/>
      <c r="G591" s="278"/>
      <c r="H591" s="278"/>
      <c r="I591" s="278"/>
      <c r="J591" s="277"/>
      <c r="K591" s="279" t="s">
        <v>20</v>
      </c>
      <c r="L591" s="280" t="s">
        <v>2722</v>
      </c>
      <c r="M591" s="281" t="s">
        <v>2723</v>
      </c>
      <c r="N591" s="279"/>
      <c r="O591" s="282"/>
      <c r="P591" s="275" t="s">
        <v>20</v>
      </c>
      <c r="Q591" s="279"/>
      <c r="R591" s="283"/>
      <c r="S591" s="208">
        <f>IF(B591="EXT",MATCH(SUBSTITUTE(M591,"/rsm:CrossIndustryInvoice",""),'Order-X_EXTENDED'!O:O,0),MATCH(B591,'Order-X_EXTENDED'!Z:Z,0))</f>
        <v>813</v>
      </c>
      <c r="T591" s="284" t="s">
        <v>99</v>
      </c>
      <c r="U591" s="273"/>
      <c r="V591" s="271" t="str">
        <f t="shared" si="18"/>
        <v>/rsm:CrossIndustryInvoice/rsm:SupplyChainTradeTransaction/ram:ApplicableHeaderTradeSettlement/ram:InvoicerTradeParty/ram:DefinedTradeContact</v>
      </c>
      <c r="W591" s="271" t="str">
        <f t="shared" si="19"/>
        <v>/ram:PersonName</v>
      </c>
      <c r="X591" s="272">
        <f>COUNTIFS(M$4:M591,V591)</f>
        <v>1</v>
      </c>
      <c r="Z591" s="274" t="s">
        <v>92</v>
      </c>
      <c r="AA591" s="275">
        <v>5</v>
      </c>
      <c r="AB591" s="275" t="s">
        <v>20</v>
      </c>
      <c r="AC591" s="277" t="s">
        <v>1920</v>
      </c>
      <c r="AD591" s="277"/>
      <c r="AE591" s="278"/>
      <c r="AF591" s="278"/>
      <c r="AG591" s="278"/>
      <c r="AH591" s="277"/>
      <c r="AI591" s="279" t="s">
        <v>20</v>
      </c>
      <c r="AJ591" s="280" t="s">
        <v>2722</v>
      </c>
      <c r="AK591" s="281" t="s">
        <v>2723</v>
      </c>
      <c r="AL591" s="279"/>
      <c r="AM591" s="282"/>
      <c r="AN591" s="275" t="s">
        <v>20</v>
      </c>
      <c r="AO591" s="279"/>
      <c r="AP591" s="283"/>
      <c r="AQ591" s="268"/>
      <c r="AR591" s="284" t="s">
        <v>99</v>
      </c>
      <c r="AS591" s="398"/>
    </row>
    <row r="592" spans="1:45" s="362" customFormat="1" ht="46" customHeight="1" x14ac:dyDescent="0.2">
      <c r="A592" s="558" t="s">
        <v>4162</v>
      </c>
      <c r="B592" s="274" t="s">
        <v>92</v>
      </c>
      <c r="C592" s="275">
        <v>5</v>
      </c>
      <c r="D592" s="275" t="s">
        <v>20</v>
      </c>
      <c r="E592" s="277" t="s">
        <v>4592</v>
      </c>
      <c r="F592" s="277"/>
      <c r="G592" s="278"/>
      <c r="H592" s="278"/>
      <c r="I592" s="278"/>
      <c r="J592" s="277"/>
      <c r="K592" s="279" t="s">
        <v>20</v>
      </c>
      <c r="L592" s="280" t="s">
        <v>2724</v>
      </c>
      <c r="M592" s="281" t="s">
        <v>2725</v>
      </c>
      <c r="N592" s="279"/>
      <c r="O592" s="282"/>
      <c r="P592" s="275" t="s">
        <v>20</v>
      </c>
      <c r="Q592" s="279"/>
      <c r="R592" s="283"/>
      <c r="S592" s="208">
        <f>IF(B592="EXT",MATCH(SUBSTITUTE(M592,"/rsm:CrossIndustryInvoice",""),'Order-X_EXTENDED'!O:O,0),MATCH(B592,'Order-X_EXTENDED'!Z:Z,0))</f>
        <v>814</v>
      </c>
      <c r="T592" s="284" t="s">
        <v>99</v>
      </c>
      <c r="U592" s="273"/>
      <c r="V592" s="271" t="str">
        <f t="shared" si="18"/>
        <v>/rsm:CrossIndustryInvoice/rsm:SupplyChainTradeTransaction/ram:ApplicableHeaderTradeSettlement/ram:InvoicerTradeParty/ram:DefinedTradeContact</v>
      </c>
      <c r="W592" s="271" t="str">
        <f t="shared" si="19"/>
        <v>/ram:DepartmentName</v>
      </c>
      <c r="X592" s="272">
        <f>COUNTIFS(M$4:M592,V592)</f>
        <v>1</v>
      </c>
      <c r="Z592" s="274" t="s">
        <v>92</v>
      </c>
      <c r="AA592" s="275">
        <v>5</v>
      </c>
      <c r="AB592" s="275" t="s">
        <v>20</v>
      </c>
      <c r="AC592" s="277" t="s">
        <v>1920</v>
      </c>
      <c r="AD592" s="277"/>
      <c r="AE592" s="278"/>
      <c r="AF592" s="278"/>
      <c r="AG592" s="278"/>
      <c r="AH592" s="277"/>
      <c r="AI592" s="279" t="s">
        <v>20</v>
      </c>
      <c r="AJ592" s="280" t="s">
        <v>2724</v>
      </c>
      <c r="AK592" s="281" t="s">
        <v>2725</v>
      </c>
      <c r="AL592" s="279"/>
      <c r="AM592" s="282"/>
      <c r="AN592" s="275" t="s">
        <v>20</v>
      </c>
      <c r="AO592" s="279"/>
      <c r="AP592" s="283"/>
      <c r="AQ592" s="268"/>
      <c r="AR592" s="284" t="s">
        <v>99</v>
      </c>
      <c r="AS592" s="398"/>
    </row>
    <row r="593" spans="1:45" s="362" customFormat="1" ht="46" customHeight="1" x14ac:dyDescent="0.2">
      <c r="A593" s="558" t="s">
        <v>4162</v>
      </c>
      <c r="B593" s="274" t="s">
        <v>92</v>
      </c>
      <c r="C593" s="275">
        <v>5</v>
      </c>
      <c r="D593" s="275" t="s">
        <v>20</v>
      </c>
      <c r="E593" s="363" t="s">
        <v>4593</v>
      </c>
      <c r="F593" s="277"/>
      <c r="G593" s="278"/>
      <c r="H593" s="278"/>
      <c r="I593" s="278"/>
      <c r="J593" s="277"/>
      <c r="K593" s="279" t="s">
        <v>20</v>
      </c>
      <c r="L593" s="280" t="s">
        <v>2726</v>
      </c>
      <c r="M593" s="281" t="s">
        <v>2727</v>
      </c>
      <c r="N593" s="279"/>
      <c r="O593" s="282"/>
      <c r="P593" s="275" t="s">
        <v>20</v>
      </c>
      <c r="Q593" s="279"/>
      <c r="R593" s="283"/>
      <c r="S593" s="208">
        <f>IF(B593="EXT",MATCH(SUBSTITUTE(M593,"/rsm:CrossIndustryInvoice",""),'Order-X_EXTENDED'!O:O,0),MATCH(B593,'Order-X_EXTENDED'!Z:Z,0))</f>
        <v>816</v>
      </c>
      <c r="T593" s="284" t="s">
        <v>99</v>
      </c>
      <c r="U593" s="273"/>
      <c r="V593" s="271" t="str">
        <f t="shared" si="18"/>
        <v>/rsm:CrossIndustryInvoice/rsm:SupplyChainTradeTransaction/ram:ApplicableHeaderTradeSettlement/ram:InvoicerTradeParty/ram:DefinedTradeContact</v>
      </c>
      <c r="W593" s="271" t="str">
        <f t="shared" si="19"/>
        <v>/ram:TelephoneUniversalCommunication</v>
      </c>
      <c r="X593" s="272">
        <f>COUNTIFS(M$4:M593,V593)</f>
        <v>1</v>
      </c>
      <c r="Z593" s="274" t="s">
        <v>92</v>
      </c>
      <c r="AA593" s="275">
        <v>5</v>
      </c>
      <c r="AB593" s="275" t="s">
        <v>20</v>
      </c>
      <c r="AC593" s="363" t="s">
        <v>881</v>
      </c>
      <c r="AD593" s="277"/>
      <c r="AE593" s="278"/>
      <c r="AF593" s="278"/>
      <c r="AG593" s="278"/>
      <c r="AH593" s="277"/>
      <c r="AI593" s="279" t="s">
        <v>20</v>
      </c>
      <c r="AJ593" s="280" t="s">
        <v>2726</v>
      </c>
      <c r="AK593" s="281" t="s">
        <v>2727</v>
      </c>
      <c r="AL593" s="279"/>
      <c r="AM593" s="282"/>
      <c r="AN593" s="275" t="s">
        <v>20</v>
      </c>
      <c r="AO593" s="279"/>
      <c r="AP593" s="283"/>
      <c r="AQ593" s="268"/>
      <c r="AR593" s="284" t="s">
        <v>99</v>
      </c>
      <c r="AS593" s="398"/>
    </row>
    <row r="594" spans="1:45" s="362" customFormat="1" ht="46" customHeight="1" x14ac:dyDescent="0.2">
      <c r="A594" s="558" t="s">
        <v>4162</v>
      </c>
      <c r="B594" s="274" t="s">
        <v>92</v>
      </c>
      <c r="C594" s="275">
        <v>6</v>
      </c>
      <c r="D594" s="275" t="s">
        <v>16</v>
      </c>
      <c r="E594" s="277" t="s">
        <v>4594</v>
      </c>
      <c r="F594" s="277"/>
      <c r="G594" s="278"/>
      <c r="H594" s="278"/>
      <c r="I594" s="278"/>
      <c r="J594" s="277"/>
      <c r="K594" s="279" t="s">
        <v>16</v>
      </c>
      <c r="L594" s="280" t="s">
        <v>2728</v>
      </c>
      <c r="M594" s="281" t="s">
        <v>2729</v>
      </c>
      <c r="N594" s="279"/>
      <c r="O594" s="282"/>
      <c r="P594" s="275" t="s">
        <v>20</v>
      </c>
      <c r="Q594" s="279"/>
      <c r="R594" s="283"/>
      <c r="S594" s="208">
        <f>IF(B594="EXT",MATCH(SUBSTITUTE(M594,"/rsm:CrossIndustryInvoice",""),'Order-X_EXTENDED'!O:O,0),MATCH(B594,'Order-X_EXTENDED'!Z:Z,0))</f>
        <v>817</v>
      </c>
      <c r="T594" s="284" t="s">
        <v>99</v>
      </c>
      <c r="U594" s="273"/>
      <c r="V594" s="271" t="str">
        <f t="shared" si="18"/>
        <v>/rsm:CrossIndustryInvoice/rsm:SupplyChainTradeTransaction/ram:ApplicableHeaderTradeSettlement/ram:InvoicerTradeParty/ram:DefinedTradeContact/ram:TelephoneUniversalCommunication</v>
      </c>
      <c r="W594" s="271" t="str">
        <f t="shared" si="19"/>
        <v>/ram:CompleteNumber</v>
      </c>
      <c r="X594" s="272">
        <f>COUNTIFS(M$4:M594,V594)</f>
        <v>1</v>
      </c>
      <c r="Z594" s="274" t="s">
        <v>92</v>
      </c>
      <c r="AA594" s="275">
        <v>6</v>
      </c>
      <c r="AB594" s="275" t="s">
        <v>16</v>
      </c>
      <c r="AC594" s="277" t="s">
        <v>884</v>
      </c>
      <c r="AD594" s="277"/>
      <c r="AE594" s="278"/>
      <c r="AF594" s="278"/>
      <c r="AG594" s="278"/>
      <c r="AH594" s="277"/>
      <c r="AI594" s="279" t="s">
        <v>16</v>
      </c>
      <c r="AJ594" s="280" t="s">
        <v>2728</v>
      </c>
      <c r="AK594" s="281" t="s">
        <v>2729</v>
      </c>
      <c r="AL594" s="279"/>
      <c r="AM594" s="282"/>
      <c r="AN594" s="275" t="s">
        <v>20</v>
      </c>
      <c r="AO594" s="279"/>
      <c r="AP594" s="283"/>
      <c r="AQ594" s="268"/>
      <c r="AR594" s="284" t="s">
        <v>99</v>
      </c>
      <c r="AS594" s="398"/>
    </row>
    <row r="595" spans="1:45" s="362" customFormat="1" ht="46" customHeight="1" x14ac:dyDescent="0.2">
      <c r="A595" s="558" t="s">
        <v>4162</v>
      </c>
      <c r="B595" s="274" t="s">
        <v>92</v>
      </c>
      <c r="C595" s="275">
        <v>5</v>
      </c>
      <c r="D595" s="275" t="s">
        <v>20</v>
      </c>
      <c r="E595" s="363" t="s">
        <v>4595</v>
      </c>
      <c r="F595" s="277"/>
      <c r="G595" s="278"/>
      <c r="H595" s="278"/>
      <c r="I595" s="278"/>
      <c r="J595" s="277"/>
      <c r="K595" s="279" t="s">
        <v>20</v>
      </c>
      <c r="L595" s="280" t="s">
        <v>2730</v>
      </c>
      <c r="M595" s="281" t="s">
        <v>2731</v>
      </c>
      <c r="N595" s="279"/>
      <c r="O595" s="282"/>
      <c r="P595" s="275" t="s">
        <v>20</v>
      </c>
      <c r="Q595" s="279"/>
      <c r="R595" s="283"/>
      <c r="S595" s="208">
        <f>IF(B595="EXT",MATCH(SUBSTITUTE(M595,"/rsm:CrossIndustryInvoice",""),'Order-X_EXTENDED'!O:O,0),MATCH(B595,'Order-X_EXTENDED'!Z:Z,0))</f>
        <v>818</v>
      </c>
      <c r="T595" s="284" t="s">
        <v>99</v>
      </c>
      <c r="U595" s="273"/>
      <c r="V595" s="271" t="str">
        <f t="shared" si="18"/>
        <v>/rsm:CrossIndustryInvoice/rsm:SupplyChainTradeTransaction/ram:ApplicableHeaderTradeSettlement/ram:InvoicerTradeParty/ram:DefinedTradeContact</v>
      </c>
      <c r="W595" s="271" t="str">
        <f t="shared" si="19"/>
        <v>/ram:FaxUniversalCommunication</v>
      </c>
      <c r="X595" s="272">
        <f>COUNTIFS(M$4:M595,V595)</f>
        <v>1</v>
      </c>
      <c r="Z595" s="274" t="s">
        <v>92</v>
      </c>
      <c r="AA595" s="275">
        <v>5</v>
      </c>
      <c r="AB595" s="275" t="s">
        <v>20</v>
      </c>
      <c r="AC595" s="363" t="s">
        <v>887</v>
      </c>
      <c r="AD595" s="277"/>
      <c r="AE595" s="278"/>
      <c r="AF595" s="278"/>
      <c r="AG595" s="278"/>
      <c r="AH595" s="277"/>
      <c r="AI595" s="279" t="s">
        <v>20</v>
      </c>
      <c r="AJ595" s="280" t="s">
        <v>2730</v>
      </c>
      <c r="AK595" s="281" t="s">
        <v>2731</v>
      </c>
      <c r="AL595" s="279"/>
      <c r="AM595" s="282"/>
      <c r="AN595" s="275" t="s">
        <v>20</v>
      </c>
      <c r="AO595" s="279"/>
      <c r="AP595" s="283"/>
      <c r="AQ595" s="268"/>
      <c r="AR595" s="284" t="s">
        <v>99</v>
      </c>
      <c r="AS595" s="398"/>
    </row>
    <row r="596" spans="1:45" s="362" customFormat="1" ht="46" customHeight="1" x14ac:dyDescent="0.2">
      <c r="A596" s="558" t="s">
        <v>4162</v>
      </c>
      <c r="B596" s="274" t="s">
        <v>92</v>
      </c>
      <c r="C596" s="275">
        <v>6</v>
      </c>
      <c r="D596" s="275" t="s">
        <v>16</v>
      </c>
      <c r="E596" s="277" t="s">
        <v>4596</v>
      </c>
      <c r="F596" s="277"/>
      <c r="G596" s="278"/>
      <c r="H596" s="278"/>
      <c r="I596" s="278"/>
      <c r="J596" s="277"/>
      <c r="K596" s="279" t="s">
        <v>16</v>
      </c>
      <c r="L596" s="280" t="s">
        <v>2732</v>
      </c>
      <c r="M596" s="281" t="s">
        <v>2733</v>
      </c>
      <c r="N596" s="279"/>
      <c r="O596" s="282"/>
      <c r="P596" s="275" t="s">
        <v>20</v>
      </c>
      <c r="Q596" s="279"/>
      <c r="R596" s="283"/>
      <c r="S596" s="208">
        <f>IF(B596="EXT",MATCH(SUBSTITUTE(M596,"/rsm:CrossIndustryInvoice",""),'Order-X_EXTENDED'!O:O,0),MATCH(B596,'Order-X_EXTENDED'!Z:Z,0))</f>
        <v>819</v>
      </c>
      <c r="T596" s="284" t="s">
        <v>99</v>
      </c>
      <c r="U596" s="273"/>
      <c r="V596" s="271" t="str">
        <f t="shared" si="18"/>
        <v>/rsm:CrossIndustryInvoice/rsm:SupplyChainTradeTransaction/ram:ApplicableHeaderTradeSettlement/ram:InvoicerTradeParty/ram:DefinedTradeContact/ram:FaxUniversalCommunication</v>
      </c>
      <c r="W596" s="271" t="str">
        <f t="shared" si="19"/>
        <v>/ram:CompleteNumber</v>
      </c>
      <c r="X596" s="272">
        <f>COUNTIFS(M$4:M596,V596)</f>
        <v>1</v>
      </c>
      <c r="Z596" s="274" t="s">
        <v>92</v>
      </c>
      <c r="AA596" s="275">
        <v>6</v>
      </c>
      <c r="AB596" s="275" t="s">
        <v>16</v>
      </c>
      <c r="AC596" s="277" t="s">
        <v>1931</v>
      </c>
      <c r="AD596" s="277"/>
      <c r="AE596" s="278"/>
      <c r="AF596" s="278"/>
      <c r="AG596" s="278"/>
      <c r="AH596" s="277"/>
      <c r="AI596" s="279" t="s">
        <v>16</v>
      </c>
      <c r="AJ596" s="280" t="s">
        <v>2732</v>
      </c>
      <c r="AK596" s="281" t="s">
        <v>2733</v>
      </c>
      <c r="AL596" s="279"/>
      <c r="AM596" s="282"/>
      <c r="AN596" s="275" t="s">
        <v>20</v>
      </c>
      <c r="AO596" s="279"/>
      <c r="AP596" s="283"/>
      <c r="AQ596" s="268"/>
      <c r="AR596" s="284" t="s">
        <v>99</v>
      </c>
      <c r="AS596" s="398"/>
    </row>
    <row r="597" spans="1:45" s="362" customFormat="1" ht="46" customHeight="1" x14ac:dyDescent="0.2">
      <c r="A597" s="558" t="s">
        <v>4162</v>
      </c>
      <c r="B597" s="274" t="s">
        <v>92</v>
      </c>
      <c r="C597" s="275">
        <v>5</v>
      </c>
      <c r="D597" s="275" t="s">
        <v>20</v>
      </c>
      <c r="E597" s="363" t="s">
        <v>4597</v>
      </c>
      <c r="F597" s="277"/>
      <c r="G597" s="278"/>
      <c r="H597" s="278"/>
      <c r="I597" s="278"/>
      <c r="J597" s="277"/>
      <c r="K597" s="279" t="s">
        <v>20</v>
      </c>
      <c r="L597" s="280" t="s">
        <v>2734</v>
      </c>
      <c r="M597" s="281" t="s">
        <v>2735</v>
      </c>
      <c r="N597" s="279"/>
      <c r="O597" s="282"/>
      <c r="P597" s="275" t="s">
        <v>20</v>
      </c>
      <c r="Q597" s="279"/>
      <c r="R597" s="283"/>
      <c r="S597" s="208">
        <f>IF(B597="EXT",MATCH(SUBSTITUTE(M597,"/rsm:CrossIndustryInvoice",""),'Order-X_EXTENDED'!O:O,0),MATCH(B597,'Order-X_EXTENDED'!Z:Z,0))</f>
        <v>820</v>
      </c>
      <c r="T597" s="284" t="s">
        <v>99</v>
      </c>
      <c r="U597" s="273"/>
      <c r="V597" s="271" t="str">
        <f t="shared" si="18"/>
        <v>/rsm:CrossIndustryInvoice/rsm:SupplyChainTradeTransaction/ram:ApplicableHeaderTradeSettlement/ram:InvoicerTradeParty/ram:DefinedTradeContact</v>
      </c>
      <c r="W597" s="271" t="str">
        <f t="shared" si="19"/>
        <v>/ram:EmailURIUniversalCommunication</v>
      </c>
      <c r="X597" s="272">
        <f>COUNTIFS(M$4:M597,V597)</f>
        <v>1</v>
      </c>
      <c r="Z597" s="274" t="s">
        <v>92</v>
      </c>
      <c r="AA597" s="275">
        <v>5</v>
      </c>
      <c r="AB597" s="275" t="s">
        <v>20</v>
      </c>
      <c r="AC597" s="363" t="s">
        <v>894</v>
      </c>
      <c r="AD597" s="277"/>
      <c r="AE597" s="278"/>
      <c r="AF597" s="278"/>
      <c r="AG597" s="278"/>
      <c r="AH597" s="277"/>
      <c r="AI597" s="279" t="s">
        <v>20</v>
      </c>
      <c r="AJ597" s="280" t="s">
        <v>2734</v>
      </c>
      <c r="AK597" s="281" t="s">
        <v>2735</v>
      </c>
      <c r="AL597" s="279"/>
      <c r="AM597" s="282"/>
      <c r="AN597" s="275" t="s">
        <v>20</v>
      </c>
      <c r="AO597" s="279"/>
      <c r="AP597" s="283"/>
      <c r="AQ597" s="268"/>
      <c r="AR597" s="284" t="s">
        <v>99</v>
      </c>
      <c r="AS597" s="398"/>
    </row>
    <row r="598" spans="1:45" s="362" customFormat="1" ht="46" customHeight="1" x14ac:dyDescent="0.2">
      <c r="A598" s="558" t="s">
        <v>4162</v>
      </c>
      <c r="B598" s="274" t="s">
        <v>92</v>
      </c>
      <c r="C598" s="275">
        <v>6</v>
      </c>
      <c r="D598" s="275" t="s">
        <v>16</v>
      </c>
      <c r="E598" s="277" t="s">
        <v>4598</v>
      </c>
      <c r="F598" s="277"/>
      <c r="G598" s="278"/>
      <c r="H598" s="278"/>
      <c r="I598" s="278"/>
      <c r="J598" s="277"/>
      <c r="K598" s="279" t="s">
        <v>16</v>
      </c>
      <c r="L598" s="280" t="s">
        <v>2736</v>
      </c>
      <c r="M598" s="281" t="s">
        <v>2737</v>
      </c>
      <c r="N598" s="279"/>
      <c r="O598" s="282"/>
      <c r="P598" s="275" t="s">
        <v>20</v>
      </c>
      <c r="Q598" s="279"/>
      <c r="R598" s="283"/>
      <c r="S598" s="208">
        <f>IF(B598="EXT",MATCH(SUBSTITUTE(M598,"/rsm:CrossIndustryInvoice",""),'Order-X_EXTENDED'!O:O,0),MATCH(B598,'Order-X_EXTENDED'!Z:Z,0))</f>
        <v>821</v>
      </c>
      <c r="T598" s="284" t="s">
        <v>99</v>
      </c>
      <c r="U598" s="273"/>
      <c r="V598" s="271" t="str">
        <f t="shared" si="18"/>
        <v>/rsm:CrossIndustryInvoice/rsm:SupplyChainTradeTransaction/ram:ApplicableHeaderTradeSettlement/ram:InvoicerTradeParty/ram:DefinedTradeContact/ram:EmailURIUniversalCommunication</v>
      </c>
      <c r="W598" s="271" t="str">
        <f t="shared" si="19"/>
        <v>/ram:URIID</v>
      </c>
      <c r="X598" s="272">
        <f>COUNTIFS(M$4:M598,V598)</f>
        <v>1</v>
      </c>
      <c r="Z598" s="274" t="s">
        <v>92</v>
      </c>
      <c r="AA598" s="275">
        <v>6</v>
      </c>
      <c r="AB598" s="275" t="s">
        <v>16</v>
      </c>
      <c r="AC598" s="277" t="s">
        <v>1936</v>
      </c>
      <c r="AD598" s="277"/>
      <c r="AE598" s="278"/>
      <c r="AF598" s="278"/>
      <c r="AG598" s="278"/>
      <c r="AH598" s="277"/>
      <c r="AI598" s="279" t="s">
        <v>16</v>
      </c>
      <c r="AJ598" s="280" t="s">
        <v>2736</v>
      </c>
      <c r="AK598" s="281" t="s">
        <v>2737</v>
      </c>
      <c r="AL598" s="279"/>
      <c r="AM598" s="282"/>
      <c r="AN598" s="275" t="s">
        <v>20</v>
      </c>
      <c r="AO598" s="279"/>
      <c r="AP598" s="283"/>
      <c r="AQ598" s="268"/>
      <c r="AR598" s="284" t="s">
        <v>99</v>
      </c>
      <c r="AS598" s="398"/>
    </row>
    <row r="599" spans="1:45" s="362" customFormat="1" ht="46" customHeight="1" x14ac:dyDescent="0.2">
      <c r="A599" s="558" t="s">
        <v>4162</v>
      </c>
      <c r="B599" s="335" t="s">
        <v>92</v>
      </c>
      <c r="C599" s="336">
        <v>4</v>
      </c>
      <c r="D599" s="336" t="s">
        <v>20</v>
      </c>
      <c r="E599" s="328" t="s">
        <v>4652</v>
      </c>
      <c r="F599" s="328"/>
      <c r="G599" s="329"/>
      <c r="H599" s="329"/>
      <c r="I599" s="329"/>
      <c r="J599" s="328"/>
      <c r="K599" s="327" t="s">
        <v>20</v>
      </c>
      <c r="L599" s="337" t="s">
        <v>2738</v>
      </c>
      <c r="M599" s="338" t="s">
        <v>2739</v>
      </c>
      <c r="N599" s="327"/>
      <c r="O599" s="332"/>
      <c r="P599" s="336" t="s">
        <v>20</v>
      </c>
      <c r="Q599" s="327"/>
      <c r="R599" s="333"/>
      <c r="S599" s="208">
        <f>IF(B599="EXT",MATCH(SUBSTITUTE(M599,"/rsm:CrossIndustryInvoice",""),'Order-X_EXTENDED'!O:O,0),MATCH(B599,'Order-X_EXTENDED'!Z:Z,0))</f>
        <v>822</v>
      </c>
      <c r="T599" s="339" t="s">
        <v>99</v>
      </c>
      <c r="U599" s="273"/>
      <c r="V599" s="271" t="str">
        <f t="shared" si="18"/>
        <v>/rsm:CrossIndustryInvoice/rsm:SupplyChainTradeTransaction/ram:ApplicableHeaderTradeSettlement/ram:InvoicerTradeParty</v>
      </c>
      <c r="W599" s="271" t="str">
        <f t="shared" si="19"/>
        <v>/ram:PostalTradeAddress</v>
      </c>
      <c r="X599" s="272">
        <f>COUNTIFS(M$4:M599,V599)</f>
        <v>1</v>
      </c>
      <c r="Z599" s="335" t="s">
        <v>92</v>
      </c>
      <c r="AA599" s="336">
        <v>4</v>
      </c>
      <c r="AB599" s="336" t="s">
        <v>20</v>
      </c>
      <c r="AC599" s="328" t="s">
        <v>2740</v>
      </c>
      <c r="AD599" s="328"/>
      <c r="AE599" s="329"/>
      <c r="AF599" s="329"/>
      <c r="AG599" s="329"/>
      <c r="AH599" s="328"/>
      <c r="AI599" s="327" t="s">
        <v>20</v>
      </c>
      <c r="AJ599" s="337" t="s">
        <v>2738</v>
      </c>
      <c r="AK599" s="338" t="s">
        <v>2739</v>
      </c>
      <c r="AL599" s="327"/>
      <c r="AM599" s="332"/>
      <c r="AN599" s="336" t="s">
        <v>20</v>
      </c>
      <c r="AO599" s="327"/>
      <c r="AP599" s="333"/>
      <c r="AQ599" s="268"/>
      <c r="AR599" s="339" t="s">
        <v>99</v>
      </c>
      <c r="AS599" s="398"/>
    </row>
    <row r="600" spans="1:45" s="362" customFormat="1" ht="46" customHeight="1" x14ac:dyDescent="0.2">
      <c r="A600" s="558" t="s">
        <v>4162</v>
      </c>
      <c r="B600" s="274" t="s">
        <v>92</v>
      </c>
      <c r="C600" s="275">
        <v>5</v>
      </c>
      <c r="D600" s="275" t="s">
        <v>20</v>
      </c>
      <c r="E600" s="277" t="s">
        <v>4564</v>
      </c>
      <c r="F600" s="277" t="s">
        <v>1467</v>
      </c>
      <c r="G600" s="278" t="s">
        <v>1468</v>
      </c>
      <c r="H600" s="278"/>
      <c r="I600" s="278"/>
      <c r="J600" s="277"/>
      <c r="K600" s="279" t="s">
        <v>20</v>
      </c>
      <c r="L600" s="280" t="s">
        <v>2741</v>
      </c>
      <c r="M600" s="281" t="s">
        <v>2742</v>
      </c>
      <c r="N600" s="279"/>
      <c r="O600" s="282"/>
      <c r="P600" s="275" t="s">
        <v>20</v>
      </c>
      <c r="Q600" s="279"/>
      <c r="R600" s="283"/>
      <c r="S600" s="208">
        <f>IF(B600="EXT",MATCH(SUBSTITUTE(M600,"/rsm:CrossIndustryInvoice",""),'Order-X_EXTENDED'!O:O,0),MATCH(B600,'Order-X_EXTENDED'!Z:Z,0))</f>
        <v>823</v>
      </c>
      <c r="T600" s="284" t="s">
        <v>99</v>
      </c>
      <c r="U600" s="273"/>
      <c r="V600" s="271" t="str">
        <f t="shared" si="18"/>
        <v>/rsm:CrossIndustryInvoice/rsm:SupplyChainTradeTransaction/ram:ApplicableHeaderTradeSettlement/ram:InvoicerTradeParty/ram:PostalTradeAddress</v>
      </c>
      <c r="W600" s="271" t="str">
        <f t="shared" si="19"/>
        <v>/ram:PostcodeCode</v>
      </c>
      <c r="X600" s="272">
        <f>COUNTIFS(M$4:M600,V600)</f>
        <v>1</v>
      </c>
      <c r="Z600" s="274" t="s">
        <v>92</v>
      </c>
      <c r="AA600" s="275">
        <v>5</v>
      </c>
      <c r="AB600" s="275" t="s">
        <v>20</v>
      </c>
      <c r="AC600" s="277" t="s">
        <v>1471</v>
      </c>
      <c r="AD600" s="277"/>
      <c r="AE600" s="278"/>
      <c r="AF600" s="278"/>
      <c r="AG600" s="278"/>
      <c r="AH600" s="277"/>
      <c r="AI600" s="279" t="s">
        <v>20</v>
      </c>
      <c r="AJ600" s="280" t="s">
        <v>2741</v>
      </c>
      <c r="AK600" s="281" t="s">
        <v>2742</v>
      </c>
      <c r="AL600" s="279"/>
      <c r="AM600" s="282"/>
      <c r="AN600" s="275" t="s">
        <v>20</v>
      </c>
      <c r="AO600" s="279"/>
      <c r="AP600" s="283"/>
      <c r="AQ600" s="268"/>
      <c r="AR600" s="284" t="s">
        <v>99</v>
      </c>
      <c r="AS600" s="398"/>
    </row>
    <row r="601" spans="1:45" s="362" customFormat="1" ht="46" customHeight="1" x14ac:dyDescent="0.2">
      <c r="A601" s="558" t="s">
        <v>4162</v>
      </c>
      <c r="B601" s="274" t="s">
        <v>92</v>
      </c>
      <c r="C601" s="275">
        <v>5</v>
      </c>
      <c r="D601" s="275" t="s">
        <v>20</v>
      </c>
      <c r="E601" s="277" t="s">
        <v>4565</v>
      </c>
      <c r="F601" s="277" t="s">
        <v>1472</v>
      </c>
      <c r="G601" s="278" t="s">
        <v>1473</v>
      </c>
      <c r="H601" s="278"/>
      <c r="I601" s="278"/>
      <c r="J601" s="277"/>
      <c r="K601" s="279" t="s">
        <v>20</v>
      </c>
      <c r="L601" s="280" t="s">
        <v>2743</v>
      </c>
      <c r="M601" s="281" t="s">
        <v>2744</v>
      </c>
      <c r="N601" s="279"/>
      <c r="O601" s="282"/>
      <c r="P601" s="275" t="s">
        <v>20</v>
      </c>
      <c r="Q601" s="279"/>
      <c r="R601" s="283"/>
      <c r="S601" s="208">
        <f>IF(B601="EXT",MATCH(SUBSTITUTE(M601,"/rsm:CrossIndustryInvoice",""),'Order-X_EXTENDED'!O:O,0),MATCH(B601,'Order-X_EXTENDED'!Z:Z,0))</f>
        <v>824</v>
      </c>
      <c r="T601" s="284" t="s">
        <v>99</v>
      </c>
      <c r="U601" s="273"/>
      <c r="V601" s="271" t="str">
        <f t="shared" si="18"/>
        <v>/rsm:CrossIndustryInvoice/rsm:SupplyChainTradeTransaction/ram:ApplicableHeaderTradeSettlement/ram:InvoicerTradeParty/ram:PostalTradeAddress</v>
      </c>
      <c r="W601" s="271" t="str">
        <f t="shared" si="19"/>
        <v>/ram:LineOne</v>
      </c>
      <c r="X601" s="272">
        <f>COUNTIFS(M$4:M601,V601)</f>
        <v>1</v>
      </c>
      <c r="Z601" s="274" t="s">
        <v>92</v>
      </c>
      <c r="AA601" s="275">
        <v>5</v>
      </c>
      <c r="AB601" s="275" t="s">
        <v>20</v>
      </c>
      <c r="AC601" s="277" t="s">
        <v>1476</v>
      </c>
      <c r="AD601" s="277"/>
      <c r="AE601" s="278"/>
      <c r="AF601" s="278"/>
      <c r="AG601" s="278"/>
      <c r="AH601" s="277"/>
      <c r="AI601" s="279" t="s">
        <v>20</v>
      </c>
      <c r="AJ601" s="280" t="s">
        <v>2743</v>
      </c>
      <c r="AK601" s="281" t="s">
        <v>2744</v>
      </c>
      <c r="AL601" s="279"/>
      <c r="AM601" s="282"/>
      <c r="AN601" s="275" t="s">
        <v>20</v>
      </c>
      <c r="AO601" s="279"/>
      <c r="AP601" s="283"/>
      <c r="AQ601" s="268"/>
      <c r="AR601" s="284" t="s">
        <v>99</v>
      </c>
      <c r="AS601" s="398"/>
    </row>
    <row r="602" spans="1:45" s="362" customFormat="1" ht="46" customHeight="1" x14ac:dyDescent="0.2">
      <c r="A602" s="558" t="s">
        <v>4162</v>
      </c>
      <c r="B602" s="274" t="s">
        <v>92</v>
      </c>
      <c r="C602" s="275">
        <v>5</v>
      </c>
      <c r="D602" s="275" t="s">
        <v>20</v>
      </c>
      <c r="E602" s="277" t="s">
        <v>4566</v>
      </c>
      <c r="F602" s="277" t="s">
        <v>1477</v>
      </c>
      <c r="G602" s="278"/>
      <c r="H602" s="278"/>
      <c r="I602" s="278"/>
      <c r="J602" s="277"/>
      <c r="K602" s="279" t="s">
        <v>20</v>
      </c>
      <c r="L602" s="280" t="s">
        <v>2745</v>
      </c>
      <c r="M602" s="281" t="s">
        <v>2746</v>
      </c>
      <c r="N602" s="279"/>
      <c r="O602" s="282"/>
      <c r="P602" s="275" t="s">
        <v>20</v>
      </c>
      <c r="Q602" s="279"/>
      <c r="R602" s="283"/>
      <c r="S602" s="208">
        <f>IF(B602="EXT",MATCH(SUBSTITUTE(M602,"/rsm:CrossIndustryInvoice",""),'Order-X_EXTENDED'!O:O,0),MATCH(B602,'Order-X_EXTENDED'!Z:Z,0))</f>
        <v>825</v>
      </c>
      <c r="T602" s="284" t="s">
        <v>99</v>
      </c>
      <c r="U602" s="273"/>
      <c r="V602" s="271" t="str">
        <f t="shared" si="18"/>
        <v>/rsm:CrossIndustryInvoice/rsm:SupplyChainTradeTransaction/ram:ApplicableHeaderTradeSettlement/ram:InvoicerTradeParty/ram:PostalTradeAddress</v>
      </c>
      <c r="W602" s="271" t="str">
        <f t="shared" si="19"/>
        <v>/ram:LineTwo</v>
      </c>
      <c r="X602" s="272">
        <f>COUNTIFS(M$4:M602,V602)</f>
        <v>1</v>
      </c>
      <c r="Z602" s="274" t="s">
        <v>92</v>
      </c>
      <c r="AA602" s="275">
        <v>5</v>
      </c>
      <c r="AB602" s="275" t="s">
        <v>20</v>
      </c>
      <c r="AC602" s="277" t="s">
        <v>1480</v>
      </c>
      <c r="AD602" s="277"/>
      <c r="AE602" s="278"/>
      <c r="AF602" s="278"/>
      <c r="AG602" s="278"/>
      <c r="AH602" s="277"/>
      <c r="AI602" s="279" t="s">
        <v>20</v>
      </c>
      <c r="AJ602" s="280" t="s">
        <v>2745</v>
      </c>
      <c r="AK602" s="281" t="s">
        <v>2746</v>
      </c>
      <c r="AL602" s="279"/>
      <c r="AM602" s="282"/>
      <c r="AN602" s="275" t="s">
        <v>20</v>
      </c>
      <c r="AO602" s="279"/>
      <c r="AP602" s="283"/>
      <c r="AQ602" s="268"/>
      <c r="AR602" s="284" t="s">
        <v>99</v>
      </c>
      <c r="AS602" s="398"/>
    </row>
    <row r="603" spans="1:45" s="362" customFormat="1" ht="46" customHeight="1" x14ac:dyDescent="0.2">
      <c r="A603" s="558" t="s">
        <v>4162</v>
      </c>
      <c r="B603" s="274" t="s">
        <v>92</v>
      </c>
      <c r="C603" s="275">
        <v>5</v>
      </c>
      <c r="D603" s="275" t="s">
        <v>20</v>
      </c>
      <c r="E603" s="277" t="s">
        <v>4567</v>
      </c>
      <c r="F603" s="277" t="s">
        <v>1477</v>
      </c>
      <c r="G603" s="278"/>
      <c r="H603" s="278"/>
      <c r="I603" s="278"/>
      <c r="J603" s="277"/>
      <c r="K603" s="279" t="s">
        <v>20</v>
      </c>
      <c r="L603" s="280" t="s">
        <v>2747</v>
      </c>
      <c r="M603" s="281" t="s">
        <v>2748</v>
      </c>
      <c r="N603" s="279"/>
      <c r="O603" s="282"/>
      <c r="P603" s="275" t="s">
        <v>20</v>
      </c>
      <c r="Q603" s="279"/>
      <c r="R603" s="283"/>
      <c r="S603" s="208">
        <f>IF(B603="EXT",MATCH(SUBSTITUTE(M603,"/rsm:CrossIndustryInvoice",""),'Order-X_EXTENDED'!O:O,0),MATCH(B603,'Order-X_EXTENDED'!Z:Z,0))</f>
        <v>826</v>
      </c>
      <c r="T603" s="284" t="s">
        <v>99</v>
      </c>
      <c r="U603" s="273"/>
      <c r="V603" s="271" t="str">
        <f t="shared" si="18"/>
        <v>/rsm:CrossIndustryInvoice/rsm:SupplyChainTradeTransaction/ram:ApplicableHeaderTradeSettlement/ram:InvoicerTradeParty/ram:PostalTradeAddress</v>
      </c>
      <c r="W603" s="271" t="str">
        <f t="shared" si="19"/>
        <v>/ram:LineThree</v>
      </c>
      <c r="X603" s="272">
        <f>COUNTIFS(M$4:M603,V603)</f>
        <v>1</v>
      </c>
      <c r="Z603" s="274" t="s">
        <v>92</v>
      </c>
      <c r="AA603" s="275">
        <v>5</v>
      </c>
      <c r="AB603" s="275" t="s">
        <v>20</v>
      </c>
      <c r="AC603" s="277" t="s">
        <v>1483</v>
      </c>
      <c r="AD603" s="277"/>
      <c r="AE603" s="278"/>
      <c r="AF603" s="278"/>
      <c r="AG603" s="278"/>
      <c r="AH603" s="277"/>
      <c r="AI603" s="279" t="s">
        <v>20</v>
      </c>
      <c r="AJ603" s="280" t="s">
        <v>2747</v>
      </c>
      <c r="AK603" s="281" t="s">
        <v>2748</v>
      </c>
      <c r="AL603" s="279"/>
      <c r="AM603" s="282"/>
      <c r="AN603" s="275" t="s">
        <v>20</v>
      </c>
      <c r="AO603" s="279"/>
      <c r="AP603" s="283"/>
      <c r="AQ603" s="268"/>
      <c r="AR603" s="284" t="s">
        <v>99</v>
      </c>
      <c r="AS603" s="398"/>
    </row>
    <row r="604" spans="1:45" s="362" customFormat="1" ht="46" customHeight="1" x14ac:dyDescent="0.2">
      <c r="A604" s="558" t="s">
        <v>4162</v>
      </c>
      <c r="B604" s="274" t="s">
        <v>92</v>
      </c>
      <c r="C604" s="275">
        <v>5</v>
      </c>
      <c r="D604" s="275" t="s">
        <v>20</v>
      </c>
      <c r="E604" s="277" t="s">
        <v>4568</v>
      </c>
      <c r="F604" s="277" t="s">
        <v>1484</v>
      </c>
      <c r="G604" s="278"/>
      <c r="H604" s="278"/>
      <c r="I604" s="278"/>
      <c r="J604" s="277"/>
      <c r="K604" s="279" t="s">
        <v>20</v>
      </c>
      <c r="L604" s="280" t="s">
        <v>2749</v>
      </c>
      <c r="M604" s="281" t="s">
        <v>2750</v>
      </c>
      <c r="N604" s="279"/>
      <c r="O604" s="282"/>
      <c r="P604" s="275" t="s">
        <v>20</v>
      </c>
      <c r="Q604" s="279"/>
      <c r="R604" s="283"/>
      <c r="S604" s="208">
        <f>IF(B604="EXT",MATCH(SUBSTITUTE(M604,"/rsm:CrossIndustryInvoice",""),'Order-X_EXTENDED'!O:O,0),MATCH(B604,'Order-X_EXTENDED'!Z:Z,0))</f>
        <v>827</v>
      </c>
      <c r="T604" s="284" t="s">
        <v>99</v>
      </c>
      <c r="U604" s="273"/>
      <c r="V604" s="271" t="str">
        <f t="shared" si="18"/>
        <v>/rsm:CrossIndustryInvoice/rsm:SupplyChainTradeTransaction/ram:ApplicableHeaderTradeSettlement/ram:InvoicerTradeParty/ram:PostalTradeAddress</v>
      </c>
      <c r="W604" s="271" t="str">
        <f t="shared" si="19"/>
        <v>/ram:CityName</v>
      </c>
      <c r="X604" s="272">
        <f>COUNTIFS(M$4:M604,V604)</f>
        <v>1</v>
      </c>
      <c r="Z604" s="274" t="s">
        <v>92</v>
      </c>
      <c r="AA604" s="275">
        <v>5</v>
      </c>
      <c r="AB604" s="275" t="s">
        <v>20</v>
      </c>
      <c r="AC604" s="277" t="s">
        <v>2751</v>
      </c>
      <c r="AD604" s="277"/>
      <c r="AE604" s="278"/>
      <c r="AF604" s="278"/>
      <c r="AG604" s="278"/>
      <c r="AH604" s="277"/>
      <c r="AI604" s="279" t="s">
        <v>20</v>
      </c>
      <c r="AJ604" s="280" t="s">
        <v>2749</v>
      </c>
      <c r="AK604" s="281" t="s">
        <v>2750</v>
      </c>
      <c r="AL604" s="279"/>
      <c r="AM604" s="282"/>
      <c r="AN604" s="275" t="s">
        <v>20</v>
      </c>
      <c r="AO604" s="279"/>
      <c r="AP604" s="283"/>
      <c r="AQ604" s="268"/>
      <c r="AR604" s="284" t="s">
        <v>99</v>
      </c>
      <c r="AS604" s="398"/>
    </row>
    <row r="605" spans="1:45" s="362" customFormat="1" ht="46" customHeight="1" x14ac:dyDescent="0.2">
      <c r="A605" s="558" t="s">
        <v>4162</v>
      </c>
      <c r="B605" s="274" t="s">
        <v>92</v>
      </c>
      <c r="C605" s="275">
        <v>5</v>
      </c>
      <c r="D605" s="275" t="s">
        <v>16</v>
      </c>
      <c r="E605" s="277" t="s">
        <v>4569</v>
      </c>
      <c r="F605" s="277" t="s">
        <v>1488</v>
      </c>
      <c r="G605" s="278" t="s">
        <v>1489</v>
      </c>
      <c r="H605" s="278"/>
      <c r="I605" s="278"/>
      <c r="J605" s="277"/>
      <c r="K605" s="279" t="s">
        <v>16</v>
      </c>
      <c r="L605" s="280" t="s">
        <v>2752</v>
      </c>
      <c r="M605" s="281" t="s">
        <v>2753</v>
      </c>
      <c r="N605" s="279"/>
      <c r="O605" s="282"/>
      <c r="P605" s="275" t="s">
        <v>20</v>
      </c>
      <c r="Q605" s="279"/>
      <c r="R605" s="283"/>
      <c r="S605" s="208">
        <f>IF(B605="EXT",MATCH(SUBSTITUTE(M605,"/rsm:CrossIndustryInvoice",""),'Order-X_EXTENDED'!O:O,0),MATCH(B605,'Order-X_EXTENDED'!Z:Z,0))</f>
        <v>828</v>
      </c>
      <c r="T605" s="284" t="s">
        <v>99</v>
      </c>
      <c r="U605" s="273"/>
      <c r="V605" s="271" t="str">
        <f t="shared" si="18"/>
        <v>/rsm:CrossIndustryInvoice/rsm:SupplyChainTradeTransaction/ram:ApplicableHeaderTradeSettlement/ram:InvoicerTradeParty/ram:PostalTradeAddress</v>
      </c>
      <c r="W605" s="271" t="str">
        <f t="shared" si="19"/>
        <v>/ram:CountryID</v>
      </c>
      <c r="X605" s="272">
        <f>COUNTIFS(M$4:M605,V605)</f>
        <v>1</v>
      </c>
      <c r="Z605" s="274" t="s">
        <v>92</v>
      </c>
      <c r="AA605" s="275">
        <v>5</v>
      </c>
      <c r="AB605" s="275" t="s">
        <v>16</v>
      </c>
      <c r="AC605" s="277" t="s">
        <v>2754</v>
      </c>
      <c r="AD605" s="277"/>
      <c r="AE605" s="278"/>
      <c r="AF605" s="278"/>
      <c r="AG605" s="278"/>
      <c r="AH605" s="277"/>
      <c r="AI605" s="279" t="s">
        <v>16</v>
      </c>
      <c r="AJ605" s="280" t="s">
        <v>2752</v>
      </c>
      <c r="AK605" s="281" t="s">
        <v>2753</v>
      </c>
      <c r="AL605" s="279"/>
      <c r="AM605" s="282"/>
      <c r="AN605" s="275" t="s">
        <v>20</v>
      </c>
      <c r="AO605" s="279"/>
      <c r="AP605" s="283"/>
      <c r="AQ605" s="268"/>
      <c r="AR605" s="284" t="s">
        <v>99</v>
      </c>
      <c r="AS605" s="398"/>
    </row>
    <row r="606" spans="1:45" s="362" customFormat="1" ht="46" customHeight="1" x14ac:dyDescent="0.2">
      <c r="A606" s="558" t="s">
        <v>4162</v>
      </c>
      <c r="B606" s="274" t="s">
        <v>92</v>
      </c>
      <c r="C606" s="275">
        <v>5</v>
      </c>
      <c r="D606" s="275" t="s">
        <v>20</v>
      </c>
      <c r="E606" s="277" t="s">
        <v>4570</v>
      </c>
      <c r="F606" s="277" t="s">
        <v>1493</v>
      </c>
      <c r="G606" s="278" t="s">
        <v>1494</v>
      </c>
      <c r="H606" s="278"/>
      <c r="I606" s="278" t="s">
        <v>77</v>
      </c>
      <c r="J606" s="277" t="s">
        <v>122</v>
      </c>
      <c r="K606" s="279" t="s">
        <v>20</v>
      </c>
      <c r="L606" s="280" t="s">
        <v>2755</v>
      </c>
      <c r="M606" s="281" t="s">
        <v>2756</v>
      </c>
      <c r="N606" s="279"/>
      <c r="O606" s="282"/>
      <c r="P606" s="275" t="s">
        <v>21</v>
      </c>
      <c r="Q606" s="279"/>
      <c r="R606" s="283" t="s">
        <v>77</v>
      </c>
      <c r="S606" s="208">
        <f>IF(B606="EXT",MATCH(SUBSTITUTE(M606,"/rsm:CrossIndustryInvoice",""),'Order-X_EXTENDED'!O:O,0),MATCH(B606,'Order-X_EXTENDED'!Z:Z,0))</f>
        <v>829</v>
      </c>
      <c r="T606" s="284" t="s">
        <v>99</v>
      </c>
      <c r="U606" s="273"/>
      <c r="V606" s="271" t="str">
        <f t="shared" si="18"/>
        <v>/rsm:CrossIndustryInvoice/rsm:SupplyChainTradeTransaction/ram:ApplicableHeaderTradeSettlement/ram:InvoicerTradeParty/ram:PostalTradeAddress</v>
      </c>
      <c r="W606" s="271" t="str">
        <f t="shared" si="19"/>
        <v>/ram:CountrySubDivisionName</v>
      </c>
      <c r="X606" s="272">
        <f>COUNTIFS(M$4:M606,V606)</f>
        <v>1</v>
      </c>
      <c r="Z606" s="274" t="s">
        <v>92</v>
      </c>
      <c r="AA606" s="275">
        <v>5</v>
      </c>
      <c r="AB606" s="275" t="s">
        <v>20</v>
      </c>
      <c r="AC606" s="277" t="s">
        <v>2567</v>
      </c>
      <c r="AD606" s="277" t="s">
        <v>1497</v>
      </c>
      <c r="AE606" s="278" t="s">
        <v>1498</v>
      </c>
      <c r="AF606" s="278"/>
      <c r="AG606" s="278" t="s">
        <v>77</v>
      </c>
      <c r="AH606" s="277" t="s">
        <v>131</v>
      </c>
      <c r="AI606" s="279" t="s">
        <v>20</v>
      </c>
      <c r="AJ606" s="280" t="s">
        <v>2755</v>
      </c>
      <c r="AK606" s="281" t="s">
        <v>2756</v>
      </c>
      <c r="AL606" s="279"/>
      <c r="AM606" s="282"/>
      <c r="AN606" s="275" t="s">
        <v>21</v>
      </c>
      <c r="AO606" s="279"/>
      <c r="AP606" s="283" t="s">
        <v>77</v>
      </c>
      <c r="AQ606" s="268"/>
      <c r="AR606" s="284" t="s">
        <v>99</v>
      </c>
      <c r="AS606" s="398"/>
    </row>
    <row r="607" spans="1:45" s="362" customFormat="1" ht="46" customHeight="1" x14ac:dyDescent="0.2">
      <c r="A607" s="558" t="s">
        <v>4162</v>
      </c>
      <c r="B607" s="335" t="s">
        <v>92</v>
      </c>
      <c r="C607" s="336">
        <v>4</v>
      </c>
      <c r="D607" s="336" t="s">
        <v>20</v>
      </c>
      <c r="E607" s="328" t="s">
        <v>4653</v>
      </c>
      <c r="F607" s="328"/>
      <c r="G607" s="329"/>
      <c r="H607" s="329"/>
      <c r="I607" s="329"/>
      <c r="J607" s="328"/>
      <c r="K607" s="327" t="s">
        <v>20</v>
      </c>
      <c r="L607" s="337" t="s">
        <v>2757</v>
      </c>
      <c r="M607" s="338" t="s">
        <v>2758</v>
      </c>
      <c r="N607" s="327"/>
      <c r="O607" s="332"/>
      <c r="P607" s="336" t="s">
        <v>21</v>
      </c>
      <c r="Q607" s="327"/>
      <c r="R607" s="333"/>
      <c r="S607" s="208">
        <f>IF(B607="EXT",MATCH(SUBSTITUTE(M607,"/rsm:CrossIndustryInvoice",""),'Order-X_EXTENDED'!O:O,0),MATCH(B607,'Order-X_EXTENDED'!Z:Z,0))</f>
        <v>830</v>
      </c>
      <c r="T607" s="339" t="s">
        <v>99</v>
      </c>
      <c r="U607" s="273"/>
      <c r="V607" s="271" t="str">
        <f t="shared" si="18"/>
        <v>/rsm:CrossIndustryInvoice/rsm:SupplyChainTradeTransaction/ram:ApplicableHeaderTradeSettlement/ram:InvoicerTradeParty</v>
      </c>
      <c r="W607" s="271" t="str">
        <f t="shared" si="19"/>
        <v>/ram:URIUniversalCommunication</v>
      </c>
      <c r="X607" s="272">
        <f>COUNTIFS(M$4:M607,V607)</f>
        <v>1</v>
      </c>
      <c r="Z607" s="335" t="s">
        <v>92</v>
      </c>
      <c r="AA607" s="336">
        <v>4</v>
      </c>
      <c r="AB607" s="336" t="s">
        <v>20</v>
      </c>
      <c r="AC607" s="328" t="s">
        <v>931</v>
      </c>
      <c r="AD607" s="328"/>
      <c r="AE607" s="329"/>
      <c r="AF607" s="329"/>
      <c r="AG607" s="329"/>
      <c r="AH607" s="328"/>
      <c r="AI607" s="327" t="s">
        <v>20</v>
      </c>
      <c r="AJ607" s="337" t="s">
        <v>2757</v>
      </c>
      <c r="AK607" s="338" t="s">
        <v>2758</v>
      </c>
      <c r="AL607" s="327"/>
      <c r="AM607" s="332"/>
      <c r="AN607" s="336" t="s">
        <v>21</v>
      </c>
      <c r="AO607" s="327"/>
      <c r="AP607" s="333"/>
      <c r="AQ607" s="268"/>
      <c r="AR607" s="339" t="s">
        <v>99</v>
      </c>
      <c r="AS607" s="398"/>
    </row>
    <row r="608" spans="1:45" s="362" customFormat="1" ht="46" customHeight="1" x14ac:dyDescent="0.2">
      <c r="A608" s="558" t="s">
        <v>4162</v>
      </c>
      <c r="B608" s="274" t="s">
        <v>92</v>
      </c>
      <c r="C608" s="275">
        <v>5</v>
      </c>
      <c r="D608" s="275" t="s">
        <v>16</v>
      </c>
      <c r="E608" s="277" t="s">
        <v>630</v>
      </c>
      <c r="F608" s="277"/>
      <c r="G608" s="278"/>
      <c r="H608" s="278"/>
      <c r="I608" s="278"/>
      <c r="J608" s="277"/>
      <c r="K608" s="279" t="s">
        <v>16</v>
      </c>
      <c r="L608" s="280" t="s">
        <v>2759</v>
      </c>
      <c r="M608" s="281" t="s">
        <v>2760</v>
      </c>
      <c r="N608" s="279"/>
      <c r="O608" s="282"/>
      <c r="P608" s="275" t="s">
        <v>20</v>
      </c>
      <c r="Q608" s="279"/>
      <c r="R608" s="283"/>
      <c r="S608" s="208">
        <f>IF(B608="EXT",MATCH(SUBSTITUTE(M608,"/rsm:CrossIndustryInvoice",""),'Order-X_EXTENDED'!O:O,0),MATCH(B608,'Order-X_EXTENDED'!Z:Z,0))</f>
        <v>831</v>
      </c>
      <c r="T608" s="284" t="s">
        <v>99</v>
      </c>
      <c r="U608" s="273"/>
      <c r="V608" s="271" t="str">
        <f t="shared" si="18"/>
        <v>/rsm:CrossIndustryInvoice/rsm:SupplyChainTradeTransaction/ram:ApplicableHeaderTradeSettlement/ram:InvoicerTradeParty/ram:URIUniversalCommunication</v>
      </c>
      <c r="W608" s="271" t="str">
        <f t="shared" si="19"/>
        <v>/ram:URIID</v>
      </c>
      <c r="X608" s="272">
        <f>COUNTIFS(M$4:M608,V608)</f>
        <v>1</v>
      </c>
      <c r="Z608" s="274" t="s">
        <v>92</v>
      </c>
      <c r="AA608" s="275">
        <v>5</v>
      </c>
      <c r="AB608" s="275" t="s">
        <v>16</v>
      </c>
      <c r="AC608" s="277" t="s">
        <v>1936</v>
      </c>
      <c r="AD608" s="277"/>
      <c r="AE608" s="278"/>
      <c r="AF608" s="278"/>
      <c r="AG608" s="278"/>
      <c r="AH608" s="277"/>
      <c r="AI608" s="279" t="s">
        <v>16</v>
      </c>
      <c r="AJ608" s="280" t="s">
        <v>2759</v>
      </c>
      <c r="AK608" s="281" t="s">
        <v>2760</v>
      </c>
      <c r="AL608" s="279"/>
      <c r="AM608" s="282"/>
      <c r="AN608" s="275" t="s">
        <v>20</v>
      </c>
      <c r="AO608" s="279"/>
      <c r="AP608" s="283"/>
      <c r="AQ608" s="268"/>
      <c r="AR608" s="284" t="s">
        <v>99</v>
      </c>
      <c r="AS608" s="398"/>
    </row>
    <row r="609" spans="1:45" s="362" customFormat="1" ht="46" customHeight="1" x14ac:dyDescent="0.2">
      <c r="A609" s="558" t="s">
        <v>4162</v>
      </c>
      <c r="B609" s="274" t="s">
        <v>92</v>
      </c>
      <c r="C609" s="275">
        <v>6</v>
      </c>
      <c r="D609" s="275" t="s">
        <v>20</v>
      </c>
      <c r="E609" s="277" t="s">
        <v>554</v>
      </c>
      <c r="F609" s="277"/>
      <c r="G609" s="278"/>
      <c r="H609" s="278"/>
      <c r="I609" s="278"/>
      <c r="J609" s="277"/>
      <c r="K609" s="279" t="s">
        <v>16</v>
      </c>
      <c r="L609" s="280" t="s">
        <v>2761</v>
      </c>
      <c r="M609" s="281" t="s">
        <v>2762</v>
      </c>
      <c r="N609" s="279"/>
      <c r="O609" s="282"/>
      <c r="P609" s="275" t="s">
        <v>20</v>
      </c>
      <c r="Q609" s="279"/>
      <c r="R609" s="283"/>
      <c r="S609" s="208">
        <f>IF(B609="EXT",MATCH(SUBSTITUTE(M609,"/rsm:CrossIndustryInvoice",""),'Order-X_EXTENDED'!O:O,0),MATCH(B609,'Order-X_EXTENDED'!Z:Z,0))</f>
        <v>832</v>
      </c>
      <c r="T609" s="284" t="s">
        <v>99</v>
      </c>
      <c r="U609" s="273"/>
      <c r="V609" s="271" t="str">
        <f t="shared" si="18"/>
        <v>/rsm:CrossIndustryInvoice/rsm:SupplyChainTradeTransaction/ram:ApplicableHeaderTradeSettlement/ram:InvoicerTradeParty/ram:URIUniversalCommunication/ram:URIID</v>
      </c>
      <c r="W609" s="271" t="str">
        <f t="shared" si="19"/>
        <v>/@schemeID</v>
      </c>
      <c r="X609" s="272">
        <f>COUNTIFS(M$4:M609,V609)</f>
        <v>1</v>
      </c>
      <c r="Z609" s="274" t="s">
        <v>92</v>
      </c>
      <c r="AA609" s="275">
        <v>6</v>
      </c>
      <c r="AB609" s="275" t="s">
        <v>20</v>
      </c>
      <c r="AC609" s="277" t="s">
        <v>410</v>
      </c>
      <c r="AD609" s="277"/>
      <c r="AE609" s="278"/>
      <c r="AF609" s="278"/>
      <c r="AG609" s="278"/>
      <c r="AH609" s="277"/>
      <c r="AI609" s="279" t="s">
        <v>16</v>
      </c>
      <c r="AJ609" s="280" t="s">
        <v>2761</v>
      </c>
      <c r="AK609" s="281" t="s">
        <v>2762</v>
      </c>
      <c r="AL609" s="279"/>
      <c r="AM609" s="282"/>
      <c r="AN609" s="275" t="s">
        <v>20</v>
      </c>
      <c r="AO609" s="279"/>
      <c r="AP609" s="283"/>
      <c r="AQ609" s="268"/>
      <c r="AR609" s="284" t="s">
        <v>99</v>
      </c>
      <c r="AS609" s="398"/>
    </row>
    <row r="610" spans="1:45" s="362" customFormat="1" ht="46" customHeight="1" x14ac:dyDescent="0.2">
      <c r="A610" s="558" t="s">
        <v>4162</v>
      </c>
      <c r="B610" s="335" t="s">
        <v>92</v>
      </c>
      <c r="C610" s="336">
        <v>4</v>
      </c>
      <c r="D610" s="336" t="s">
        <v>21</v>
      </c>
      <c r="E610" s="372" t="s">
        <v>4654</v>
      </c>
      <c r="F610" s="328"/>
      <c r="G610" s="329"/>
      <c r="H610" s="329"/>
      <c r="I610" s="329"/>
      <c r="J610" s="328"/>
      <c r="K610" s="327" t="s">
        <v>21</v>
      </c>
      <c r="L610" s="337" t="s">
        <v>2763</v>
      </c>
      <c r="M610" s="338" t="s">
        <v>2764</v>
      </c>
      <c r="N610" s="327"/>
      <c r="O610" s="332"/>
      <c r="P610" s="336" t="s">
        <v>21</v>
      </c>
      <c r="Q610" s="327"/>
      <c r="R610" s="333"/>
      <c r="S610" s="208">
        <f>IF(B610="EXT",MATCH(SUBSTITUTE(M610,"/rsm:CrossIndustryInvoice",""),'Order-X_EXTENDED'!O:O,0),MATCH(B610,'Order-X_EXTENDED'!Z:Z,0))</f>
        <v>833</v>
      </c>
      <c r="T610" s="339" t="s">
        <v>99</v>
      </c>
      <c r="U610" s="273"/>
      <c r="V610" s="271" t="str">
        <f t="shared" si="18"/>
        <v>/rsm:CrossIndustryInvoice/rsm:SupplyChainTradeTransaction/ram:ApplicableHeaderTradeSettlement/ram:InvoicerTradeParty</v>
      </c>
      <c r="W610" s="271" t="str">
        <f t="shared" si="19"/>
        <v>/ram:SpecifiedTaxRegistration</v>
      </c>
      <c r="X610" s="272">
        <f>COUNTIFS(M$4:M610,V610)</f>
        <v>1</v>
      </c>
      <c r="Z610" s="335" t="s">
        <v>92</v>
      </c>
      <c r="AA610" s="336">
        <v>4</v>
      </c>
      <c r="AB610" s="336" t="s">
        <v>21</v>
      </c>
      <c r="AC610" s="372" t="s">
        <v>2094</v>
      </c>
      <c r="AD610" s="328"/>
      <c r="AE610" s="329"/>
      <c r="AF610" s="329"/>
      <c r="AG610" s="329"/>
      <c r="AH610" s="328"/>
      <c r="AI610" s="327" t="s">
        <v>21</v>
      </c>
      <c r="AJ610" s="337" t="s">
        <v>2763</v>
      </c>
      <c r="AK610" s="338" t="s">
        <v>2764</v>
      </c>
      <c r="AL610" s="327"/>
      <c r="AM610" s="332"/>
      <c r="AN610" s="336" t="s">
        <v>21</v>
      </c>
      <c r="AO610" s="327"/>
      <c r="AP610" s="333"/>
      <c r="AQ610" s="268"/>
      <c r="AR610" s="339" t="s">
        <v>99</v>
      </c>
      <c r="AS610" s="398"/>
    </row>
    <row r="611" spans="1:45" s="362" customFormat="1" ht="46" customHeight="1" x14ac:dyDescent="0.2">
      <c r="A611" s="558" t="s">
        <v>4162</v>
      </c>
      <c r="B611" s="274" t="s">
        <v>92</v>
      </c>
      <c r="C611" s="275">
        <v>5</v>
      </c>
      <c r="D611" s="275" t="s">
        <v>16</v>
      </c>
      <c r="E611" s="277" t="s">
        <v>4</v>
      </c>
      <c r="F611" s="277"/>
      <c r="G611" s="278"/>
      <c r="H611" s="278"/>
      <c r="I611" s="278"/>
      <c r="J611" s="277"/>
      <c r="K611" s="279" t="s">
        <v>16</v>
      </c>
      <c r="L611" s="280" t="s">
        <v>2765</v>
      </c>
      <c r="M611" s="281" t="s">
        <v>2766</v>
      </c>
      <c r="N611" s="279"/>
      <c r="O611" s="282"/>
      <c r="P611" s="275" t="s">
        <v>20</v>
      </c>
      <c r="Q611" s="279"/>
      <c r="R611" s="283"/>
      <c r="S611" s="208">
        <f>IF(B611="EXT",MATCH(SUBSTITUTE(M611,"/rsm:CrossIndustryInvoice",""),'Order-X_EXTENDED'!O:O,0),MATCH(B611,'Order-X_EXTENDED'!Z:Z,0))</f>
        <v>834</v>
      </c>
      <c r="T611" s="284" t="s">
        <v>99</v>
      </c>
      <c r="U611" s="273"/>
      <c r="V611" s="271" t="str">
        <f t="shared" si="18"/>
        <v>/rsm:CrossIndustryInvoice/rsm:SupplyChainTradeTransaction/ram:ApplicableHeaderTradeSettlement/ram:InvoicerTradeParty/ram:SpecifiedTaxRegistration</v>
      </c>
      <c r="W611" s="271" t="str">
        <f t="shared" si="19"/>
        <v>/ram:ID</v>
      </c>
      <c r="X611" s="272">
        <f>COUNTIFS(M$4:M611,V611)</f>
        <v>1</v>
      </c>
      <c r="Z611" s="274" t="s">
        <v>92</v>
      </c>
      <c r="AA611" s="275">
        <v>5</v>
      </c>
      <c r="AB611" s="275" t="s">
        <v>16</v>
      </c>
      <c r="AC611" s="277" t="s">
        <v>2767</v>
      </c>
      <c r="AD611" s="277"/>
      <c r="AE611" s="278"/>
      <c r="AF611" s="278"/>
      <c r="AG611" s="278"/>
      <c r="AH611" s="277"/>
      <c r="AI611" s="279" t="s">
        <v>16</v>
      </c>
      <c r="AJ611" s="280" t="s">
        <v>2765</v>
      </c>
      <c r="AK611" s="281" t="s">
        <v>2766</v>
      </c>
      <c r="AL611" s="279"/>
      <c r="AM611" s="282"/>
      <c r="AN611" s="275" t="s">
        <v>20</v>
      </c>
      <c r="AO611" s="279"/>
      <c r="AP611" s="283"/>
      <c r="AQ611" s="268"/>
      <c r="AR611" s="284" t="s">
        <v>99</v>
      </c>
      <c r="AS611" s="398"/>
    </row>
    <row r="612" spans="1:45" s="362" customFormat="1" ht="46" customHeight="1" x14ac:dyDescent="0.2">
      <c r="A612" s="558" t="s">
        <v>4162</v>
      </c>
      <c r="B612" s="274" t="s">
        <v>92</v>
      </c>
      <c r="C612" s="275">
        <v>6</v>
      </c>
      <c r="D612" s="275" t="s">
        <v>20</v>
      </c>
      <c r="E612" s="277" t="s">
        <v>554</v>
      </c>
      <c r="F612" s="277"/>
      <c r="G612" s="278" t="s">
        <v>1643</v>
      </c>
      <c r="H612" s="278"/>
      <c r="I612" s="278" t="s">
        <v>1635</v>
      </c>
      <c r="J612" s="277"/>
      <c r="K612" s="279" t="s">
        <v>16</v>
      </c>
      <c r="L612" s="280" t="s">
        <v>2768</v>
      </c>
      <c r="M612" s="281" t="s">
        <v>2769</v>
      </c>
      <c r="N612" s="279"/>
      <c r="O612" s="282"/>
      <c r="P612" s="275" t="s">
        <v>20</v>
      </c>
      <c r="Q612" s="279"/>
      <c r="R612" s="283"/>
      <c r="S612" s="208">
        <f>IF(B612="EXT",MATCH(SUBSTITUTE(M612,"/rsm:CrossIndustryInvoice",""),'Order-X_EXTENDED'!O:O,0),MATCH(B612,'Order-X_EXTENDED'!Z:Z,0))</f>
        <v>835</v>
      </c>
      <c r="T612" s="284" t="s">
        <v>99</v>
      </c>
      <c r="U612" s="273"/>
      <c r="V612" s="271" t="str">
        <f t="shared" si="18"/>
        <v>/rsm:CrossIndustryInvoice/rsm:SupplyChainTradeTransaction/ram:ApplicableHeaderTradeSettlement/ram:InvoicerTradeParty/ram:SpecifiedTaxRegistration/ram:ID</v>
      </c>
      <c r="W612" s="271" t="str">
        <f t="shared" si="19"/>
        <v>/@schemeID</v>
      </c>
      <c r="X612" s="272">
        <f>COUNTIFS(M$4:M612,V612)</f>
        <v>1</v>
      </c>
      <c r="Z612" s="274" t="s">
        <v>92</v>
      </c>
      <c r="AA612" s="275">
        <v>6</v>
      </c>
      <c r="AB612" s="275" t="s">
        <v>20</v>
      </c>
      <c r="AC612" s="277" t="s">
        <v>410</v>
      </c>
      <c r="AD612" s="277"/>
      <c r="AE612" s="278"/>
      <c r="AF612" s="278"/>
      <c r="AG612" s="278"/>
      <c r="AH612" s="277"/>
      <c r="AI612" s="279" t="s">
        <v>16</v>
      </c>
      <c r="AJ612" s="280" t="s">
        <v>2768</v>
      </c>
      <c r="AK612" s="281" t="s">
        <v>2769</v>
      </c>
      <c r="AL612" s="279"/>
      <c r="AM612" s="282"/>
      <c r="AN612" s="275" t="s">
        <v>20</v>
      </c>
      <c r="AO612" s="279"/>
      <c r="AP612" s="283"/>
      <c r="AQ612" s="268"/>
      <c r="AR612" s="284" t="s">
        <v>99</v>
      </c>
      <c r="AS612" s="398"/>
    </row>
    <row r="613" spans="1:45" s="362" customFormat="1" ht="46" customHeight="1" x14ac:dyDescent="0.2">
      <c r="A613" s="557" t="s">
        <v>4162</v>
      </c>
      <c r="B613" s="308" t="s">
        <v>92</v>
      </c>
      <c r="C613" s="309">
        <v>3</v>
      </c>
      <c r="D613" s="309" t="s">
        <v>20</v>
      </c>
      <c r="E613" s="328" t="s">
        <v>4655</v>
      </c>
      <c r="F613" s="328"/>
      <c r="G613" s="329"/>
      <c r="H613" s="329"/>
      <c r="I613" s="329"/>
      <c r="J613" s="328"/>
      <c r="K613" s="327" t="s">
        <v>20</v>
      </c>
      <c r="L613" s="311" t="s">
        <v>2770</v>
      </c>
      <c r="M613" s="312" t="s">
        <v>2771</v>
      </c>
      <c r="N613" s="327"/>
      <c r="O613" s="332"/>
      <c r="P613" s="309" t="s">
        <v>20</v>
      </c>
      <c r="Q613" s="327"/>
      <c r="R613" s="333"/>
      <c r="S613" s="208">
        <f>IF(B613="EXT",MATCH(SUBSTITUTE(M613,"/rsm:CrossIndustryInvoice",""),'Order-X_EXTENDED'!O:O,0),MATCH(B613,'Order-X_EXTENDED'!Z:Z,0))</f>
        <v>836</v>
      </c>
      <c r="T613" s="313" t="s">
        <v>99</v>
      </c>
      <c r="U613" s="273"/>
      <c r="V613" s="271" t="str">
        <f t="shared" si="18"/>
        <v>/rsm:CrossIndustryInvoice/rsm:SupplyChainTradeTransaction/ram:ApplicableHeaderTradeSettlement</v>
      </c>
      <c r="W613" s="271" t="str">
        <f t="shared" si="19"/>
        <v>/ram:InvoiceeTradeParty</v>
      </c>
      <c r="X613" s="272">
        <f>COUNTIFS(M$4:M613,V613)</f>
        <v>1</v>
      </c>
      <c r="Z613" s="308" t="s">
        <v>92</v>
      </c>
      <c r="AA613" s="309">
        <v>3</v>
      </c>
      <c r="AB613" s="275" t="s">
        <v>20</v>
      </c>
      <c r="AC613" s="328" t="s">
        <v>2772</v>
      </c>
      <c r="AD613" s="328"/>
      <c r="AE613" s="329"/>
      <c r="AF613" s="329" t="s">
        <v>2773</v>
      </c>
      <c r="AG613" s="329"/>
      <c r="AH613" s="328"/>
      <c r="AI613" s="327" t="s">
        <v>20</v>
      </c>
      <c r="AJ613" s="311" t="s">
        <v>2770</v>
      </c>
      <c r="AK613" s="312" t="s">
        <v>2771</v>
      </c>
      <c r="AL613" s="327"/>
      <c r="AM613" s="332"/>
      <c r="AN613" s="309" t="s">
        <v>20</v>
      </c>
      <c r="AO613" s="327"/>
      <c r="AP613" s="333"/>
      <c r="AQ613" s="268"/>
      <c r="AR613" s="313" t="s">
        <v>99</v>
      </c>
      <c r="AS613" s="398"/>
    </row>
    <row r="614" spans="1:45" s="362" customFormat="1" ht="46" customHeight="1" x14ac:dyDescent="0.2">
      <c r="A614" s="558" t="s">
        <v>4162</v>
      </c>
      <c r="B614" s="274" t="s">
        <v>92</v>
      </c>
      <c r="C614" s="275">
        <v>4</v>
      </c>
      <c r="D614" s="275" t="s">
        <v>20</v>
      </c>
      <c r="E614" s="277" t="s">
        <v>4</v>
      </c>
      <c r="F614" s="277"/>
      <c r="G614" s="278"/>
      <c r="H614" s="278"/>
      <c r="I614" s="278"/>
      <c r="J614" s="277"/>
      <c r="K614" s="279" t="s">
        <v>20</v>
      </c>
      <c r="L614" s="280" t="s">
        <v>2774</v>
      </c>
      <c r="M614" s="281" t="s">
        <v>2775</v>
      </c>
      <c r="N614" s="279"/>
      <c r="O614" s="282"/>
      <c r="P614" s="275" t="s">
        <v>21</v>
      </c>
      <c r="Q614" s="279"/>
      <c r="R614" s="283"/>
      <c r="S614" s="208">
        <f>IF(B614="EXT",MATCH(SUBSTITUTE(M614,"/rsm:CrossIndustryInvoice",""),'Order-X_EXTENDED'!O:O,0),MATCH(B614,'Order-X_EXTENDED'!Z:Z,0))</f>
        <v>837</v>
      </c>
      <c r="T614" s="284" t="s">
        <v>99</v>
      </c>
      <c r="U614" s="273"/>
      <c r="V614" s="271" t="str">
        <f t="shared" si="18"/>
        <v>/rsm:CrossIndustryInvoice/rsm:SupplyChainTradeTransaction/ram:ApplicableHeaderTradeSettlement/ram:InvoiceeTradeParty</v>
      </c>
      <c r="W614" s="271" t="str">
        <f t="shared" si="19"/>
        <v>/ram:ID</v>
      </c>
      <c r="X614" s="272">
        <f>COUNTIFS(M$4:M614,V614)</f>
        <v>1</v>
      </c>
      <c r="Z614" s="274" t="s">
        <v>92</v>
      </c>
      <c r="AA614" s="275">
        <v>4</v>
      </c>
      <c r="AB614" s="275" t="s">
        <v>20</v>
      </c>
      <c r="AC614" s="277" t="s">
        <v>2776</v>
      </c>
      <c r="AD614" s="277"/>
      <c r="AE614" s="278"/>
      <c r="AF614" s="278"/>
      <c r="AG614" s="278"/>
      <c r="AH614" s="277"/>
      <c r="AI614" s="279" t="s">
        <v>20</v>
      </c>
      <c r="AJ614" s="280" t="s">
        <v>2774</v>
      </c>
      <c r="AK614" s="281" t="s">
        <v>2775</v>
      </c>
      <c r="AL614" s="279"/>
      <c r="AM614" s="282"/>
      <c r="AN614" s="275" t="s">
        <v>21</v>
      </c>
      <c r="AO614" s="279"/>
      <c r="AP614" s="283"/>
      <c r="AQ614" s="268"/>
      <c r="AR614" s="284" t="s">
        <v>99</v>
      </c>
      <c r="AS614" s="398"/>
    </row>
    <row r="615" spans="1:45" s="362" customFormat="1" ht="46" customHeight="1" x14ac:dyDescent="0.2">
      <c r="A615" s="558" t="s">
        <v>4162</v>
      </c>
      <c r="B615" s="274" t="s">
        <v>92</v>
      </c>
      <c r="C615" s="275">
        <v>4</v>
      </c>
      <c r="D615" s="275" t="s">
        <v>21</v>
      </c>
      <c r="E615" s="277" t="s">
        <v>551</v>
      </c>
      <c r="F615" s="277"/>
      <c r="G615" s="278"/>
      <c r="H615" s="278"/>
      <c r="I615" s="278"/>
      <c r="J615" s="277"/>
      <c r="K615" s="279" t="s">
        <v>21</v>
      </c>
      <c r="L615" s="280" t="s">
        <v>2777</v>
      </c>
      <c r="M615" s="281" t="s">
        <v>2778</v>
      </c>
      <c r="N615" s="279"/>
      <c r="O615" s="282"/>
      <c r="P615" s="275" t="s">
        <v>21</v>
      </c>
      <c r="Q615" s="279"/>
      <c r="R615" s="283"/>
      <c r="S615" s="208">
        <f>IF(B615="EXT",MATCH(SUBSTITUTE(M615,"/rsm:CrossIndustryInvoice",""),'Order-X_EXTENDED'!O:O,0),MATCH(B615,'Order-X_EXTENDED'!Z:Z,0))</f>
        <v>838</v>
      </c>
      <c r="T615" s="284" t="s">
        <v>99</v>
      </c>
      <c r="U615" s="273"/>
      <c r="V615" s="271" t="str">
        <f t="shared" si="18"/>
        <v>/rsm:CrossIndustryInvoice/rsm:SupplyChainTradeTransaction/ram:ApplicableHeaderTradeSettlement/ram:InvoiceeTradeParty</v>
      </c>
      <c r="W615" s="271" t="str">
        <f t="shared" si="19"/>
        <v>/ram:GlobalID</v>
      </c>
      <c r="X615" s="272">
        <f>COUNTIFS(M$4:M615,V615)</f>
        <v>1</v>
      </c>
      <c r="Z615" s="274" t="s">
        <v>92</v>
      </c>
      <c r="AA615" s="275">
        <v>4</v>
      </c>
      <c r="AB615" s="275" t="s">
        <v>21</v>
      </c>
      <c r="AC615" s="277" t="s">
        <v>2779</v>
      </c>
      <c r="AD615" s="277"/>
      <c r="AE615" s="278"/>
      <c r="AF615" s="278"/>
      <c r="AG615" s="278"/>
      <c r="AH615" s="277"/>
      <c r="AI615" s="279" t="s">
        <v>21</v>
      </c>
      <c r="AJ615" s="280" t="s">
        <v>2777</v>
      </c>
      <c r="AK615" s="281" t="s">
        <v>2778</v>
      </c>
      <c r="AL615" s="279"/>
      <c r="AM615" s="282"/>
      <c r="AN615" s="275" t="s">
        <v>21</v>
      </c>
      <c r="AO615" s="279"/>
      <c r="AP615" s="283"/>
      <c r="AQ615" s="268"/>
      <c r="AR615" s="284" t="s">
        <v>99</v>
      </c>
      <c r="AS615" s="398"/>
    </row>
    <row r="616" spans="1:45" s="362" customFormat="1" ht="46" customHeight="1" x14ac:dyDescent="0.2">
      <c r="A616" s="558" t="s">
        <v>4162</v>
      </c>
      <c r="B616" s="274" t="s">
        <v>92</v>
      </c>
      <c r="C616" s="275">
        <v>5</v>
      </c>
      <c r="D616" s="275" t="s">
        <v>20</v>
      </c>
      <c r="E616" s="277" t="s">
        <v>554</v>
      </c>
      <c r="F616" s="277"/>
      <c r="G616" s="278"/>
      <c r="H616" s="278"/>
      <c r="I616" s="278"/>
      <c r="J616" s="277"/>
      <c r="K616" s="279" t="s">
        <v>16</v>
      </c>
      <c r="L616" s="280" t="s">
        <v>2780</v>
      </c>
      <c r="M616" s="281" t="s">
        <v>2781</v>
      </c>
      <c r="N616" s="279"/>
      <c r="O616" s="282"/>
      <c r="P616" s="275" t="s">
        <v>20</v>
      </c>
      <c r="Q616" s="279"/>
      <c r="R616" s="283"/>
      <c r="S616" s="208">
        <f>IF(B616="EXT",MATCH(SUBSTITUTE(M616,"/rsm:CrossIndustryInvoice",""),'Order-X_EXTENDED'!O:O,0),MATCH(B616,'Order-X_EXTENDED'!Z:Z,0))</f>
        <v>839</v>
      </c>
      <c r="T616" s="284" t="s">
        <v>99</v>
      </c>
      <c r="U616" s="273"/>
      <c r="V616" s="271" t="str">
        <f t="shared" si="18"/>
        <v>/rsm:CrossIndustryInvoice/rsm:SupplyChainTradeTransaction/ram:ApplicableHeaderTradeSettlement/ram:InvoiceeTradeParty/ram:GlobalID</v>
      </c>
      <c r="W616" s="271" t="str">
        <f t="shared" si="19"/>
        <v>/@schemeID</v>
      </c>
      <c r="X616" s="272">
        <f>COUNTIFS(M$4:M616,V616)</f>
        <v>1</v>
      </c>
      <c r="Z616" s="274" t="s">
        <v>92</v>
      </c>
      <c r="AA616" s="275">
        <v>5</v>
      </c>
      <c r="AB616" s="275" t="s">
        <v>20</v>
      </c>
      <c r="AC616" s="277" t="s">
        <v>410</v>
      </c>
      <c r="AD616" s="277"/>
      <c r="AE616" s="278"/>
      <c r="AF616" s="278"/>
      <c r="AG616" s="278"/>
      <c r="AH616" s="277"/>
      <c r="AI616" s="279" t="s">
        <v>16</v>
      </c>
      <c r="AJ616" s="280" t="s">
        <v>2780</v>
      </c>
      <c r="AK616" s="281" t="s">
        <v>2781</v>
      </c>
      <c r="AL616" s="279"/>
      <c r="AM616" s="282"/>
      <c r="AN616" s="275" t="s">
        <v>20</v>
      </c>
      <c r="AO616" s="279"/>
      <c r="AP616" s="283"/>
      <c r="AQ616" s="268"/>
      <c r="AR616" s="284" t="s">
        <v>99</v>
      </c>
      <c r="AS616" s="398"/>
    </row>
    <row r="617" spans="1:45" s="362" customFormat="1" ht="46" customHeight="1" x14ac:dyDescent="0.2">
      <c r="A617" s="558" t="s">
        <v>4162</v>
      </c>
      <c r="B617" s="274" t="s">
        <v>92</v>
      </c>
      <c r="C617" s="275">
        <v>4</v>
      </c>
      <c r="D617" s="275" t="s">
        <v>20</v>
      </c>
      <c r="E617" s="277" t="s">
        <v>8</v>
      </c>
      <c r="F617" s="277"/>
      <c r="G617" s="278"/>
      <c r="H617" s="278"/>
      <c r="I617" s="278"/>
      <c r="J617" s="277"/>
      <c r="K617" s="279" t="s">
        <v>20</v>
      </c>
      <c r="L617" s="280" t="s">
        <v>2782</v>
      </c>
      <c r="M617" s="281" t="s">
        <v>2783</v>
      </c>
      <c r="N617" s="279"/>
      <c r="O617" s="282"/>
      <c r="P617" s="275" t="s">
        <v>20</v>
      </c>
      <c r="Q617" s="279"/>
      <c r="R617" s="283"/>
      <c r="S617" s="208">
        <f>IF(B617="EXT",MATCH(SUBSTITUTE(M617,"/rsm:CrossIndustryInvoice",""),'Order-X_EXTENDED'!O:O,0),MATCH(B617,'Order-X_EXTENDED'!Z:Z,0))</f>
        <v>840</v>
      </c>
      <c r="T617" s="284" t="s">
        <v>99</v>
      </c>
      <c r="U617" s="273"/>
      <c r="V617" s="271" t="str">
        <f t="shared" si="18"/>
        <v>/rsm:CrossIndustryInvoice/rsm:SupplyChainTradeTransaction/ram:ApplicableHeaderTradeSettlement/ram:InvoiceeTradeParty</v>
      </c>
      <c r="W617" s="271" t="str">
        <f t="shared" si="19"/>
        <v>/ram:Name</v>
      </c>
      <c r="X617" s="272">
        <f>COUNTIFS(M$4:M617,V617)</f>
        <v>1</v>
      </c>
      <c r="Z617" s="274" t="s">
        <v>92</v>
      </c>
      <c r="AA617" s="275">
        <v>4</v>
      </c>
      <c r="AB617" s="275" t="s">
        <v>20</v>
      </c>
      <c r="AC617" s="277" t="s">
        <v>2784</v>
      </c>
      <c r="AD617" s="277"/>
      <c r="AE617" s="278"/>
      <c r="AF617" s="278" t="s">
        <v>2785</v>
      </c>
      <c r="AG617" s="278"/>
      <c r="AH617" s="277"/>
      <c r="AI617" s="279" t="s">
        <v>20</v>
      </c>
      <c r="AJ617" s="280" t="s">
        <v>2782</v>
      </c>
      <c r="AK617" s="281" t="s">
        <v>2783</v>
      </c>
      <c r="AL617" s="279"/>
      <c r="AM617" s="282"/>
      <c r="AN617" s="275" t="s">
        <v>20</v>
      </c>
      <c r="AO617" s="279"/>
      <c r="AP617" s="283"/>
      <c r="AQ617" s="268"/>
      <c r="AR617" s="284" t="s">
        <v>99</v>
      </c>
      <c r="AS617" s="398"/>
    </row>
    <row r="618" spans="1:45" s="362" customFormat="1" ht="46" customHeight="1" x14ac:dyDescent="0.2">
      <c r="A618" s="558" t="s">
        <v>4162</v>
      </c>
      <c r="B618" s="335" t="s">
        <v>92</v>
      </c>
      <c r="C618" s="336">
        <v>4</v>
      </c>
      <c r="D618" s="336" t="s">
        <v>20</v>
      </c>
      <c r="E618" s="372" t="s">
        <v>4656</v>
      </c>
      <c r="F618" s="328"/>
      <c r="G618" s="329"/>
      <c r="H618" s="329"/>
      <c r="I618" s="329"/>
      <c r="J618" s="328"/>
      <c r="K618" s="327" t="s">
        <v>20</v>
      </c>
      <c r="L618" s="337" t="s">
        <v>2786</v>
      </c>
      <c r="M618" s="338" t="s">
        <v>2787</v>
      </c>
      <c r="N618" s="327"/>
      <c r="O618" s="332"/>
      <c r="P618" s="336" t="s">
        <v>20</v>
      </c>
      <c r="Q618" s="327"/>
      <c r="R618" s="333"/>
      <c r="S618" s="208">
        <f>IF(B618="EXT",MATCH(SUBSTITUTE(M618,"/rsm:CrossIndustryInvoice",""),'Order-X_EXTENDED'!O:O,0),MATCH(B618,'Order-X_EXTENDED'!Z:Z,0))</f>
        <v>841</v>
      </c>
      <c r="T618" s="339" t="s">
        <v>99</v>
      </c>
      <c r="U618" s="273"/>
      <c r="V618" s="271" t="str">
        <f t="shared" si="18"/>
        <v>/rsm:CrossIndustryInvoice/rsm:SupplyChainTradeTransaction/ram:ApplicableHeaderTradeSettlement/ram:InvoiceeTradeParty</v>
      </c>
      <c r="W618" s="271" t="str">
        <f t="shared" si="19"/>
        <v>/ram:SpecifiedLegalOrganization</v>
      </c>
      <c r="X618" s="272">
        <f>COUNTIFS(M$4:M618,V618)</f>
        <v>1</v>
      </c>
      <c r="Z618" s="335" t="s">
        <v>92</v>
      </c>
      <c r="AA618" s="336">
        <v>4</v>
      </c>
      <c r="AB618" s="336" t="s">
        <v>20</v>
      </c>
      <c r="AC618" s="372" t="s">
        <v>2788</v>
      </c>
      <c r="AD618" s="328"/>
      <c r="AE618" s="329"/>
      <c r="AF618" s="329"/>
      <c r="AG618" s="329"/>
      <c r="AH618" s="328"/>
      <c r="AI618" s="327" t="s">
        <v>20</v>
      </c>
      <c r="AJ618" s="337" t="s">
        <v>2786</v>
      </c>
      <c r="AK618" s="338" t="s">
        <v>2787</v>
      </c>
      <c r="AL618" s="327"/>
      <c r="AM618" s="332"/>
      <c r="AN618" s="336" t="s">
        <v>20</v>
      </c>
      <c r="AO618" s="327"/>
      <c r="AP618" s="333"/>
      <c r="AQ618" s="268"/>
      <c r="AR618" s="339" t="s">
        <v>99</v>
      </c>
      <c r="AS618" s="398"/>
    </row>
    <row r="619" spans="1:45" s="362" customFormat="1" ht="46" customHeight="1" x14ac:dyDescent="0.2">
      <c r="A619" s="558" t="s">
        <v>4162</v>
      </c>
      <c r="B619" s="274" t="s">
        <v>92</v>
      </c>
      <c r="C619" s="275">
        <v>5</v>
      </c>
      <c r="D619" s="275" t="s">
        <v>20</v>
      </c>
      <c r="E619" s="277" t="s">
        <v>4</v>
      </c>
      <c r="F619" s="277"/>
      <c r="G619" s="278"/>
      <c r="H619" s="278"/>
      <c r="I619" s="278"/>
      <c r="J619" s="277"/>
      <c r="K619" s="279" t="s">
        <v>20</v>
      </c>
      <c r="L619" s="280" t="s">
        <v>2789</v>
      </c>
      <c r="M619" s="281" t="s">
        <v>2790</v>
      </c>
      <c r="N619" s="279"/>
      <c r="O619" s="282"/>
      <c r="P619" s="275" t="s">
        <v>20</v>
      </c>
      <c r="Q619" s="279"/>
      <c r="R619" s="283"/>
      <c r="S619" s="208">
        <f>IF(B619="EXT",MATCH(SUBSTITUTE(M619,"/rsm:CrossIndustryInvoice",""),'Order-X_EXTENDED'!O:O,0),MATCH(B619,'Order-X_EXTENDED'!Z:Z,0))</f>
        <v>842</v>
      </c>
      <c r="T619" s="284" t="s">
        <v>99</v>
      </c>
      <c r="U619" s="273"/>
      <c r="V619" s="271" t="str">
        <f t="shared" si="18"/>
        <v>/rsm:CrossIndustryInvoice/rsm:SupplyChainTradeTransaction/ram:ApplicableHeaderTradeSettlement/ram:InvoiceeTradeParty/ram:SpecifiedLegalOrganization</v>
      </c>
      <c r="W619" s="271" t="str">
        <f t="shared" si="19"/>
        <v>/ram:ID</v>
      </c>
      <c r="X619" s="272">
        <f>COUNTIFS(M$4:M619,V619)</f>
        <v>1</v>
      </c>
      <c r="Z619" s="274" t="s">
        <v>92</v>
      </c>
      <c r="AA619" s="275">
        <v>5</v>
      </c>
      <c r="AB619" s="275" t="s">
        <v>20</v>
      </c>
      <c r="AC619" s="277" t="s">
        <v>2791</v>
      </c>
      <c r="AD619" s="277"/>
      <c r="AE619" s="278"/>
      <c r="AF619" s="278" t="s">
        <v>2792</v>
      </c>
      <c r="AG619" s="278"/>
      <c r="AH619" s="277"/>
      <c r="AI619" s="279" t="s">
        <v>20</v>
      </c>
      <c r="AJ619" s="280" t="s">
        <v>2789</v>
      </c>
      <c r="AK619" s="281" t="s">
        <v>2790</v>
      </c>
      <c r="AL619" s="279"/>
      <c r="AM619" s="282"/>
      <c r="AN619" s="275" t="s">
        <v>20</v>
      </c>
      <c r="AO619" s="279"/>
      <c r="AP619" s="283"/>
      <c r="AQ619" s="268"/>
      <c r="AR619" s="284" t="s">
        <v>99</v>
      </c>
      <c r="AS619" s="398"/>
    </row>
    <row r="620" spans="1:45" s="362" customFormat="1" ht="46" customHeight="1" x14ac:dyDescent="0.2">
      <c r="A620" s="558" t="s">
        <v>4162</v>
      </c>
      <c r="B620" s="274" t="s">
        <v>92</v>
      </c>
      <c r="C620" s="275">
        <v>6</v>
      </c>
      <c r="D620" s="275" t="s">
        <v>20</v>
      </c>
      <c r="E620" s="277" t="s">
        <v>554</v>
      </c>
      <c r="F620" s="277"/>
      <c r="G620" s="278" t="s">
        <v>406</v>
      </c>
      <c r="H620" s="278" t="s">
        <v>1448</v>
      </c>
      <c r="I620" s="278" t="s">
        <v>77</v>
      </c>
      <c r="J620" s="277" t="s">
        <v>189</v>
      </c>
      <c r="K620" s="279" t="s">
        <v>20</v>
      </c>
      <c r="L620" s="280" t="s">
        <v>2793</v>
      </c>
      <c r="M620" s="281" t="s">
        <v>2794</v>
      </c>
      <c r="N620" s="279"/>
      <c r="O620" s="282"/>
      <c r="P620" s="275" t="s">
        <v>20</v>
      </c>
      <c r="Q620" s="279"/>
      <c r="R620" s="283"/>
      <c r="S620" s="208">
        <f>IF(B620="EXT",MATCH(SUBSTITUTE(M620,"/rsm:CrossIndustryInvoice",""),'Order-X_EXTENDED'!O:O,0),MATCH(B620,'Order-X_EXTENDED'!Z:Z,0))</f>
        <v>843</v>
      </c>
      <c r="T620" s="284" t="s">
        <v>99</v>
      </c>
      <c r="U620" s="273"/>
      <c r="V620" s="271" t="str">
        <f t="shared" si="18"/>
        <v>/rsm:CrossIndustryInvoice/rsm:SupplyChainTradeTransaction/ram:ApplicableHeaderTradeSettlement/ram:InvoiceeTradeParty/ram:SpecifiedLegalOrganization/ram:ID</v>
      </c>
      <c r="W620" s="271" t="str">
        <f t="shared" si="19"/>
        <v>/@schemeID</v>
      </c>
      <c r="X620" s="272">
        <f>COUNTIFS(M$4:M620,V620)</f>
        <v>1</v>
      </c>
      <c r="Z620" s="274" t="s">
        <v>92</v>
      </c>
      <c r="AA620" s="275">
        <v>6</v>
      </c>
      <c r="AB620" s="275" t="s">
        <v>20</v>
      </c>
      <c r="AC620" s="277" t="s">
        <v>410</v>
      </c>
      <c r="AD620" s="277"/>
      <c r="AE620" s="278"/>
      <c r="AF620" s="278" t="s">
        <v>2795</v>
      </c>
      <c r="AG620" s="278"/>
      <c r="AH620" s="277"/>
      <c r="AI620" s="279" t="s">
        <v>20</v>
      </c>
      <c r="AJ620" s="280" t="s">
        <v>2793</v>
      </c>
      <c r="AK620" s="281" t="s">
        <v>2794</v>
      </c>
      <c r="AL620" s="279"/>
      <c r="AM620" s="282"/>
      <c r="AN620" s="275" t="s">
        <v>20</v>
      </c>
      <c r="AO620" s="279"/>
      <c r="AP620" s="283"/>
      <c r="AQ620" s="268"/>
      <c r="AR620" s="284" t="s">
        <v>99</v>
      </c>
      <c r="AS620" s="398"/>
    </row>
    <row r="621" spans="1:45" s="362" customFormat="1" ht="46" customHeight="1" x14ac:dyDescent="0.2">
      <c r="A621" s="558" t="s">
        <v>4162</v>
      </c>
      <c r="B621" s="274" t="s">
        <v>92</v>
      </c>
      <c r="C621" s="275">
        <v>5</v>
      </c>
      <c r="D621" s="275" t="s">
        <v>20</v>
      </c>
      <c r="E621" s="277" t="s">
        <v>4626</v>
      </c>
      <c r="F621" s="277"/>
      <c r="G621" s="278"/>
      <c r="H621" s="278"/>
      <c r="I621" s="278"/>
      <c r="J621" s="277"/>
      <c r="K621" s="279" t="s">
        <v>20</v>
      </c>
      <c r="L621" s="280" t="s">
        <v>2796</v>
      </c>
      <c r="M621" s="281" t="s">
        <v>2797</v>
      </c>
      <c r="N621" s="279"/>
      <c r="O621" s="282"/>
      <c r="P621" s="275" t="s">
        <v>20</v>
      </c>
      <c r="Q621" s="279"/>
      <c r="R621" s="283"/>
      <c r="S621" s="208">
        <f>IF(B621="EXT",MATCH(SUBSTITUTE(M621,"/rsm:CrossIndustryInvoice",""),'Order-X_EXTENDED'!O:O,0),MATCH(B621,'Order-X_EXTENDED'!Z:Z,0))</f>
        <v>844</v>
      </c>
      <c r="T621" s="284" t="s">
        <v>99</v>
      </c>
      <c r="U621" s="273"/>
      <c r="V621" s="271" t="str">
        <f t="shared" si="18"/>
        <v>/rsm:CrossIndustryInvoice/rsm:SupplyChainTradeTransaction/ram:ApplicableHeaderTradeSettlement/ram:InvoiceeTradeParty/ram:SpecifiedLegalOrganization</v>
      </c>
      <c r="W621" s="271" t="str">
        <f t="shared" si="19"/>
        <v>/ram:TradingBusinessName</v>
      </c>
      <c r="X621" s="272">
        <f>COUNTIFS(M$4:M621,V621)</f>
        <v>1</v>
      </c>
      <c r="Z621" s="274" t="s">
        <v>92</v>
      </c>
      <c r="AA621" s="275">
        <v>5</v>
      </c>
      <c r="AB621" s="275" t="s">
        <v>20</v>
      </c>
      <c r="AC621" s="277" t="s">
        <v>1914</v>
      </c>
      <c r="AD621" s="277"/>
      <c r="AE621" s="278"/>
      <c r="AF621" s="278"/>
      <c r="AG621" s="278"/>
      <c r="AH621" s="277"/>
      <c r="AI621" s="279" t="s">
        <v>20</v>
      </c>
      <c r="AJ621" s="280" t="s">
        <v>2796</v>
      </c>
      <c r="AK621" s="281" t="s">
        <v>2797</v>
      </c>
      <c r="AL621" s="279"/>
      <c r="AM621" s="282"/>
      <c r="AN621" s="275" t="s">
        <v>20</v>
      </c>
      <c r="AO621" s="279"/>
      <c r="AP621" s="283"/>
      <c r="AQ621" s="268"/>
      <c r="AR621" s="284" t="s">
        <v>99</v>
      </c>
      <c r="AS621" s="398"/>
    </row>
    <row r="622" spans="1:45" s="362" customFormat="1" ht="46" customHeight="1" x14ac:dyDescent="0.2">
      <c r="A622" s="558" t="s">
        <v>4162</v>
      </c>
      <c r="B622" s="335" t="s">
        <v>92</v>
      </c>
      <c r="C622" s="336">
        <v>4</v>
      </c>
      <c r="D622" s="336" t="s">
        <v>20</v>
      </c>
      <c r="E622" s="372" t="s">
        <v>4657</v>
      </c>
      <c r="F622" s="328"/>
      <c r="G622" s="329"/>
      <c r="H622" s="329"/>
      <c r="I622" s="329"/>
      <c r="J622" s="328"/>
      <c r="K622" s="327" t="s">
        <v>20</v>
      </c>
      <c r="L622" s="337" t="s">
        <v>2798</v>
      </c>
      <c r="M622" s="338" t="s">
        <v>2799</v>
      </c>
      <c r="N622" s="327"/>
      <c r="O622" s="332"/>
      <c r="P622" s="336" t="s">
        <v>21</v>
      </c>
      <c r="Q622" s="327"/>
      <c r="R622" s="333"/>
      <c r="S622" s="208">
        <f>IF(B622="EXT",MATCH(SUBSTITUTE(M622,"/rsm:CrossIndustryInvoice",""),'Order-X_EXTENDED'!O:O,0),MATCH(B622,'Order-X_EXTENDED'!Z:Z,0))</f>
        <v>853</v>
      </c>
      <c r="T622" s="339" t="s">
        <v>99</v>
      </c>
      <c r="U622" s="273"/>
      <c r="V622" s="271" t="str">
        <f t="shared" si="18"/>
        <v>/rsm:CrossIndustryInvoice/rsm:SupplyChainTradeTransaction/ram:ApplicableHeaderTradeSettlement/ram:InvoiceeTradeParty</v>
      </c>
      <c r="W622" s="271" t="str">
        <f t="shared" si="19"/>
        <v>/ram:DefinedTradeContact</v>
      </c>
      <c r="X622" s="272">
        <f>COUNTIFS(M$4:M622,V622)</f>
        <v>1</v>
      </c>
      <c r="Z622" s="335" t="s">
        <v>92</v>
      </c>
      <c r="AA622" s="336">
        <v>4</v>
      </c>
      <c r="AB622" s="336" t="s">
        <v>20</v>
      </c>
      <c r="AC622" s="372" t="s">
        <v>2800</v>
      </c>
      <c r="AD622" s="328"/>
      <c r="AE622" s="329"/>
      <c r="AF622" s="329"/>
      <c r="AG622" s="329"/>
      <c r="AH622" s="328"/>
      <c r="AI622" s="327" t="s">
        <v>20</v>
      </c>
      <c r="AJ622" s="337" t="s">
        <v>2798</v>
      </c>
      <c r="AK622" s="338" t="s">
        <v>2799</v>
      </c>
      <c r="AL622" s="327"/>
      <c r="AM622" s="332"/>
      <c r="AN622" s="336" t="s">
        <v>21</v>
      </c>
      <c r="AO622" s="327"/>
      <c r="AP622" s="333"/>
      <c r="AQ622" s="268"/>
      <c r="AR622" s="339" t="s">
        <v>99</v>
      </c>
      <c r="AS622" s="398"/>
    </row>
    <row r="623" spans="1:45" s="362" customFormat="1" ht="46" customHeight="1" x14ac:dyDescent="0.2">
      <c r="A623" s="558" t="s">
        <v>4162</v>
      </c>
      <c r="B623" s="274" t="s">
        <v>92</v>
      </c>
      <c r="C623" s="275">
        <v>5</v>
      </c>
      <c r="D623" s="275" t="s">
        <v>20</v>
      </c>
      <c r="E623" s="277" t="s">
        <v>4591</v>
      </c>
      <c r="F623" s="277"/>
      <c r="G623" s="278"/>
      <c r="H623" s="278"/>
      <c r="I623" s="278"/>
      <c r="J623" s="277"/>
      <c r="K623" s="279" t="s">
        <v>20</v>
      </c>
      <c r="L623" s="280" t="s">
        <v>2801</v>
      </c>
      <c r="M623" s="281" t="s">
        <v>2802</v>
      </c>
      <c r="N623" s="279"/>
      <c r="O623" s="282"/>
      <c r="P623" s="275" t="s">
        <v>20</v>
      </c>
      <c r="Q623" s="279"/>
      <c r="R623" s="283"/>
      <c r="S623" s="208">
        <f>IF(B623="EXT",MATCH(SUBSTITUTE(M623,"/rsm:CrossIndustryInvoice",""),'Order-X_EXTENDED'!O:O,0),MATCH(B623,'Order-X_EXTENDED'!Z:Z,0))</f>
        <v>854</v>
      </c>
      <c r="T623" s="284" t="s">
        <v>99</v>
      </c>
      <c r="U623" s="273"/>
      <c r="V623" s="271" t="str">
        <f t="shared" si="18"/>
        <v>/rsm:CrossIndustryInvoice/rsm:SupplyChainTradeTransaction/ram:ApplicableHeaderTradeSettlement/ram:InvoiceeTradeParty/ram:DefinedTradeContact</v>
      </c>
      <c r="W623" s="271" t="str">
        <f t="shared" si="19"/>
        <v>/ram:PersonName</v>
      </c>
      <c r="X623" s="272">
        <f>COUNTIFS(M$4:M623,V623)</f>
        <v>1</v>
      </c>
      <c r="Z623" s="274" t="s">
        <v>92</v>
      </c>
      <c r="AA623" s="275">
        <v>5</v>
      </c>
      <c r="AB623" s="275" t="s">
        <v>20</v>
      </c>
      <c r="AC623" s="277" t="s">
        <v>2803</v>
      </c>
      <c r="AD623" s="277"/>
      <c r="AE623" s="278"/>
      <c r="AF623" s="278" t="s">
        <v>2804</v>
      </c>
      <c r="AG623" s="278"/>
      <c r="AH623" s="277"/>
      <c r="AI623" s="279" t="s">
        <v>20</v>
      </c>
      <c r="AJ623" s="280" t="s">
        <v>2801</v>
      </c>
      <c r="AK623" s="281" t="s">
        <v>2802</v>
      </c>
      <c r="AL623" s="279"/>
      <c r="AM623" s="282"/>
      <c r="AN623" s="275" t="s">
        <v>20</v>
      </c>
      <c r="AO623" s="279"/>
      <c r="AP623" s="283"/>
      <c r="AQ623" s="268"/>
      <c r="AR623" s="284" t="s">
        <v>99</v>
      </c>
      <c r="AS623" s="398"/>
    </row>
    <row r="624" spans="1:45" s="362" customFormat="1" ht="46" customHeight="1" x14ac:dyDescent="0.2">
      <c r="A624" s="558" t="s">
        <v>4162</v>
      </c>
      <c r="B624" s="274" t="s">
        <v>92</v>
      </c>
      <c r="C624" s="275">
        <v>5</v>
      </c>
      <c r="D624" s="275" t="s">
        <v>20</v>
      </c>
      <c r="E624" s="277" t="s">
        <v>4592</v>
      </c>
      <c r="F624" s="277"/>
      <c r="G624" s="278"/>
      <c r="H624" s="278"/>
      <c r="I624" s="278"/>
      <c r="J624" s="277"/>
      <c r="K624" s="279" t="s">
        <v>20</v>
      </c>
      <c r="L624" s="280" t="s">
        <v>2805</v>
      </c>
      <c r="M624" s="281" t="s">
        <v>2806</v>
      </c>
      <c r="N624" s="279"/>
      <c r="O624" s="282"/>
      <c r="P624" s="275" t="s">
        <v>20</v>
      </c>
      <c r="Q624" s="279"/>
      <c r="R624" s="283"/>
      <c r="S624" s="208">
        <f>IF(B624="EXT",MATCH(SUBSTITUTE(M624,"/rsm:CrossIndustryInvoice",""),'Order-X_EXTENDED'!O:O,0),MATCH(B624,'Order-X_EXTENDED'!Z:Z,0))</f>
        <v>855</v>
      </c>
      <c r="T624" s="284" t="s">
        <v>99</v>
      </c>
      <c r="U624" s="273"/>
      <c r="V624" s="271" t="str">
        <f t="shared" si="18"/>
        <v>/rsm:CrossIndustryInvoice/rsm:SupplyChainTradeTransaction/ram:ApplicableHeaderTradeSettlement/ram:InvoiceeTradeParty/ram:DefinedTradeContact</v>
      </c>
      <c r="W624" s="271" t="str">
        <f t="shared" si="19"/>
        <v>/ram:DepartmentName</v>
      </c>
      <c r="X624" s="272">
        <f>COUNTIFS(M$4:M624,V624)</f>
        <v>1</v>
      </c>
      <c r="Z624" s="274" t="s">
        <v>92</v>
      </c>
      <c r="AA624" s="275">
        <v>5</v>
      </c>
      <c r="AB624" s="275" t="s">
        <v>20</v>
      </c>
      <c r="AC624" s="277" t="s">
        <v>2803</v>
      </c>
      <c r="AD624" s="277"/>
      <c r="AE624" s="278"/>
      <c r="AF624" s="278"/>
      <c r="AG624" s="278"/>
      <c r="AH624" s="277"/>
      <c r="AI624" s="279" t="s">
        <v>20</v>
      </c>
      <c r="AJ624" s="280" t="s">
        <v>2805</v>
      </c>
      <c r="AK624" s="281" t="s">
        <v>2806</v>
      </c>
      <c r="AL624" s="279"/>
      <c r="AM624" s="282"/>
      <c r="AN624" s="275" t="s">
        <v>20</v>
      </c>
      <c r="AO624" s="279"/>
      <c r="AP624" s="283"/>
      <c r="AQ624" s="268"/>
      <c r="AR624" s="284" t="s">
        <v>99</v>
      </c>
      <c r="AS624" s="398"/>
    </row>
    <row r="625" spans="1:45" s="362" customFormat="1" ht="46" customHeight="1" x14ac:dyDescent="0.2">
      <c r="A625" s="558" t="s">
        <v>4162</v>
      </c>
      <c r="B625" s="274" t="s">
        <v>92</v>
      </c>
      <c r="C625" s="275">
        <v>5</v>
      </c>
      <c r="D625" s="275" t="s">
        <v>20</v>
      </c>
      <c r="E625" s="363" t="s">
        <v>4593</v>
      </c>
      <c r="F625" s="277"/>
      <c r="G625" s="278"/>
      <c r="H625" s="278"/>
      <c r="I625" s="278"/>
      <c r="J625" s="277"/>
      <c r="K625" s="279" t="s">
        <v>20</v>
      </c>
      <c r="L625" s="280" t="s">
        <v>2807</v>
      </c>
      <c r="M625" s="281" t="s">
        <v>2808</v>
      </c>
      <c r="N625" s="279"/>
      <c r="O625" s="282"/>
      <c r="P625" s="275" t="s">
        <v>20</v>
      </c>
      <c r="Q625" s="279"/>
      <c r="R625" s="283"/>
      <c r="S625" s="208">
        <f>IF(B625="EXT",MATCH(SUBSTITUTE(M625,"/rsm:CrossIndustryInvoice",""),'Order-X_EXTENDED'!O:O,0),MATCH(B625,'Order-X_EXTENDED'!Z:Z,0))</f>
        <v>857</v>
      </c>
      <c r="T625" s="284" t="s">
        <v>99</v>
      </c>
      <c r="U625" s="273"/>
      <c r="V625" s="271" t="str">
        <f t="shared" si="18"/>
        <v>/rsm:CrossIndustryInvoice/rsm:SupplyChainTradeTransaction/ram:ApplicableHeaderTradeSettlement/ram:InvoiceeTradeParty/ram:DefinedTradeContact</v>
      </c>
      <c r="W625" s="271" t="str">
        <f t="shared" si="19"/>
        <v>/ram:TelephoneUniversalCommunication</v>
      </c>
      <c r="X625" s="272">
        <f>COUNTIFS(M$4:M625,V625)</f>
        <v>1</v>
      </c>
      <c r="Z625" s="274" t="s">
        <v>92</v>
      </c>
      <c r="AA625" s="275">
        <v>5</v>
      </c>
      <c r="AB625" s="275" t="s">
        <v>20</v>
      </c>
      <c r="AC625" s="363" t="s">
        <v>881</v>
      </c>
      <c r="AD625" s="277"/>
      <c r="AE625" s="278"/>
      <c r="AF625" s="278"/>
      <c r="AG625" s="278"/>
      <c r="AH625" s="277"/>
      <c r="AI625" s="279" t="s">
        <v>20</v>
      </c>
      <c r="AJ625" s="280" t="s">
        <v>2807</v>
      </c>
      <c r="AK625" s="281" t="s">
        <v>2808</v>
      </c>
      <c r="AL625" s="279"/>
      <c r="AM625" s="282"/>
      <c r="AN625" s="275" t="s">
        <v>20</v>
      </c>
      <c r="AO625" s="279"/>
      <c r="AP625" s="283"/>
      <c r="AQ625" s="268"/>
      <c r="AR625" s="284" t="s">
        <v>99</v>
      </c>
      <c r="AS625" s="398"/>
    </row>
    <row r="626" spans="1:45" s="362" customFormat="1" ht="46" customHeight="1" x14ac:dyDescent="0.2">
      <c r="A626" s="558" t="s">
        <v>4162</v>
      </c>
      <c r="B626" s="274" t="s">
        <v>92</v>
      </c>
      <c r="C626" s="275">
        <v>6</v>
      </c>
      <c r="D626" s="275" t="s">
        <v>16</v>
      </c>
      <c r="E626" s="277" t="s">
        <v>4594</v>
      </c>
      <c r="F626" s="277"/>
      <c r="G626" s="278"/>
      <c r="H626" s="278"/>
      <c r="I626" s="278"/>
      <c r="J626" s="277"/>
      <c r="K626" s="279" t="s">
        <v>16</v>
      </c>
      <c r="L626" s="280" t="s">
        <v>2809</v>
      </c>
      <c r="M626" s="281" t="s">
        <v>2810</v>
      </c>
      <c r="N626" s="279"/>
      <c r="O626" s="282"/>
      <c r="P626" s="275" t="s">
        <v>20</v>
      </c>
      <c r="Q626" s="279"/>
      <c r="R626" s="283"/>
      <c r="S626" s="208">
        <f>IF(B626="EXT",MATCH(SUBSTITUTE(M626,"/rsm:CrossIndustryInvoice",""),'Order-X_EXTENDED'!O:O,0),MATCH(B626,'Order-X_EXTENDED'!Z:Z,0))</f>
        <v>858</v>
      </c>
      <c r="T626" s="284" t="s">
        <v>99</v>
      </c>
      <c r="U626" s="273"/>
      <c r="V626" s="271" t="str">
        <f t="shared" si="18"/>
        <v>/rsm:CrossIndustryInvoice/rsm:SupplyChainTradeTransaction/ram:ApplicableHeaderTradeSettlement/ram:InvoiceeTradeParty/ram:DefinedTradeContact/ram:TelephoneUniversalCommunication</v>
      </c>
      <c r="W626" s="271" t="str">
        <f t="shared" si="19"/>
        <v>/ram:CompleteNumber</v>
      </c>
      <c r="X626" s="272">
        <f>COUNTIFS(M$4:M626,V626)</f>
        <v>1</v>
      </c>
      <c r="Z626" s="274" t="s">
        <v>92</v>
      </c>
      <c r="AA626" s="275">
        <v>6</v>
      </c>
      <c r="AB626" s="275" t="s">
        <v>16</v>
      </c>
      <c r="AC626" s="277" t="s">
        <v>2811</v>
      </c>
      <c r="AD626" s="277"/>
      <c r="AE626" s="278"/>
      <c r="AF626" s="278" t="s">
        <v>2812</v>
      </c>
      <c r="AG626" s="278"/>
      <c r="AH626" s="277"/>
      <c r="AI626" s="279" t="s">
        <v>16</v>
      </c>
      <c r="AJ626" s="280" t="s">
        <v>2809</v>
      </c>
      <c r="AK626" s="281" t="s">
        <v>2810</v>
      </c>
      <c r="AL626" s="279"/>
      <c r="AM626" s="282"/>
      <c r="AN626" s="275" t="s">
        <v>20</v>
      </c>
      <c r="AO626" s="279"/>
      <c r="AP626" s="283"/>
      <c r="AQ626" s="268"/>
      <c r="AR626" s="284" t="s">
        <v>99</v>
      </c>
      <c r="AS626" s="398"/>
    </row>
    <row r="627" spans="1:45" s="362" customFormat="1" ht="46" customHeight="1" x14ac:dyDescent="0.2">
      <c r="A627" s="558" t="s">
        <v>4162</v>
      </c>
      <c r="B627" s="274" t="s">
        <v>92</v>
      </c>
      <c r="C627" s="275">
        <v>5</v>
      </c>
      <c r="D627" s="275" t="s">
        <v>20</v>
      </c>
      <c r="E627" s="363" t="s">
        <v>4595</v>
      </c>
      <c r="F627" s="277"/>
      <c r="G627" s="278"/>
      <c r="H627" s="278"/>
      <c r="I627" s="278"/>
      <c r="J627" s="277"/>
      <c r="K627" s="279" t="s">
        <v>20</v>
      </c>
      <c r="L627" s="280" t="s">
        <v>2813</v>
      </c>
      <c r="M627" s="281" t="s">
        <v>2814</v>
      </c>
      <c r="N627" s="279"/>
      <c r="O627" s="282"/>
      <c r="P627" s="275" t="s">
        <v>20</v>
      </c>
      <c r="Q627" s="279"/>
      <c r="R627" s="283"/>
      <c r="S627" s="208">
        <f>IF(B627="EXT",MATCH(SUBSTITUTE(M627,"/rsm:CrossIndustryInvoice",""),'Order-X_EXTENDED'!O:O,0),MATCH(B627,'Order-X_EXTENDED'!Z:Z,0))</f>
        <v>859</v>
      </c>
      <c r="T627" s="284" t="s">
        <v>99</v>
      </c>
      <c r="U627" s="273"/>
      <c r="V627" s="271" t="str">
        <f t="shared" si="18"/>
        <v>/rsm:CrossIndustryInvoice/rsm:SupplyChainTradeTransaction/ram:ApplicableHeaderTradeSettlement/ram:InvoiceeTradeParty/ram:DefinedTradeContact</v>
      </c>
      <c r="W627" s="271" t="str">
        <f t="shared" si="19"/>
        <v>/ram:FaxUniversalCommunication</v>
      </c>
      <c r="X627" s="272">
        <f>COUNTIFS(M$4:M627,V627)</f>
        <v>1</v>
      </c>
      <c r="Z627" s="274" t="s">
        <v>92</v>
      </c>
      <c r="AA627" s="275">
        <v>5</v>
      </c>
      <c r="AB627" s="275" t="s">
        <v>20</v>
      </c>
      <c r="AC627" s="363" t="s">
        <v>887</v>
      </c>
      <c r="AD627" s="277"/>
      <c r="AE627" s="278"/>
      <c r="AF627" s="278"/>
      <c r="AG627" s="278"/>
      <c r="AH627" s="277"/>
      <c r="AI627" s="279" t="s">
        <v>20</v>
      </c>
      <c r="AJ627" s="280" t="s">
        <v>2813</v>
      </c>
      <c r="AK627" s="281" t="s">
        <v>2814</v>
      </c>
      <c r="AL627" s="279"/>
      <c r="AM627" s="282"/>
      <c r="AN627" s="275" t="s">
        <v>20</v>
      </c>
      <c r="AO627" s="279"/>
      <c r="AP627" s="283"/>
      <c r="AQ627" s="268"/>
      <c r="AR627" s="284" t="s">
        <v>99</v>
      </c>
      <c r="AS627" s="398"/>
    </row>
    <row r="628" spans="1:45" s="362" customFormat="1" ht="46" customHeight="1" x14ac:dyDescent="0.2">
      <c r="A628" s="558" t="s">
        <v>4162</v>
      </c>
      <c r="B628" s="274" t="s">
        <v>92</v>
      </c>
      <c r="C628" s="275">
        <v>6</v>
      </c>
      <c r="D628" s="275" t="s">
        <v>16</v>
      </c>
      <c r="E628" s="277" t="s">
        <v>4596</v>
      </c>
      <c r="F628" s="277"/>
      <c r="G628" s="278"/>
      <c r="H628" s="278"/>
      <c r="I628" s="278"/>
      <c r="J628" s="277"/>
      <c r="K628" s="279" t="s">
        <v>16</v>
      </c>
      <c r="L628" s="280" t="s">
        <v>2815</v>
      </c>
      <c r="M628" s="281" t="s">
        <v>2816</v>
      </c>
      <c r="N628" s="279"/>
      <c r="O628" s="282"/>
      <c r="P628" s="275" t="s">
        <v>20</v>
      </c>
      <c r="Q628" s="279"/>
      <c r="R628" s="283"/>
      <c r="S628" s="208">
        <f>IF(B628="EXT",MATCH(SUBSTITUTE(M628,"/rsm:CrossIndustryInvoice",""),'Order-X_EXTENDED'!O:O,0),MATCH(B628,'Order-X_EXTENDED'!Z:Z,0))</f>
        <v>860</v>
      </c>
      <c r="T628" s="284" t="s">
        <v>99</v>
      </c>
      <c r="U628" s="273"/>
      <c r="V628" s="271" t="str">
        <f t="shared" si="18"/>
        <v>/rsm:CrossIndustryInvoice/rsm:SupplyChainTradeTransaction/ram:ApplicableHeaderTradeSettlement/ram:InvoiceeTradeParty/ram:DefinedTradeContact/ram:FaxUniversalCommunication</v>
      </c>
      <c r="W628" s="271" t="str">
        <f t="shared" si="19"/>
        <v>/ram:CompleteNumber</v>
      </c>
      <c r="X628" s="272">
        <f>COUNTIFS(M$4:M628,V628)</f>
        <v>1</v>
      </c>
      <c r="Z628" s="274" t="s">
        <v>92</v>
      </c>
      <c r="AA628" s="275">
        <v>6</v>
      </c>
      <c r="AB628" s="275" t="s">
        <v>16</v>
      </c>
      <c r="AC628" s="277" t="s">
        <v>2817</v>
      </c>
      <c r="AD628" s="277"/>
      <c r="AE628" s="278"/>
      <c r="AF628" s="278" t="s">
        <v>2818</v>
      </c>
      <c r="AG628" s="278"/>
      <c r="AH628" s="277"/>
      <c r="AI628" s="279" t="s">
        <v>16</v>
      </c>
      <c r="AJ628" s="280" t="s">
        <v>2815</v>
      </c>
      <c r="AK628" s="281" t="s">
        <v>2816</v>
      </c>
      <c r="AL628" s="279"/>
      <c r="AM628" s="282"/>
      <c r="AN628" s="275" t="s">
        <v>20</v>
      </c>
      <c r="AO628" s="279"/>
      <c r="AP628" s="283"/>
      <c r="AQ628" s="268"/>
      <c r="AR628" s="284" t="s">
        <v>99</v>
      </c>
      <c r="AS628" s="398"/>
    </row>
    <row r="629" spans="1:45" s="362" customFormat="1" ht="46" customHeight="1" x14ac:dyDescent="0.2">
      <c r="A629" s="558" t="s">
        <v>4162</v>
      </c>
      <c r="B629" s="274" t="s">
        <v>92</v>
      </c>
      <c r="C629" s="275">
        <v>5</v>
      </c>
      <c r="D629" s="275" t="s">
        <v>20</v>
      </c>
      <c r="E629" s="363" t="s">
        <v>4597</v>
      </c>
      <c r="F629" s="277"/>
      <c r="G629" s="278"/>
      <c r="H629" s="278"/>
      <c r="I629" s="278"/>
      <c r="J629" s="277"/>
      <c r="K629" s="279" t="s">
        <v>20</v>
      </c>
      <c r="L629" s="280" t="s">
        <v>2819</v>
      </c>
      <c r="M629" s="281" t="s">
        <v>2820</v>
      </c>
      <c r="N629" s="279"/>
      <c r="O629" s="282"/>
      <c r="P629" s="275" t="s">
        <v>20</v>
      </c>
      <c r="Q629" s="279"/>
      <c r="R629" s="283"/>
      <c r="S629" s="208">
        <f>IF(B629="EXT",MATCH(SUBSTITUTE(M629,"/rsm:CrossIndustryInvoice",""),'Order-X_EXTENDED'!O:O,0),MATCH(B629,'Order-X_EXTENDED'!Z:Z,0))</f>
        <v>861</v>
      </c>
      <c r="T629" s="284" t="s">
        <v>99</v>
      </c>
      <c r="U629" s="273"/>
      <c r="V629" s="271" t="str">
        <f t="shared" si="18"/>
        <v>/rsm:CrossIndustryInvoice/rsm:SupplyChainTradeTransaction/ram:ApplicableHeaderTradeSettlement/ram:InvoiceeTradeParty/ram:DefinedTradeContact</v>
      </c>
      <c r="W629" s="271" t="str">
        <f t="shared" si="19"/>
        <v>/ram:EmailURIUniversalCommunication</v>
      </c>
      <c r="X629" s="272">
        <f>COUNTIFS(M$4:M629,V629)</f>
        <v>1</v>
      </c>
      <c r="Z629" s="274" t="s">
        <v>92</v>
      </c>
      <c r="AA629" s="275">
        <v>5</v>
      </c>
      <c r="AB629" s="275" t="s">
        <v>20</v>
      </c>
      <c r="AC629" s="363" t="s">
        <v>894</v>
      </c>
      <c r="AD629" s="277"/>
      <c r="AE629" s="278"/>
      <c r="AF629" s="278"/>
      <c r="AG629" s="278"/>
      <c r="AH629" s="277"/>
      <c r="AI629" s="279" t="s">
        <v>20</v>
      </c>
      <c r="AJ629" s="280" t="s">
        <v>2819</v>
      </c>
      <c r="AK629" s="281" t="s">
        <v>2820</v>
      </c>
      <c r="AL629" s="279"/>
      <c r="AM629" s="282"/>
      <c r="AN629" s="275" t="s">
        <v>20</v>
      </c>
      <c r="AO629" s="279"/>
      <c r="AP629" s="283"/>
      <c r="AQ629" s="268"/>
      <c r="AR629" s="284" t="s">
        <v>99</v>
      </c>
      <c r="AS629" s="398"/>
    </row>
    <row r="630" spans="1:45" s="362" customFormat="1" ht="46" customHeight="1" x14ac:dyDescent="0.2">
      <c r="A630" s="558" t="s">
        <v>4162</v>
      </c>
      <c r="B630" s="274" t="s">
        <v>92</v>
      </c>
      <c r="C630" s="275">
        <v>6</v>
      </c>
      <c r="D630" s="275" t="s">
        <v>16</v>
      </c>
      <c r="E630" s="277" t="s">
        <v>4598</v>
      </c>
      <c r="F630" s="277"/>
      <c r="G630" s="278"/>
      <c r="H630" s="278"/>
      <c r="I630" s="278"/>
      <c r="J630" s="277"/>
      <c r="K630" s="279" t="s">
        <v>16</v>
      </c>
      <c r="L630" s="280" t="s">
        <v>2821</v>
      </c>
      <c r="M630" s="281" t="s">
        <v>2822</v>
      </c>
      <c r="N630" s="279"/>
      <c r="O630" s="282"/>
      <c r="P630" s="275" t="s">
        <v>20</v>
      </c>
      <c r="Q630" s="279"/>
      <c r="R630" s="283"/>
      <c r="S630" s="208">
        <f>IF(B630="EXT",MATCH(SUBSTITUTE(M630,"/rsm:CrossIndustryInvoice",""),'Order-X_EXTENDED'!O:O,0),MATCH(B630,'Order-X_EXTENDED'!Z:Z,0))</f>
        <v>862</v>
      </c>
      <c r="T630" s="284" t="s">
        <v>99</v>
      </c>
      <c r="U630" s="273"/>
      <c r="V630" s="271" t="str">
        <f t="shared" si="18"/>
        <v>/rsm:CrossIndustryInvoice/rsm:SupplyChainTradeTransaction/ram:ApplicableHeaderTradeSettlement/ram:InvoiceeTradeParty/ram:DefinedTradeContact/ram:EmailURIUniversalCommunication</v>
      </c>
      <c r="W630" s="271" t="str">
        <f t="shared" si="19"/>
        <v>/ram:URIID</v>
      </c>
      <c r="X630" s="272">
        <f>COUNTIFS(M$4:M630,V630)</f>
        <v>1</v>
      </c>
      <c r="Z630" s="274" t="s">
        <v>92</v>
      </c>
      <c r="AA630" s="275">
        <v>6</v>
      </c>
      <c r="AB630" s="275" t="s">
        <v>16</v>
      </c>
      <c r="AC630" s="277" t="s">
        <v>2823</v>
      </c>
      <c r="AD630" s="277"/>
      <c r="AE630" s="278"/>
      <c r="AF630" s="278" t="s">
        <v>2824</v>
      </c>
      <c r="AG630" s="278"/>
      <c r="AH630" s="277"/>
      <c r="AI630" s="279" t="s">
        <v>16</v>
      </c>
      <c r="AJ630" s="280" t="s">
        <v>2821</v>
      </c>
      <c r="AK630" s="281" t="s">
        <v>2822</v>
      </c>
      <c r="AL630" s="279"/>
      <c r="AM630" s="282"/>
      <c r="AN630" s="275" t="s">
        <v>20</v>
      </c>
      <c r="AO630" s="279"/>
      <c r="AP630" s="283"/>
      <c r="AQ630" s="268"/>
      <c r="AR630" s="284" t="s">
        <v>99</v>
      </c>
      <c r="AS630" s="398"/>
    </row>
    <row r="631" spans="1:45" s="362" customFormat="1" ht="46" customHeight="1" x14ac:dyDescent="0.2">
      <c r="A631" s="558" t="s">
        <v>4162</v>
      </c>
      <c r="B631" s="335" t="s">
        <v>92</v>
      </c>
      <c r="C631" s="336">
        <v>4</v>
      </c>
      <c r="D631" s="336" t="s">
        <v>20</v>
      </c>
      <c r="E631" s="372" t="s">
        <v>4658</v>
      </c>
      <c r="F631" s="328"/>
      <c r="G631" s="329"/>
      <c r="H631" s="329"/>
      <c r="I631" s="329"/>
      <c r="J631" s="328"/>
      <c r="K631" s="327" t="s">
        <v>20</v>
      </c>
      <c r="L631" s="337" t="s">
        <v>2825</v>
      </c>
      <c r="M631" s="338" t="s">
        <v>2826</v>
      </c>
      <c r="N631" s="327"/>
      <c r="O631" s="332"/>
      <c r="P631" s="336" t="s">
        <v>20</v>
      </c>
      <c r="Q631" s="327"/>
      <c r="R631" s="333"/>
      <c r="S631" s="208">
        <f>IF(B631="EXT",MATCH(SUBSTITUTE(M631,"/rsm:CrossIndustryInvoice",""),'Order-X_EXTENDED'!O:O,0),MATCH(B631,'Order-X_EXTENDED'!Z:Z,0))</f>
        <v>863</v>
      </c>
      <c r="T631" s="339" t="s">
        <v>99</v>
      </c>
      <c r="U631" s="273"/>
      <c r="V631" s="271" t="str">
        <f t="shared" si="18"/>
        <v>/rsm:CrossIndustryInvoice/rsm:SupplyChainTradeTransaction/ram:ApplicableHeaderTradeSettlement/ram:InvoiceeTradeParty</v>
      </c>
      <c r="W631" s="271" t="str">
        <f t="shared" si="19"/>
        <v>/ram:PostalTradeAddress</v>
      </c>
      <c r="X631" s="272">
        <f>COUNTIFS(M$4:M631,V631)</f>
        <v>1</v>
      </c>
      <c r="Z631" s="335" t="s">
        <v>92</v>
      </c>
      <c r="AA631" s="336">
        <v>4</v>
      </c>
      <c r="AB631" s="336" t="s">
        <v>20</v>
      </c>
      <c r="AC631" s="372" t="s">
        <v>2827</v>
      </c>
      <c r="AD631" s="328"/>
      <c r="AE631" s="329"/>
      <c r="AF631" s="329" t="s">
        <v>2828</v>
      </c>
      <c r="AG631" s="329"/>
      <c r="AH631" s="328"/>
      <c r="AI631" s="327" t="s">
        <v>20</v>
      </c>
      <c r="AJ631" s="337" t="s">
        <v>2825</v>
      </c>
      <c r="AK631" s="338" t="s">
        <v>2826</v>
      </c>
      <c r="AL631" s="327"/>
      <c r="AM631" s="332"/>
      <c r="AN631" s="336" t="s">
        <v>20</v>
      </c>
      <c r="AO631" s="327"/>
      <c r="AP631" s="333"/>
      <c r="AQ631" s="268"/>
      <c r="AR631" s="339" t="s">
        <v>99</v>
      </c>
      <c r="AS631" s="398"/>
    </row>
    <row r="632" spans="1:45" s="362" customFormat="1" ht="46" customHeight="1" x14ac:dyDescent="0.2">
      <c r="A632" s="558" t="s">
        <v>4162</v>
      </c>
      <c r="B632" s="274" t="s">
        <v>92</v>
      </c>
      <c r="C632" s="275">
        <v>5</v>
      </c>
      <c r="D632" s="275" t="s">
        <v>20</v>
      </c>
      <c r="E632" s="277" t="s">
        <v>4564</v>
      </c>
      <c r="F632" s="277" t="s">
        <v>1467</v>
      </c>
      <c r="G632" s="278" t="s">
        <v>1468</v>
      </c>
      <c r="H632" s="278"/>
      <c r="I632" s="278"/>
      <c r="J632" s="277"/>
      <c r="K632" s="279" t="s">
        <v>20</v>
      </c>
      <c r="L632" s="280" t="s">
        <v>2829</v>
      </c>
      <c r="M632" s="281" t="s">
        <v>2830</v>
      </c>
      <c r="N632" s="279"/>
      <c r="O632" s="282"/>
      <c r="P632" s="275" t="s">
        <v>20</v>
      </c>
      <c r="Q632" s="279"/>
      <c r="R632" s="283"/>
      <c r="S632" s="208">
        <f>IF(B632="EXT",MATCH(SUBSTITUTE(M632,"/rsm:CrossIndustryInvoice",""),'Order-X_EXTENDED'!O:O,0),MATCH(B632,'Order-X_EXTENDED'!Z:Z,0))</f>
        <v>864</v>
      </c>
      <c r="T632" s="284" t="s">
        <v>99</v>
      </c>
      <c r="U632" s="273"/>
      <c r="V632" s="271" t="str">
        <f t="shared" si="18"/>
        <v>/rsm:CrossIndustryInvoice/rsm:SupplyChainTradeTransaction/ram:ApplicableHeaderTradeSettlement/ram:InvoiceeTradeParty/ram:PostalTradeAddress</v>
      </c>
      <c r="W632" s="271" t="str">
        <f t="shared" si="19"/>
        <v>/ram:PostcodeCode</v>
      </c>
      <c r="X632" s="272">
        <f>COUNTIFS(M$4:M632,V632)</f>
        <v>1</v>
      </c>
      <c r="Z632" s="274" t="s">
        <v>92</v>
      </c>
      <c r="AA632" s="275">
        <v>5</v>
      </c>
      <c r="AB632" s="275" t="s">
        <v>20</v>
      </c>
      <c r="AC632" s="277" t="s">
        <v>2831</v>
      </c>
      <c r="AD632" s="277"/>
      <c r="AE632" s="278"/>
      <c r="AF632" s="278" t="s">
        <v>2832</v>
      </c>
      <c r="AG632" s="278"/>
      <c r="AH632" s="277"/>
      <c r="AI632" s="279" t="s">
        <v>20</v>
      </c>
      <c r="AJ632" s="280" t="s">
        <v>2829</v>
      </c>
      <c r="AK632" s="281" t="s">
        <v>2830</v>
      </c>
      <c r="AL632" s="279"/>
      <c r="AM632" s="282"/>
      <c r="AN632" s="275" t="s">
        <v>20</v>
      </c>
      <c r="AO632" s="279"/>
      <c r="AP632" s="283"/>
      <c r="AQ632" s="268"/>
      <c r="AR632" s="284" t="s">
        <v>99</v>
      </c>
      <c r="AS632" s="398"/>
    </row>
    <row r="633" spans="1:45" s="362" customFormat="1" ht="46" customHeight="1" x14ac:dyDescent="0.2">
      <c r="A633" s="558" t="s">
        <v>4162</v>
      </c>
      <c r="B633" s="274" t="s">
        <v>92</v>
      </c>
      <c r="C633" s="275">
        <v>5</v>
      </c>
      <c r="D633" s="275" t="s">
        <v>20</v>
      </c>
      <c r="E633" s="277" t="s">
        <v>4565</v>
      </c>
      <c r="F633" s="277" t="s">
        <v>1472</v>
      </c>
      <c r="G633" s="278" t="s">
        <v>1473</v>
      </c>
      <c r="H633" s="278"/>
      <c r="I633" s="278"/>
      <c r="J633" s="277"/>
      <c r="K633" s="279" t="s">
        <v>20</v>
      </c>
      <c r="L633" s="280" t="s">
        <v>2833</v>
      </c>
      <c r="M633" s="281" t="s">
        <v>2834</v>
      </c>
      <c r="N633" s="279"/>
      <c r="O633" s="282"/>
      <c r="P633" s="275" t="s">
        <v>20</v>
      </c>
      <c r="Q633" s="279"/>
      <c r="R633" s="283"/>
      <c r="S633" s="208">
        <f>IF(B633="EXT",MATCH(SUBSTITUTE(M633,"/rsm:CrossIndustryInvoice",""),'Order-X_EXTENDED'!O:O,0),MATCH(B633,'Order-X_EXTENDED'!Z:Z,0))</f>
        <v>865</v>
      </c>
      <c r="T633" s="284" t="s">
        <v>99</v>
      </c>
      <c r="U633" s="273"/>
      <c r="V633" s="271" t="str">
        <f t="shared" si="18"/>
        <v>/rsm:CrossIndustryInvoice/rsm:SupplyChainTradeTransaction/ram:ApplicableHeaderTradeSettlement/ram:InvoiceeTradeParty/ram:PostalTradeAddress</v>
      </c>
      <c r="W633" s="271" t="str">
        <f t="shared" si="19"/>
        <v>/ram:LineOne</v>
      </c>
      <c r="X633" s="272">
        <f>COUNTIFS(M$4:M633,V633)</f>
        <v>1</v>
      </c>
      <c r="Z633" s="274" t="s">
        <v>92</v>
      </c>
      <c r="AA633" s="275">
        <v>5</v>
      </c>
      <c r="AB633" s="275" t="s">
        <v>20</v>
      </c>
      <c r="AC633" s="277" t="s">
        <v>2835</v>
      </c>
      <c r="AD633" s="277"/>
      <c r="AE633" s="278"/>
      <c r="AF633" s="278" t="s">
        <v>2836</v>
      </c>
      <c r="AG633" s="278"/>
      <c r="AH633" s="277"/>
      <c r="AI633" s="279" t="s">
        <v>20</v>
      </c>
      <c r="AJ633" s="280" t="s">
        <v>2833</v>
      </c>
      <c r="AK633" s="281" t="s">
        <v>2834</v>
      </c>
      <c r="AL633" s="279"/>
      <c r="AM633" s="282"/>
      <c r="AN633" s="275" t="s">
        <v>20</v>
      </c>
      <c r="AO633" s="279"/>
      <c r="AP633" s="283"/>
      <c r="AQ633" s="268"/>
      <c r="AR633" s="284" t="s">
        <v>99</v>
      </c>
      <c r="AS633" s="398"/>
    </row>
    <row r="634" spans="1:45" s="362" customFormat="1" ht="46" customHeight="1" x14ac:dyDescent="0.2">
      <c r="A634" s="558" t="s">
        <v>4162</v>
      </c>
      <c r="B634" s="274" t="s">
        <v>92</v>
      </c>
      <c r="C634" s="275">
        <v>5</v>
      </c>
      <c r="D634" s="275" t="s">
        <v>20</v>
      </c>
      <c r="E634" s="277" t="s">
        <v>4566</v>
      </c>
      <c r="F634" s="277" t="s">
        <v>1477</v>
      </c>
      <c r="G634" s="278"/>
      <c r="H634" s="278"/>
      <c r="I634" s="278"/>
      <c r="J634" s="277"/>
      <c r="K634" s="279" t="s">
        <v>20</v>
      </c>
      <c r="L634" s="280" t="s">
        <v>2837</v>
      </c>
      <c r="M634" s="281" t="s">
        <v>2838</v>
      </c>
      <c r="N634" s="279"/>
      <c r="O634" s="282"/>
      <c r="P634" s="275" t="s">
        <v>20</v>
      </c>
      <c r="Q634" s="279"/>
      <c r="R634" s="283"/>
      <c r="S634" s="208">
        <f>IF(B634="EXT",MATCH(SUBSTITUTE(M634,"/rsm:CrossIndustryInvoice",""),'Order-X_EXTENDED'!O:O,0),MATCH(B634,'Order-X_EXTENDED'!Z:Z,0))</f>
        <v>866</v>
      </c>
      <c r="T634" s="284" t="s">
        <v>99</v>
      </c>
      <c r="U634" s="273"/>
      <c r="V634" s="271" t="str">
        <f t="shared" si="18"/>
        <v>/rsm:CrossIndustryInvoice/rsm:SupplyChainTradeTransaction/ram:ApplicableHeaderTradeSettlement/ram:InvoiceeTradeParty/ram:PostalTradeAddress</v>
      </c>
      <c r="W634" s="271" t="str">
        <f t="shared" si="19"/>
        <v>/ram:LineTwo</v>
      </c>
      <c r="X634" s="272">
        <f>COUNTIFS(M$4:M634,V634)</f>
        <v>1</v>
      </c>
      <c r="Z634" s="274" t="s">
        <v>92</v>
      </c>
      <c r="AA634" s="275">
        <v>5</v>
      </c>
      <c r="AB634" s="275" t="s">
        <v>20</v>
      </c>
      <c r="AC634" s="277" t="s">
        <v>2839</v>
      </c>
      <c r="AD634" s="277"/>
      <c r="AE634" s="278"/>
      <c r="AF634" s="278"/>
      <c r="AG634" s="278"/>
      <c r="AH634" s="277"/>
      <c r="AI634" s="279" t="s">
        <v>20</v>
      </c>
      <c r="AJ634" s="280" t="s">
        <v>2837</v>
      </c>
      <c r="AK634" s="281" t="s">
        <v>2838</v>
      </c>
      <c r="AL634" s="279"/>
      <c r="AM634" s="282"/>
      <c r="AN634" s="275" t="s">
        <v>20</v>
      </c>
      <c r="AO634" s="279"/>
      <c r="AP634" s="283"/>
      <c r="AQ634" s="268"/>
      <c r="AR634" s="284" t="s">
        <v>99</v>
      </c>
      <c r="AS634" s="398"/>
    </row>
    <row r="635" spans="1:45" s="362" customFormat="1" ht="46" customHeight="1" x14ac:dyDescent="0.2">
      <c r="A635" s="558" t="s">
        <v>4162</v>
      </c>
      <c r="B635" s="274" t="s">
        <v>92</v>
      </c>
      <c r="C635" s="275">
        <v>5</v>
      </c>
      <c r="D635" s="275" t="s">
        <v>20</v>
      </c>
      <c r="E635" s="277" t="s">
        <v>4567</v>
      </c>
      <c r="F635" s="277" t="s">
        <v>1477</v>
      </c>
      <c r="G635" s="278"/>
      <c r="H635" s="278"/>
      <c r="I635" s="278"/>
      <c r="J635" s="277"/>
      <c r="K635" s="279" t="s">
        <v>20</v>
      </c>
      <c r="L635" s="280" t="s">
        <v>2840</v>
      </c>
      <c r="M635" s="281" t="s">
        <v>2841</v>
      </c>
      <c r="N635" s="279"/>
      <c r="O635" s="282"/>
      <c r="P635" s="275" t="s">
        <v>20</v>
      </c>
      <c r="Q635" s="279"/>
      <c r="R635" s="283"/>
      <c r="S635" s="208">
        <f>IF(B635="EXT",MATCH(SUBSTITUTE(M635,"/rsm:CrossIndustryInvoice",""),'Order-X_EXTENDED'!O:O,0),MATCH(B635,'Order-X_EXTENDED'!Z:Z,0))</f>
        <v>867</v>
      </c>
      <c r="T635" s="284" t="s">
        <v>99</v>
      </c>
      <c r="U635" s="273"/>
      <c r="V635" s="271" t="str">
        <f t="shared" si="18"/>
        <v>/rsm:CrossIndustryInvoice/rsm:SupplyChainTradeTransaction/ram:ApplicableHeaderTradeSettlement/ram:InvoiceeTradeParty/ram:PostalTradeAddress</v>
      </c>
      <c r="W635" s="271" t="str">
        <f t="shared" si="19"/>
        <v>/ram:LineThree</v>
      </c>
      <c r="X635" s="272">
        <f>COUNTIFS(M$4:M635,V635)</f>
        <v>1</v>
      </c>
      <c r="Z635" s="274" t="s">
        <v>92</v>
      </c>
      <c r="AA635" s="275">
        <v>5</v>
      </c>
      <c r="AB635" s="275" t="s">
        <v>20</v>
      </c>
      <c r="AC635" s="277" t="s">
        <v>2842</v>
      </c>
      <c r="AD635" s="277"/>
      <c r="AE635" s="278"/>
      <c r="AF635" s="278"/>
      <c r="AG635" s="278"/>
      <c r="AH635" s="277"/>
      <c r="AI635" s="279" t="s">
        <v>20</v>
      </c>
      <c r="AJ635" s="280" t="s">
        <v>2840</v>
      </c>
      <c r="AK635" s="281" t="s">
        <v>2841</v>
      </c>
      <c r="AL635" s="279"/>
      <c r="AM635" s="282"/>
      <c r="AN635" s="275" t="s">
        <v>20</v>
      </c>
      <c r="AO635" s="279"/>
      <c r="AP635" s="283"/>
      <c r="AQ635" s="268"/>
      <c r="AR635" s="284" t="s">
        <v>99</v>
      </c>
      <c r="AS635" s="398"/>
    </row>
    <row r="636" spans="1:45" s="362" customFormat="1" ht="46" customHeight="1" x14ac:dyDescent="0.2">
      <c r="A636" s="558" t="s">
        <v>4162</v>
      </c>
      <c r="B636" s="274" t="s">
        <v>92</v>
      </c>
      <c r="C636" s="275">
        <v>5</v>
      </c>
      <c r="D636" s="275" t="s">
        <v>20</v>
      </c>
      <c r="E636" s="277" t="s">
        <v>4568</v>
      </c>
      <c r="F636" s="277" t="s">
        <v>1484</v>
      </c>
      <c r="G636" s="278"/>
      <c r="H636" s="278"/>
      <c r="I636" s="278"/>
      <c r="J636" s="277"/>
      <c r="K636" s="279" t="s">
        <v>20</v>
      </c>
      <c r="L636" s="280" t="s">
        <v>2843</v>
      </c>
      <c r="M636" s="281" t="s">
        <v>2844</v>
      </c>
      <c r="N636" s="279"/>
      <c r="O636" s="282"/>
      <c r="P636" s="275" t="s">
        <v>20</v>
      </c>
      <c r="Q636" s="279"/>
      <c r="R636" s="283"/>
      <c r="S636" s="208">
        <f>IF(B636="EXT",MATCH(SUBSTITUTE(M636,"/rsm:CrossIndustryInvoice",""),'Order-X_EXTENDED'!O:O,0),MATCH(B636,'Order-X_EXTENDED'!Z:Z,0))</f>
        <v>868</v>
      </c>
      <c r="T636" s="284" t="s">
        <v>99</v>
      </c>
      <c r="U636" s="273"/>
      <c r="V636" s="271" t="str">
        <f t="shared" si="18"/>
        <v>/rsm:CrossIndustryInvoice/rsm:SupplyChainTradeTransaction/ram:ApplicableHeaderTradeSettlement/ram:InvoiceeTradeParty/ram:PostalTradeAddress</v>
      </c>
      <c r="W636" s="271" t="str">
        <f t="shared" si="19"/>
        <v>/ram:CityName</v>
      </c>
      <c r="X636" s="272">
        <f>COUNTIFS(M$4:M636,V636)</f>
        <v>1</v>
      </c>
      <c r="Z636" s="274" t="s">
        <v>92</v>
      </c>
      <c r="AA636" s="275">
        <v>5</v>
      </c>
      <c r="AB636" s="275" t="s">
        <v>20</v>
      </c>
      <c r="AC636" s="277" t="s">
        <v>2845</v>
      </c>
      <c r="AD636" s="277"/>
      <c r="AE636" s="278"/>
      <c r="AF636" s="278" t="s">
        <v>2846</v>
      </c>
      <c r="AG636" s="278"/>
      <c r="AH636" s="277"/>
      <c r="AI636" s="279" t="s">
        <v>20</v>
      </c>
      <c r="AJ636" s="280" t="s">
        <v>2843</v>
      </c>
      <c r="AK636" s="281" t="s">
        <v>2844</v>
      </c>
      <c r="AL636" s="279"/>
      <c r="AM636" s="282"/>
      <c r="AN636" s="275" t="s">
        <v>20</v>
      </c>
      <c r="AO636" s="279"/>
      <c r="AP636" s="283"/>
      <c r="AQ636" s="268"/>
      <c r="AR636" s="284" t="s">
        <v>99</v>
      </c>
      <c r="AS636" s="398"/>
    </row>
    <row r="637" spans="1:45" s="362" customFormat="1" ht="46" customHeight="1" x14ac:dyDescent="0.2">
      <c r="A637" s="558" t="s">
        <v>4162</v>
      </c>
      <c r="B637" s="274" t="s">
        <v>92</v>
      </c>
      <c r="C637" s="275">
        <v>5</v>
      </c>
      <c r="D637" s="275" t="s">
        <v>16</v>
      </c>
      <c r="E637" s="277" t="s">
        <v>4569</v>
      </c>
      <c r="F637" s="277" t="s">
        <v>1488</v>
      </c>
      <c r="G637" s="278" t="s">
        <v>1489</v>
      </c>
      <c r="H637" s="278"/>
      <c r="I637" s="278"/>
      <c r="J637" s="277"/>
      <c r="K637" s="279" t="s">
        <v>16</v>
      </c>
      <c r="L637" s="280" t="s">
        <v>2847</v>
      </c>
      <c r="M637" s="281" t="s">
        <v>2848</v>
      </c>
      <c r="N637" s="279"/>
      <c r="O637" s="282"/>
      <c r="P637" s="275" t="s">
        <v>20</v>
      </c>
      <c r="Q637" s="279"/>
      <c r="R637" s="283"/>
      <c r="S637" s="208">
        <f>IF(B637="EXT",MATCH(SUBSTITUTE(M637,"/rsm:CrossIndustryInvoice",""),'Order-X_EXTENDED'!O:O,0),MATCH(B637,'Order-X_EXTENDED'!Z:Z,0))</f>
        <v>869</v>
      </c>
      <c r="T637" s="284" t="s">
        <v>99</v>
      </c>
      <c r="U637" s="273"/>
      <c r="V637" s="271" t="str">
        <f t="shared" si="18"/>
        <v>/rsm:CrossIndustryInvoice/rsm:SupplyChainTradeTransaction/ram:ApplicableHeaderTradeSettlement/ram:InvoiceeTradeParty/ram:PostalTradeAddress</v>
      </c>
      <c r="W637" s="271" t="str">
        <f t="shared" si="19"/>
        <v>/ram:CountryID</v>
      </c>
      <c r="X637" s="272">
        <f>COUNTIFS(M$4:M637,V637)</f>
        <v>1</v>
      </c>
      <c r="Z637" s="274" t="s">
        <v>92</v>
      </c>
      <c r="AA637" s="275">
        <v>5</v>
      </c>
      <c r="AB637" s="275" t="s">
        <v>16</v>
      </c>
      <c r="AC637" s="277" t="s">
        <v>2849</v>
      </c>
      <c r="AD637" s="277"/>
      <c r="AE637" s="278"/>
      <c r="AF637" s="278" t="s">
        <v>2850</v>
      </c>
      <c r="AG637" s="278"/>
      <c r="AH637" s="277"/>
      <c r="AI637" s="279" t="s">
        <v>16</v>
      </c>
      <c r="AJ637" s="280" t="s">
        <v>2847</v>
      </c>
      <c r="AK637" s="281" t="s">
        <v>2848</v>
      </c>
      <c r="AL637" s="279"/>
      <c r="AM637" s="282"/>
      <c r="AN637" s="275" t="s">
        <v>20</v>
      </c>
      <c r="AO637" s="279"/>
      <c r="AP637" s="283"/>
      <c r="AQ637" s="268"/>
      <c r="AR637" s="284" t="s">
        <v>99</v>
      </c>
      <c r="AS637" s="398"/>
    </row>
    <row r="638" spans="1:45" s="362" customFormat="1" ht="46" customHeight="1" x14ac:dyDescent="0.2">
      <c r="A638" s="558" t="s">
        <v>4162</v>
      </c>
      <c r="B638" s="274" t="s">
        <v>92</v>
      </c>
      <c r="C638" s="275">
        <v>5</v>
      </c>
      <c r="D638" s="275" t="s">
        <v>20</v>
      </c>
      <c r="E638" s="277" t="s">
        <v>4570</v>
      </c>
      <c r="F638" s="277" t="s">
        <v>1493</v>
      </c>
      <c r="G638" s="278" t="s">
        <v>1494</v>
      </c>
      <c r="H638" s="278"/>
      <c r="I638" s="278" t="s">
        <v>77</v>
      </c>
      <c r="J638" s="277" t="s">
        <v>122</v>
      </c>
      <c r="K638" s="279" t="s">
        <v>21</v>
      </c>
      <c r="L638" s="280" t="s">
        <v>2851</v>
      </c>
      <c r="M638" s="281" t="s">
        <v>2852</v>
      </c>
      <c r="N638" s="279"/>
      <c r="O638" s="282"/>
      <c r="P638" s="275" t="s">
        <v>21</v>
      </c>
      <c r="Q638" s="279"/>
      <c r="R638" s="283" t="s">
        <v>77</v>
      </c>
      <c r="S638" s="208">
        <f>IF(B638="EXT",MATCH(SUBSTITUTE(M638,"/rsm:CrossIndustryInvoice",""),'Order-X_EXTENDED'!O:O,0),MATCH(B638,'Order-X_EXTENDED'!Z:Z,0))</f>
        <v>870</v>
      </c>
      <c r="T638" s="284" t="s">
        <v>99</v>
      </c>
      <c r="U638" s="273"/>
      <c r="V638" s="271" t="str">
        <f t="shared" si="18"/>
        <v>/rsm:CrossIndustryInvoice/rsm:SupplyChainTradeTransaction/ram:ApplicableHeaderTradeSettlement/ram:InvoiceeTradeParty/ram:PostalTradeAddress</v>
      </c>
      <c r="W638" s="271" t="str">
        <f t="shared" si="19"/>
        <v>/ram:CountrySubDivisionName</v>
      </c>
      <c r="X638" s="272">
        <f>COUNTIFS(M$4:M638,V638)</f>
        <v>1</v>
      </c>
      <c r="Z638" s="274" t="s">
        <v>92</v>
      </c>
      <c r="AA638" s="275">
        <v>5</v>
      </c>
      <c r="AB638" s="275" t="s">
        <v>20</v>
      </c>
      <c r="AC638" s="277" t="s">
        <v>2853</v>
      </c>
      <c r="AD638" s="277" t="s">
        <v>1497</v>
      </c>
      <c r="AE638" s="278" t="s">
        <v>1498</v>
      </c>
      <c r="AF638" s="278"/>
      <c r="AG638" s="278" t="s">
        <v>77</v>
      </c>
      <c r="AH638" s="277" t="s">
        <v>131</v>
      </c>
      <c r="AI638" s="279" t="s">
        <v>21</v>
      </c>
      <c r="AJ638" s="280" t="s">
        <v>2851</v>
      </c>
      <c r="AK638" s="281" t="s">
        <v>2852</v>
      </c>
      <c r="AL638" s="279"/>
      <c r="AM638" s="282"/>
      <c r="AN638" s="275" t="s">
        <v>21</v>
      </c>
      <c r="AO638" s="279"/>
      <c r="AP638" s="283" t="s">
        <v>77</v>
      </c>
      <c r="AQ638" s="268"/>
      <c r="AR638" s="284" t="s">
        <v>99</v>
      </c>
      <c r="AS638" s="398"/>
    </row>
    <row r="639" spans="1:45" s="362" customFormat="1" ht="46" customHeight="1" x14ac:dyDescent="0.2">
      <c r="A639" s="558" t="s">
        <v>4162</v>
      </c>
      <c r="B639" s="335" t="s">
        <v>92</v>
      </c>
      <c r="C639" s="336">
        <v>4</v>
      </c>
      <c r="D639" s="336" t="s">
        <v>20</v>
      </c>
      <c r="E639" s="372" t="s">
        <v>4659</v>
      </c>
      <c r="F639" s="328"/>
      <c r="G639" s="329"/>
      <c r="H639" s="329"/>
      <c r="I639" s="329"/>
      <c r="J639" s="328"/>
      <c r="K639" s="327" t="s">
        <v>20</v>
      </c>
      <c r="L639" s="337" t="s">
        <v>2854</v>
      </c>
      <c r="M639" s="338" t="s">
        <v>2855</v>
      </c>
      <c r="N639" s="327"/>
      <c r="O639" s="332"/>
      <c r="P639" s="336" t="s">
        <v>21</v>
      </c>
      <c r="Q639" s="327"/>
      <c r="R639" s="333"/>
      <c r="S639" s="208">
        <f>IF(B639="EXT",MATCH(SUBSTITUTE(M639,"/rsm:CrossIndustryInvoice",""),'Order-X_EXTENDED'!O:O,0),MATCH(B639,'Order-X_EXTENDED'!Z:Z,0))</f>
        <v>871</v>
      </c>
      <c r="T639" s="339" t="s">
        <v>99</v>
      </c>
      <c r="U639" s="273"/>
      <c r="V639" s="271" t="str">
        <f t="shared" si="18"/>
        <v>/rsm:CrossIndustryInvoice/rsm:SupplyChainTradeTransaction/ram:ApplicableHeaderTradeSettlement/ram:InvoiceeTradeParty</v>
      </c>
      <c r="W639" s="271" t="str">
        <f t="shared" si="19"/>
        <v>/ram:URIUniversalCommunication</v>
      </c>
      <c r="X639" s="272">
        <f>COUNTIFS(M$4:M639,V639)</f>
        <v>1</v>
      </c>
      <c r="Z639" s="335" t="s">
        <v>92</v>
      </c>
      <c r="AA639" s="336">
        <v>4</v>
      </c>
      <c r="AB639" s="336" t="s">
        <v>20</v>
      </c>
      <c r="AC639" s="372" t="s">
        <v>931</v>
      </c>
      <c r="AD639" s="328"/>
      <c r="AE639" s="329"/>
      <c r="AF639" s="329"/>
      <c r="AG639" s="329"/>
      <c r="AH639" s="328"/>
      <c r="AI639" s="327" t="s">
        <v>20</v>
      </c>
      <c r="AJ639" s="337" t="s">
        <v>2854</v>
      </c>
      <c r="AK639" s="338" t="s">
        <v>2855</v>
      </c>
      <c r="AL639" s="327"/>
      <c r="AM639" s="332"/>
      <c r="AN639" s="336" t="s">
        <v>21</v>
      </c>
      <c r="AO639" s="327"/>
      <c r="AP639" s="333"/>
      <c r="AQ639" s="268"/>
      <c r="AR639" s="339" t="s">
        <v>99</v>
      </c>
      <c r="AS639" s="398"/>
    </row>
    <row r="640" spans="1:45" s="362" customFormat="1" ht="46" customHeight="1" x14ac:dyDescent="0.2">
      <c r="A640" s="558" t="s">
        <v>4162</v>
      </c>
      <c r="B640" s="274" t="s">
        <v>92</v>
      </c>
      <c r="C640" s="275">
        <v>5</v>
      </c>
      <c r="D640" s="275" t="s">
        <v>16</v>
      </c>
      <c r="E640" s="277" t="s">
        <v>630</v>
      </c>
      <c r="F640" s="277"/>
      <c r="G640" s="278"/>
      <c r="H640" s="278"/>
      <c r="I640" s="278"/>
      <c r="J640" s="277"/>
      <c r="K640" s="279" t="s">
        <v>16</v>
      </c>
      <c r="L640" s="280" t="s">
        <v>2856</v>
      </c>
      <c r="M640" s="281" t="s">
        <v>2857</v>
      </c>
      <c r="N640" s="279"/>
      <c r="O640" s="282"/>
      <c r="P640" s="275" t="s">
        <v>20</v>
      </c>
      <c r="Q640" s="279"/>
      <c r="R640" s="283"/>
      <c r="S640" s="208">
        <f>IF(B640="EXT",MATCH(SUBSTITUTE(M640,"/rsm:CrossIndustryInvoice",""),'Order-X_EXTENDED'!O:O,0),MATCH(B640,'Order-X_EXTENDED'!Z:Z,0))</f>
        <v>872</v>
      </c>
      <c r="T640" s="284" t="s">
        <v>99</v>
      </c>
      <c r="U640" s="273"/>
      <c r="V640" s="271" t="str">
        <f t="shared" si="18"/>
        <v>/rsm:CrossIndustryInvoice/rsm:SupplyChainTradeTransaction/ram:ApplicableHeaderTradeSettlement/ram:InvoiceeTradeParty/ram:URIUniversalCommunication</v>
      </c>
      <c r="W640" s="271" t="str">
        <f t="shared" si="19"/>
        <v>/ram:URIID</v>
      </c>
      <c r="X640" s="272">
        <f>COUNTIFS(M$4:M640,V640)</f>
        <v>1</v>
      </c>
      <c r="Z640" s="274" t="s">
        <v>92</v>
      </c>
      <c r="AA640" s="275">
        <v>5</v>
      </c>
      <c r="AB640" s="275" t="s">
        <v>16</v>
      </c>
      <c r="AC640" s="277" t="s">
        <v>1936</v>
      </c>
      <c r="AD640" s="277"/>
      <c r="AE640" s="278"/>
      <c r="AF640" s="278"/>
      <c r="AG640" s="278"/>
      <c r="AH640" s="277"/>
      <c r="AI640" s="279" t="s">
        <v>16</v>
      </c>
      <c r="AJ640" s="280" t="s">
        <v>2856</v>
      </c>
      <c r="AK640" s="281" t="s">
        <v>2857</v>
      </c>
      <c r="AL640" s="279"/>
      <c r="AM640" s="282"/>
      <c r="AN640" s="275" t="s">
        <v>20</v>
      </c>
      <c r="AO640" s="279"/>
      <c r="AP640" s="283"/>
      <c r="AQ640" s="268"/>
      <c r="AR640" s="284" t="s">
        <v>99</v>
      </c>
      <c r="AS640" s="398"/>
    </row>
    <row r="641" spans="1:45" s="362" customFormat="1" ht="46" customHeight="1" x14ac:dyDescent="0.2">
      <c r="A641" s="558" t="s">
        <v>4162</v>
      </c>
      <c r="B641" s="274" t="s">
        <v>92</v>
      </c>
      <c r="C641" s="275">
        <v>6</v>
      </c>
      <c r="D641" s="275" t="s">
        <v>20</v>
      </c>
      <c r="E641" s="277" t="s">
        <v>554</v>
      </c>
      <c r="F641" s="277"/>
      <c r="G641" s="278"/>
      <c r="H641" s="278"/>
      <c r="I641" s="278"/>
      <c r="J641" s="277"/>
      <c r="K641" s="279" t="s">
        <v>16</v>
      </c>
      <c r="L641" s="280" t="s">
        <v>2858</v>
      </c>
      <c r="M641" s="281" t="s">
        <v>2859</v>
      </c>
      <c r="N641" s="279"/>
      <c r="O641" s="282"/>
      <c r="P641" s="275" t="s">
        <v>20</v>
      </c>
      <c r="Q641" s="279"/>
      <c r="R641" s="283"/>
      <c r="S641" s="208">
        <f>IF(B641="EXT",MATCH(SUBSTITUTE(M641,"/rsm:CrossIndustryInvoice",""),'Order-X_EXTENDED'!O:O,0),MATCH(B641,'Order-X_EXTENDED'!Z:Z,0))</f>
        <v>873</v>
      </c>
      <c r="T641" s="284" t="s">
        <v>99</v>
      </c>
      <c r="U641" s="273"/>
      <c r="V641" s="271" t="str">
        <f t="shared" si="18"/>
        <v>/rsm:CrossIndustryInvoice/rsm:SupplyChainTradeTransaction/ram:ApplicableHeaderTradeSettlement/ram:InvoiceeTradeParty/ram:URIUniversalCommunication/ram:URIID</v>
      </c>
      <c r="W641" s="271" t="str">
        <f t="shared" si="19"/>
        <v>/@schemeID</v>
      </c>
      <c r="X641" s="272">
        <f>COUNTIFS(M$4:M641,V641)</f>
        <v>1</v>
      </c>
      <c r="Z641" s="274" t="s">
        <v>92</v>
      </c>
      <c r="AA641" s="275">
        <v>6</v>
      </c>
      <c r="AB641" s="275" t="s">
        <v>20</v>
      </c>
      <c r="AC641" s="277" t="s">
        <v>410</v>
      </c>
      <c r="AD641" s="277"/>
      <c r="AE641" s="278"/>
      <c r="AF641" s="278"/>
      <c r="AG641" s="278"/>
      <c r="AH641" s="277"/>
      <c r="AI641" s="279" t="s">
        <v>16</v>
      </c>
      <c r="AJ641" s="280" t="s">
        <v>2858</v>
      </c>
      <c r="AK641" s="281" t="s">
        <v>2859</v>
      </c>
      <c r="AL641" s="279"/>
      <c r="AM641" s="282"/>
      <c r="AN641" s="275" t="s">
        <v>20</v>
      </c>
      <c r="AO641" s="279"/>
      <c r="AP641" s="283"/>
      <c r="AQ641" s="268"/>
      <c r="AR641" s="284" t="s">
        <v>99</v>
      </c>
      <c r="AS641" s="398"/>
    </row>
    <row r="642" spans="1:45" s="362" customFormat="1" ht="46" customHeight="1" x14ac:dyDescent="0.2">
      <c r="A642" s="558" t="s">
        <v>4162</v>
      </c>
      <c r="B642" s="335" t="s">
        <v>92</v>
      </c>
      <c r="C642" s="336">
        <v>4</v>
      </c>
      <c r="D642" s="336" t="s">
        <v>21</v>
      </c>
      <c r="E642" s="372" t="s">
        <v>4660</v>
      </c>
      <c r="F642" s="328"/>
      <c r="G642" s="329"/>
      <c r="H642" s="329"/>
      <c r="I642" s="329"/>
      <c r="J642" s="328"/>
      <c r="K642" s="327" t="s">
        <v>21</v>
      </c>
      <c r="L642" s="337" t="s">
        <v>2860</v>
      </c>
      <c r="M642" s="338" t="s">
        <v>2861</v>
      </c>
      <c r="N642" s="327"/>
      <c r="O642" s="332"/>
      <c r="P642" s="336" t="s">
        <v>21</v>
      </c>
      <c r="Q642" s="327"/>
      <c r="R642" s="333"/>
      <c r="S642" s="208">
        <f>IF(B642="EXT",MATCH(SUBSTITUTE(M642,"/rsm:CrossIndustryInvoice",""),'Order-X_EXTENDED'!O:O,0),MATCH(B642,'Order-X_EXTENDED'!Z:Z,0))</f>
        <v>874</v>
      </c>
      <c r="T642" s="339" t="s">
        <v>99</v>
      </c>
      <c r="U642" s="273"/>
      <c r="V642" s="271" t="str">
        <f t="shared" si="18"/>
        <v>/rsm:CrossIndustryInvoice/rsm:SupplyChainTradeTransaction/ram:ApplicableHeaderTradeSettlement/ram:InvoiceeTradeParty</v>
      </c>
      <c r="W642" s="271" t="str">
        <f t="shared" si="19"/>
        <v>/ram:SpecifiedTaxRegistration</v>
      </c>
      <c r="X642" s="272">
        <f>COUNTIFS(M$4:M642,V642)</f>
        <v>1</v>
      </c>
      <c r="Z642" s="335" t="s">
        <v>92</v>
      </c>
      <c r="AA642" s="336">
        <v>4</v>
      </c>
      <c r="AB642" s="336" t="s">
        <v>21</v>
      </c>
      <c r="AC642" s="372" t="s">
        <v>939</v>
      </c>
      <c r="AD642" s="328"/>
      <c r="AE642" s="329"/>
      <c r="AF642" s="329"/>
      <c r="AG642" s="329"/>
      <c r="AH642" s="328"/>
      <c r="AI642" s="327" t="s">
        <v>21</v>
      </c>
      <c r="AJ642" s="337" t="s">
        <v>2860</v>
      </c>
      <c r="AK642" s="338" t="s">
        <v>2861</v>
      </c>
      <c r="AL642" s="327"/>
      <c r="AM642" s="332"/>
      <c r="AN642" s="336" t="s">
        <v>21</v>
      </c>
      <c r="AO642" s="327"/>
      <c r="AP642" s="333"/>
      <c r="AQ642" s="268"/>
      <c r="AR642" s="339" t="s">
        <v>99</v>
      </c>
      <c r="AS642" s="398"/>
    </row>
    <row r="643" spans="1:45" s="362" customFormat="1" ht="46" customHeight="1" x14ac:dyDescent="0.2">
      <c r="A643" s="558" t="s">
        <v>4162</v>
      </c>
      <c r="B643" s="274" t="s">
        <v>92</v>
      </c>
      <c r="C643" s="275">
        <v>5</v>
      </c>
      <c r="D643" s="275" t="s">
        <v>16</v>
      </c>
      <c r="E643" s="277" t="s">
        <v>4</v>
      </c>
      <c r="F643" s="277"/>
      <c r="G643" s="278"/>
      <c r="H643" s="278"/>
      <c r="I643" s="278"/>
      <c r="J643" s="277"/>
      <c r="K643" s="279" t="s">
        <v>16</v>
      </c>
      <c r="L643" s="280" t="s">
        <v>2862</v>
      </c>
      <c r="M643" s="281" t="s">
        <v>2863</v>
      </c>
      <c r="N643" s="279"/>
      <c r="O643" s="282"/>
      <c r="P643" s="275" t="s">
        <v>20</v>
      </c>
      <c r="Q643" s="279"/>
      <c r="R643" s="283"/>
      <c r="S643" s="208">
        <f>IF(B643="EXT",MATCH(SUBSTITUTE(M643,"/rsm:CrossIndustryInvoice",""),'Order-X_EXTENDED'!O:O,0),MATCH(B643,'Order-X_EXTENDED'!Z:Z,0))</f>
        <v>875</v>
      </c>
      <c r="T643" s="284" t="s">
        <v>99</v>
      </c>
      <c r="U643" s="273"/>
      <c r="V643" s="271" t="str">
        <f t="shared" si="18"/>
        <v>/rsm:CrossIndustryInvoice/rsm:SupplyChainTradeTransaction/ram:ApplicableHeaderTradeSettlement/ram:InvoiceeTradeParty/ram:SpecifiedTaxRegistration</v>
      </c>
      <c r="W643" s="271" t="str">
        <f t="shared" si="19"/>
        <v>/ram:ID</v>
      </c>
      <c r="X643" s="272">
        <f>COUNTIFS(M$4:M643,V643)</f>
        <v>1</v>
      </c>
      <c r="Z643" s="274" t="s">
        <v>92</v>
      </c>
      <c r="AA643" s="275">
        <v>5</v>
      </c>
      <c r="AB643" s="275" t="s">
        <v>16</v>
      </c>
      <c r="AC643" s="277" t="s">
        <v>942</v>
      </c>
      <c r="AD643" s="277"/>
      <c r="AE643" s="278"/>
      <c r="AF643" s="278"/>
      <c r="AG643" s="278"/>
      <c r="AH643" s="277"/>
      <c r="AI643" s="279" t="s">
        <v>16</v>
      </c>
      <c r="AJ643" s="280" t="s">
        <v>2862</v>
      </c>
      <c r="AK643" s="281" t="s">
        <v>2863</v>
      </c>
      <c r="AL643" s="279"/>
      <c r="AM643" s="282"/>
      <c r="AN643" s="275" t="s">
        <v>20</v>
      </c>
      <c r="AO643" s="279"/>
      <c r="AP643" s="283"/>
      <c r="AQ643" s="268"/>
      <c r="AR643" s="284" t="s">
        <v>99</v>
      </c>
      <c r="AS643" s="398"/>
    </row>
    <row r="644" spans="1:45" s="362" customFormat="1" ht="46" customHeight="1" x14ac:dyDescent="0.2">
      <c r="A644" s="558" t="s">
        <v>4162</v>
      </c>
      <c r="B644" s="274" t="s">
        <v>92</v>
      </c>
      <c r="C644" s="275">
        <v>6</v>
      </c>
      <c r="D644" s="275" t="s">
        <v>20</v>
      </c>
      <c r="E644" s="277" t="s">
        <v>554</v>
      </c>
      <c r="F644" s="277"/>
      <c r="G644" s="278" t="s">
        <v>1643</v>
      </c>
      <c r="H644" s="278"/>
      <c r="I644" s="278" t="s">
        <v>1635</v>
      </c>
      <c r="J644" s="277"/>
      <c r="K644" s="279" t="s">
        <v>16</v>
      </c>
      <c r="L644" s="280" t="s">
        <v>2864</v>
      </c>
      <c r="M644" s="281" t="s">
        <v>2865</v>
      </c>
      <c r="N644" s="279"/>
      <c r="O644" s="282"/>
      <c r="P644" s="275" t="s">
        <v>20</v>
      </c>
      <c r="Q644" s="279"/>
      <c r="R644" s="283"/>
      <c r="S644" s="208">
        <f>IF(B644="EXT",MATCH(SUBSTITUTE(M644,"/rsm:CrossIndustryInvoice",""),'Order-X_EXTENDED'!O:O,0),MATCH(B644,'Order-X_EXTENDED'!Z:Z,0))</f>
        <v>876</v>
      </c>
      <c r="T644" s="284" t="s">
        <v>99</v>
      </c>
      <c r="U644" s="273"/>
      <c r="V644" s="271" t="str">
        <f t="shared" si="18"/>
        <v>/rsm:CrossIndustryInvoice/rsm:SupplyChainTradeTransaction/ram:ApplicableHeaderTradeSettlement/ram:InvoiceeTradeParty/ram:SpecifiedTaxRegistration/ram:ID</v>
      </c>
      <c r="W644" s="271" t="str">
        <f t="shared" si="19"/>
        <v>/@schemeID</v>
      </c>
      <c r="X644" s="272">
        <f>COUNTIFS(M$4:M644,V644)</f>
        <v>1</v>
      </c>
      <c r="Z644" s="274" t="s">
        <v>92</v>
      </c>
      <c r="AA644" s="275">
        <v>6</v>
      </c>
      <c r="AB644" s="275" t="s">
        <v>20</v>
      </c>
      <c r="AC644" s="277" t="s">
        <v>945</v>
      </c>
      <c r="AD644" s="277"/>
      <c r="AE644" s="278"/>
      <c r="AF644" s="278"/>
      <c r="AG644" s="278"/>
      <c r="AH644" s="277"/>
      <c r="AI644" s="279" t="s">
        <v>16</v>
      </c>
      <c r="AJ644" s="280" t="s">
        <v>2864</v>
      </c>
      <c r="AK644" s="281" t="s">
        <v>2865</v>
      </c>
      <c r="AL644" s="279"/>
      <c r="AM644" s="282"/>
      <c r="AN644" s="275" t="s">
        <v>20</v>
      </c>
      <c r="AO644" s="279"/>
      <c r="AP644" s="283"/>
      <c r="AQ644" s="268"/>
      <c r="AR644" s="284" t="s">
        <v>99</v>
      </c>
      <c r="AS644" s="398"/>
    </row>
    <row r="645" spans="1:45" s="362" customFormat="1" ht="46" customHeight="1" x14ac:dyDescent="0.2">
      <c r="A645" s="557" t="s">
        <v>4162</v>
      </c>
      <c r="B645" s="369" t="s">
        <v>2866</v>
      </c>
      <c r="C645" s="373">
        <v>3</v>
      </c>
      <c r="D645" s="304" t="s">
        <v>20</v>
      </c>
      <c r="E645" s="300" t="s">
        <v>2867</v>
      </c>
      <c r="F645" s="300" t="s">
        <v>2868</v>
      </c>
      <c r="G645" s="301" t="s">
        <v>2869</v>
      </c>
      <c r="H645" s="301" t="s">
        <v>2870</v>
      </c>
      <c r="I645" s="301" t="s">
        <v>77</v>
      </c>
      <c r="J645" s="300"/>
      <c r="K645" s="374" t="s">
        <v>20</v>
      </c>
      <c r="L645" s="375" t="s">
        <v>2871</v>
      </c>
      <c r="M645" s="376" t="s">
        <v>2872</v>
      </c>
      <c r="N645" s="374" t="s">
        <v>77</v>
      </c>
      <c r="O645" s="357" t="s">
        <v>81</v>
      </c>
      <c r="P645" s="374" t="s">
        <v>20</v>
      </c>
      <c r="Q645" s="374" t="s">
        <v>77</v>
      </c>
      <c r="R645" s="377" t="s">
        <v>77</v>
      </c>
      <c r="S645" s="208" t="e">
        <f>IF(B645="EXT",MATCH(SUBSTITUTE(M645,"/rsm:CrossIndustryInvoice",""),'Order-X_EXTENDED'!O:O,0),MATCH(B645,'Order-X_EXTENDED'!Z:Z,0))</f>
        <v>#N/A</v>
      </c>
      <c r="T645" s="357" t="s">
        <v>256</v>
      </c>
      <c r="U645" s="273" t="s">
        <v>4704</v>
      </c>
      <c r="V645" s="271" t="str">
        <f t="shared" si="18"/>
        <v>/rsm:CrossIndustryInvoice/rsm:SupplyChainTradeTransaction/ram:ApplicableHeaderTradeSettlement</v>
      </c>
      <c r="W645" s="271" t="str">
        <f t="shared" si="19"/>
        <v>/ram:PayeeTradeParty</v>
      </c>
      <c r="X645" s="272">
        <f>COUNTIFS(M$4:M645,V645)</f>
        <v>1</v>
      </c>
      <c r="Z645" s="369" t="s">
        <v>2866</v>
      </c>
      <c r="AA645" s="373">
        <v>3</v>
      </c>
      <c r="AB645" s="304" t="s">
        <v>20</v>
      </c>
      <c r="AC645" s="300" t="s">
        <v>2873</v>
      </c>
      <c r="AD645" s="300" t="s">
        <v>2874</v>
      </c>
      <c r="AE645" s="301" t="s">
        <v>2875</v>
      </c>
      <c r="AF645" s="301" t="s">
        <v>2876</v>
      </c>
      <c r="AG645" s="301" t="s">
        <v>77</v>
      </c>
      <c r="AH645" s="300"/>
      <c r="AI645" s="374" t="s">
        <v>20</v>
      </c>
      <c r="AJ645" s="375" t="s">
        <v>2871</v>
      </c>
      <c r="AK645" s="376" t="s">
        <v>2872</v>
      </c>
      <c r="AL645" s="374" t="s">
        <v>77</v>
      </c>
      <c r="AM645" s="357" t="s">
        <v>81</v>
      </c>
      <c r="AN645" s="374" t="s">
        <v>20</v>
      </c>
      <c r="AO645" s="374" t="s">
        <v>77</v>
      </c>
      <c r="AP645" s="377" t="s">
        <v>77</v>
      </c>
      <c r="AQ645" s="268"/>
      <c r="AR645" s="357" t="s">
        <v>256</v>
      </c>
      <c r="AS645" s="398"/>
    </row>
    <row r="646" spans="1:45" s="362" customFormat="1" ht="46" customHeight="1" x14ac:dyDescent="0.2">
      <c r="A646" s="558" t="s">
        <v>4162</v>
      </c>
      <c r="B646" s="371" t="s">
        <v>2877</v>
      </c>
      <c r="C646" s="279">
        <v>4</v>
      </c>
      <c r="D646" s="279" t="s">
        <v>20</v>
      </c>
      <c r="E646" s="277" t="s">
        <v>2878</v>
      </c>
      <c r="F646" s="277" t="s">
        <v>2879</v>
      </c>
      <c r="G646" s="278" t="s">
        <v>2335</v>
      </c>
      <c r="H646" s="278"/>
      <c r="I646" s="278" t="s">
        <v>1395</v>
      </c>
      <c r="J646" s="277" t="s">
        <v>144</v>
      </c>
      <c r="K646" s="279" t="s">
        <v>20</v>
      </c>
      <c r="L646" s="288" t="s">
        <v>2880</v>
      </c>
      <c r="M646" s="289" t="s">
        <v>2881</v>
      </c>
      <c r="N646" s="279" t="s">
        <v>147</v>
      </c>
      <c r="O646" s="282" t="s">
        <v>81</v>
      </c>
      <c r="P646" s="279" t="s">
        <v>21</v>
      </c>
      <c r="Q646" s="279" t="s">
        <v>1394</v>
      </c>
      <c r="R646" s="283" t="s">
        <v>1395</v>
      </c>
      <c r="S646" s="208" t="e">
        <f>IF(B646="EXT",MATCH(SUBSTITUTE(M646,"/rsm:CrossIndustryInvoice",""),'Order-X_EXTENDED'!O:O,0),MATCH(B646,'Order-X_EXTENDED'!Z:Z,0))</f>
        <v>#N/A</v>
      </c>
      <c r="T646" s="282" t="s">
        <v>256</v>
      </c>
      <c r="U646" s="273" t="s">
        <v>4704</v>
      </c>
      <c r="V646" s="271" t="str">
        <f t="shared" si="18"/>
        <v>/rsm:CrossIndustryInvoice/rsm:SupplyChainTradeTransaction/ram:ApplicableHeaderTradeSettlement/ram:PayeeTradeParty</v>
      </c>
      <c r="W646" s="271" t="str">
        <f t="shared" si="19"/>
        <v>/ram:ID</v>
      </c>
      <c r="X646" s="272">
        <f>COUNTIFS(M$4:M646,V646)</f>
        <v>1</v>
      </c>
      <c r="Z646" s="371" t="s">
        <v>2877</v>
      </c>
      <c r="AA646" s="279">
        <v>4</v>
      </c>
      <c r="AB646" s="279" t="s">
        <v>20</v>
      </c>
      <c r="AC646" s="277" t="s">
        <v>2882</v>
      </c>
      <c r="AD646" s="277" t="s">
        <v>2883</v>
      </c>
      <c r="AE646" s="278" t="s">
        <v>2884</v>
      </c>
      <c r="AF646" s="278"/>
      <c r="AG646" s="278" t="s">
        <v>77</v>
      </c>
      <c r="AH646" s="277" t="s">
        <v>154</v>
      </c>
      <c r="AI646" s="279" t="s">
        <v>20</v>
      </c>
      <c r="AJ646" s="288" t="s">
        <v>2880</v>
      </c>
      <c r="AK646" s="289" t="s">
        <v>2881</v>
      </c>
      <c r="AL646" s="279" t="s">
        <v>147</v>
      </c>
      <c r="AM646" s="282" t="s">
        <v>81</v>
      </c>
      <c r="AN646" s="279" t="s">
        <v>21</v>
      </c>
      <c r="AO646" s="279" t="s">
        <v>1394</v>
      </c>
      <c r="AP646" s="283" t="s">
        <v>1395</v>
      </c>
      <c r="AQ646" s="268"/>
      <c r="AR646" s="282" t="s">
        <v>256</v>
      </c>
      <c r="AS646" s="398"/>
    </row>
    <row r="647" spans="1:45" s="362" customFormat="1" ht="46" customHeight="1" x14ac:dyDescent="0.2">
      <c r="A647" s="558" t="s">
        <v>4162</v>
      </c>
      <c r="B647" s="371" t="s">
        <v>2885</v>
      </c>
      <c r="C647" s="279">
        <v>4</v>
      </c>
      <c r="D647" s="279" t="s">
        <v>20</v>
      </c>
      <c r="E647" s="307" t="s">
        <v>2886</v>
      </c>
      <c r="F647" s="277" t="s">
        <v>77</v>
      </c>
      <c r="G647" s="278" t="s">
        <v>1395</v>
      </c>
      <c r="H647" s="278"/>
      <c r="I647" s="278" t="s">
        <v>1395</v>
      </c>
      <c r="J647" s="277"/>
      <c r="K647" s="279" t="s">
        <v>20</v>
      </c>
      <c r="L647" s="288" t="s">
        <v>2887</v>
      </c>
      <c r="M647" s="289" t="s">
        <v>2888</v>
      </c>
      <c r="N647" s="279" t="s">
        <v>77</v>
      </c>
      <c r="O647" s="282" t="s">
        <v>81</v>
      </c>
      <c r="P647" s="279" t="s">
        <v>21</v>
      </c>
      <c r="Q647" s="279" t="s">
        <v>1394</v>
      </c>
      <c r="R647" s="283" t="s">
        <v>1395</v>
      </c>
      <c r="S647" s="208" t="e">
        <f>IF(B647="EXT",MATCH(SUBSTITUTE(M647,"/rsm:CrossIndustryInvoice",""),'Order-X_EXTENDED'!O:O,0),MATCH(B647,'Order-X_EXTENDED'!Z:Z,0))</f>
        <v>#N/A</v>
      </c>
      <c r="T647" s="282" t="s">
        <v>256</v>
      </c>
      <c r="U647" s="273" t="s">
        <v>4704</v>
      </c>
      <c r="V647" s="271" t="str">
        <f t="shared" si="18"/>
        <v>/rsm:CrossIndustryInvoice/rsm:SupplyChainTradeTransaction/ram:ApplicableHeaderTradeSettlement/ram:PayeeTradeParty</v>
      </c>
      <c r="W647" s="271" t="str">
        <f t="shared" si="19"/>
        <v>/ram:GlobalID</v>
      </c>
      <c r="X647" s="272">
        <f>COUNTIFS(M$4:M647,V647)</f>
        <v>1</v>
      </c>
      <c r="Z647" s="371" t="s">
        <v>2885</v>
      </c>
      <c r="AA647" s="279">
        <v>4</v>
      </c>
      <c r="AB647" s="279" t="s">
        <v>20</v>
      </c>
      <c r="AC647" s="307" t="s">
        <v>2882</v>
      </c>
      <c r="AD647" s="277" t="s">
        <v>77</v>
      </c>
      <c r="AE647" s="278" t="s">
        <v>1405</v>
      </c>
      <c r="AF647" s="278"/>
      <c r="AG647" s="278" t="s">
        <v>77</v>
      </c>
      <c r="AH647" s="277"/>
      <c r="AI647" s="279" t="s">
        <v>20</v>
      </c>
      <c r="AJ647" s="288" t="s">
        <v>2887</v>
      </c>
      <c r="AK647" s="289" t="s">
        <v>2888</v>
      </c>
      <c r="AL647" s="279" t="s">
        <v>77</v>
      </c>
      <c r="AM647" s="282" t="s">
        <v>81</v>
      </c>
      <c r="AN647" s="279" t="s">
        <v>21</v>
      </c>
      <c r="AO647" s="279" t="s">
        <v>1394</v>
      </c>
      <c r="AP647" s="283" t="s">
        <v>1395</v>
      </c>
      <c r="AQ647" s="268"/>
      <c r="AR647" s="282" t="s">
        <v>256</v>
      </c>
      <c r="AS647" s="398"/>
    </row>
    <row r="648" spans="1:45" s="362" customFormat="1" ht="46" customHeight="1" x14ac:dyDescent="0.2">
      <c r="A648" s="558" t="s">
        <v>4162</v>
      </c>
      <c r="B648" s="371" t="s">
        <v>2889</v>
      </c>
      <c r="C648" s="279">
        <v>5</v>
      </c>
      <c r="D648" s="279" t="s">
        <v>16</v>
      </c>
      <c r="E648" s="307" t="s">
        <v>404</v>
      </c>
      <c r="F648" s="277" t="s">
        <v>2890</v>
      </c>
      <c r="G648" s="278" t="s">
        <v>406</v>
      </c>
      <c r="H648" s="278"/>
      <c r="I648" s="278" t="s">
        <v>77</v>
      </c>
      <c r="J648" s="277"/>
      <c r="K648" s="279" t="s">
        <v>16</v>
      </c>
      <c r="L648" s="288" t="s">
        <v>2891</v>
      </c>
      <c r="M648" s="289" t="s">
        <v>2892</v>
      </c>
      <c r="N648" s="279" t="s">
        <v>409</v>
      </c>
      <c r="O648" s="282" t="s">
        <v>230</v>
      </c>
      <c r="P648" s="279" t="s">
        <v>20</v>
      </c>
      <c r="Q648" s="279" t="s">
        <v>77</v>
      </c>
      <c r="R648" s="283" t="s">
        <v>77</v>
      </c>
      <c r="S648" s="208" t="e">
        <f>IF(B648="EXT",MATCH(SUBSTITUTE(M648,"/rsm:CrossIndustryInvoice",""),'Order-X_EXTENDED'!O:O,0),MATCH(B648,'Order-X_EXTENDED'!Z:Z,0))</f>
        <v>#N/A</v>
      </c>
      <c r="T648" s="282" t="s">
        <v>256</v>
      </c>
      <c r="U648" s="273" t="s">
        <v>4704</v>
      </c>
      <c r="V648" s="271" t="str">
        <f t="shared" si="18"/>
        <v>/rsm:CrossIndustryInvoice/rsm:SupplyChainTradeTransaction/ram:ApplicableHeaderTradeSettlement/ram:PayeeTradeParty/ram:GlobalID</v>
      </c>
      <c r="W648" s="271" t="str">
        <f t="shared" si="19"/>
        <v>/@schemeID</v>
      </c>
      <c r="X648" s="272">
        <f>COUNTIFS(M$4:M648,V648)</f>
        <v>1</v>
      </c>
      <c r="Z648" s="371" t="s">
        <v>2889</v>
      </c>
      <c r="AA648" s="279">
        <v>5</v>
      </c>
      <c r="AB648" s="279" t="s">
        <v>16</v>
      </c>
      <c r="AC648" s="307" t="s">
        <v>410</v>
      </c>
      <c r="AD648" s="277" t="s">
        <v>2890</v>
      </c>
      <c r="AE648" s="278" t="s">
        <v>411</v>
      </c>
      <c r="AF648" s="278"/>
      <c r="AG648" s="278" t="s">
        <v>77</v>
      </c>
      <c r="AH648" s="277"/>
      <c r="AI648" s="279" t="s">
        <v>16</v>
      </c>
      <c r="AJ648" s="288" t="s">
        <v>2891</v>
      </c>
      <c r="AK648" s="289" t="s">
        <v>2892</v>
      </c>
      <c r="AL648" s="279" t="s">
        <v>409</v>
      </c>
      <c r="AM648" s="282" t="s">
        <v>230</v>
      </c>
      <c r="AN648" s="279" t="s">
        <v>20</v>
      </c>
      <c r="AO648" s="279" t="s">
        <v>77</v>
      </c>
      <c r="AP648" s="283" t="s">
        <v>77</v>
      </c>
      <c r="AQ648" s="268"/>
      <c r="AR648" s="282" t="s">
        <v>256</v>
      </c>
      <c r="AS648" s="398"/>
    </row>
    <row r="649" spans="1:45" s="362" customFormat="1" ht="46" customHeight="1" x14ac:dyDescent="0.2">
      <c r="A649" s="558" t="s">
        <v>4162</v>
      </c>
      <c r="B649" s="371" t="s">
        <v>2893</v>
      </c>
      <c r="C649" s="279">
        <v>4</v>
      </c>
      <c r="D649" s="279" t="s">
        <v>16</v>
      </c>
      <c r="E649" s="277" t="s">
        <v>2894</v>
      </c>
      <c r="F649" s="277" t="s">
        <v>2895</v>
      </c>
      <c r="G649" s="278" t="s">
        <v>2896</v>
      </c>
      <c r="H649" s="278" t="s">
        <v>2897</v>
      </c>
      <c r="I649" s="278" t="s">
        <v>2898</v>
      </c>
      <c r="J649" s="277" t="s">
        <v>122</v>
      </c>
      <c r="K649" s="279" t="s">
        <v>16</v>
      </c>
      <c r="L649" s="288" t="s">
        <v>2899</v>
      </c>
      <c r="M649" s="289" t="s">
        <v>2900</v>
      </c>
      <c r="N649" s="279" t="s">
        <v>125</v>
      </c>
      <c r="O649" s="282" t="s">
        <v>81</v>
      </c>
      <c r="P649" s="279" t="s">
        <v>20</v>
      </c>
      <c r="Q649" s="279" t="s">
        <v>77</v>
      </c>
      <c r="R649" s="283" t="s">
        <v>77</v>
      </c>
      <c r="S649" s="208" t="e">
        <f>IF(B649="EXT",MATCH(SUBSTITUTE(M649,"/rsm:CrossIndustryInvoice",""),'Order-X_EXTENDED'!O:O,0),MATCH(B649,'Order-X_EXTENDED'!Z:Z,0))</f>
        <v>#N/A</v>
      </c>
      <c r="T649" s="282" t="s">
        <v>256</v>
      </c>
      <c r="U649" s="273" t="s">
        <v>4704</v>
      </c>
      <c r="V649" s="271" t="str">
        <f t="shared" si="18"/>
        <v>/rsm:CrossIndustryInvoice/rsm:SupplyChainTradeTransaction/ram:ApplicableHeaderTradeSettlement/ram:PayeeTradeParty</v>
      </c>
      <c r="W649" s="271" t="str">
        <f t="shared" si="19"/>
        <v>/ram:Name</v>
      </c>
      <c r="X649" s="272">
        <f>COUNTIFS(M$4:M649,V649)</f>
        <v>1</v>
      </c>
      <c r="Z649" s="371" t="s">
        <v>2893</v>
      </c>
      <c r="AA649" s="279">
        <v>4</v>
      </c>
      <c r="AB649" s="279" t="s">
        <v>16</v>
      </c>
      <c r="AC649" s="277" t="s">
        <v>2901</v>
      </c>
      <c r="AD649" s="277" t="s">
        <v>2902</v>
      </c>
      <c r="AE649" s="278" t="s">
        <v>2903</v>
      </c>
      <c r="AF649" s="278" t="s">
        <v>2904</v>
      </c>
      <c r="AG649" s="278" t="s">
        <v>2905</v>
      </c>
      <c r="AH649" s="277" t="s">
        <v>131</v>
      </c>
      <c r="AI649" s="279" t="s">
        <v>16</v>
      </c>
      <c r="AJ649" s="288" t="s">
        <v>2899</v>
      </c>
      <c r="AK649" s="289" t="s">
        <v>2900</v>
      </c>
      <c r="AL649" s="279" t="s">
        <v>125</v>
      </c>
      <c r="AM649" s="282" t="s">
        <v>81</v>
      </c>
      <c r="AN649" s="279" t="s">
        <v>20</v>
      </c>
      <c r="AO649" s="279" t="s">
        <v>77</v>
      </c>
      <c r="AP649" s="283" t="s">
        <v>77</v>
      </c>
      <c r="AQ649" s="268"/>
      <c r="AR649" s="282" t="s">
        <v>256</v>
      </c>
      <c r="AS649" s="398"/>
    </row>
    <row r="650" spans="1:45" s="362" customFormat="1" ht="46" customHeight="1" x14ac:dyDescent="0.2">
      <c r="A650" s="558" t="s">
        <v>4162</v>
      </c>
      <c r="B650" s="378" t="s">
        <v>2906</v>
      </c>
      <c r="C650" s="327">
        <v>4</v>
      </c>
      <c r="D650" s="327" t="s">
        <v>20</v>
      </c>
      <c r="E650" s="334" t="s">
        <v>4661</v>
      </c>
      <c r="F650" s="328"/>
      <c r="G650" s="329"/>
      <c r="H650" s="329"/>
      <c r="I650" s="329"/>
      <c r="J650" s="328"/>
      <c r="K650" s="327" t="s">
        <v>20</v>
      </c>
      <c r="L650" s="330" t="s">
        <v>2907</v>
      </c>
      <c r="M650" s="331" t="s">
        <v>2908</v>
      </c>
      <c r="N650" s="327"/>
      <c r="O650" s="332"/>
      <c r="P650" s="327" t="s">
        <v>20</v>
      </c>
      <c r="Q650" s="327"/>
      <c r="R650" s="333"/>
      <c r="S650" s="208" t="e">
        <f>IF(B650="EXT",MATCH(SUBSTITUTE(M650,"/rsm:CrossIndustryInvoice",""),'Order-X_EXTENDED'!O:O,0),MATCH(B650,'Order-X_EXTENDED'!Z:Z,0))</f>
        <v>#N/A</v>
      </c>
      <c r="T650" s="332" t="s">
        <v>256</v>
      </c>
      <c r="U650" s="273" t="s">
        <v>4704</v>
      </c>
      <c r="V650" s="271" t="str">
        <f t="shared" si="18"/>
        <v>/rsm:CrossIndustryInvoice/rsm:SupplyChainTradeTransaction/ram:ApplicableHeaderTradeSettlement/ram:PayeeTradeParty</v>
      </c>
      <c r="W650" s="271" t="str">
        <f t="shared" si="19"/>
        <v>/ram:SpecifiedLegalOrganization</v>
      </c>
      <c r="X650" s="272">
        <f>COUNTIFS(M$4:M650,V650)</f>
        <v>1</v>
      </c>
      <c r="Z650" s="378" t="s">
        <v>2906</v>
      </c>
      <c r="AA650" s="327">
        <v>4</v>
      </c>
      <c r="AB650" s="327" t="s">
        <v>20</v>
      </c>
      <c r="AC650" s="334" t="s">
        <v>2909</v>
      </c>
      <c r="AD650" s="328"/>
      <c r="AE650" s="329"/>
      <c r="AF650" s="329"/>
      <c r="AG650" s="329" t="s">
        <v>77</v>
      </c>
      <c r="AH650" s="328"/>
      <c r="AI650" s="327" t="s">
        <v>20</v>
      </c>
      <c r="AJ650" s="330" t="s">
        <v>2907</v>
      </c>
      <c r="AK650" s="331" t="s">
        <v>2908</v>
      </c>
      <c r="AL650" s="327"/>
      <c r="AM650" s="332"/>
      <c r="AN650" s="327" t="s">
        <v>20</v>
      </c>
      <c r="AO650" s="327"/>
      <c r="AP650" s="333"/>
      <c r="AQ650" s="268"/>
      <c r="AR650" s="332" t="s">
        <v>256</v>
      </c>
      <c r="AS650" s="398"/>
    </row>
    <row r="651" spans="1:45" s="362" customFormat="1" ht="46" customHeight="1" x14ac:dyDescent="0.2">
      <c r="A651" s="558" t="s">
        <v>4162</v>
      </c>
      <c r="B651" s="371" t="s">
        <v>2910</v>
      </c>
      <c r="C651" s="279">
        <v>5</v>
      </c>
      <c r="D651" s="279" t="s">
        <v>20</v>
      </c>
      <c r="E651" s="277" t="s">
        <v>2911</v>
      </c>
      <c r="F651" s="277" t="s">
        <v>2912</v>
      </c>
      <c r="G651" s="278" t="s">
        <v>2913</v>
      </c>
      <c r="H651" s="278"/>
      <c r="I651" s="278" t="s">
        <v>77</v>
      </c>
      <c r="J651" s="277" t="s">
        <v>144</v>
      </c>
      <c r="K651" s="279" t="s">
        <v>16</v>
      </c>
      <c r="L651" s="288" t="s">
        <v>2914</v>
      </c>
      <c r="M651" s="289" t="s">
        <v>2915</v>
      </c>
      <c r="N651" s="279" t="s">
        <v>147</v>
      </c>
      <c r="O651" s="282" t="s">
        <v>81</v>
      </c>
      <c r="P651" s="279" t="s">
        <v>20</v>
      </c>
      <c r="Q651" s="279" t="s">
        <v>77</v>
      </c>
      <c r="R651" s="283" t="s">
        <v>77</v>
      </c>
      <c r="S651" s="208" t="e">
        <f>IF(B651="EXT",MATCH(SUBSTITUTE(M651,"/rsm:CrossIndustryInvoice",""),'Order-X_EXTENDED'!O:O,0),MATCH(B651,'Order-X_EXTENDED'!Z:Z,0))</f>
        <v>#N/A</v>
      </c>
      <c r="T651" s="282" t="s">
        <v>256</v>
      </c>
      <c r="U651" s="273" t="s">
        <v>4704</v>
      </c>
      <c r="V651" s="271" t="str">
        <f t="shared" si="18"/>
        <v>/rsm:CrossIndustryInvoice/rsm:SupplyChainTradeTransaction/ram:ApplicableHeaderTradeSettlement/ram:PayeeTradeParty/ram:SpecifiedLegalOrganization</v>
      </c>
      <c r="W651" s="271" t="str">
        <f t="shared" si="19"/>
        <v>/ram:ID</v>
      </c>
      <c r="X651" s="272">
        <f>COUNTIFS(M$4:M651,V651)</f>
        <v>1</v>
      </c>
      <c r="Z651" s="371" t="s">
        <v>2910</v>
      </c>
      <c r="AA651" s="279">
        <v>5</v>
      </c>
      <c r="AB651" s="279" t="s">
        <v>20</v>
      </c>
      <c r="AC651" s="277" t="s">
        <v>2916</v>
      </c>
      <c r="AD651" s="277" t="s">
        <v>2917</v>
      </c>
      <c r="AE651" s="278" t="s">
        <v>2918</v>
      </c>
      <c r="AF651" s="278"/>
      <c r="AG651" s="278" t="s">
        <v>77</v>
      </c>
      <c r="AH651" s="277" t="s">
        <v>154</v>
      </c>
      <c r="AI651" s="279" t="s">
        <v>16</v>
      </c>
      <c r="AJ651" s="288" t="s">
        <v>2914</v>
      </c>
      <c r="AK651" s="289" t="s">
        <v>2915</v>
      </c>
      <c r="AL651" s="279" t="s">
        <v>147</v>
      </c>
      <c r="AM651" s="282" t="s">
        <v>81</v>
      </c>
      <c r="AN651" s="279" t="s">
        <v>20</v>
      </c>
      <c r="AO651" s="279" t="s">
        <v>77</v>
      </c>
      <c r="AP651" s="283" t="s">
        <v>77</v>
      </c>
      <c r="AQ651" s="268"/>
      <c r="AR651" s="282" t="s">
        <v>256</v>
      </c>
      <c r="AS651" s="398"/>
    </row>
    <row r="652" spans="1:45" s="362" customFormat="1" ht="46" customHeight="1" x14ac:dyDescent="0.2">
      <c r="A652" s="558" t="s">
        <v>4162</v>
      </c>
      <c r="B652" s="371" t="s">
        <v>2919</v>
      </c>
      <c r="C652" s="279">
        <v>6</v>
      </c>
      <c r="D652" s="279" t="s">
        <v>20</v>
      </c>
      <c r="E652" s="307" t="s">
        <v>404</v>
      </c>
      <c r="F652" s="277" t="s">
        <v>2920</v>
      </c>
      <c r="G652" s="278" t="s">
        <v>406</v>
      </c>
      <c r="H652" s="278" t="s">
        <v>1448</v>
      </c>
      <c r="I652" s="278" t="s">
        <v>77</v>
      </c>
      <c r="J652" s="277" t="s">
        <v>189</v>
      </c>
      <c r="K652" s="279" t="s">
        <v>20</v>
      </c>
      <c r="L652" s="288" t="s">
        <v>2921</v>
      </c>
      <c r="M652" s="289" t="s">
        <v>2922</v>
      </c>
      <c r="N652" s="279" t="s">
        <v>409</v>
      </c>
      <c r="O652" s="282" t="s">
        <v>230</v>
      </c>
      <c r="P652" s="279" t="s">
        <v>20</v>
      </c>
      <c r="Q652" s="279" t="s">
        <v>77</v>
      </c>
      <c r="R652" s="283" t="s">
        <v>77</v>
      </c>
      <c r="S652" s="208" t="e">
        <f>IF(B652="EXT",MATCH(SUBSTITUTE(M652,"/rsm:CrossIndustryInvoice",""),'Order-X_EXTENDED'!O:O,0),MATCH(B652,'Order-X_EXTENDED'!Z:Z,0))</f>
        <v>#N/A</v>
      </c>
      <c r="T652" s="282" t="s">
        <v>256</v>
      </c>
      <c r="U652" s="273" t="s">
        <v>4704</v>
      </c>
      <c r="V652" s="271" t="str">
        <f t="shared" ref="V652:V715" si="20">IF(ISERROR(FIND("/",M652)),M652,LEFT(M652,FIND(CHAR(1),SUBSTITUTE(M652,"/",CHAR(1),LEN(M652)-LEN(SUBSTITUTE(M652,"/",""))))-1))</f>
        <v>/rsm:CrossIndustryInvoice/rsm:SupplyChainTradeTransaction/ram:ApplicableHeaderTradeSettlement/ram:PayeeTradeParty/ram:SpecifiedLegalOrganization/ram:ID</v>
      </c>
      <c r="W652" s="271" t="str">
        <f t="shared" ref="W652:W715" si="21">IF(ISERROR(FIND("/",M652)),M652,MID(M652, FIND(CHAR(1),SUBSTITUTE(M652,"/",CHAR(1), LEN(M652)-LEN(SUBSTITUTE(M652,"/","")))), LEN(M652)))</f>
        <v>/@schemeID</v>
      </c>
      <c r="X652" s="272">
        <f>COUNTIFS(M$4:M652,V652)</f>
        <v>1</v>
      </c>
      <c r="Z652" s="371" t="s">
        <v>2919</v>
      </c>
      <c r="AA652" s="279">
        <v>6</v>
      </c>
      <c r="AB652" s="279" t="s">
        <v>20</v>
      </c>
      <c r="AC652" s="307" t="s">
        <v>410</v>
      </c>
      <c r="AD652" s="277" t="s">
        <v>2923</v>
      </c>
      <c r="AE652" s="278" t="s">
        <v>411</v>
      </c>
      <c r="AF652" s="278" t="s">
        <v>1452</v>
      </c>
      <c r="AG652" s="278" t="s">
        <v>77</v>
      </c>
      <c r="AH652" s="277" t="s">
        <v>189</v>
      </c>
      <c r="AI652" s="279" t="s">
        <v>20</v>
      </c>
      <c r="AJ652" s="288" t="s">
        <v>2921</v>
      </c>
      <c r="AK652" s="289" t="s">
        <v>2922</v>
      </c>
      <c r="AL652" s="279" t="s">
        <v>409</v>
      </c>
      <c r="AM652" s="282" t="s">
        <v>230</v>
      </c>
      <c r="AN652" s="279" t="s">
        <v>20</v>
      </c>
      <c r="AO652" s="279" t="s">
        <v>77</v>
      </c>
      <c r="AP652" s="283" t="s">
        <v>77</v>
      </c>
      <c r="AQ652" s="268"/>
      <c r="AR652" s="282" t="s">
        <v>256</v>
      </c>
      <c r="AS652" s="398"/>
    </row>
    <row r="653" spans="1:45" s="362" customFormat="1" ht="46" customHeight="1" x14ac:dyDescent="0.2">
      <c r="A653" s="558" t="s">
        <v>4162</v>
      </c>
      <c r="B653" s="274" t="s">
        <v>92</v>
      </c>
      <c r="C653" s="275">
        <v>5</v>
      </c>
      <c r="D653" s="275" t="s">
        <v>20</v>
      </c>
      <c r="E653" s="277" t="s">
        <v>4626</v>
      </c>
      <c r="F653" s="277"/>
      <c r="G653" s="278"/>
      <c r="H653" s="278"/>
      <c r="I653" s="278"/>
      <c r="J653" s="277"/>
      <c r="K653" s="279" t="s">
        <v>20</v>
      </c>
      <c r="L653" s="280" t="s">
        <v>2924</v>
      </c>
      <c r="M653" s="281" t="s">
        <v>2925</v>
      </c>
      <c r="N653" s="279"/>
      <c r="O653" s="282"/>
      <c r="P653" s="275" t="s">
        <v>20</v>
      </c>
      <c r="Q653" s="279"/>
      <c r="R653" s="283"/>
      <c r="S653" s="208" t="e">
        <f>IF(B653="EXT",MATCH(SUBSTITUTE(M653,"/rsm:CrossIndustryInvoice",""),'Order-X_EXTENDED'!O:O,0),MATCH(B653,'Order-X_EXTENDED'!Z:Z,0))</f>
        <v>#N/A</v>
      </c>
      <c r="T653" s="284" t="s">
        <v>99</v>
      </c>
      <c r="U653" s="273" t="s">
        <v>4704</v>
      </c>
      <c r="V653" s="271" t="str">
        <f t="shared" si="20"/>
        <v>/rsm:CrossIndustryInvoice/rsm:SupplyChainTradeTransaction/ram:ApplicableHeaderTradeSettlement/ram:PayeeTradeParty/ram:SpecifiedLegalOrganization</v>
      </c>
      <c r="W653" s="271" t="str">
        <f t="shared" si="21"/>
        <v>/ram:TradingBusinessName</v>
      </c>
      <c r="X653" s="272">
        <f>COUNTIFS(M$4:M653,V653)</f>
        <v>1</v>
      </c>
      <c r="Z653" s="274" t="s">
        <v>92</v>
      </c>
      <c r="AA653" s="275">
        <v>5</v>
      </c>
      <c r="AB653" s="275" t="s">
        <v>20</v>
      </c>
      <c r="AC653" s="277" t="s">
        <v>1914</v>
      </c>
      <c r="AD653" s="277"/>
      <c r="AE653" s="278"/>
      <c r="AF653" s="278"/>
      <c r="AG653" s="278"/>
      <c r="AH653" s="277"/>
      <c r="AI653" s="279" t="s">
        <v>20</v>
      </c>
      <c r="AJ653" s="280" t="s">
        <v>2924</v>
      </c>
      <c r="AK653" s="281" t="s">
        <v>2925</v>
      </c>
      <c r="AL653" s="279"/>
      <c r="AM653" s="282"/>
      <c r="AN653" s="275" t="s">
        <v>20</v>
      </c>
      <c r="AO653" s="279"/>
      <c r="AP653" s="283"/>
      <c r="AQ653" s="268"/>
      <c r="AR653" s="284" t="s">
        <v>99</v>
      </c>
      <c r="AS653" s="398"/>
    </row>
    <row r="654" spans="1:45" s="362" customFormat="1" ht="46" customHeight="1" x14ac:dyDescent="0.2">
      <c r="A654" s="558" t="s">
        <v>4162</v>
      </c>
      <c r="B654" s="335" t="s">
        <v>92</v>
      </c>
      <c r="C654" s="336">
        <v>4</v>
      </c>
      <c r="D654" s="336" t="s">
        <v>20</v>
      </c>
      <c r="E654" s="372" t="s">
        <v>4662</v>
      </c>
      <c r="F654" s="328"/>
      <c r="G654" s="329"/>
      <c r="H654" s="329"/>
      <c r="I654" s="329"/>
      <c r="J654" s="328"/>
      <c r="K654" s="327" t="s">
        <v>20</v>
      </c>
      <c r="L654" s="337" t="s">
        <v>2926</v>
      </c>
      <c r="M654" s="338" t="s">
        <v>2927</v>
      </c>
      <c r="N654" s="327"/>
      <c r="O654" s="332"/>
      <c r="P654" s="336" t="s">
        <v>21</v>
      </c>
      <c r="Q654" s="327"/>
      <c r="R654" s="333"/>
      <c r="S654" s="208" t="e">
        <f>IF(B654="EXT",MATCH(SUBSTITUTE(M654,"/rsm:CrossIndustryInvoice",""),'Order-X_EXTENDED'!O:O,0),MATCH(B654,'Order-X_EXTENDED'!Z:Z,0))</f>
        <v>#N/A</v>
      </c>
      <c r="T654" s="339" t="s">
        <v>99</v>
      </c>
      <c r="U654" s="273" t="s">
        <v>4704</v>
      </c>
      <c r="V654" s="271" t="str">
        <f t="shared" si="20"/>
        <v>/rsm:CrossIndustryInvoice/rsm:SupplyChainTradeTransaction/ram:ApplicableHeaderTradeSettlement/ram:PayeeTradeParty</v>
      </c>
      <c r="W654" s="271" t="str">
        <f t="shared" si="21"/>
        <v>/ram:DefinedTradeContact</v>
      </c>
      <c r="X654" s="272">
        <f>COUNTIFS(M$4:M654,V654)</f>
        <v>1</v>
      </c>
      <c r="Z654" s="335" t="s">
        <v>92</v>
      </c>
      <c r="AA654" s="336">
        <v>4</v>
      </c>
      <c r="AB654" s="336" t="s">
        <v>20</v>
      </c>
      <c r="AC654" s="372" t="s">
        <v>2928</v>
      </c>
      <c r="AD654" s="328"/>
      <c r="AE654" s="329"/>
      <c r="AF654" s="329"/>
      <c r="AG654" s="329"/>
      <c r="AH654" s="328"/>
      <c r="AI654" s="327" t="s">
        <v>20</v>
      </c>
      <c r="AJ654" s="337" t="s">
        <v>2926</v>
      </c>
      <c r="AK654" s="338" t="s">
        <v>2927</v>
      </c>
      <c r="AL654" s="327"/>
      <c r="AM654" s="332"/>
      <c r="AN654" s="336" t="s">
        <v>21</v>
      </c>
      <c r="AO654" s="327"/>
      <c r="AP654" s="333"/>
      <c r="AQ654" s="268"/>
      <c r="AR654" s="339" t="s">
        <v>99</v>
      </c>
      <c r="AS654" s="398"/>
    </row>
    <row r="655" spans="1:45" s="362" customFormat="1" ht="46" customHeight="1" x14ac:dyDescent="0.2">
      <c r="A655" s="558" t="s">
        <v>4162</v>
      </c>
      <c r="B655" s="274" t="s">
        <v>92</v>
      </c>
      <c r="C655" s="275">
        <v>5</v>
      </c>
      <c r="D655" s="275" t="s">
        <v>20</v>
      </c>
      <c r="E655" s="277" t="s">
        <v>4591</v>
      </c>
      <c r="F655" s="277"/>
      <c r="G655" s="278"/>
      <c r="H655" s="278"/>
      <c r="I655" s="278"/>
      <c r="J655" s="277"/>
      <c r="K655" s="279" t="s">
        <v>20</v>
      </c>
      <c r="L655" s="280" t="s">
        <v>2929</v>
      </c>
      <c r="M655" s="281" t="s">
        <v>2930</v>
      </c>
      <c r="N655" s="279"/>
      <c r="O655" s="282"/>
      <c r="P655" s="275" t="s">
        <v>20</v>
      </c>
      <c r="Q655" s="279"/>
      <c r="R655" s="283"/>
      <c r="S655" s="208" t="e">
        <f>IF(B655="EXT",MATCH(SUBSTITUTE(M655,"/rsm:CrossIndustryInvoice",""),'Order-X_EXTENDED'!O:O,0),MATCH(B655,'Order-X_EXTENDED'!Z:Z,0))</f>
        <v>#N/A</v>
      </c>
      <c r="T655" s="284" t="s">
        <v>99</v>
      </c>
      <c r="U655" s="273" t="s">
        <v>4704</v>
      </c>
      <c r="V655" s="271" t="str">
        <f t="shared" si="20"/>
        <v>/rsm:CrossIndustryInvoice/rsm:SupplyChainTradeTransaction/ram:ApplicableHeaderTradeSettlement/ram:PayeeTradeParty/ram:DefinedTradeContact</v>
      </c>
      <c r="W655" s="271" t="str">
        <f t="shared" si="21"/>
        <v>/ram:PersonName</v>
      </c>
      <c r="X655" s="272">
        <f>COUNTIFS(M$4:M655,V655)</f>
        <v>1</v>
      </c>
      <c r="Z655" s="274" t="s">
        <v>92</v>
      </c>
      <c r="AA655" s="275">
        <v>5</v>
      </c>
      <c r="AB655" s="275" t="s">
        <v>20</v>
      </c>
      <c r="AC655" s="277" t="s">
        <v>2931</v>
      </c>
      <c r="AD655" s="277"/>
      <c r="AE655" s="278"/>
      <c r="AF655" s="278" t="s">
        <v>2932</v>
      </c>
      <c r="AG655" s="278"/>
      <c r="AH655" s="277"/>
      <c r="AI655" s="279" t="s">
        <v>20</v>
      </c>
      <c r="AJ655" s="280" t="s">
        <v>2929</v>
      </c>
      <c r="AK655" s="281" t="s">
        <v>2930</v>
      </c>
      <c r="AL655" s="279"/>
      <c r="AM655" s="282"/>
      <c r="AN655" s="275" t="s">
        <v>20</v>
      </c>
      <c r="AO655" s="279"/>
      <c r="AP655" s="283"/>
      <c r="AQ655" s="268"/>
      <c r="AR655" s="284" t="s">
        <v>99</v>
      </c>
      <c r="AS655" s="398"/>
    </row>
    <row r="656" spans="1:45" s="362" customFormat="1" ht="46" customHeight="1" x14ac:dyDescent="0.2">
      <c r="A656" s="558" t="s">
        <v>4162</v>
      </c>
      <c r="B656" s="274" t="s">
        <v>92</v>
      </c>
      <c r="C656" s="275">
        <v>5</v>
      </c>
      <c r="D656" s="275" t="s">
        <v>20</v>
      </c>
      <c r="E656" s="277" t="s">
        <v>4592</v>
      </c>
      <c r="F656" s="277"/>
      <c r="G656" s="278"/>
      <c r="H656" s="278"/>
      <c r="I656" s="278"/>
      <c r="J656" s="277"/>
      <c r="K656" s="279" t="s">
        <v>20</v>
      </c>
      <c r="L656" s="280" t="s">
        <v>2933</v>
      </c>
      <c r="M656" s="281" t="s">
        <v>2934</v>
      </c>
      <c r="N656" s="279"/>
      <c r="O656" s="282"/>
      <c r="P656" s="275" t="s">
        <v>20</v>
      </c>
      <c r="Q656" s="279"/>
      <c r="R656" s="283"/>
      <c r="S656" s="208" t="e">
        <f>IF(B656="EXT",MATCH(SUBSTITUTE(M656,"/rsm:CrossIndustryInvoice",""),'Order-X_EXTENDED'!O:O,0),MATCH(B656,'Order-X_EXTENDED'!Z:Z,0))</f>
        <v>#N/A</v>
      </c>
      <c r="T656" s="284" t="s">
        <v>99</v>
      </c>
      <c r="U656" s="273" t="s">
        <v>4704</v>
      </c>
      <c r="V656" s="271" t="str">
        <f t="shared" si="20"/>
        <v>/rsm:CrossIndustryInvoice/rsm:SupplyChainTradeTransaction/ram:ApplicableHeaderTradeSettlement/ram:PayeeTradeParty/ram:DefinedTradeContact</v>
      </c>
      <c r="W656" s="271" t="str">
        <f t="shared" si="21"/>
        <v>/ram:DepartmentName</v>
      </c>
      <c r="X656" s="272">
        <f>COUNTIFS(M$4:M656,V656)</f>
        <v>1</v>
      </c>
      <c r="Z656" s="274" t="s">
        <v>92</v>
      </c>
      <c r="AA656" s="275">
        <v>5</v>
      </c>
      <c r="AB656" s="275" t="s">
        <v>20</v>
      </c>
      <c r="AC656" s="277" t="s">
        <v>2931</v>
      </c>
      <c r="AD656" s="277"/>
      <c r="AE656" s="278"/>
      <c r="AF656" s="278"/>
      <c r="AG656" s="278"/>
      <c r="AH656" s="277"/>
      <c r="AI656" s="279" t="s">
        <v>20</v>
      </c>
      <c r="AJ656" s="280" t="s">
        <v>2933</v>
      </c>
      <c r="AK656" s="281" t="s">
        <v>2934</v>
      </c>
      <c r="AL656" s="279"/>
      <c r="AM656" s="282"/>
      <c r="AN656" s="275" t="s">
        <v>20</v>
      </c>
      <c r="AO656" s="279"/>
      <c r="AP656" s="283"/>
      <c r="AQ656" s="268"/>
      <c r="AR656" s="284" t="s">
        <v>99</v>
      </c>
      <c r="AS656" s="398"/>
    </row>
    <row r="657" spans="1:45" s="362" customFormat="1" ht="46" customHeight="1" x14ac:dyDescent="0.2">
      <c r="A657" s="558" t="s">
        <v>4162</v>
      </c>
      <c r="B657" s="274" t="s">
        <v>92</v>
      </c>
      <c r="C657" s="275">
        <v>5</v>
      </c>
      <c r="D657" s="275" t="s">
        <v>20</v>
      </c>
      <c r="E657" s="363" t="s">
        <v>4593</v>
      </c>
      <c r="F657" s="277"/>
      <c r="G657" s="278"/>
      <c r="H657" s="278"/>
      <c r="I657" s="278"/>
      <c r="J657" s="277"/>
      <c r="K657" s="279" t="s">
        <v>20</v>
      </c>
      <c r="L657" s="280" t="s">
        <v>2935</v>
      </c>
      <c r="M657" s="281" t="s">
        <v>2936</v>
      </c>
      <c r="N657" s="279"/>
      <c r="O657" s="282"/>
      <c r="P657" s="275" t="s">
        <v>20</v>
      </c>
      <c r="Q657" s="279"/>
      <c r="R657" s="283"/>
      <c r="S657" s="208" t="e">
        <f>IF(B657="EXT",MATCH(SUBSTITUTE(M657,"/rsm:CrossIndustryInvoice",""),'Order-X_EXTENDED'!O:O,0),MATCH(B657,'Order-X_EXTENDED'!Z:Z,0))</f>
        <v>#N/A</v>
      </c>
      <c r="T657" s="284" t="s">
        <v>99</v>
      </c>
      <c r="U657" s="273" t="s">
        <v>4704</v>
      </c>
      <c r="V657" s="271" t="str">
        <f t="shared" si="20"/>
        <v>/rsm:CrossIndustryInvoice/rsm:SupplyChainTradeTransaction/ram:ApplicableHeaderTradeSettlement/ram:PayeeTradeParty/ram:DefinedTradeContact</v>
      </c>
      <c r="W657" s="271" t="str">
        <f t="shared" si="21"/>
        <v>/ram:TelephoneUniversalCommunication</v>
      </c>
      <c r="X657" s="272">
        <f>COUNTIFS(M$4:M657,V657)</f>
        <v>1</v>
      </c>
      <c r="Z657" s="274" t="s">
        <v>92</v>
      </c>
      <c r="AA657" s="275">
        <v>5</v>
      </c>
      <c r="AB657" s="275" t="s">
        <v>20</v>
      </c>
      <c r="AC657" s="363" t="s">
        <v>881</v>
      </c>
      <c r="AD657" s="277"/>
      <c r="AE657" s="278"/>
      <c r="AF657" s="278"/>
      <c r="AG657" s="278"/>
      <c r="AH657" s="277"/>
      <c r="AI657" s="279" t="s">
        <v>20</v>
      </c>
      <c r="AJ657" s="280" t="s">
        <v>2935</v>
      </c>
      <c r="AK657" s="281" t="s">
        <v>2936</v>
      </c>
      <c r="AL657" s="279"/>
      <c r="AM657" s="282"/>
      <c r="AN657" s="275" t="s">
        <v>20</v>
      </c>
      <c r="AO657" s="279"/>
      <c r="AP657" s="283"/>
      <c r="AQ657" s="268"/>
      <c r="AR657" s="284" t="s">
        <v>99</v>
      </c>
      <c r="AS657" s="398"/>
    </row>
    <row r="658" spans="1:45" s="362" customFormat="1" ht="46" customHeight="1" x14ac:dyDescent="0.2">
      <c r="A658" s="558" t="s">
        <v>4162</v>
      </c>
      <c r="B658" s="274" t="s">
        <v>92</v>
      </c>
      <c r="C658" s="275">
        <v>6</v>
      </c>
      <c r="D658" s="275" t="s">
        <v>16</v>
      </c>
      <c r="E658" s="277" t="s">
        <v>4594</v>
      </c>
      <c r="F658" s="277"/>
      <c r="G658" s="278"/>
      <c r="H658" s="278"/>
      <c r="I658" s="278"/>
      <c r="J658" s="277"/>
      <c r="K658" s="279" t="s">
        <v>16</v>
      </c>
      <c r="L658" s="280" t="s">
        <v>2937</v>
      </c>
      <c r="M658" s="281" t="s">
        <v>2938</v>
      </c>
      <c r="N658" s="279"/>
      <c r="O658" s="282"/>
      <c r="P658" s="275" t="s">
        <v>20</v>
      </c>
      <c r="Q658" s="279"/>
      <c r="R658" s="283"/>
      <c r="S658" s="208" t="e">
        <f>IF(B658="EXT",MATCH(SUBSTITUTE(M658,"/rsm:CrossIndustryInvoice",""),'Order-X_EXTENDED'!O:O,0),MATCH(B658,'Order-X_EXTENDED'!Z:Z,0))</f>
        <v>#N/A</v>
      </c>
      <c r="T658" s="284" t="s">
        <v>99</v>
      </c>
      <c r="U658" s="273" t="s">
        <v>4704</v>
      </c>
      <c r="V658" s="271" t="str">
        <f t="shared" si="20"/>
        <v>/rsm:CrossIndustryInvoice/rsm:SupplyChainTradeTransaction/ram:ApplicableHeaderTradeSettlement/ram:PayeeTradeParty/ram:DefinedTradeContact/ram:TelephoneUniversalCommunication</v>
      </c>
      <c r="W658" s="271" t="str">
        <f t="shared" si="21"/>
        <v>/ram:CompleteNumber</v>
      </c>
      <c r="X658" s="272">
        <f>COUNTIFS(M$4:M658,V658)</f>
        <v>1</v>
      </c>
      <c r="Z658" s="274" t="s">
        <v>92</v>
      </c>
      <c r="AA658" s="275">
        <v>6</v>
      </c>
      <c r="AB658" s="275" t="s">
        <v>16</v>
      </c>
      <c r="AC658" s="277" t="s">
        <v>2939</v>
      </c>
      <c r="AD658" s="277"/>
      <c r="AE658" s="278"/>
      <c r="AF658" s="278" t="s">
        <v>2940</v>
      </c>
      <c r="AG658" s="278"/>
      <c r="AH658" s="277"/>
      <c r="AI658" s="279" t="s">
        <v>16</v>
      </c>
      <c r="AJ658" s="280" t="s">
        <v>2937</v>
      </c>
      <c r="AK658" s="281" t="s">
        <v>2938</v>
      </c>
      <c r="AL658" s="279"/>
      <c r="AM658" s="282"/>
      <c r="AN658" s="275" t="s">
        <v>20</v>
      </c>
      <c r="AO658" s="279"/>
      <c r="AP658" s="283"/>
      <c r="AQ658" s="268"/>
      <c r="AR658" s="284" t="s">
        <v>99</v>
      </c>
      <c r="AS658" s="398"/>
    </row>
    <row r="659" spans="1:45" s="362" customFormat="1" ht="46" customHeight="1" x14ac:dyDescent="0.2">
      <c r="A659" s="558" t="s">
        <v>4162</v>
      </c>
      <c r="B659" s="274" t="s">
        <v>92</v>
      </c>
      <c r="C659" s="275">
        <v>5</v>
      </c>
      <c r="D659" s="275" t="s">
        <v>20</v>
      </c>
      <c r="E659" s="363" t="s">
        <v>4595</v>
      </c>
      <c r="F659" s="277"/>
      <c r="G659" s="278"/>
      <c r="H659" s="278"/>
      <c r="I659" s="278"/>
      <c r="J659" s="277"/>
      <c r="K659" s="279" t="s">
        <v>20</v>
      </c>
      <c r="L659" s="280" t="s">
        <v>2941</v>
      </c>
      <c r="M659" s="281" t="s">
        <v>2942</v>
      </c>
      <c r="N659" s="279"/>
      <c r="O659" s="282"/>
      <c r="P659" s="275" t="s">
        <v>20</v>
      </c>
      <c r="Q659" s="279"/>
      <c r="R659" s="283"/>
      <c r="S659" s="208" t="e">
        <f>IF(B659="EXT",MATCH(SUBSTITUTE(M659,"/rsm:CrossIndustryInvoice",""),'Order-X_EXTENDED'!O:O,0),MATCH(B659,'Order-X_EXTENDED'!Z:Z,0))</f>
        <v>#N/A</v>
      </c>
      <c r="T659" s="284" t="s">
        <v>99</v>
      </c>
      <c r="U659" s="273" t="s">
        <v>4704</v>
      </c>
      <c r="V659" s="271" t="str">
        <f t="shared" si="20"/>
        <v>/rsm:CrossIndustryInvoice/rsm:SupplyChainTradeTransaction/ram:ApplicableHeaderTradeSettlement/ram:PayeeTradeParty/ram:DefinedTradeContact</v>
      </c>
      <c r="W659" s="271" t="str">
        <f t="shared" si="21"/>
        <v>/ram:FaxUniversalCommunication</v>
      </c>
      <c r="X659" s="272">
        <f>COUNTIFS(M$4:M659,V659)</f>
        <v>1</v>
      </c>
      <c r="Z659" s="274" t="s">
        <v>92</v>
      </c>
      <c r="AA659" s="275">
        <v>5</v>
      </c>
      <c r="AB659" s="275" t="s">
        <v>20</v>
      </c>
      <c r="AC659" s="363" t="s">
        <v>887</v>
      </c>
      <c r="AD659" s="277"/>
      <c r="AE659" s="278"/>
      <c r="AF659" s="278"/>
      <c r="AG659" s="278"/>
      <c r="AH659" s="277"/>
      <c r="AI659" s="279" t="s">
        <v>20</v>
      </c>
      <c r="AJ659" s="280" t="s">
        <v>2941</v>
      </c>
      <c r="AK659" s="281" t="s">
        <v>2942</v>
      </c>
      <c r="AL659" s="279"/>
      <c r="AM659" s="282"/>
      <c r="AN659" s="275" t="s">
        <v>20</v>
      </c>
      <c r="AO659" s="279"/>
      <c r="AP659" s="283"/>
      <c r="AQ659" s="268"/>
      <c r="AR659" s="284" t="s">
        <v>99</v>
      </c>
      <c r="AS659" s="398"/>
    </row>
    <row r="660" spans="1:45" s="362" customFormat="1" ht="46" customHeight="1" x14ac:dyDescent="0.2">
      <c r="A660" s="558" t="s">
        <v>4162</v>
      </c>
      <c r="B660" s="274" t="s">
        <v>92</v>
      </c>
      <c r="C660" s="275">
        <v>6</v>
      </c>
      <c r="D660" s="275" t="s">
        <v>16</v>
      </c>
      <c r="E660" s="277" t="s">
        <v>4596</v>
      </c>
      <c r="F660" s="277"/>
      <c r="G660" s="278"/>
      <c r="H660" s="278"/>
      <c r="I660" s="278"/>
      <c r="J660" s="277"/>
      <c r="K660" s="279" t="s">
        <v>16</v>
      </c>
      <c r="L660" s="280" t="s">
        <v>2943</v>
      </c>
      <c r="M660" s="281" t="s">
        <v>2944</v>
      </c>
      <c r="N660" s="279"/>
      <c r="O660" s="282"/>
      <c r="P660" s="275" t="s">
        <v>20</v>
      </c>
      <c r="Q660" s="279"/>
      <c r="R660" s="283"/>
      <c r="S660" s="208" t="e">
        <f>IF(B660="EXT",MATCH(SUBSTITUTE(M660,"/rsm:CrossIndustryInvoice",""),'Order-X_EXTENDED'!O:O,0),MATCH(B660,'Order-X_EXTENDED'!Z:Z,0))</f>
        <v>#N/A</v>
      </c>
      <c r="T660" s="284" t="s">
        <v>99</v>
      </c>
      <c r="U660" s="273" t="s">
        <v>4704</v>
      </c>
      <c r="V660" s="271" t="str">
        <f t="shared" si="20"/>
        <v>/rsm:CrossIndustryInvoice/rsm:SupplyChainTradeTransaction/ram:ApplicableHeaderTradeSettlement/ram:PayeeTradeParty/ram:DefinedTradeContact/ram:FaxUniversalCommunication</v>
      </c>
      <c r="W660" s="271" t="str">
        <f t="shared" si="21"/>
        <v>/ram:CompleteNumber</v>
      </c>
      <c r="X660" s="272">
        <f>COUNTIFS(M$4:M660,V660)</f>
        <v>1</v>
      </c>
      <c r="Z660" s="274" t="s">
        <v>92</v>
      </c>
      <c r="AA660" s="275">
        <v>6</v>
      </c>
      <c r="AB660" s="275" t="s">
        <v>16</v>
      </c>
      <c r="AC660" s="277" t="s">
        <v>2945</v>
      </c>
      <c r="AD660" s="277"/>
      <c r="AE660" s="278"/>
      <c r="AF660" s="278"/>
      <c r="AG660" s="278"/>
      <c r="AH660" s="277"/>
      <c r="AI660" s="279" t="s">
        <v>16</v>
      </c>
      <c r="AJ660" s="280" t="s">
        <v>2943</v>
      </c>
      <c r="AK660" s="281" t="s">
        <v>2944</v>
      </c>
      <c r="AL660" s="279"/>
      <c r="AM660" s="282"/>
      <c r="AN660" s="275" t="s">
        <v>20</v>
      </c>
      <c r="AO660" s="279"/>
      <c r="AP660" s="283"/>
      <c r="AQ660" s="268"/>
      <c r="AR660" s="284" t="s">
        <v>99</v>
      </c>
      <c r="AS660" s="398"/>
    </row>
    <row r="661" spans="1:45" s="362" customFormat="1" ht="46" customHeight="1" x14ac:dyDescent="0.2">
      <c r="A661" s="558" t="s">
        <v>4162</v>
      </c>
      <c r="B661" s="274" t="s">
        <v>92</v>
      </c>
      <c r="C661" s="275">
        <v>5</v>
      </c>
      <c r="D661" s="275" t="s">
        <v>20</v>
      </c>
      <c r="E661" s="363" t="s">
        <v>4597</v>
      </c>
      <c r="F661" s="277"/>
      <c r="G661" s="278"/>
      <c r="H661" s="278"/>
      <c r="I661" s="278"/>
      <c r="J661" s="277"/>
      <c r="K661" s="279" t="s">
        <v>20</v>
      </c>
      <c r="L661" s="280" t="s">
        <v>2946</v>
      </c>
      <c r="M661" s="281" t="s">
        <v>2947</v>
      </c>
      <c r="N661" s="279"/>
      <c r="O661" s="282"/>
      <c r="P661" s="275" t="s">
        <v>20</v>
      </c>
      <c r="Q661" s="279"/>
      <c r="R661" s="283"/>
      <c r="S661" s="208" t="e">
        <f>IF(B661="EXT",MATCH(SUBSTITUTE(M661,"/rsm:CrossIndustryInvoice",""),'Order-X_EXTENDED'!O:O,0),MATCH(B661,'Order-X_EXTENDED'!Z:Z,0))</f>
        <v>#N/A</v>
      </c>
      <c r="T661" s="284" t="s">
        <v>99</v>
      </c>
      <c r="U661" s="273" t="s">
        <v>4704</v>
      </c>
      <c r="V661" s="271" t="str">
        <f t="shared" si="20"/>
        <v>/rsm:CrossIndustryInvoice/rsm:SupplyChainTradeTransaction/ram:ApplicableHeaderTradeSettlement/ram:PayeeTradeParty/ram:DefinedTradeContact</v>
      </c>
      <c r="W661" s="271" t="str">
        <f t="shared" si="21"/>
        <v>/ram:EmailURIUniversalCommunication</v>
      </c>
      <c r="X661" s="272">
        <f>COUNTIFS(M$4:M661,V661)</f>
        <v>1</v>
      </c>
      <c r="Z661" s="274" t="s">
        <v>92</v>
      </c>
      <c r="AA661" s="275">
        <v>5</v>
      </c>
      <c r="AB661" s="275" t="s">
        <v>20</v>
      </c>
      <c r="AC661" s="363" t="s">
        <v>894</v>
      </c>
      <c r="AD661" s="277"/>
      <c r="AE661" s="278"/>
      <c r="AF661" s="278"/>
      <c r="AG661" s="278"/>
      <c r="AH661" s="277"/>
      <c r="AI661" s="279" t="s">
        <v>20</v>
      </c>
      <c r="AJ661" s="280" t="s">
        <v>2946</v>
      </c>
      <c r="AK661" s="281" t="s">
        <v>2947</v>
      </c>
      <c r="AL661" s="279"/>
      <c r="AM661" s="282"/>
      <c r="AN661" s="275" t="s">
        <v>20</v>
      </c>
      <c r="AO661" s="279"/>
      <c r="AP661" s="283"/>
      <c r="AQ661" s="268"/>
      <c r="AR661" s="284" t="s">
        <v>99</v>
      </c>
      <c r="AS661" s="398"/>
    </row>
    <row r="662" spans="1:45" s="362" customFormat="1" ht="46" customHeight="1" x14ac:dyDescent="0.2">
      <c r="A662" s="558" t="s">
        <v>4162</v>
      </c>
      <c r="B662" s="274" t="s">
        <v>92</v>
      </c>
      <c r="C662" s="275">
        <v>6</v>
      </c>
      <c r="D662" s="275" t="s">
        <v>16</v>
      </c>
      <c r="E662" s="277" t="s">
        <v>4598</v>
      </c>
      <c r="F662" s="277"/>
      <c r="G662" s="278"/>
      <c r="H662" s="278"/>
      <c r="I662" s="278"/>
      <c r="J662" s="277"/>
      <c r="K662" s="279" t="s">
        <v>16</v>
      </c>
      <c r="L662" s="280" t="s">
        <v>2948</v>
      </c>
      <c r="M662" s="281" t="s">
        <v>2949</v>
      </c>
      <c r="N662" s="279"/>
      <c r="O662" s="282"/>
      <c r="P662" s="275" t="s">
        <v>20</v>
      </c>
      <c r="Q662" s="279"/>
      <c r="R662" s="283"/>
      <c r="S662" s="208" t="e">
        <f>IF(B662="EXT",MATCH(SUBSTITUTE(M662,"/rsm:CrossIndustryInvoice",""),'Order-X_EXTENDED'!O:O,0),MATCH(B662,'Order-X_EXTENDED'!Z:Z,0))</f>
        <v>#N/A</v>
      </c>
      <c r="T662" s="284" t="s">
        <v>99</v>
      </c>
      <c r="U662" s="273" t="s">
        <v>4704</v>
      </c>
      <c r="V662" s="271" t="str">
        <f t="shared" si="20"/>
        <v>/rsm:CrossIndustryInvoice/rsm:SupplyChainTradeTransaction/ram:ApplicableHeaderTradeSettlement/ram:PayeeTradeParty/ram:DefinedTradeContact/ram:EmailURIUniversalCommunication</v>
      </c>
      <c r="W662" s="271" t="str">
        <f t="shared" si="21"/>
        <v>/ram:URIID</v>
      </c>
      <c r="X662" s="272">
        <f>COUNTIFS(M$4:M662,V662)</f>
        <v>1</v>
      </c>
      <c r="Z662" s="274" t="s">
        <v>92</v>
      </c>
      <c r="AA662" s="275">
        <v>6</v>
      </c>
      <c r="AB662" s="275" t="s">
        <v>16</v>
      </c>
      <c r="AC662" s="277" t="s">
        <v>2950</v>
      </c>
      <c r="AD662" s="277"/>
      <c r="AE662" s="278"/>
      <c r="AF662" s="278" t="s">
        <v>2951</v>
      </c>
      <c r="AG662" s="278"/>
      <c r="AH662" s="277"/>
      <c r="AI662" s="279" t="s">
        <v>16</v>
      </c>
      <c r="AJ662" s="280" t="s">
        <v>2948</v>
      </c>
      <c r="AK662" s="281" t="s">
        <v>2949</v>
      </c>
      <c r="AL662" s="279"/>
      <c r="AM662" s="282"/>
      <c r="AN662" s="275" t="s">
        <v>20</v>
      </c>
      <c r="AO662" s="279"/>
      <c r="AP662" s="283"/>
      <c r="AQ662" s="268"/>
      <c r="AR662" s="284" t="s">
        <v>99</v>
      </c>
      <c r="AS662" s="398"/>
    </row>
    <row r="663" spans="1:45" s="362" customFormat="1" ht="46" customHeight="1" x14ac:dyDescent="0.2">
      <c r="A663" s="558" t="s">
        <v>4162</v>
      </c>
      <c r="B663" s="335" t="s">
        <v>92</v>
      </c>
      <c r="C663" s="336">
        <v>4</v>
      </c>
      <c r="D663" s="336" t="s">
        <v>20</v>
      </c>
      <c r="E663" s="372" t="s">
        <v>4663</v>
      </c>
      <c r="F663" s="328"/>
      <c r="G663" s="329"/>
      <c r="H663" s="329"/>
      <c r="I663" s="329"/>
      <c r="J663" s="328"/>
      <c r="K663" s="327" t="s">
        <v>20</v>
      </c>
      <c r="L663" s="337" t="s">
        <v>2952</v>
      </c>
      <c r="M663" s="338" t="s">
        <v>2953</v>
      </c>
      <c r="N663" s="327"/>
      <c r="O663" s="332"/>
      <c r="P663" s="336" t="s">
        <v>20</v>
      </c>
      <c r="Q663" s="327"/>
      <c r="R663" s="333"/>
      <c r="S663" s="208" t="e">
        <f>IF(B663="EXT",MATCH(SUBSTITUTE(M663,"/rsm:CrossIndustryInvoice",""),'Order-X_EXTENDED'!O:O,0),MATCH(B663,'Order-X_EXTENDED'!Z:Z,0))</f>
        <v>#N/A</v>
      </c>
      <c r="T663" s="339" t="s">
        <v>99</v>
      </c>
      <c r="U663" s="273" t="s">
        <v>4704</v>
      </c>
      <c r="V663" s="271" t="str">
        <f t="shared" si="20"/>
        <v>/rsm:CrossIndustryInvoice/rsm:SupplyChainTradeTransaction/ram:ApplicableHeaderTradeSettlement/ram:PayeeTradeParty</v>
      </c>
      <c r="W663" s="271" t="str">
        <f t="shared" si="21"/>
        <v>/ram:PostalTradeAddress</v>
      </c>
      <c r="X663" s="272">
        <f>COUNTIFS(M$4:M663,V663)</f>
        <v>1</v>
      </c>
      <c r="Z663" s="335" t="s">
        <v>92</v>
      </c>
      <c r="AA663" s="336">
        <v>4</v>
      </c>
      <c r="AB663" s="336" t="s">
        <v>20</v>
      </c>
      <c r="AC663" s="372" t="s">
        <v>2954</v>
      </c>
      <c r="AD663" s="328"/>
      <c r="AE663" s="329"/>
      <c r="AF663" s="329"/>
      <c r="AG663" s="329"/>
      <c r="AH663" s="328"/>
      <c r="AI663" s="327" t="s">
        <v>20</v>
      </c>
      <c r="AJ663" s="337" t="s">
        <v>2952</v>
      </c>
      <c r="AK663" s="338" t="s">
        <v>2953</v>
      </c>
      <c r="AL663" s="327"/>
      <c r="AM663" s="332"/>
      <c r="AN663" s="336" t="s">
        <v>20</v>
      </c>
      <c r="AO663" s="327"/>
      <c r="AP663" s="333"/>
      <c r="AQ663" s="268"/>
      <c r="AR663" s="339" t="s">
        <v>99</v>
      </c>
      <c r="AS663" s="398"/>
    </row>
    <row r="664" spans="1:45" s="362" customFormat="1" ht="46" customHeight="1" x14ac:dyDescent="0.2">
      <c r="A664" s="558" t="s">
        <v>4162</v>
      </c>
      <c r="B664" s="274" t="s">
        <v>92</v>
      </c>
      <c r="C664" s="275">
        <v>5</v>
      </c>
      <c r="D664" s="275" t="s">
        <v>20</v>
      </c>
      <c r="E664" s="277" t="s">
        <v>4564</v>
      </c>
      <c r="F664" s="277" t="s">
        <v>1467</v>
      </c>
      <c r="G664" s="278" t="s">
        <v>1468</v>
      </c>
      <c r="H664" s="278"/>
      <c r="I664" s="278"/>
      <c r="J664" s="277"/>
      <c r="K664" s="279" t="s">
        <v>20</v>
      </c>
      <c r="L664" s="280" t="s">
        <v>2955</v>
      </c>
      <c r="M664" s="281" t="s">
        <v>2956</v>
      </c>
      <c r="N664" s="279"/>
      <c r="O664" s="282"/>
      <c r="P664" s="275" t="s">
        <v>20</v>
      </c>
      <c r="Q664" s="279"/>
      <c r="R664" s="283"/>
      <c r="S664" s="208" t="e">
        <f>IF(B664="EXT",MATCH(SUBSTITUTE(M664,"/rsm:CrossIndustryInvoice",""),'Order-X_EXTENDED'!O:O,0),MATCH(B664,'Order-X_EXTENDED'!Z:Z,0))</f>
        <v>#N/A</v>
      </c>
      <c r="T664" s="284" t="s">
        <v>99</v>
      </c>
      <c r="U664" s="273" t="s">
        <v>4704</v>
      </c>
      <c r="V664" s="271" t="str">
        <f t="shared" si="20"/>
        <v>/rsm:CrossIndustryInvoice/rsm:SupplyChainTradeTransaction/ram:ApplicableHeaderTradeSettlement/ram:PayeeTradeParty/ram:PostalTradeAddress</v>
      </c>
      <c r="W664" s="271" t="str">
        <f t="shared" si="21"/>
        <v>/ram:PostcodeCode</v>
      </c>
      <c r="X664" s="272">
        <f>COUNTIFS(M$4:M664,V664)</f>
        <v>1</v>
      </c>
      <c r="Z664" s="274" t="s">
        <v>92</v>
      </c>
      <c r="AA664" s="275">
        <v>5</v>
      </c>
      <c r="AB664" s="275" t="s">
        <v>20</v>
      </c>
      <c r="AC664" s="277" t="s">
        <v>2957</v>
      </c>
      <c r="AD664" s="277"/>
      <c r="AE664" s="278"/>
      <c r="AF664" s="278" t="s">
        <v>2958</v>
      </c>
      <c r="AG664" s="278"/>
      <c r="AH664" s="277"/>
      <c r="AI664" s="279" t="s">
        <v>20</v>
      </c>
      <c r="AJ664" s="280" t="s">
        <v>2955</v>
      </c>
      <c r="AK664" s="281" t="s">
        <v>2956</v>
      </c>
      <c r="AL664" s="279"/>
      <c r="AM664" s="282"/>
      <c r="AN664" s="275" t="s">
        <v>20</v>
      </c>
      <c r="AO664" s="279"/>
      <c r="AP664" s="283"/>
      <c r="AQ664" s="268"/>
      <c r="AR664" s="284" t="s">
        <v>99</v>
      </c>
      <c r="AS664" s="398"/>
    </row>
    <row r="665" spans="1:45" s="362" customFormat="1" ht="46" customHeight="1" x14ac:dyDescent="0.2">
      <c r="A665" s="558" t="s">
        <v>4162</v>
      </c>
      <c r="B665" s="274" t="s">
        <v>92</v>
      </c>
      <c r="C665" s="275">
        <v>5</v>
      </c>
      <c r="D665" s="275" t="s">
        <v>20</v>
      </c>
      <c r="E665" s="277" t="s">
        <v>4565</v>
      </c>
      <c r="F665" s="277" t="s">
        <v>1472</v>
      </c>
      <c r="G665" s="278" t="s">
        <v>1473</v>
      </c>
      <c r="H665" s="278"/>
      <c r="I665" s="278"/>
      <c r="J665" s="277"/>
      <c r="K665" s="279" t="s">
        <v>20</v>
      </c>
      <c r="L665" s="280" t="s">
        <v>2959</v>
      </c>
      <c r="M665" s="281" t="s">
        <v>2960</v>
      </c>
      <c r="N665" s="279"/>
      <c r="O665" s="282"/>
      <c r="P665" s="275" t="s">
        <v>20</v>
      </c>
      <c r="Q665" s="279"/>
      <c r="R665" s="283"/>
      <c r="S665" s="208" t="e">
        <f>IF(B665="EXT",MATCH(SUBSTITUTE(M665,"/rsm:CrossIndustryInvoice",""),'Order-X_EXTENDED'!O:O,0),MATCH(B665,'Order-X_EXTENDED'!Z:Z,0))</f>
        <v>#N/A</v>
      </c>
      <c r="T665" s="284" t="s">
        <v>99</v>
      </c>
      <c r="U665" s="273" t="s">
        <v>4704</v>
      </c>
      <c r="V665" s="271" t="str">
        <f t="shared" si="20"/>
        <v>/rsm:CrossIndustryInvoice/rsm:SupplyChainTradeTransaction/ram:ApplicableHeaderTradeSettlement/ram:PayeeTradeParty/ram:PostalTradeAddress</v>
      </c>
      <c r="W665" s="271" t="str">
        <f t="shared" si="21"/>
        <v>/ram:LineOne</v>
      </c>
      <c r="X665" s="272">
        <f>COUNTIFS(M$4:M665,V665)</f>
        <v>1</v>
      </c>
      <c r="Z665" s="274" t="s">
        <v>92</v>
      </c>
      <c r="AA665" s="275">
        <v>5</v>
      </c>
      <c r="AB665" s="275" t="s">
        <v>20</v>
      </c>
      <c r="AC665" s="277" t="s">
        <v>2961</v>
      </c>
      <c r="AD665" s="277"/>
      <c r="AE665" s="278"/>
      <c r="AF665" s="278" t="s">
        <v>2962</v>
      </c>
      <c r="AG665" s="278"/>
      <c r="AH665" s="277"/>
      <c r="AI665" s="279" t="s">
        <v>20</v>
      </c>
      <c r="AJ665" s="280" t="s">
        <v>2959</v>
      </c>
      <c r="AK665" s="281" t="s">
        <v>2960</v>
      </c>
      <c r="AL665" s="279"/>
      <c r="AM665" s="282"/>
      <c r="AN665" s="275" t="s">
        <v>20</v>
      </c>
      <c r="AO665" s="279"/>
      <c r="AP665" s="283"/>
      <c r="AQ665" s="268"/>
      <c r="AR665" s="284" t="s">
        <v>99</v>
      </c>
      <c r="AS665" s="398"/>
    </row>
    <row r="666" spans="1:45" s="362" customFormat="1" ht="46" customHeight="1" x14ac:dyDescent="0.2">
      <c r="A666" s="558" t="s">
        <v>4162</v>
      </c>
      <c r="B666" s="274" t="s">
        <v>92</v>
      </c>
      <c r="C666" s="275">
        <v>5</v>
      </c>
      <c r="D666" s="275" t="s">
        <v>20</v>
      </c>
      <c r="E666" s="277" t="s">
        <v>4566</v>
      </c>
      <c r="F666" s="277" t="s">
        <v>1477</v>
      </c>
      <c r="G666" s="278"/>
      <c r="H666" s="278"/>
      <c r="I666" s="278"/>
      <c r="J666" s="277"/>
      <c r="K666" s="279" t="s">
        <v>20</v>
      </c>
      <c r="L666" s="280" t="s">
        <v>2963</v>
      </c>
      <c r="M666" s="281" t="s">
        <v>2964</v>
      </c>
      <c r="N666" s="279"/>
      <c r="O666" s="282"/>
      <c r="P666" s="275" t="s">
        <v>20</v>
      </c>
      <c r="Q666" s="279"/>
      <c r="R666" s="283"/>
      <c r="S666" s="208" t="e">
        <f>IF(B666="EXT",MATCH(SUBSTITUTE(M666,"/rsm:CrossIndustryInvoice",""),'Order-X_EXTENDED'!O:O,0),MATCH(B666,'Order-X_EXTENDED'!Z:Z,0))</f>
        <v>#N/A</v>
      </c>
      <c r="T666" s="284" t="s">
        <v>99</v>
      </c>
      <c r="U666" s="273" t="s">
        <v>4704</v>
      </c>
      <c r="V666" s="271" t="str">
        <f t="shared" si="20"/>
        <v>/rsm:CrossIndustryInvoice/rsm:SupplyChainTradeTransaction/ram:ApplicableHeaderTradeSettlement/ram:PayeeTradeParty/ram:PostalTradeAddress</v>
      </c>
      <c r="W666" s="271" t="str">
        <f t="shared" si="21"/>
        <v>/ram:LineTwo</v>
      </c>
      <c r="X666" s="272">
        <f>COUNTIFS(M$4:M666,V666)</f>
        <v>1</v>
      </c>
      <c r="Z666" s="274" t="s">
        <v>92</v>
      </c>
      <c r="AA666" s="275">
        <v>5</v>
      </c>
      <c r="AB666" s="275" t="s">
        <v>20</v>
      </c>
      <c r="AC666" s="277" t="s">
        <v>2965</v>
      </c>
      <c r="AD666" s="277"/>
      <c r="AE666" s="278"/>
      <c r="AF666" s="278" t="s">
        <v>2966</v>
      </c>
      <c r="AG666" s="278"/>
      <c r="AH666" s="277"/>
      <c r="AI666" s="279" t="s">
        <v>20</v>
      </c>
      <c r="AJ666" s="280" t="s">
        <v>2963</v>
      </c>
      <c r="AK666" s="281" t="s">
        <v>2964</v>
      </c>
      <c r="AL666" s="279"/>
      <c r="AM666" s="282"/>
      <c r="AN666" s="275" t="s">
        <v>20</v>
      </c>
      <c r="AO666" s="279"/>
      <c r="AP666" s="283"/>
      <c r="AQ666" s="268"/>
      <c r="AR666" s="284" t="s">
        <v>99</v>
      </c>
      <c r="AS666" s="398"/>
    </row>
    <row r="667" spans="1:45" s="362" customFormat="1" ht="46" customHeight="1" x14ac:dyDescent="0.2">
      <c r="A667" s="558" t="s">
        <v>4162</v>
      </c>
      <c r="B667" s="274" t="s">
        <v>92</v>
      </c>
      <c r="C667" s="275">
        <v>5</v>
      </c>
      <c r="D667" s="275" t="s">
        <v>20</v>
      </c>
      <c r="E667" s="277" t="s">
        <v>4567</v>
      </c>
      <c r="F667" s="277" t="s">
        <v>1477</v>
      </c>
      <c r="G667" s="278"/>
      <c r="H667" s="278"/>
      <c r="I667" s="278"/>
      <c r="J667" s="277"/>
      <c r="K667" s="279" t="s">
        <v>20</v>
      </c>
      <c r="L667" s="280" t="s">
        <v>2967</v>
      </c>
      <c r="M667" s="281" t="s">
        <v>2968</v>
      </c>
      <c r="N667" s="279"/>
      <c r="O667" s="282"/>
      <c r="P667" s="275" t="s">
        <v>20</v>
      </c>
      <c r="Q667" s="279"/>
      <c r="R667" s="283"/>
      <c r="S667" s="208" t="e">
        <f>IF(B667="EXT",MATCH(SUBSTITUTE(M667,"/rsm:CrossIndustryInvoice",""),'Order-X_EXTENDED'!O:O,0),MATCH(B667,'Order-X_EXTENDED'!Z:Z,0))</f>
        <v>#N/A</v>
      </c>
      <c r="T667" s="284" t="s">
        <v>99</v>
      </c>
      <c r="U667" s="273" t="s">
        <v>4704</v>
      </c>
      <c r="V667" s="271" t="str">
        <f t="shared" si="20"/>
        <v>/rsm:CrossIndustryInvoice/rsm:SupplyChainTradeTransaction/ram:ApplicableHeaderTradeSettlement/ram:PayeeTradeParty/ram:PostalTradeAddress</v>
      </c>
      <c r="W667" s="271" t="str">
        <f t="shared" si="21"/>
        <v>/ram:LineThree</v>
      </c>
      <c r="X667" s="272">
        <f>COUNTIFS(M$4:M667,V667)</f>
        <v>1</v>
      </c>
      <c r="Z667" s="274" t="s">
        <v>92</v>
      </c>
      <c r="AA667" s="275">
        <v>5</v>
      </c>
      <c r="AB667" s="275" t="s">
        <v>20</v>
      </c>
      <c r="AC667" s="277" t="s">
        <v>2969</v>
      </c>
      <c r="AD667" s="277"/>
      <c r="AE667" s="278"/>
      <c r="AF667" s="278"/>
      <c r="AG667" s="278"/>
      <c r="AH667" s="277"/>
      <c r="AI667" s="279" t="s">
        <v>20</v>
      </c>
      <c r="AJ667" s="280" t="s">
        <v>2967</v>
      </c>
      <c r="AK667" s="281" t="s">
        <v>2968</v>
      </c>
      <c r="AL667" s="279"/>
      <c r="AM667" s="282"/>
      <c r="AN667" s="275" t="s">
        <v>20</v>
      </c>
      <c r="AO667" s="279"/>
      <c r="AP667" s="283"/>
      <c r="AQ667" s="268"/>
      <c r="AR667" s="284" t="s">
        <v>99</v>
      </c>
      <c r="AS667" s="398"/>
    </row>
    <row r="668" spans="1:45" s="362" customFormat="1" ht="46" customHeight="1" x14ac:dyDescent="0.2">
      <c r="A668" s="558" t="s">
        <v>4162</v>
      </c>
      <c r="B668" s="274" t="s">
        <v>92</v>
      </c>
      <c r="C668" s="275">
        <v>5</v>
      </c>
      <c r="D668" s="275" t="s">
        <v>20</v>
      </c>
      <c r="E668" s="277" t="s">
        <v>4568</v>
      </c>
      <c r="F668" s="277" t="s">
        <v>1484</v>
      </c>
      <c r="G668" s="278"/>
      <c r="H668" s="278"/>
      <c r="I668" s="278"/>
      <c r="J668" s="277"/>
      <c r="K668" s="279" t="s">
        <v>20</v>
      </c>
      <c r="L668" s="280" t="s">
        <v>2970</v>
      </c>
      <c r="M668" s="281" t="s">
        <v>2971</v>
      </c>
      <c r="N668" s="279"/>
      <c r="O668" s="282"/>
      <c r="P668" s="275" t="s">
        <v>20</v>
      </c>
      <c r="Q668" s="279"/>
      <c r="R668" s="283"/>
      <c r="S668" s="208" t="e">
        <f>IF(B668="EXT",MATCH(SUBSTITUTE(M668,"/rsm:CrossIndustryInvoice",""),'Order-X_EXTENDED'!O:O,0),MATCH(B668,'Order-X_EXTENDED'!Z:Z,0))</f>
        <v>#N/A</v>
      </c>
      <c r="T668" s="284" t="s">
        <v>99</v>
      </c>
      <c r="U668" s="273" t="s">
        <v>4704</v>
      </c>
      <c r="V668" s="271" t="str">
        <f t="shared" si="20"/>
        <v>/rsm:CrossIndustryInvoice/rsm:SupplyChainTradeTransaction/ram:ApplicableHeaderTradeSettlement/ram:PayeeTradeParty/ram:PostalTradeAddress</v>
      </c>
      <c r="W668" s="271" t="str">
        <f t="shared" si="21"/>
        <v>/ram:CityName</v>
      </c>
      <c r="X668" s="272">
        <f>COUNTIFS(M$4:M668,V668)</f>
        <v>1</v>
      </c>
      <c r="Z668" s="274" t="s">
        <v>92</v>
      </c>
      <c r="AA668" s="275">
        <v>5</v>
      </c>
      <c r="AB668" s="275" t="s">
        <v>20</v>
      </c>
      <c r="AC668" s="277" t="s">
        <v>2972</v>
      </c>
      <c r="AD668" s="277"/>
      <c r="AE668" s="278"/>
      <c r="AF668" s="278" t="s">
        <v>2973</v>
      </c>
      <c r="AG668" s="278"/>
      <c r="AH668" s="277"/>
      <c r="AI668" s="279" t="s">
        <v>20</v>
      </c>
      <c r="AJ668" s="280" t="s">
        <v>2970</v>
      </c>
      <c r="AK668" s="281" t="s">
        <v>2971</v>
      </c>
      <c r="AL668" s="279"/>
      <c r="AM668" s="282"/>
      <c r="AN668" s="275" t="s">
        <v>20</v>
      </c>
      <c r="AO668" s="279"/>
      <c r="AP668" s="283"/>
      <c r="AQ668" s="268"/>
      <c r="AR668" s="284" t="s">
        <v>99</v>
      </c>
      <c r="AS668" s="398"/>
    </row>
    <row r="669" spans="1:45" s="362" customFormat="1" ht="46" customHeight="1" x14ac:dyDescent="0.2">
      <c r="A669" s="558" t="s">
        <v>4162</v>
      </c>
      <c r="B669" s="274" t="s">
        <v>92</v>
      </c>
      <c r="C669" s="275">
        <v>5</v>
      </c>
      <c r="D669" s="275" t="s">
        <v>16</v>
      </c>
      <c r="E669" s="277" t="s">
        <v>4569</v>
      </c>
      <c r="F669" s="277" t="s">
        <v>1488</v>
      </c>
      <c r="G669" s="278" t="s">
        <v>1489</v>
      </c>
      <c r="H669" s="278"/>
      <c r="I669" s="278"/>
      <c r="J669" s="277"/>
      <c r="K669" s="279" t="s">
        <v>16</v>
      </c>
      <c r="L669" s="280" t="s">
        <v>2974</v>
      </c>
      <c r="M669" s="281" t="s">
        <v>2975</v>
      </c>
      <c r="N669" s="279"/>
      <c r="O669" s="282"/>
      <c r="P669" s="275" t="s">
        <v>20</v>
      </c>
      <c r="Q669" s="279"/>
      <c r="R669" s="283"/>
      <c r="S669" s="208" t="e">
        <f>IF(B669="EXT",MATCH(SUBSTITUTE(M669,"/rsm:CrossIndustryInvoice",""),'Order-X_EXTENDED'!O:O,0),MATCH(B669,'Order-X_EXTENDED'!Z:Z,0))</f>
        <v>#N/A</v>
      </c>
      <c r="T669" s="284" t="s">
        <v>99</v>
      </c>
      <c r="U669" s="273" t="s">
        <v>4704</v>
      </c>
      <c r="V669" s="271" t="str">
        <f t="shared" si="20"/>
        <v>/rsm:CrossIndustryInvoice/rsm:SupplyChainTradeTransaction/ram:ApplicableHeaderTradeSettlement/ram:PayeeTradeParty/ram:PostalTradeAddress</v>
      </c>
      <c r="W669" s="271" t="str">
        <f t="shared" si="21"/>
        <v>/ram:CountryID</v>
      </c>
      <c r="X669" s="272">
        <f>COUNTIFS(M$4:M669,V669)</f>
        <v>1</v>
      </c>
      <c r="Z669" s="274" t="s">
        <v>92</v>
      </c>
      <c r="AA669" s="275">
        <v>5</v>
      </c>
      <c r="AB669" s="275" t="s">
        <v>16</v>
      </c>
      <c r="AC669" s="277" t="s">
        <v>2976</v>
      </c>
      <c r="AD669" s="277"/>
      <c r="AE669" s="278"/>
      <c r="AF669" s="278" t="s">
        <v>2977</v>
      </c>
      <c r="AG669" s="278"/>
      <c r="AH669" s="277"/>
      <c r="AI669" s="279" t="s">
        <v>16</v>
      </c>
      <c r="AJ669" s="280" t="s">
        <v>2974</v>
      </c>
      <c r="AK669" s="281" t="s">
        <v>2975</v>
      </c>
      <c r="AL669" s="279"/>
      <c r="AM669" s="282"/>
      <c r="AN669" s="275" t="s">
        <v>20</v>
      </c>
      <c r="AO669" s="279"/>
      <c r="AP669" s="283"/>
      <c r="AQ669" s="268"/>
      <c r="AR669" s="284" t="s">
        <v>99</v>
      </c>
      <c r="AS669" s="398"/>
    </row>
    <row r="670" spans="1:45" s="362" customFormat="1" ht="46" customHeight="1" x14ac:dyDescent="0.2">
      <c r="A670" s="558" t="s">
        <v>4162</v>
      </c>
      <c r="B670" s="274" t="s">
        <v>92</v>
      </c>
      <c r="C670" s="275">
        <v>5</v>
      </c>
      <c r="D670" s="275" t="s">
        <v>20</v>
      </c>
      <c r="E670" s="277" t="s">
        <v>4570</v>
      </c>
      <c r="F670" s="277" t="s">
        <v>1493</v>
      </c>
      <c r="G670" s="278" t="s">
        <v>1494</v>
      </c>
      <c r="H670" s="278"/>
      <c r="I670" s="278" t="s">
        <v>77</v>
      </c>
      <c r="J670" s="277" t="s">
        <v>122</v>
      </c>
      <c r="K670" s="279" t="s">
        <v>20</v>
      </c>
      <c r="L670" s="280" t="s">
        <v>2978</v>
      </c>
      <c r="M670" s="281" t="s">
        <v>2979</v>
      </c>
      <c r="N670" s="279"/>
      <c r="O670" s="282"/>
      <c r="P670" s="275" t="s">
        <v>21</v>
      </c>
      <c r="Q670" s="279"/>
      <c r="R670" s="283" t="s">
        <v>77</v>
      </c>
      <c r="S670" s="208" t="e">
        <f>IF(B670="EXT",MATCH(SUBSTITUTE(M670,"/rsm:CrossIndustryInvoice",""),'Order-X_EXTENDED'!O:O,0),MATCH(B670,'Order-X_EXTENDED'!Z:Z,0))</f>
        <v>#N/A</v>
      </c>
      <c r="T670" s="284" t="s">
        <v>99</v>
      </c>
      <c r="U670" s="273" t="s">
        <v>4821</v>
      </c>
      <c r="V670" s="271" t="str">
        <f t="shared" si="20"/>
        <v>/rsm:CrossIndustryInvoice/rsm:SupplyChainTradeTransaction/ram:ApplicableHeaderTradeSettlement/ram:PayeeTradeParty/ram:PostalTradeAddress</v>
      </c>
      <c r="W670" s="271" t="str">
        <f t="shared" si="21"/>
        <v>/ram:CountrySubDivisionName</v>
      </c>
      <c r="X670" s="272">
        <f>COUNTIFS(M$4:M670,V670)</f>
        <v>1</v>
      </c>
      <c r="Z670" s="274" t="s">
        <v>92</v>
      </c>
      <c r="AA670" s="275">
        <v>5</v>
      </c>
      <c r="AB670" s="275" t="s">
        <v>20</v>
      </c>
      <c r="AC670" s="277" t="s">
        <v>2980</v>
      </c>
      <c r="AD670" s="277" t="s">
        <v>1497</v>
      </c>
      <c r="AE670" s="278" t="s">
        <v>1498</v>
      </c>
      <c r="AF670" s="278"/>
      <c r="AG670" s="278" t="s">
        <v>77</v>
      </c>
      <c r="AH670" s="277" t="s">
        <v>131</v>
      </c>
      <c r="AI670" s="279" t="s">
        <v>20</v>
      </c>
      <c r="AJ670" s="280" t="s">
        <v>2978</v>
      </c>
      <c r="AK670" s="281" t="s">
        <v>2979</v>
      </c>
      <c r="AL670" s="279"/>
      <c r="AM670" s="282"/>
      <c r="AN670" s="275" t="s">
        <v>21</v>
      </c>
      <c r="AO670" s="279"/>
      <c r="AP670" s="283" t="s">
        <v>77</v>
      </c>
      <c r="AQ670" s="268"/>
      <c r="AR670" s="284" t="s">
        <v>99</v>
      </c>
      <c r="AS670" s="398"/>
    </row>
    <row r="671" spans="1:45" s="362" customFormat="1" ht="46" customHeight="1" x14ac:dyDescent="0.2">
      <c r="A671" s="558" t="s">
        <v>4162</v>
      </c>
      <c r="B671" s="335" t="s">
        <v>92</v>
      </c>
      <c r="C671" s="336">
        <v>4</v>
      </c>
      <c r="D671" s="336" t="s">
        <v>20</v>
      </c>
      <c r="E671" s="372" t="s">
        <v>4664</v>
      </c>
      <c r="F671" s="328"/>
      <c r="G671" s="329"/>
      <c r="H671" s="329"/>
      <c r="I671" s="329"/>
      <c r="J671" s="328"/>
      <c r="K671" s="327" t="s">
        <v>20</v>
      </c>
      <c r="L671" s="337" t="s">
        <v>2981</v>
      </c>
      <c r="M671" s="338" t="s">
        <v>2982</v>
      </c>
      <c r="N671" s="327"/>
      <c r="O671" s="332"/>
      <c r="P671" s="336" t="s">
        <v>21</v>
      </c>
      <c r="Q671" s="327"/>
      <c r="R671" s="333"/>
      <c r="S671" s="208" t="e">
        <f>IF(B671="EXT",MATCH(SUBSTITUTE(M671,"/rsm:CrossIndustryInvoice",""),'Order-X_EXTENDED'!O:O,0),MATCH(B671,'Order-X_EXTENDED'!Z:Z,0))</f>
        <v>#N/A</v>
      </c>
      <c r="T671" s="339" t="s">
        <v>99</v>
      </c>
      <c r="U671" s="273" t="s">
        <v>4704</v>
      </c>
      <c r="V671" s="271" t="str">
        <f t="shared" si="20"/>
        <v>/rsm:CrossIndustryInvoice/rsm:SupplyChainTradeTransaction/ram:ApplicableHeaderTradeSettlement/ram:PayeeTradeParty</v>
      </c>
      <c r="W671" s="271" t="str">
        <f t="shared" si="21"/>
        <v>/ram:URIUniversalCommunication</v>
      </c>
      <c r="X671" s="272">
        <f>COUNTIFS(M$4:M671,V671)</f>
        <v>1</v>
      </c>
      <c r="Z671" s="335" t="s">
        <v>92</v>
      </c>
      <c r="AA671" s="336">
        <v>4</v>
      </c>
      <c r="AB671" s="336" t="s">
        <v>20</v>
      </c>
      <c r="AC671" s="372" t="s">
        <v>931</v>
      </c>
      <c r="AD671" s="328"/>
      <c r="AE671" s="329"/>
      <c r="AF671" s="329"/>
      <c r="AG671" s="329"/>
      <c r="AH671" s="328"/>
      <c r="AI671" s="327" t="s">
        <v>20</v>
      </c>
      <c r="AJ671" s="337" t="s">
        <v>2981</v>
      </c>
      <c r="AK671" s="338" t="s">
        <v>2982</v>
      </c>
      <c r="AL671" s="327"/>
      <c r="AM671" s="332"/>
      <c r="AN671" s="336" t="s">
        <v>21</v>
      </c>
      <c r="AO671" s="327"/>
      <c r="AP671" s="333"/>
      <c r="AQ671" s="268"/>
      <c r="AR671" s="339" t="s">
        <v>99</v>
      </c>
      <c r="AS671" s="398"/>
    </row>
    <row r="672" spans="1:45" s="362" customFormat="1" ht="46" customHeight="1" x14ac:dyDescent="0.2">
      <c r="A672" s="558" t="s">
        <v>4162</v>
      </c>
      <c r="B672" s="274" t="s">
        <v>92</v>
      </c>
      <c r="C672" s="275">
        <v>5</v>
      </c>
      <c r="D672" s="275" t="s">
        <v>16</v>
      </c>
      <c r="E672" s="277" t="s">
        <v>630</v>
      </c>
      <c r="F672" s="277"/>
      <c r="G672" s="278"/>
      <c r="H672" s="278"/>
      <c r="I672" s="278"/>
      <c r="J672" s="277"/>
      <c r="K672" s="279" t="s">
        <v>16</v>
      </c>
      <c r="L672" s="280" t="s">
        <v>2983</v>
      </c>
      <c r="M672" s="281" t="s">
        <v>2984</v>
      </c>
      <c r="N672" s="279"/>
      <c r="O672" s="282"/>
      <c r="P672" s="275" t="s">
        <v>20</v>
      </c>
      <c r="Q672" s="279"/>
      <c r="R672" s="283"/>
      <c r="S672" s="208" t="e">
        <f>IF(B672="EXT",MATCH(SUBSTITUTE(M672,"/rsm:CrossIndustryInvoice",""),'Order-X_EXTENDED'!O:O,0),MATCH(B672,'Order-X_EXTENDED'!Z:Z,0))</f>
        <v>#N/A</v>
      </c>
      <c r="T672" s="284" t="s">
        <v>99</v>
      </c>
      <c r="U672" s="273" t="s">
        <v>4704</v>
      </c>
      <c r="V672" s="271" t="str">
        <f t="shared" si="20"/>
        <v>/rsm:CrossIndustryInvoice/rsm:SupplyChainTradeTransaction/ram:ApplicableHeaderTradeSettlement/ram:PayeeTradeParty/ram:URIUniversalCommunication</v>
      </c>
      <c r="W672" s="271" t="str">
        <f t="shared" si="21"/>
        <v>/ram:URIID</v>
      </c>
      <c r="X672" s="272">
        <f>COUNTIFS(M$4:M672,V672)</f>
        <v>1</v>
      </c>
      <c r="Z672" s="274" t="s">
        <v>92</v>
      </c>
      <c r="AA672" s="275">
        <v>5</v>
      </c>
      <c r="AB672" s="275" t="s">
        <v>16</v>
      </c>
      <c r="AC672" s="277" t="s">
        <v>1936</v>
      </c>
      <c r="AD672" s="277"/>
      <c r="AE672" s="278"/>
      <c r="AF672" s="278"/>
      <c r="AG672" s="278"/>
      <c r="AH672" s="277"/>
      <c r="AI672" s="279" t="s">
        <v>16</v>
      </c>
      <c r="AJ672" s="280" t="s">
        <v>2983</v>
      </c>
      <c r="AK672" s="281" t="s">
        <v>2984</v>
      </c>
      <c r="AL672" s="279"/>
      <c r="AM672" s="282"/>
      <c r="AN672" s="275" t="s">
        <v>20</v>
      </c>
      <c r="AO672" s="279"/>
      <c r="AP672" s="283"/>
      <c r="AQ672" s="268"/>
      <c r="AR672" s="284" t="s">
        <v>99</v>
      </c>
      <c r="AS672" s="398"/>
    </row>
    <row r="673" spans="1:45" s="362" customFormat="1" ht="46" customHeight="1" x14ac:dyDescent="0.2">
      <c r="A673" s="558" t="s">
        <v>4162</v>
      </c>
      <c r="B673" s="274" t="s">
        <v>92</v>
      </c>
      <c r="C673" s="275">
        <v>6</v>
      </c>
      <c r="D673" s="275" t="s">
        <v>20</v>
      </c>
      <c r="E673" s="277" t="s">
        <v>554</v>
      </c>
      <c r="F673" s="277"/>
      <c r="G673" s="278"/>
      <c r="H673" s="278"/>
      <c r="I673" s="278"/>
      <c r="J673" s="277"/>
      <c r="K673" s="279" t="s">
        <v>16</v>
      </c>
      <c r="L673" s="280" t="s">
        <v>2985</v>
      </c>
      <c r="M673" s="281" t="s">
        <v>2986</v>
      </c>
      <c r="N673" s="279"/>
      <c r="O673" s="282"/>
      <c r="P673" s="275" t="s">
        <v>20</v>
      </c>
      <c r="Q673" s="279"/>
      <c r="R673" s="283"/>
      <c r="S673" s="208" t="e">
        <f>IF(B673="EXT",MATCH(SUBSTITUTE(M673,"/rsm:CrossIndustryInvoice",""),'Order-X_EXTENDED'!O:O,0),MATCH(B673,'Order-X_EXTENDED'!Z:Z,0))</f>
        <v>#N/A</v>
      </c>
      <c r="T673" s="284" t="s">
        <v>99</v>
      </c>
      <c r="U673" s="273" t="s">
        <v>4704</v>
      </c>
      <c r="V673" s="271" t="str">
        <f t="shared" si="20"/>
        <v>/rsm:CrossIndustryInvoice/rsm:SupplyChainTradeTransaction/ram:ApplicableHeaderTradeSettlement/ram:PayeeTradeParty/ram:URIUniversalCommunication/ram:URIID</v>
      </c>
      <c r="W673" s="271" t="str">
        <f t="shared" si="21"/>
        <v>/@schemeID</v>
      </c>
      <c r="X673" s="272">
        <f>COUNTIFS(M$4:M673,V673)</f>
        <v>1</v>
      </c>
      <c r="Z673" s="274" t="s">
        <v>92</v>
      </c>
      <c r="AA673" s="275">
        <v>6</v>
      </c>
      <c r="AB673" s="275" t="s">
        <v>20</v>
      </c>
      <c r="AC673" s="277" t="s">
        <v>410</v>
      </c>
      <c r="AD673" s="277"/>
      <c r="AE673" s="278"/>
      <c r="AF673" s="278"/>
      <c r="AG673" s="278"/>
      <c r="AH673" s="277"/>
      <c r="AI673" s="279" t="s">
        <v>16</v>
      </c>
      <c r="AJ673" s="280" t="s">
        <v>2985</v>
      </c>
      <c r="AK673" s="281" t="s">
        <v>2986</v>
      </c>
      <c r="AL673" s="279"/>
      <c r="AM673" s="282"/>
      <c r="AN673" s="275" t="s">
        <v>20</v>
      </c>
      <c r="AO673" s="279"/>
      <c r="AP673" s="283"/>
      <c r="AQ673" s="268"/>
      <c r="AR673" s="284" t="s">
        <v>99</v>
      </c>
      <c r="AS673" s="398"/>
    </row>
    <row r="674" spans="1:45" s="362" customFormat="1" ht="46" customHeight="1" x14ac:dyDescent="0.2">
      <c r="A674" s="558" t="s">
        <v>4162</v>
      </c>
      <c r="B674" s="335" t="s">
        <v>92</v>
      </c>
      <c r="C674" s="336">
        <v>4</v>
      </c>
      <c r="D674" s="336" t="s">
        <v>21</v>
      </c>
      <c r="E674" s="372" t="s">
        <v>4665</v>
      </c>
      <c r="F674" s="328"/>
      <c r="G674" s="329"/>
      <c r="H674" s="329"/>
      <c r="I674" s="329"/>
      <c r="J674" s="328"/>
      <c r="K674" s="327" t="s">
        <v>21</v>
      </c>
      <c r="L674" s="337" t="s">
        <v>2987</v>
      </c>
      <c r="M674" s="338" t="s">
        <v>2988</v>
      </c>
      <c r="N674" s="327"/>
      <c r="O674" s="332"/>
      <c r="P674" s="336" t="s">
        <v>21</v>
      </c>
      <c r="Q674" s="327"/>
      <c r="R674" s="333"/>
      <c r="S674" s="208" t="e">
        <f>IF(B674="EXT",MATCH(SUBSTITUTE(M674,"/rsm:CrossIndustryInvoice",""),'Order-X_EXTENDED'!O:O,0),MATCH(B674,'Order-X_EXTENDED'!Z:Z,0))</f>
        <v>#N/A</v>
      </c>
      <c r="T674" s="339" t="s">
        <v>99</v>
      </c>
      <c r="U674" s="273" t="s">
        <v>4704</v>
      </c>
      <c r="V674" s="271" t="str">
        <f t="shared" si="20"/>
        <v>/rsm:CrossIndustryInvoice/rsm:SupplyChainTradeTransaction/ram:ApplicableHeaderTradeSettlement/ram:PayeeTradeParty</v>
      </c>
      <c r="W674" s="271" t="str">
        <f t="shared" si="21"/>
        <v>/ram:SpecifiedTaxRegistration</v>
      </c>
      <c r="X674" s="272">
        <f>COUNTIFS(M$4:M674,V674)</f>
        <v>1</v>
      </c>
      <c r="Z674" s="335" t="s">
        <v>92</v>
      </c>
      <c r="AA674" s="336">
        <v>4</v>
      </c>
      <c r="AB674" s="336" t="s">
        <v>21</v>
      </c>
      <c r="AC674" s="372" t="s">
        <v>939</v>
      </c>
      <c r="AD674" s="328"/>
      <c r="AE674" s="329"/>
      <c r="AF674" s="329"/>
      <c r="AG674" s="329"/>
      <c r="AH674" s="328"/>
      <c r="AI674" s="327" t="s">
        <v>21</v>
      </c>
      <c r="AJ674" s="337" t="s">
        <v>2987</v>
      </c>
      <c r="AK674" s="338" t="s">
        <v>2988</v>
      </c>
      <c r="AL674" s="327"/>
      <c r="AM674" s="332"/>
      <c r="AN674" s="336" t="s">
        <v>21</v>
      </c>
      <c r="AO674" s="327"/>
      <c r="AP674" s="333"/>
      <c r="AQ674" s="268"/>
      <c r="AR674" s="339" t="s">
        <v>99</v>
      </c>
      <c r="AS674" s="398"/>
    </row>
    <row r="675" spans="1:45" s="362" customFormat="1" ht="46" customHeight="1" x14ac:dyDescent="0.2">
      <c r="A675" s="558" t="s">
        <v>4162</v>
      </c>
      <c r="B675" s="274" t="s">
        <v>92</v>
      </c>
      <c r="C675" s="275">
        <v>5</v>
      </c>
      <c r="D675" s="275" t="s">
        <v>16</v>
      </c>
      <c r="E675" s="277" t="s">
        <v>4</v>
      </c>
      <c r="F675" s="277"/>
      <c r="G675" s="278"/>
      <c r="H675" s="278"/>
      <c r="I675" s="278"/>
      <c r="J675" s="277"/>
      <c r="K675" s="279" t="s">
        <v>16</v>
      </c>
      <c r="L675" s="280" t="s">
        <v>2989</v>
      </c>
      <c r="M675" s="281" t="s">
        <v>2990</v>
      </c>
      <c r="N675" s="279"/>
      <c r="O675" s="282"/>
      <c r="P675" s="275" t="s">
        <v>20</v>
      </c>
      <c r="Q675" s="279"/>
      <c r="R675" s="283"/>
      <c r="S675" s="208" t="e">
        <f>IF(B675="EXT",MATCH(SUBSTITUTE(M675,"/rsm:CrossIndustryInvoice",""),'Order-X_EXTENDED'!O:O,0),MATCH(B675,'Order-X_EXTENDED'!Z:Z,0))</f>
        <v>#N/A</v>
      </c>
      <c r="T675" s="284" t="s">
        <v>99</v>
      </c>
      <c r="U675" s="273" t="s">
        <v>4704</v>
      </c>
      <c r="V675" s="271" t="str">
        <f t="shared" si="20"/>
        <v>/rsm:CrossIndustryInvoice/rsm:SupplyChainTradeTransaction/ram:ApplicableHeaderTradeSettlement/ram:PayeeTradeParty/ram:SpecifiedTaxRegistration</v>
      </c>
      <c r="W675" s="271" t="str">
        <f t="shared" si="21"/>
        <v>/ram:ID</v>
      </c>
      <c r="X675" s="272">
        <f>COUNTIFS(M$4:M675,V675)</f>
        <v>1</v>
      </c>
      <c r="Z675" s="274" t="s">
        <v>92</v>
      </c>
      <c r="AA675" s="275">
        <v>5</v>
      </c>
      <c r="AB675" s="275" t="s">
        <v>16</v>
      </c>
      <c r="AC675" s="277" t="s">
        <v>942</v>
      </c>
      <c r="AD675" s="277"/>
      <c r="AE675" s="278"/>
      <c r="AF675" s="278"/>
      <c r="AG675" s="278"/>
      <c r="AH675" s="277"/>
      <c r="AI675" s="279" t="s">
        <v>16</v>
      </c>
      <c r="AJ675" s="280" t="s">
        <v>2989</v>
      </c>
      <c r="AK675" s="281" t="s">
        <v>2990</v>
      </c>
      <c r="AL675" s="279"/>
      <c r="AM675" s="282"/>
      <c r="AN675" s="275" t="s">
        <v>20</v>
      </c>
      <c r="AO675" s="279"/>
      <c r="AP675" s="283"/>
      <c r="AQ675" s="268"/>
      <c r="AR675" s="284" t="s">
        <v>99</v>
      </c>
      <c r="AS675" s="398"/>
    </row>
    <row r="676" spans="1:45" s="362" customFormat="1" ht="46" customHeight="1" x14ac:dyDescent="0.2">
      <c r="A676" s="558" t="s">
        <v>4162</v>
      </c>
      <c r="B676" s="274" t="s">
        <v>92</v>
      </c>
      <c r="C676" s="275">
        <v>6</v>
      </c>
      <c r="D676" s="275" t="s">
        <v>20</v>
      </c>
      <c r="E676" s="277" t="s">
        <v>554</v>
      </c>
      <c r="F676" s="277"/>
      <c r="G676" s="278" t="s">
        <v>1643</v>
      </c>
      <c r="H676" s="278"/>
      <c r="I676" s="278" t="s">
        <v>1635</v>
      </c>
      <c r="J676" s="277"/>
      <c r="K676" s="279" t="s">
        <v>16</v>
      </c>
      <c r="L676" s="280" t="s">
        <v>2991</v>
      </c>
      <c r="M676" s="281" t="s">
        <v>2992</v>
      </c>
      <c r="N676" s="279"/>
      <c r="O676" s="282"/>
      <c r="P676" s="275" t="s">
        <v>20</v>
      </c>
      <c r="Q676" s="279"/>
      <c r="R676" s="283"/>
      <c r="S676" s="208" t="e">
        <f>IF(B676="EXT",MATCH(SUBSTITUTE(M676,"/rsm:CrossIndustryInvoice",""),'Order-X_EXTENDED'!O:O,0),MATCH(B676,'Order-X_EXTENDED'!Z:Z,0))</f>
        <v>#N/A</v>
      </c>
      <c r="T676" s="284" t="s">
        <v>99</v>
      </c>
      <c r="U676" s="273" t="s">
        <v>4704</v>
      </c>
      <c r="V676" s="271" t="str">
        <f t="shared" si="20"/>
        <v>/rsm:CrossIndustryInvoice/rsm:SupplyChainTradeTransaction/ram:ApplicableHeaderTradeSettlement/ram:PayeeTradeParty/ram:SpecifiedTaxRegistration/ram:ID</v>
      </c>
      <c r="W676" s="271" t="str">
        <f t="shared" si="21"/>
        <v>/@schemeID</v>
      </c>
      <c r="X676" s="272">
        <f>COUNTIFS(M$4:M676,V676)</f>
        <v>1</v>
      </c>
      <c r="Z676" s="274" t="s">
        <v>92</v>
      </c>
      <c r="AA676" s="275">
        <v>6</v>
      </c>
      <c r="AB676" s="275" t="s">
        <v>20</v>
      </c>
      <c r="AC676" s="277" t="s">
        <v>945</v>
      </c>
      <c r="AD676" s="277"/>
      <c r="AE676" s="278"/>
      <c r="AF676" s="278"/>
      <c r="AG676" s="278"/>
      <c r="AH676" s="277"/>
      <c r="AI676" s="279" t="s">
        <v>16</v>
      </c>
      <c r="AJ676" s="280" t="s">
        <v>2991</v>
      </c>
      <c r="AK676" s="281" t="s">
        <v>2992</v>
      </c>
      <c r="AL676" s="279"/>
      <c r="AM676" s="282"/>
      <c r="AN676" s="275" t="s">
        <v>20</v>
      </c>
      <c r="AO676" s="279"/>
      <c r="AP676" s="283"/>
      <c r="AQ676" s="268"/>
      <c r="AR676" s="284" t="s">
        <v>99</v>
      </c>
      <c r="AS676" s="398"/>
    </row>
    <row r="677" spans="1:45" s="362" customFormat="1" ht="46" customHeight="1" x14ac:dyDescent="0.2">
      <c r="A677" s="557" t="s">
        <v>4162</v>
      </c>
      <c r="B677" s="308" t="s">
        <v>92</v>
      </c>
      <c r="C677" s="309">
        <v>3</v>
      </c>
      <c r="D677" s="309" t="s">
        <v>20</v>
      </c>
      <c r="E677" s="328" t="s">
        <v>4666</v>
      </c>
      <c r="F677" s="328" t="s">
        <v>4667</v>
      </c>
      <c r="G677" s="329"/>
      <c r="H677" s="329"/>
      <c r="I677" s="329"/>
      <c r="J677" s="328"/>
      <c r="K677" s="327" t="s">
        <v>20</v>
      </c>
      <c r="L677" s="311" t="s">
        <v>2993</v>
      </c>
      <c r="M677" s="312" t="s">
        <v>2994</v>
      </c>
      <c r="N677" s="327"/>
      <c r="O677" s="332"/>
      <c r="P677" s="309" t="s">
        <v>20</v>
      </c>
      <c r="Q677" s="327"/>
      <c r="R677" s="333"/>
      <c r="S677" s="208" t="e">
        <f>IF(B677="EXT",MATCH(SUBSTITUTE(M677,"/rsm:CrossIndustryInvoice",""),'Order-X_EXTENDED'!O:O,0),MATCH(B677,'Order-X_EXTENDED'!Z:Z,0))</f>
        <v>#N/A</v>
      </c>
      <c r="T677" s="313" t="s">
        <v>99</v>
      </c>
      <c r="U677" s="273" t="s">
        <v>4704</v>
      </c>
      <c r="V677" s="271" t="str">
        <f t="shared" si="20"/>
        <v>/rsm:CrossIndustryInvoice/rsm:SupplyChainTradeTransaction/ram:ApplicableHeaderTradeSettlement</v>
      </c>
      <c r="W677" s="271" t="str">
        <f t="shared" si="21"/>
        <v>/ram:TaxApplicableTradeCurrencyExchange</v>
      </c>
      <c r="X677" s="272">
        <f>COUNTIFS(M$4:M677,V677)</f>
        <v>1</v>
      </c>
      <c r="Z677" s="308" t="s">
        <v>92</v>
      </c>
      <c r="AA677" s="309">
        <v>3</v>
      </c>
      <c r="AB677" s="309" t="s">
        <v>20</v>
      </c>
      <c r="AC677" s="328">
        <v>0</v>
      </c>
      <c r="AD677" s="328"/>
      <c r="AE677" s="329"/>
      <c r="AF677" s="329"/>
      <c r="AG677" s="329"/>
      <c r="AH677" s="328"/>
      <c r="AI677" s="327" t="s">
        <v>20</v>
      </c>
      <c r="AJ677" s="311" t="s">
        <v>2993</v>
      </c>
      <c r="AK677" s="312" t="s">
        <v>2994</v>
      </c>
      <c r="AL677" s="327"/>
      <c r="AM677" s="332"/>
      <c r="AN677" s="309" t="s">
        <v>20</v>
      </c>
      <c r="AO677" s="327"/>
      <c r="AP677" s="333"/>
      <c r="AQ677" s="268"/>
      <c r="AR677" s="313" t="s">
        <v>99</v>
      </c>
      <c r="AS677" s="398"/>
    </row>
    <row r="678" spans="1:45" s="362" customFormat="1" ht="46" customHeight="1" x14ac:dyDescent="0.2">
      <c r="A678" s="558" t="s">
        <v>4162</v>
      </c>
      <c r="B678" s="274" t="s">
        <v>92</v>
      </c>
      <c r="C678" s="275">
        <v>4</v>
      </c>
      <c r="D678" s="275" t="s">
        <v>16</v>
      </c>
      <c r="E678" s="277" t="s">
        <v>4668</v>
      </c>
      <c r="F678" s="277" t="s">
        <v>4669</v>
      </c>
      <c r="G678" s="278"/>
      <c r="H678" s="278"/>
      <c r="I678" s="278"/>
      <c r="J678" s="277"/>
      <c r="K678" s="279" t="s">
        <v>16</v>
      </c>
      <c r="L678" s="280" t="s">
        <v>2995</v>
      </c>
      <c r="M678" s="281" t="s">
        <v>2996</v>
      </c>
      <c r="N678" s="279"/>
      <c r="O678" s="282"/>
      <c r="P678" s="275" t="s">
        <v>16</v>
      </c>
      <c r="Q678" s="279"/>
      <c r="R678" s="283"/>
      <c r="S678" s="208" t="e">
        <f>IF(B678="EXT",MATCH(SUBSTITUTE(M678,"/rsm:CrossIndustryInvoice",""),'Order-X_EXTENDED'!O:O,0),MATCH(B678,'Order-X_EXTENDED'!Z:Z,0))</f>
        <v>#N/A</v>
      </c>
      <c r="T678" s="284" t="s">
        <v>99</v>
      </c>
      <c r="U678" s="273" t="s">
        <v>4704</v>
      </c>
      <c r="V678" s="271" t="str">
        <f t="shared" si="20"/>
        <v>/rsm:CrossIndustryInvoice/rsm:SupplyChainTradeTransaction/ram:ApplicableHeaderTradeSettlement/ram:TaxApplicableTradeCurrencyExchange</v>
      </c>
      <c r="W678" s="271" t="str">
        <f t="shared" si="21"/>
        <v>/ram:SourceCurrencyCode</v>
      </c>
      <c r="X678" s="272">
        <f>COUNTIFS(M$4:M678,V678)</f>
        <v>1</v>
      </c>
      <c r="Z678" s="274" t="s">
        <v>92</v>
      </c>
      <c r="AA678" s="275">
        <v>4</v>
      </c>
      <c r="AB678" s="275" t="s">
        <v>16</v>
      </c>
      <c r="AC678" s="277">
        <v>0</v>
      </c>
      <c r="AD678" s="277"/>
      <c r="AE678" s="278"/>
      <c r="AF678" s="278"/>
      <c r="AG678" s="278"/>
      <c r="AH678" s="277"/>
      <c r="AI678" s="279" t="s">
        <v>16</v>
      </c>
      <c r="AJ678" s="280" t="s">
        <v>2995</v>
      </c>
      <c r="AK678" s="281" t="s">
        <v>2996</v>
      </c>
      <c r="AL678" s="279"/>
      <c r="AM678" s="282"/>
      <c r="AN678" s="275" t="s">
        <v>16</v>
      </c>
      <c r="AO678" s="279"/>
      <c r="AP678" s="283"/>
      <c r="AQ678" s="268"/>
      <c r="AR678" s="284" t="s">
        <v>99</v>
      </c>
      <c r="AS678" s="398"/>
    </row>
    <row r="679" spans="1:45" s="362" customFormat="1" ht="46" customHeight="1" x14ac:dyDescent="0.2">
      <c r="A679" s="558" t="s">
        <v>4162</v>
      </c>
      <c r="B679" s="274" t="s">
        <v>92</v>
      </c>
      <c r="C679" s="275">
        <v>4</v>
      </c>
      <c r="D679" s="275" t="s">
        <v>16</v>
      </c>
      <c r="E679" s="277" t="s">
        <v>4670</v>
      </c>
      <c r="F679" s="277" t="s">
        <v>4671</v>
      </c>
      <c r="G679" s="278"/>
      <c r="H679" s="278"/>
      <c r="I679" s="278"/>
      <c r="J679" s="277"/>
      <c r="K679" s="279" t="s">
        <v>16</v>
      </c>
      <c r="L679" s="280" t="s">
        <v>2997</v>
      </c>
      <c r="M679" s="281" t="s">
        <v>2998</v>
      </c>
      <c r="N679" s="279"/>
      <c r="O679" s="282"/>
      <c r="P679" s="275" t="s">
        <v>16</v>
      </c>
      <c r="Q679" s="279"/>
      <c r="R679" s="283"/>
      <c r="S679" s="208" t="e">
        <f>IF(B679="EXT",MATCH(SUBSTITUTE(M679,"/rsm:CrossIndustryInvoice",""),'Order-X_EXTENDED'!O:O,0),MATCH(B679,'Order-X_EXTENDED'!Z:Z,0))</f>
        <v>#N/A</v>
      </c>
      <c r="T679" s="284" t="s">
        <v>99</v>
      </c>
      <c r="U679" s="273" t="s">
        <v>4704</v>
      </c>
      <c r="V679" s="271" t="str">
        <f t="shared" si="20"/>
        <v>/rsm:CrossIndustryInvoice/rsm:SupplyChainTradeTransaction/ram:ApplicableHeaderTradeSettlement/ram:TaxApplicableTradeCurrencyExchange</v>
      </c>
      <c r="W679" s="271" t="str">
        <f t="shared" si="21"/>
        <v>/ram:TargetCurrencyCode</v>
      </c>
      <c r="X679" s="272">
        <f>COUNTIFS(M$4:M679,V679)</f>
        <v>1</v>
      </c>
      <c r="Z679" s="274" t="s">
        <v>92</v>
      </c>
      <c r="AA679" s="275">
        <v>4</v>
      </c>
      <c r="AB679" s="275" t="s">
        <v>16</v>
      </c>
      <c r="AC679" s="277">
        <v>0</v>
      </c>
      <c r="AD679" s="277"/>
      <c r="AE679" s="278"/>
      <c r="AF679" s="278"/>
      <c r="AG679" s="278"/>
      <c r="AH679" s="277"/>
      <c r="AI679" s="279" t="s">
        <v>16</v>
      </c>
      <c r="AJ679" s="280" t="s">
        <v>2997</v>
      </c>
      <c r="AK679" s="281" t="s">
        <v>2998</v>
      </c>
      <c r="AL679" s="279"/>
      <c r="AM679" s="282"/>
      <c r="AN679" s="275" t="s">
        <v>16</v>
      </c>
      <c r="AO679" s="279"/>
      <c r="AP679" s="283"/>
      <c r="AQ679" s="268"/>
      <c r="AR679" s="284" t="s">
        <v>99</v>
      </c>
      <c r="AS679" s="398"/>
    </row>
    <row r="680" spans="1:45" s="362" customFormat="1" ht="46" customHeight="1" x14ac:dyDescent="0.2">
      <c r="A680" s="558" t="s">
        <v>4162</v>
      </c>
      <c r="B680" s="274" t="s">
        <v>92</v>
      </c>
      <c r="C680" s="275">
        <v>4</v>
      </c>
      <c r="D680" s="275" t="s">
        <v>16</v>
      </c>
      <c r="E680" s="277" t="s">
        <v>4672</v>
      </c>
      <c r="F680" s="277" t="s">
        <v>4673</v>
      </c>
      <c r="G680" s="278"/>
      <c r="H680" s="278"/>
      <c r="I680" s="278"/>
      <c r="J680" s="277"/>
      <c r="K680" s="279" t="s">
        <v>16</v>
      </c>
      <c r="L680" s="280" t="s">
        <v>2999</v>
      </c>
      <c r="M680" s="281" t="s">
        <v>3000</v>
      </c>
      <c r="N680" s="279"/>
      <c r="O680" s="282"/>
      <c r="P680" s="275" t="s">
        <v>16</v>
      </c>
      <c r="Q680" s="279"/>
      <c r="R680" s="283"/>
      <c r="S680" s="208" t="e">
        <f>IF(B680="EXT",MATCH(SUBSTITUTE(M680,"/rsm:CrossIndustryInvoice",""),'Order-X_EXTENDED'!O:O,0),MATCH(B680,'Order-X_EXTENDED'!Z:Z,0))</f>
        <v>#N/A</v>
      </c>
      <c r="T680" s="284" t="s">
        <v>99</v>
      </c>
      <c r="U680" s="273" t="s">
        <v>4704</v>
      </c>
      <c r="V680" s="271" t="str">
        <f t="shared" si="20"/>
        <v>/rsm:CrossIndustryInvoice/rsm:SupplyChainTradeTransaction/ram:ApplicableHeaderTradeSettlement/ram:TaxApplicableTradeCurrencyExchange</v>
      </c>
      <c r="W680" s="271" t="str">
        <f t="shared" si="21"/>
        <v>/ram:ConversionRate</v>
      </c>
      <c r="X680" s="272">
        <f>COUNTIFS(M$4:M680,V680)</f>
        <v>1</v>
      </c>
      <c r="Z680" s="274" t="s">
        <v>92</v>
      </c>
      <c r="AA680" s="275">
        <v>4</v>
      </c>
      <c r="AB680" s="275" t="s">
        <v>16</v>
      </c>
      <c r="AC680" s="277">
        <v>0</v>
      </c>
      <c r="AD680" s="277"/>
      <c r="AE680" s="278"/>
      <c r="AF680" s="278"/>
      <c r="AG680" s="278"/>
      <c r="AH680" s="277"/>
      <c r="AI680" s="279" t="s">
        <v>16</v>
      </c>
      <c r="AJ680" s="280" t="s">
        <v>2999</v>
      </c>
      <c r="AK680" s="281" t="s">
        <v>3000</v>
      </c>
      <c r="AL680" s="279"/>
      <c r="AM680" s="282"/>
      <c r="AN680" s="275" t="s">
        <v>16</v>
      </c>
      <c r="AO680" s="279"/>
      <c r="AP680" s="283"/>
      <c r="AQ680" s="268"/>
      <c r="AR680" s="284" t="s">
        <v>99</v>
      </c>
      <c r="AS680" s="398"/>
    </row>
    <row r="681" spans="1:45" s="362" customFormat="1" ht="46" customHeight="1" x14ac:dyDescent="0.2">
      <c r="A681" s="558" t="s">
        <v>4162</v>
      </c>
      <c r="B681" s="274" t="s">
        <v>92</v>
      </c>
      <c r="C681" s="275">
        <v>4</v>
      </c>
      <c r="D681" s="275" t="s">
        <v>20</v>
      </c>
      <c r="E681" s="277" t="s">
        <v>4674</v>
      </c>
      <c r="F681" s="277" t="s">
        <v>4675</v>
      </c>
      <c r="G681" s="278"/>
      <c r="H681" s="278"/>
      <c r="I681" s="278"/>
      <c r="J681" s="277"/>
      <c r="K681" s="279" t="s">
        <v>20</v>
      </c>
      <c r="L681" s="280" t="s">
        <v>3001</v>
      </c>
      <c r="M681" s="281" t="s">
        <v>3002</v>
      </c>
      <c r="N681" s="279"/>
      <c r="O681" s="282"/>
      <c r="P681" s="275" t="s">
        <v>20</v>
      </c>
      <c r="Q681" s="279"/>
      <c r="R681" s="283"/>
      <c r="S681" s="208" t="e">
        <f>IF(B681="EXT",MATCH(SUBSTITUTE(M681,"/rsm:CrossIndustryInvoice",""),'Order-X_EXTENDED'!O:O,0),MATCH(B681,'Order-X_EXTENDED'!Z:Z,0))</f>
        <v>#N/A</v>
      </c>
      <c r="T681" s="284" t="s">
        <v>99</v>
      </c>
      <c r="U681" s="273" t="s">
        <v>4704</v>
      </c>
      <c r="V681" s="271" t="str">
        <f t="shared" si="20"/>
        <v>/rsm:CrossIndustryInvoice/rsm:SupplyChainTradeTransaction/ram:ApplicableHeaderTradeSettlement/ram:TaxApplicableTradeCurrencyExchange</v>
      </c>
      <c r="W681" s="271" t="str">
        <f t="shared" si="21"/>
        <v>/ram:ConversionRateDateTime</v>
      </c>
      <c r="X681" s="272">
        <f>COUNTIFS(M$4:M681,V681)</f>
        <v>1</v>
      </c>
      <c r="Z681" s="274" t="s">
        <v>92</v>
      </c>
      <c r="AA681" s="275">
        <v>4</v>
      </c>
      <c r="AB681" s="275" t="s">
        <v>20</v>
      </c>
      <c r="AC681" s="277">
        <v>0</v>
      </c>
      <c r="AD681" s="277"/>
      <c r="AE681" s="278"/>
      <c r="AF681" s="278"/>
      <c r="AG681" s="278"/>
      <c r="AH681" s="277"/>
      <c r="AI681" s="279" t="s">
        <v>20</v>
      </c>
      <c r="AJ681" s="280" t="s">
        <v>3001</v>
      </c>
      <c r="AK681" s="281" t="s">
        <v>3002</v>
      </c>
      <c r="AL681" s="279"/>
      <c r="AM681" s="282"/>
      <c r="AN681" s="275" t="s">
        <v>20</v>
      </c>
      <c r="AO681" s="279"/>
      <c r="AP681" s="283"/>
      <c r="AQ681" s="268"/>
      <c r="AR681" s="284" t="s">
        <v>99</v>
      </c>
      <c r="AS681" s="398"/>
    </row>
    <row r="682" spans="1:45" s="362" customFormat="1" ht="46" customHeight="1" x14ac:dyDescent="0.2">
      <c r="A682" s="558" t="s">
        <v>4162</v>
      </c>
      <c r="B682" s="274" t="s">
        <v>92</v>
      </c>
      <c r="C682" s="275">
        <v>5</v>
      </c>
      <c r="D682" s="275" t="s">
        <v>16</v>
      </c>
      <c r="E682" s="277" t="s">
        <v>297</v>
      </c>
      <c r="F682" s="277"/>
      <c r="G682" s="278"/>
      <c r="H682" s="278"/>
      <c r="I682" s="278"/>
      <c r="J682" s="277"/>
      <c r="K682" s="279" t="s">
        <v>16</v>
      </c>
      <c r="L682" s="280" t="s">
        <v>3003</v>
      </c>
      <c r="M682" s="281" t="s">
        <v>3004</v>
      </c>
      <c r="N682" s="279"/>
      <c r="O682" s="282"/>
      <c r="P682" s="275" t="s">
        <v>16</v>
      </c>
      <c r="Q682" s="279"/>
      <c r="R682" s="283"/>
      <c r="S682" s="208" t="e">
        <f>IF(B682="EXT",MATCH(SUBSTITUTE(M682,"/rsm:CrossIndustryInvoice",""),'Order-X_EXTENDED'!O:O,0),MATCH(B682,'Order-X_EXTENDED'!Z:Z,0))</f>
        <v>#N/A</v>
      </c>
      <c r="T682" s="284" t="s">
        <v>99</v>
      </c>
      <c r="U682" s="273" t="s">
        <v>4704</v>
      </c>
      <c r="V682" s="271" t="str">
        <f t="shared" si="20"/>
        <v>/rsm:CrossIndustryInvoice/rsm:SupplyChainTradeTransaction/ram:ApplicableHeaderTradeSettlement/ram:TaxApplicableTradeCurrencyExchange/ram:ConversionRateDateTime</v>
      </c>
      <c r="W682" s="271" t="str">
        <f t="shared" si="21"/>
        <v>/qdt:DateTimeString</v>
      </c>
      <c r="X682" s="272">
        <f>COUNTIFS(M$4:M682,V682)</f>
        <v>1</v>
      </c>
      <c r="Z682" s="274" t="s">
        <v>92</v>
      </c>
      <c r="AA682" s="275">
        <v>5</v>
      </c>
      <c r="AB682" s="275" t="s">
        <v>16</v>
      </c>
      <c r="AC682" s="277">
        <v>0</v>
      </c>
      <c r="AD682" s="277"/>
      <c r="AE682" s="278"/>
      <c r="AF682" s="278"/>
      <c r="AG682" s="278"/>
      <c r="AH682" s="277"/>
      <c r="AI682" s="279" t="s">
        <v>16</v>
      </c>
      <c r="AJ682" s="280" t="s">
        <v>3003</v>
      </c>
      <c r="AK682" s="281" t="s">
        <v>3004</v>
      </c>
      <c r="AL682" s="279"/>
      <c r="AM682" s="282"/>
      <c r="AN682" s="275" t="s">
        <v>16</v>
      </c>
      <c r="AO682" s="279"/>
      <c r="AP682" s="283"/>
      <c r="AQ682" s="268"/>
      <c r="AR682" s="284" t="s">
        <v>99</v>
      </c>
      <c r="AS682" s="398"/>
    </row>
    <row r="683" spans="1:45" s="362" customFormat="1" ht="46" customHeight="1" x14ac:dyDescent="0.2">
      <c r="A683" s="558" t="s">
        <v>4162</v>
      </c>
      <c r="B683" s="274" t="s">
        <v>92</v>
      </c>
      <c r="C683" s="275">
        <v>6</v>
      </c>
      <c r="D683" s="275" t="s">
        <v>16</v>
      </c>
      <c r="E683" s="277" t="s">
        <v>302</v>
      </c>
      <c r="F683" s="277"/>
      <c r="G683" s="278"/>
      <c r="H683" s="278"/>
      <c r="I683" s="278" t="s">
        <v>227</v>
      </c>
      <c r="J683" s="277"/>
      <c r="K683" s="279" t="s">
        <v>16</v>
      </c>
      <c r="L683" s="280" t="s">
        <v>3005</v>
      </c>
      <c r="M683" s="281" t="s">
        <v>3006</v>
      </c>
      <c r="N683" s="279"/>
      <c r="O683" s="282"/>
      <c r="P683" s="275"/>
      <c r="Q683" s="279"/>
      <c r="R683" s="283"/>
      <c r="S683" s="208" t="e">
        <f>IF(B683="EXT",MATCH(SUBSTITUTE(M683,"/rsm:CrossIndustryInvoice",""),'Order-X_EXTENDED'!O:O,0),MATCH(B683,'Order-X_EXTENDED'!Z:Z,0))</f>
        <v>#N/A</v>
      </c>
      <c r="T683" s="284" t="s">
        <v>99</v>
      </c>
      <c r="U683" s="273" t="s">
        <v>4704</v>
      </c>
      <c r="V683" s="271" t="str">
        <f t="shared" si="20"/>
        <v>/rsm:CrossIndustryInvoice/rsm:SupplyChainTradeTransaction/ram:ApplicableHeaderTradeSettlement/ram:TaxApplicableTradeCurrencyExchange/ram:ConversionRateDateTime/qdt:DateTimeString</v>
      </c>
      <c r="W683" s="271" t="str">
        <f t="shared" si="21"/>
        <v>/@format</v>
      </c>
      <c r="X683" s="272">
        <f>COUNTIFS(M$4:M683,V683)</f>
        <v>1</v>
      </c>
      <c r="Z683" s="274" t="s">
        <v>92</v>
      </c>
      <c r="AA683" s="275">
        <v>6</v>
      </c>
      <c r="AB683" s="275" t="s">
        <v>16</v>
      </c>
      <c r="AC683" s="277">
        <v>0</v>
      </c>
      <c r="AD683" s="277"/>
      <c r="AE683" s="278"/>
      <c r="AF683" s="278"/>
      <c r="AG683" s="278"/>
      <c r="AH683" s="277"/>
      <c r="AI683" s="279" t="s">
        <v>16</v>
      </c>
      <c r="AJ683" s="280" t="s">
        <v>3005</v>
      </c>
      <c r="AK683" s="281" t="s">
        <v>3006</v>
      </c>
      <c r="AL683" s="279"/>
      <c r="AM683" s="282"/>
      <c r="AN683" s="275"/>
      <c r="AO683" s="279"/>
      <c r="AP683" s="283"/>
      <c r="AQ683" s="268"/>
      <c r="AR683" s="284" t="s">
        <v>99</v>
      </c>
      <c r="AS683" s="398"/>
    </row>
    <row r="684" spans="1:45" s="362" customFormat="1" ht="46" customHeight="1" x14ac:dyDescent="0.2">
      <c r="A684" s="557" t="s">
        <v>4162</v>
      </c>
      <c r="B684" s="369" t="s">
        <v>3007</v>
      </c>
      <c r="C684" s="373">
        <v>3</v>
      </c>
      <c r="D684" s="304" t="s">
        <v>20</v>
      </c>
      <c r="E684" s="300" t="s">
        <v>3008</v>
      </c>
      <c r="F684" s="300" t="s">
        <v>3009</v>
      </c>
      <c r="G684" s="301"/>
      <c r="H684" s="301"/>
      <c r="I684" s="301" t="s">
        <v>77</v>
      </c>
      <c r="J684" s="300"/>
      <c r="K684" s="374" t="s">
        <v>20</v>
      </c>
      <c r="L684" s="375" t="s">
        <v>3010</v>
      </c>
      <c r="M684" s="376" t="s">
        <v>3011</v>
      </c>
      <c r="N684" s="374" t="s">
        <v>77</v>
      </c>
      <c r="O684" s="357" t="s">
        <v>81</v>
      </c>
      <c r="P684" s="374" t="s">
        <v>21</v>
      </c>
      <c r="Q684" s="374" t="s">
        <v>574</v>
      </c>
      <c r="R684" s="377" t="s">
        <v>77</v>
      </c>
      <c r="S684" s="208">
        <f>IF(B684="EXT",MATCH(SUBSTITUTE(M684,"/rsm:CrossIndustryInvoice",""),'Order-X_EXTENDED'!O:O,0),MATCH(B684,'Order-X_EXTENDED'!Z:Z,0))</f>
        <v>877</v>
      </c>
      <c r="T684" s="357" t="s">
        <v>256</v>
      </c>
      <c r="U684" s="273"/>
      <c r="V684" s="271" t="str">
        <f t="shared" si="20"/>
        <v>/rsm:CrossIndustryInvoice/rsm:SupplyChainTradeTransaction/ram:ApplicableHeaderTradeSettlement</v>
      </c>
      <c r="W684" s="271" t="str">
        <f t="shared" si="21"/>
        <v>/ram:SpecifiedTradeSettlementPaymentMeans</v>
      </c>
      <c r="X684" s="272">
        <f>COUNTIFS(M$4:M684,V684)</f>
        <v>1</v>
      </c>
      <c r="Z684" s="369" t="s">
        <v>3007</v>
      </c>
      <c r="AA684" s="373">
        <v>3</v>
      </c>
      <c r="AB684" s="304" t="s">
        <v>20</v>
      </c>
      <c r="AC684" s="300" t="s">
        <v>3012</v>
      </c>
      <c r="AD684" s="300" t="s">
        <v>3013</v>
      </c>
      <c r="AE684" s="301"/>
      <c r="AF684" s="301"/>
      <c r="AG684" s="301" t="s">
        <v>77</v>
      </c>
      <c r="AH684" s="300"/>
      <c r="AI684" s="374" t="s">
        <v>20</v>
      </c>
      <c r="AJ684" s="375" t="s">
        <v>3010</v>
      </c>
      <c r="AK684" s="376" t="s">
        <v>3011</v>
      </c>
      <c r="AL684" s="374" t="s">
        <v>77</v>
      </c>
      <c r="AM684" s="357" t="s">
        <v>81</v>
      </c>
      <c r="AN684" s="374" t="s">
        <v>21</v>
      </c>
      <c r="AO684" s="374" t="s">
        <v>574</v>
      </c>
      <c r="AP684" s="377" t="s">
        <v>77</v>
      </c>
      <c r="AQ684" s="268"/>
      <c r="AR684" s="357" t="s">
        <v>256</v>
      </c>
      <c r="AS684" s="398"/>
    </row>
    <row r="685" spans="1:45" s="362" customFormat="1" ht="46" customHeight="1" x14ac:dyDescent="0.2">
      <c r="A685" s="558" t="s">
        <v>4162</v>
      </c>
      <c r="B685" s="371" t="s">
        <v>3014</v>
      </c>
      <c r="C685" s="279">
        <v>4</v>
      </c>
      <c r="D685" s="279" t="s">
        <v>16</v>
      </c>
      <c r="E685" s="277" t="s">
        <v>3015</v>
      </c>
      <c r="F685" s="277" t="s">
        <v>3016</v>
      </c>
      <c r="G685" s="278" t="s">
        <v>3017</v>
      </c>
      <c r="H685" s="278" t="s">
        <v>3018</v>
      </c>
      <c r="I685" s="278" t="s">
        <v>3019</v>
      </c>
      <c r="J685" s="277" t="s">
        <v>189</v>
      </c>
      <c r="K685" s="279" t="s">
        <v>16</v>
      </c>
      <c r="L685" s="288" t="s">
        <v>3020</v>
      </c>
      <c r="M685" s="289" t="s">
        <v>3021</v>
      </c>
      <c r="N685" s="279" t="s">
        <v>192</v>
      </c>
      <c r="O685" s="282" t="s">
        <v>81</v>
      </c>
      <c r="P685" s="279" t="s">
        <v>20</v>
      </c>
      <c r="Q685" s="279" t="s">
        <v>193</v>
      </c>
      <c r="R685" s="283" t="s">
        <v>77</v>
      </c>
      <c r="S685" s="208">
        <f>IF(B685="EXT",MATCH(SUBSTITUTE(M685,"/rsm:CrossIndustryInvoice",""),'Order-X_EXTENDED'!O:O,0),MATCH(B685,'Order-X_EXTENDED'!Z:Z,0))</f>
        <v>878</v>
      </c>
      <c r="T685" s="282" t="s">
        <v>256</v>
      </c>
      <c r="U685" s="273"/>
      <c r="V685" s="271" t="str">
        <f t="shared" si="20"/>
        <v>/rsm:CrossIndustryInvoice/rsm:SupplyChainTradeTransaction/ram:ApplicableHeaderTradeSettlement/ram:SpecifiedTradeSettlementPaymentMeans</v>
      </c>
      <c r="W685" s="271" t="str">
        <f t="shared" si="21"/>
        <v>/ram:TypeCode</v>
      </c>
      <c r="X685" s="272">
        <f>COUNTIFS(M$4:M685,V685)</f>
        <v>1</v>
      </c>
      <c r="Z685" s="371" t="s">
        <v>3014</v>
      </c>
      <c r="AA685" s="279">
        <v>4</v>
      </c>
      <c r="AB685" s="279" t="s">
        <v>16</v>
      </c>
      <c r="AC685" s="277" t="s">
        <v>3022</v>
      </c>
      <c r="AD685" s="277" t="s">
        <v>3023</v>
      </c>
      <c r="AE685" s="278" t="s">
        <v>3024</v>
      </c>
      <c r="AF685" s="278" t="s">
        <v>3025</v>
      </c>
      <c r="AG685" s="278" t="s">
        <v>3026</v>
      </c>
      <c r="AH685" s="277" t="s">
        <v>189</v>
      </c>
      <c r="AI685" s="279" t="s">
        <v>16</v>
      </c>
      <c r="AJ685" s="288" t="s">
        <v>3020</v>
      </c>
      <c r="AK685" s="289" t="s">
        <v>3021</v>
      </c>
      <c r="AL685" s="279" t="s">
        <v>192</v>
      </c>
      <c r="AM685" s="282" t="s">
        <v>81</v>
      </c>
      <c r="AN685" s="279" t="s">
        <v>20</v>
      </c>
      <c r="AO685" s="279" t="s">
        <v>193</v>
      </c>
      <c r="AP685" s="283" t="s">
        <v>77</v>
      </c>
      <c r="AQ685" s="268"/>
      <c r="AR685" s="282" t="s">
        <v>256</v>
      </c>
      <c r="AS685" s="398"/>
    </row>
    <row r="686" spans="1:45" s="362" customFormat="1" ht="46" customHeight="1" x14ac:dyDescent="0.2">
      <c r="A686" s="558" t="s">
        <v>4162</v>
      </c>
      <c r="B686" s="371" t="s">
        <v>3027</v>
      </c>
      <c r="C686" s="279">
        <v>4</v>
      </c>
      <c r="D686" s="279" t="s">
        <v>20</v>
      </c>
      <c r="E686" s="277" t="s">
        <v>3028</v>
      </c>
      <c r="F686" s="277" t="s">
        <v>3029</v>
      </c>
      <c r="G686" s="278" t="s">
        <v>3030</v>
      </c>
      <c r="H686" s="278"/>
      <c r="I686" s="278" t="s">
        <v>77</v>
      </c>
      <c r="J686" s="277" t="s">
        <v>122</v>
      </c>
      <c r="K686" s="279" t="s">
        <v>20</v>
      </c>
      <c r="L686" s="288" t="s">
        <v>3031</v>
      </c>
      <c r="M686" s="289" t="s">
        <v>3032</v>
      </c>
      <c r="N686" s="279" t="s">
        <v>125</v>
      </c>
      <c r="O686" s="282" t="s">
        <v>81</v>
      </c>
      <c r="P686" s="279" t="s">
        <v>21</v>
      </c>
      <c r="Q686" s="279" t="s">
        <v>272</v>
      </c>
      <c r="R686" s="283" t="s">
        <v>77</v>
      </c>
      <c r="S686" s="208">
        <f>IF(B686="EXT",MATCH(SUBSTITUTE(M686,"/rsm:CrossIndustryInvoice",""),'Order-X_EXTENDED'!O:O,0),MATCH(B686,'Order-X_EXTENDED'!Z:Z,0))</f>
        <v>879</v>
      </c>
      <c r="T686" s="282" t="s">
        <v>359</v>
      </c>
      <c r="U686" s="273"/>
      <c r="V686" s="271" t="str">
        <f t="shared" si="20"/>
        <v>/rsm:CrossIndustryInvoice/rsm:SupplyChainTradeTransaction/ram:ApplicableHeaderTradeSettlement/ram:SpecifiedTradeSettlementPaymentMeans</v>
      </c>
      <c r="W686" s="271" t="str">
        <f t="shared" si="21"/>
        <v>/ram:Information</v>
      </c>
      <c r="X686" s="272">
        <f>COUNTIFS(M$4:M686,V686)</f>
        <v>1</v>
      </c>
      <c r="Z686" s="371" t="s">
        <v>3027</v>
      </c>
      <c r="AA686" s="279">
        <v>4</v>
      </c>
      <c r="AB686" s="279" t="s">
        <v>20</v>
      </c>
      <c r="AC686" s="277" t="s">
        <v>3033</v>
      </c>
      <c r="AD686" s="277" t="s">
        <v>3034</v>
      </c>
      <c r="AE686" s="278" t="s">
        <v>3035</v>
      </c>
      <c r="AF686" s="278"/>
      <c r="AG686" s="278" t="s">
        <v>77</v>
      </c>
      <c r="AH686" s="277" t="s">
        <v>131</v>
      </c>
      <c r="AI686" s="279" t="s">
        <v>20</v>
      </c>
      <c r="AJ686" s="288" t="s">
        <v>3031</v>
      </c>
      <c r="AK686" s="289" t="s">
        <v>3032</v>
      </c>
      <c r="AL686" s="279" t="s">
        <v>125</v>
      </c>
      <c r="AM686" s="282" t="s">
        <v>81</v>
      </c>
      <c r="AN686" s="279" t="s">
        <v>21</v>
      </c>
      <c r="AO686" s="279" t="s">
        <v>272</v>
      </c>
      <c r="AP686" s="283" t="s">
        <v>77</v>
      </c>
      <c r="AQ686" s="268"/>
      <c r="AR686" s="282" t="s">
        <v>359</v>
      </c>
      <c r="AS686" s="398"/>
    </row>
    <row r="687" spans="1:45" s="362" customFormat="1" ht="46" customHeight="1" x14ac:dyDescent="0.2">
      <c r="A687" s="558" t="s">
        <v>4162</v>
      </c>
      <c r="B687" s="378" t="s">
        <v>3036</v>
      </c>
      <c r="C687" s="327">
        <v>4</v>
      </c>
      <c r="D687" s="327" t="s">
        <v>20</v>
      </c>
      <c r="E687" s="334" t="s">
        <v>3037</v>
      </c>
      <c r="F687" s="328" t="s">
        <v>3038</v>
      </c>
      <c r="G687" s="329" t="s">
        <v>3039</v>
      </c>
      <c r="H687" s="329"/>
      <c r="I687" s="329" t="s">
        <v>77</v>
      </c>
      <c r="J687" s="328"/>
      <c r="K687" s="327" t="s">
        <v>20</v>
      </c>
      <c r="L687" s="330" t="s">
        <v>3040</v>
      </c>
      <c r="M687" s="331" t="s">
        <v>3041</v>
      </c>
      <c r="N687" s="327" t="s">
        <v>77</v>
      </c>
      <c r="O687" s="332" t="s">
        <v>81</v>
      </c>
      <c r="P687" s="327" t="s">
        <v>20</v>
      </c>
      <c r="Q687" s="327" t="s">
        <v>77</v>
      </c>
      <c r="R687" s="333" t="s">
        <v>77</v>
      </c>
      <c r="S687" s="208" t="e">
        <f>IF(B687="EXT",MATCH(SUBSTITUTE(M687,"/rsm:CrossIndustryInvoice",""),'Order-X_EXTENDED'!O:O,0),MATCH(B687,'Order-X_EXTENDED'!Z:Z,0))</f>
        <v>#N/A</v>
      </c>
      <c r="T687" s="332" t="s">
        <v>359</v>
      </c>
      <c r="U687" s="273" t="s">
        <v>4704</v>
      </c>
      <c r="V687" s="271" t="str">
        <f t="shared" si="20"/>
        <v>/rsm:CrossIndustryInvoice/rsm:SupplyChainTradeTransaction/ram:ApplicableHeaderTradeSettlement/ram:SpecifiedTradeSettlementPaymentMeans</v>
      </c>
      <c r="W687" s="271" t="str">
        <f t="shared" si="21"/>
        <v>/ram:ApplicableTradeSettlementFinancialCard</v>
      </c>
      <c r="X687" s="272">
        <f>COUNTIFS(M$4:M687,V687)</f>
        <v>1</v>
      </c>
      <c r="Z687" s="378" t="s">
        <v>3036</v>
      </c>
      <c r="AA687" s="327">
        <v>4</v>
      </c>
      <c r="AB687" s="327" t="s">
        <v>20</v>
      </c>
      <c r="AC687" s="334" t="s">
        <v>3042</v>
      </c>
      <c r="AD687" s="328" t="s">
        <v>3043</v>
      </c>
      <c r="AE687" s="329" t="s">
        <v>3044</v>
      </c>
      <c r="AF687" s="329"/>
      <c r="AG687" s="329" t="s">
        <v>77</v>
      </c>
      <c r="AH687" s="328"/>
      <c r="AI687" s="327" t="s">
        <v>20</v>
      </c>
      <c r="AJ687" s="330" t="s">
        <v>3040</v>
      </c>
      <c r="AK687" s="331" t="s">
        <v>3041</v>
      </c>
      <c r="AL687" s="327" t="s">
        <v>77</v>
      </c>
      <c r="AM687" s="332" t="s">
        <v>81</v>
      </c>
      <c r="AN687" s="327" t="s">
        <v>20</v>
      </c>
      <c r="AO687" s="327" t="s">
        <v>77</v>
      </c>
      <c r="AP687" s="333" t="s">
        <v>77</v>
      </c>
      <c r="AQ687" s="268"/>
      <c r="AR687" s="332" t="s">
        <v>359</v>
      </c>
      <c r="AS687" s="398"/>
    </row>
    <row r="688" spans="1:45" s="362" customFormat="1" ht="46" customHeight="1" x14ac:dyDescent="0.2">
      <c r="A688" s="558" t="s">
        <v>4162</v>
      </c>
      <c r="B688" s="371" t="s">
        <v>3045</v>
      </c>
      <c r="C688" s="279">
        <v>5</v>
      </c>
      <c r="D688" s="279" t="s">
        <v>16</v>
      </c>
      <c r="E688" s="277" t="s">
        <v>3046</v>
      </c>
      <c r="F688" s="277" t="s">
        <v>3047</v>
      </c>
      <c r="G688" s="278" t="s">
        <v>3048</v>
      </c>
      <c r="H688" s="278"/>
      <c r="I688" s="278" t="s">
        <v>3049</v>
      </c>
      <c r="J688" s="277" t="s">
        <v>122</v>
      </c>
      <c r="K688" s="279" t="s">
        <v>16</v>
      </c>
      <c r="L688" s="288" t="s">
        <v>3050</v>
      </c>
      <c r="M688" s="289" t="s">
        <v>3051</v>
      </c>
      <c r="N688" s="279" t="s">
        <v>125</v>
      </c>
      <c r="O688" s="282" t="s">
        <v>81</v>
      </c>
      <c r="P688" s="279" t="s">
        <v>20</v>
      </c>
      <c r="Q688" s="279" t="s">
        <v>193</v>
      </c>
      <c r="R688" s="283" t="s">
        <v>77</v>
      </c>
      <c r="S688" s="208" t="e">
        <f>IF(B688="EXT",MATCH(SUBSTITUTE(M688,"/rsm:CrossIndustryInvoice",""),'Order-X_EXTENDED'!O:O,0),MATCH(B688,'Order-X_EXTENDED'!Z:Z,0))</f>
        <v>#N/A</v>
      </c>
      <c r="T688" s="282" t="s">
        <v>359</v>
      </c>
      <c r="U688" s="273" t="s">
        <v>4704</v>
      </c>
      <c r="V688" s="271" t="str">
        <f t="shared" si="20"/>
        <v>/rsm:CrossIndustryInvoice/rsm:SupplyChainTradeTransaction/ram:ApplicableHeaderTradeSettlement/ram:SpecifiedTradeSettlementPaymentMeans/ram:ApplicableTradeSettlementFinancialCard</v>
      </c>
      <c r="W688" s="271" t="str">
        <f t="shared" si="21"/>
        <v>/ram:ID</v>
      </c>
      <c r="X688" s="272">
        <f>COUNTIFS(M$4:M688,V688)</f>
        <v>1</v>
      </c>
      <c r="Z688" s="371" t="s">
        <v>3045</v>
      </c>
      <c r="AA688" s="279">
        <v>5</v>
      </c>
      <c r="AB688" s="279" t="s">
        <v>16</v>
      </c>
      <c r="AC688" s="277" t="s">
        <v>3052</v>
      </c>
      <c r="AD688" s="277" t="s">
        <v>3053</v>
      </c>
      <c r="AE688" s="278" t="s">
        <v>3054</v>
      </c>
      <c r="AF688" s="278"/>
      <c r="AG688" s="278" t="s">
        <v>3055</v>
      </c>
      <c r="AH688" s="277" t="s">
        <v>131</v>
      </c>
      <c r="AI688" s="279" t="s">
        <v>16</v>
      </c>
      <c r="AJ688" s="288" t="s">
        <v>3050</v>
      </c>
      <c r="AK688" s="289" t="s">
        <v>3051</v>
      </c>
      <c r="AL688" s="279" t="s">
        <v>125</v>
      </c>
      <c r="AM688" s="282" t="s">
        <v>81</v>
      </c>
      <c r="AN688" s="279" t="s">
        <v>20</v>
      </c>
      <c r="AO688" s="279" t="s">
        <v>193</v>
      </c>
      <c r="AP688" s="283" t="s">
        <v>77</v>
      </c>
      <c r="AQ688" s="268"/>
      <c r="AR688" s="282" t="s">
        <v>359</v>
      </c>
      <c r="AS688" s="398"/>
    </row>
    <row r="689" spans="1:45" s="362" customFormat="1" ht="46" customHeight="1" x14ac:dyDescent="0.2">
      <c r="A689" s="558" t="s">
        <v>4162</v>
      </c>
      <c r="B689" s="371" t="s">
        <v>3056</v>
      </c>
      <c r="C689" s="279">
        <v>5</v>
      </c>
      <c r="D689" s="279" t="s">
        <v>20</v>
      </c>
      <c r="E689" s="277" t="s">
        <v>3057</v>
      </c>
      <c r="F689" s="277" t="s">
        <v>3058</v>
      </c>
      <c r="G689" s="278"/>
      <c r="H689" s="278"/>
      <c r="I689" s="278" t="s">
        <v>77</v>
      </c>
      <c r="J689" s="277" t="s">
        <v>122</v>
      </c>
      <c r="K689" s="279" t="s">
        <v>20</v>
      </c>
      <c r="L689" s="288" t="s">
        <v>3059</v>
      </c>
      <c r="M689" s="289" t="s">
        <v>3060</v>
      </c>
      <c r="N689" s="279" t="s">
        <v>125</v>
      </c>
      <c r="O689" s="282" t="s">
        <v>81</v>
      </c>
      <c r="P689" s="279" t="s">
        <v>20</v>
      </c>
      <c r="Q689" s="279" t="s">
        <v>77</v>
      </c>
      <c r="R689" s="283" t="s">
        <v>77</v>
      </c>
      <c r="S689" s="208" t="e">
        <f>IF(B689="EXT",MATCH(SUBSTITUTE(M689,"/rsm:CrossIndustryInvoice",""),'Order-X_EXTENDED'!O:O,0),MATCH(B689,'Order-X_EXTENDED'!Z:Z,0))</f>
        <v>#N/A</v>
      </c>
      <c r="T689" s="282" t="s">
        <v>359</v>
      </c>
      <c r="U689" s="273" t="s">
        <v>4704</v>
      </c>
      <c r="V689" s="271" t="str">
        <f t="shared" si="20"/>
        <v>/rsm:CrossIndustryInvoice/rsm:SupplyChainTradeTransaction/ram:ApplicableHeaderTradeSettlement/ram:SpecifiedTradeSettlementPaymentMeans/ram:ApplicableTradeSettlementFinancialCard</v>
      </c>
      <c r="W689" s="271" t="str">
        <f t="shared" si="21"/>
        <v>/ram:CardholderName</v>
      </c>
      <c r="X689" s="272">
        <f>COUNTIFS(M$4:M689,V689)</f>
        <v>1</v>
      </c>
      <c r="Z689" s="371" t="s">
        <v>3056</v>
      </c>
      <c r="AA689" s="279">
        <v>5</v>
      </c>
      <c r="AB689" s="279" t="s">
        <v>20</v>
      </c>
      <c r="AC689" s="277" t="s">
        <v>3061</v>
      </c>
      <c r="AD689" s="277" t="s">
        <v>3061</v>
      </c>
      <c r="AE689" s="278" t="s">
        <v>77</v>
      </c>
      <c r="AF689" s="278"/>
      <c r="AG689" s="278" t="s">
        <v>77</v>
      </c>
      <c r="AH689" s="277" t="s">
        <v>131</v>
      </c>
      <c r="AI689" s="279" t="s">
        <v>20</v>
      </c>
      <c r="AJ689" s="288" t="s">
        <v>3059</v>
      </c>
      <c r="AK689" s="289" t="s">
        <v>3060</v>
      </c>
      <c r="AL689" s="279" t="s">
        <v>125</v>
      </c>
      <c r="AM689" s="282" t="s">
        <v>81</v>
      </c>
      <c r="AN689" s="279" t="s">
        <v>20</v>
      </c>
      <c r="AO689" s="279" t="s">
        <v>77</v>
      </c>
      <c r="AP689" s="283" t="s">
        <v>77</v>
      </c>
      <c r="AQ689" s="268"/>
      <c r="AR689" s="282" t="s">
        <v>359</v>
      </c>
      <c r="AS689" s="398"/>
    </row>
    <row r="690" spans="1:45" s="362" customFormat="1" ht="46" customHeight="1" x14ac:dyDescent="0.2">
      <c r="A690" s="558" t="s">
        <v>4162</v>
      </c>
      <c r="B690" s="378" t="s">
        <v>3062</v>
      </c>
      <c r="C690" s="327">
        <v>4</v>
      </c>
      <c r="D690" s="327" t="s">
        <v>20</v>
      </c>
      <c r="E690" s="334" t="s">
        <v>4676</v>
      </c>
      <c r="F690" s="328"/>
      <c r="G690" s="329"/>
      <c r="H690" s="329"/>
      <c r="I690" s="329"/>
      <c r="J690" s="328"/>
      <c r="K690" s="327" t="s">
        <v>20</v>
      </c>
      <c r="L690" s="330" t="s">
        <v>3063</v>
      </c>
      <c r="M690" s="331" t="s">
        <v>3064</v>
      </c>
      <c r="N690" s="327"/>
      <c r="O690" s="332"/>
      <c r="P690" s="327" t="s">
        <v>20</v>
      </c>
      <c r="Q690" s="327"/>
      <c r="R690" s="333"/>
      <c r="S690" s="208" t="e">
        <f>IF(B690="EXT",MATCH(SUBSTITUTE(M690,"/rsm:CrossIndustryInvoice",""),'Order-X_EXTENDED'!O:O,0),MATCH(B690,'Order-X_EXTENDED'!Z:Z,0))</f>
        <v>#N/A</v>
      </c>
      <c r="T690" s="332" t="s">
        <v>256</v>
      </c>
      <c r="U690" s="273" t="s">
        <v>4704</v>
      </c>
      <c r="V690" s="271" t="str">
        <f t="shared" si="20"/>
        <v>/rsm:CrossIndustryInvoice/rsm:SupplyChainTradeTransaction/ram:ApplicableHeaderTradeSettlement/ram:SpecifiedTradeSettlementPaymentMeans</v>
      </c>
      <c r="W690" s="271" t="str">
        <f t="shared" si="21"/>
        <v>/ram:PayerPartyDebtorFinancialAccount</v>
      </c>
      <c r="X690" s="272">
        <f>COUNTIFS(M$4:M690,V690)</f>
        <v>1</v>
      </c>
      <c r="Z690" s="378" t="s">
        <v>3062</v>
      </c>
      <c r="AA690" s="327">
        <v>4</v>
      </c>
      <c r="AB690" s="327" t="s">
        <v>20</v>
      </c>
      <c r="AC690" s="334" t="s">
        <v>3065</v>
      </c>
      <c r="AD690" s="328"/>
      <c r="AE690" s="329"/>
      <c r="AF690" s="329"/>
      <c r="AG690" s="329" t="s">
        <v>77</v>
      </c>
      <c r="AH690" s="328"/>
      <c r="AI690" s="327" t="s">
        <v>20</v>
      </c>
      <c r="AJ690" s="330" t="s">
        <v>3063</v>
      </c>
      <c r="AK690" s="331" t="s">
        <v>3064</v>
      </c>
      <c r="AL690" s="327"/>
      <c r="AM690" s="332"/>
      <c r="AN690" s="327" t="s">
        <v>20</v>
      </c>
      <c r="AO690" s="327"/>
      <c r="AP690" s="333"/>
      <c r="AQ690" s="268"/>
      <c r="AR690" s="332" t="s">
        <v>256</v>
      </c>
      <c r="AS690" s="398"/>
    </row>
    <row r="691" spans="1:45" s="362" customFormat="1" ht="46" customHeight="1" x14ac:dyDescent="0.2">
      <c r="A691" s="558" t="s">
        <v>4162</v>
      </c>
      <c r="B691" s="371" t="s">
        <v>3066</v>
      </c>
      <c r="C691" s="279">
        <v>5</v>
      </c>
      <c r="D691" s="279" t="s">
        <v>20</v>
      </c>
      <c r="E691" s="277" t="s">
        <v>3067</v>
      </c>
      <c r="F691" s="277" t="s">
        <v>3068</v>
      </c>
      <c r="G691" s="278"/>
      <c r="H691" s="278"/>
      <c r="I691" s="278" t="s">
        <v>77</v>
      </c>
      <c r="J691" s="277" t="s">
        <v>144</v>
      </c>
      <c r="K691" s="279" t="s">
        <v>16</v>
      </c>
      <c r="L691" s="288" t="s">
        <v>3069</v>
      </c>
      <c r="M691" s="289" t="s">
        <v>3070</v>
      </c>
      <c r="N691" s="279" t="s">
        <v>147</v>
      </c>
      <c r="O691" s="282" t="s">
        <v>81</v>
      </c>
      <c r="P691" s="279" t="s">
        <v>20</v>
      </c>
      <c r="Q691" s="279" t="s">
        <v>77</v>
      </c>
      <c r="R691" s="283" t="s">
        <v>77</v>
      </c>
      <c r="S691" s="208" t="e">
        <f>IF(B691="EXT",MATCH(SUBSTITUTE(M691,"/rsm:CrossIndustryInvoice",""),'Order-X_EXTENDED'!O:O,0),MATCH(B691,'Order-X_EXTENDED'!Z:Z,0))</f>
        <v>#N/A</v>
      </c>
      <c r="T691" s="282" t="s">
        <v>256</v>
      </c>
      <c r="U691" s="273" t="s">
        <v>4704</v>
      </c>
      <c r="V691" s="271" t="str">
        <f t="shared" si="20"/>
        <v>/rsm:CrossIndustryInvoice/rsm:SupplyChainTradeTransaction/ram:ApplicableHeaderTradeSettlement/ram:SpecifiedTradeSettlementPaymentMeans/ram:PayerPartyDebtorFinancialAccount</v>
      </c>
      <c r="W691" s="271" t="str">
        <f t="shared" si="21"/>
        <v>/ram:IBANID</v>
      </c>
      <c r="X691" s="272">
        <f>COUNTIFS(M$4:M691,V691)</f>
        <v>1</v>
      </c>
      <c r="Z691" s="371" t="s">
        <v>3066</v>
      </c>
      <c r="AA691" s="279">
        <v>5</v>
      </c>
      <c r="AB691" s="279" t="s">
        <v>20</v>
      </c>
      <c r="AC691" s="277" t="s">
        <v>3071</v>
      </c>
      <c r="AD691" s="277" t="s">
        <v>3072</v>
      </c>
      <c r="AE691" s="278" t="s">
        <v>77</v>
      </c>
      <c r="AF691" s="278"/>
      <c r="AG691" s="278" t="s">
        <v>77</v>
      </c>
      <c r="AH691" s="277" t="s">
        <v>154</v>
      </c>
      <c r="AI691" s="279" t="s">
        <v>16</v>
      </c>
      <c r="AJ691" s="288" t="s">
        <v>3069</v>
      </c>
      <c r="AK691" s="289" t="s">
        <v>3070</v>
      </c>
      <c r="AL691" s="279" t="s">
        <v>147</v>
      </c>
      <c r="AM691" s="282" t="s">
        <v>81</v>
      </c>
      <c r="AN691" s="279" t="s">
        <v>20</v>
      </c>
      <c r="AO691" s="279" t="s">
        <v>77</v>
      </c>
      <c r="AP691" s="283" t="s">
        <v>77</v>
      </c>
      <c r="AQ691" s="268"/>
      <c r="AR691" s="282" t="s">
        <v>256</v>
      </c>
      <c r="AS691" s="398"/>
    </row>
    <row r="692" spans="1:45" s="362" customFormat="1" ht="46" customHeight="1" x14ac:dyDescent="0.2">
      <c r="A692" s="558" t="s">
        <v>4162</v>
      </c>
      <c r="B692" s="378" t="s">
        <v>3073</v>
      </c>
      <c r="C692" s="327">
        <v>4</v>
      </c>
      <c r="D692" s="327" t="s">
        <v>21</v>
      </c>
      <c r="E692" s="334" t="s">
        <v>3074</v>
      </c>
      <c r="F692" s="328" t="s">
        <v>3075</v>
      </c>
      <c r="G692" s="329"/>
      <c r="H692" s="329"/>
      <c r="I692" s="329" t="s">
        <v>77</v>
      </c>
      <c r="J692" s="328"/>
      <c r="K692" s="327" t="s">
        <v>20</v>
      </c>
      <c r="L692" s="330" t="s">
        <v>3076</v>
      </c>
      <c r="M692" s="331" t="s">
        <v>3077</v>
      </c>
      <c r="N692" s="327" t="s">
        <v>77</v>
      </c>
      <c r="O692" s="332" t="s">
        <v>81</v>
      </c>
      <c r="P692" s="327" t="s">
        <v>20</v>
      </c>
      <c r="Q692" s="327" t="s">
        <v>574</v>
      </c>
      <c r="R692" s="333" t="s">
        <v>77</v>
      </c>
      <c r="S692" s="208" t="e">
        <f>IF(B692="EXT",MATCH(SUBSTITUTE(M692,"/rsm:CrossIndustryInvoice",""),'Order-X_EXTENDED'!O:O,0),MATCH(B692,'Order-X_EXTENDED'!Z:Z,0))</f>
        <v>#N/A</v>
      </c>
      <c r="T692" s="332" t="s">
        <v>256</v>
      </c>
      <c r="U692" s="273" t="s">
        <v>4704</v>
      </c>
      <c r="V692" s="271" t="str">
        <f t="shared" si="20"/>
        <v>/rsm:CrossIndustryInvoice/rsm:SupplyChainTradeTransaction/ram:ApplicableHeaderTradeSettlement/ram:SpecifiedTradeSettlementPaymentMeans</v>
      </c>
      <c r="W692" s="271" t="str">
        <f t="shared" si="21"/>
        <v>/ram:PayeePartyCreditorFinancialAccount</v>
      </c>
      <c r="X692" s="272">
        <f>COUNTIFS(M$4:M692,V692)</f>
        <v>1</v>
      </c>
      <c r="Z692" s="378" t="s">
        <v>3073</v>
      </c>
      <c r="AA692" s="327">
        <v>4</v>
      </c>
      <c r="AB692" s="327" t="s">
        <v>21</v>
      </c>
      <c r="AC692" s="334" t="s">
        <v>3078</v>
      </c>
      <c r="AD692" s="328" t="s">
        <v>3079</v>
      </c>
      <c r="AE692" s="329" t="s">
        <v>77</v>
      </c>
      <c r="AF692" s="329"/>
      <c r="AG692" s="329" t="s">
        <v>77</v>
      </c>
      <c r="AH692" s="328"/>
      <c r="AI692" s="327" t="s">
        <v>20</v>
      </c>
      <c r="AJ692" s="330" t="s">
        <v>3076</v>
      </c>
      <c r="AK692" s="331" t="s">
        <v>3077</v>
      </c>
      <c r="AL692" s="327" t="s">
        <v>77</v>
      </c>
      <c r="AM692" s="332" t="s">
        <v>81</v>
      </c>
      <c r="AN692" s="327" t="s">
        <v>20</v>
      </c>
      <c r="AO692" s="327" t="s">
        <v>574</v>
      </c>
      <c r="AP692" s="333" t="s">
        <v>77</v>
      </c>
      <c r="AQ692" s="268"/>
      <c r="AR692" s="332" t="s">
        <v>256</v>
      </c>
      <c r="AS692" s="398"/>
    </row>
    <row r="693" spans="1:45" s="362" customFormat="1" ht="46" customHeight="1" x14ac:dyDescent="0.2">
      <c r="A693" s="558" t="s">
        <v>4162</v>
      </c>
      <c r="B693" s="371" t="s">
        <v>3080</v>
      </c>
      <c r="C693" s="279">
        <v>5</v>
      </c>
      <c r="D693" s="279" t="s">
        <v>16</v>
      </c>
      <c r="E693" s="277" t="s">
        <v>3081</v>
      </c>
      <c r="F693" s="277" t="s">
        <v>3082</v>
      </c>
      <c r="G693" s="278" t="s">
        <v>3083</v>
      </c>
      <c r="H693" s="278"/>
      <c r="I693" s="278" t="s">
        <v>3084</v>
      </c>
      <c r="J693" s="277" t="s">
        <v>144</v>
      </c>
      <c r="K693" s="279" t="s">
        <v>20</v>
      </c>
      <c r="L693" s="288" t="s">
        <v>3085</v>
      </c>
      <c r="M693" s="289" t="s">
        <v>3086</v>
      </c>
      <c r="N693" s="279" t="s">
        <v>147</v>
      </c>
      <c r="O693" s="282" t="s">
        <v>81</v>
      </c>
      <c r="P693" s="279" t="s">
        <v>20</v>
      </c>
      <c r="Q693" s="279" t="s">
        <v>3087</v>
      </c>
      <c r="R693" s="283" t="s">
        <v>3088</v>
      </c>
      <c r="S693" s="208" t="e">
        <f>IF(B693="EXT",MATCH(SUBSTITUTE(M693,"/rsm:CrossIndustryInvoice",""),'Order-X_EXTENDED'!O:O,0),MATCH(B693,'Order-X_EXTENDED'!Z:Z,0))</f>
        <v>#N/A</v>
      </c>
      <c r="T693" s="282" t="s">
        <v>256</v>
      </c>
      <c r="U693" s="273" t="s">
        <v>4704</v>
      </c>
      <c r="V693" s="271" t="str">
        <f t="shared" si="20"/>
        <v>/rsm:CrossIndustryInvoice/rsm:SupplyChainTradeTransaction/ram:ApplicableHeaderTradeSettlement/ram:SpecifiedTradeSettlementPaymentMeans/ram:PayeePartyCreditorFinancialAccount</v>
      </c>
      <c r="W693" s="271" t="str">
        <f t="shared" si="21"/>
        <v>/ram:IBANID</v>
      </c>
      <c r="X693" s="272">
        <f>COUNTIFS(M$4:M693,V693)</f>
        <v>1</v>
      </c>
      <c r="Z693" s="371" t="s">
        <v>3080</v>
      </c>
      <c r="AA693" s="279">
        <v>5</v>
      </c>
      <c r="AB693" s="279" t="s">
        <v>16</v>
      </c>
      <c r="AC693" s="277" t="s">
        <v>3089</v>
      </c>
      <c r="AD693" s="277" t="s">
        <v>3090</v>
      </c>
      <c r="AE693" s="278" t="s">
        <v>3091</v>
      </c>
      <c r="AF693" s="278"/>
      <c r="AG693" s="278" t="s">
        <v>3092</v>
      </c>
      <c r="AH693" s="277" t="s">
        <v>154</v>
      </c>
      <c r="AI693" s="279" t="s">
        <v>20</v>
      </c>
      <c r="AJ693" s="288" t="s">
        <v>3085</v>
      </c>
      <c r="AK693" s="289" t="s">
        <v>3086</v>
      </c>
      <c r="AL693" s="279" t="s">
        <v>147</v>
      </c>
      <c r="AM693" s="282" t="s">
        <v>81</v>
      </c>
      <c r="AN693" s="279" t="s">
        <v>20</v>
      </c>
      <c r="AO693" s="279" t="s">
        <v>3087</v>
      </c>
      <c r="AP693" s="283" t="s">
        <v>3088</v>
      </c>
      <c r="AQ693" s="268"/>
      <c r="AR693" s="282" t="s">
        <v>256</v>
      </c>
      <c r="AS693" s="398"/>
    </row>
    <row r="694" spans="1:45" s="362" customFormat="1" ht="46" customHeight="1" x14ac:dyDescent="0.2">
      <c r="A694" s="558" t="s">
        <v>4162</v>
      </c>
      <c r="B694" s="371" t="s">
        <v>3093</v>
      </c>
      <c r="C694" s="279">
        <v>5</v>
      </c>
      <c r="D694" s="279" t="s">
        <v>20</v>
      </c>
      <c r="E694" s="277" t="s">
        <v>3094</v>
      </c>
      <c r="F694" s="277" t="s">
        <v>3095</v>
      </c>
      <c r="G694" s="278"/>
      <c r="H694" s="278"/>
      <c r="I694" s="278" t="s">
        <v>77</v>
      </c>
      <c r="J694" s="277" t="s">
        <v>122</v>
      </c>
      <c r="K694" s="279" t="s">
        <v>20</v>
      </c>
      <c r="L694" s="288" t="s">
        <v>3096</v>
      </c>
      <c r="M694" s="289" t="s">
        <v>3097</v>
      </c>
      <c r="N694" s="279" t="s">
        <v>125</v>
      </c>
      <c r="O694" s="282" t="s">
        <v>81</v>
      </c>
      <c r="P694" s="279" t="s">
        <v>20</v>
      </c>
      <c r="Q694" s="279" t="s">
        <v>77</v>
      </c>
      <c r="R694" s="283" t="s">
        <v>77</v>
      </c>
      <c r="S694" s="208" t="e">
        <f>IF(B694="EXT",MATCH(SUBSTITUTE(M694,"/rsm:CrossIndustryInvoice",""),'Order-X_EXTENDED'!O:O,0),MATCH(B694,'Order-X_EXTENDED'!Z:Z,0))</f>
        <v>#N/A</v>
      </c>
      <c r="T694" s="282" t="s">
        <v>359</v>
      </c>
      <c r="U694" s="273" t="s">
        <v>4704</v>
      </c>
      <c r="V694" s="271" t="str">
        <f t="shared" si="20"/>
        <v>/rsm:CrossIndustryInvoice/rsm:SupplyChainTradeTransaction/ram:ApplicableHeaderTradeSettlement/ram:SpecifiedTradeSettlementPaymentMeans/ram:PayeePartyCreditorFinancialAccount</v>
      </c>
      <c r="W694" s="271" t="str">
        <f t="shared" si="21"/>
        <v>/ram:AccountName</v>
      </c>
      <c r="X694" s="272">
        <f>COUNTIFS(M$4:M694,V694)</f>
        <v>1</v>
      </c>
      <c r="Z694" s="371" t="s">
        <v>3093</v>
      </c>
      <c r="AA694" s="279">
        <v>5</v>
      </c>
      <c r="AB694" s="279" t="s">
        <v>20</v>
      </c>
      <c r="AC694" s="277" t="s">
        <v>3098</v>
      </c>
      <c r="AD694" s="277" t="s">
        <v>3099</v>
      </c>
      <c r="AE694" s="278" t="s">
        <v>77</v>
      </c>
      <c r="AF694" s="278"/>
      <c r="AG694" s="278" t="s">
        <v>77</v>
      </c>
      <c r="AH694" s="277" t="s">
        <v>131</v>
      </c>
      <c r="AI694" s="279" t="s">
        <v>20</v>
      </c>
      <c r="AJ694" s="288" t="s">
        <v>3096</v>
      </c>
      <c r="AK694" s="289" t="s">
        <v>3097</v>
      </c>
      <c r="AL694" s="279" t="s">
        <v>125</v>
      </c>
      <c r="AM694" s="282" t="s">
        <v>81</v>
      </c>
      <c r="AN694" s="279" t="s">
        <v>20</v>
      </c>
      <c r="AO694" s="279" t="s">
        <v>77</v>
      </c>
      <c r="AP694" s="283" t="s">
        <v>77</v>
      </c>
      <c r="AQ694" s="268"/>
      <c r="AR694" s="282" t="s">
        <v>359</v>
      </c>
      <c r="AS694" s="398"/>
    </row>
    <row r="695" spans="1:45" s="362" customFormat="1" ht="46" customHeight="1" x14ac:dyDescent="0.2">
      <c r="A695" s="558" t="s">
        <v>4162</v>
      </c>
      <c r="B695" s="371" t="s">
        <v>3100</v>
      </c>
      <c r="C695" s="279">
        <v>5</v>
      </c>
      <c r="D695" s="279" t="s">
        <v>16</v>
      </c>
      <c r="E695" s="307" t="s">
        <v>77</v>
      </c>
      <c r="F695" s="277" t="s">
        <v>77</v>
      </c>
      <c r="G695" s="278" t="s">
        <v>3101</v>
      </c>
      <c r="H695" s="278"/>
      <c r="I695" s="278" t="s">
        <v>3088</v>
      </c>
      <c r="J695" s="277" t="s">
        <v>144</v>
      </c>
      <c r="K695" s="279" t="s">
        <v>20</v>
      </c>
      <c r="L695" s="288" t="s">
        <v>3102</v>
      </c>
      <c r="M695" s="289" t="s">
        <v>3103</v>
      </c>
      <c r="N695" s="279" t="s">
        <v>77</v>
      </c>
      <c r="O695" s="282" t="s">
        <v>81</v>
      </c>
      <c r="P695" s="279" t="s">
        <v>20</v>
      </c>
      <c r="Q695" s="279" t="s">
        <v>3087</v>
      </c>
      <c r="R695" s="283" t="s">
        <v>3088</v>
      </c>
      <c r="S695" s="208" t="e">
        <f>IF(B695="EXT",MATCH(SUBSTITUTE(M695,"/rsm:CrossIndustryInvoice",""),'Order-X_EXTENDED'!O:O,0),MATCH(B695,'Order-X_EXTENDED'!Z:Z,0))</f>
        <v>#N/A</v>
      </c>
      <c r="T695" s="282" t="s">
        <v>256</v>
      </c>
      <c r="U695" s="273" t="s">
        <v>4704</v>
      </c>
      <c r="V695" s="271" t="str">
        <f t="shared" si="20"/>
        <v>/rsm:CrossIndustryInvoice/rsm:SupplyChainTradeTransaction/ram:ApplicableHeaderTradeSettlement/ram:SpecifiedTradeSettlementPaymentMeans/ram:PayeePartyCreditorFinancialAccount</v>
      </c>
      <c r="W695" s="271" t="str">
        <f t="shared" si="21"/>
        <v>/ram:ProprietaryID</v>
      </c>
      <c r="X695" s="272">
        <f>COUNTIFS(M$4:M695,V695)</f>
        <v>1</v>
      </c>
      <c r="Z695" s="371" t="s">
        <v>3100</v>
      </c>
      <c r="AA695" s="279">
        <v>5</v>
      </c>
      <c r="AB695" s="279" t="s">
        <v>16</v>
      </c>
      <c r="AC695" s="307" t="s">
        <v>77</v>
      </c>
      <c r="AD695" s="277" t="s">
        <v>77</v>
      </c>
      <c r="AE695" s="278" t="s">
        <v>3104</v>
      </c>
      <c r="AF695" s="278"/>
      <c r="AG695" s="278" t="s">
        <v>77</v>
      </c>
      <c r="AH695" s="277" t="s">
        <v>154</v>
      </c>
      <c r="AI695" s="279" t="s">
        <v>20</v>
      </c>
      <c r="AJ695" s="288" t="s">
        <v>3102</v>
      </c>
      <c r="AK695" s="289" t="s">
        <v>3103</v>
      </c>
      <c r="AL695" s="279" t="s">
        <v>77</v>
      </c>
      <c r="AM695" s="282" t="s">
        <v>81</v>
      </c>
      <c r="AN695" s="279" t="s">
        <v>20</v>
      </c>
      <c r="AO695" s="279" t="s">
        <v>3087</v>
      </c>
      <c r="AP695" s="283" t="s">
        <v>3088</v>
      </c>
      <c r="AQ695" s="268"/>
      <c r="AR695" s="282" t="s">
        <v>256</v>
      </c>
      <c r="AS695" s="398"/>
    </row>
    <row r="696" spans="1:45" s="362" customFormat="1" ht="46" customHeight="1" x14ac:dyDescent="0.2">
      <c r="A696" s="558" t="s">
        <v>4162</v>
      </c>
      <c r="B696" s="378" t="s">
        <v>3105</v>
      </c>
      <c r="C696" s="327">
        <v>4</v>
      </c>
      <c r="D696" s="327" t="s">
        <v>20</v>
      </c>
      <c r="E696" s="334" t="s">
        <v>4677</v>
      </c>
      <c r="F696" s="328"/>
      <c r="G696" s="329"/>
      <c r="H696" s="329"/>
      <c r="I696" s="329"/>
      <c r="J696" s="328"/>
      <c r="K696" s="327" t="s">
        <v>20</v>
      </c>
      <c r="L696" s="330" t="s">
        <v>3106</v>
      </c>
      <c r="M696" s="331" t="s">
        <v>3107</v>
      </c>
      <c r="N696" s="327"/>
      <c r="O696" s="332"/>
      <c r="P696" s="327" t="s">
        <v>20</v>
      </c>
      <c r="Q696" s="327"/>
      <c r="R696" s="333"/>
      <c r="S696" s="208" t="e">
        <f>IF(B696="EXT",MATCH(SUBSTITUTE(M696,"/rsm:CrossIndustryInvoice",""),'Order-X_EXTENDED'!O:O,0),MATCH(B696,'Order-X_EXTENDED'!Z:Z,0))</f>
        <v>#N/A</v>
      </c>
      <c r="T696" s="332" t="s">
        <v>359</v>
      </c>
      <c r="U696" s="273" t="s">
        <v>4704</v>
      </c>
      <c r="V696" s="271" t="str">
        <f t="shared" si="20"/>
        <v>/rsm:CrossIndustryInvoice/rsm:SupplyChainTradeTransaction/ram:ApplicableHeaderTradeSettlement/ram:SpecifiedTradeSettlementPaymentMeans</v>
      </c>
      <c r="W696" s="271" t="str">
        <f t="shared" si="21"/>
        <v>/ram:PayeeSpecifiedCreditorFinancialInstitution</v>
      </c>
      <c r="X696" s="272">
        <f>COUNTIFS(M$4:M696,V696)</f>
        <v>1</v>
      </c>
      <c r="Z696" s="378" t="s">
        <v>3105</v>
      </c>
      <c r="AA696" s="327">
        <v>4</v>
      </c>
      <c r="AB696" s="327" t="s">
        <v>20</v>
      </c>
      <c r="AC696" s="334" t="s">
        <v>3108</v>
      </c>
      <c r="AD696" s="328"/>
      <c r="AE696" s="329"/>
      <c r="AF696" s="329"/>
      <c r="AG696" s="329" t="s">
        <v>77</v>
      </c>
      <c r="AH696" s="328"/>
      <c r="AI696" s="327" t="s">
        <v>20</v>
      </c>
      <c r="AJ696" s="330" t="s">
        <v>3106</v>
      </c>
      <c r="AK696" s="331" t="s">
        <v>3107</v>
      </c>
      <c r="AL696" s="327"/>
      <c r="AM696" s="332"/>
      <c r="AN696" s="327" t="s">
        <v>20</v>
      </c>
      <c r="AO696" s="327"/>
      <c r="AP696" s="333"/>
      <c r="AQ696" s="268"/>
      <c r="AR696" s="332" t="s">
        <v>359</v>
      </c>
      <c r="AS696" s="398"/>
    </row>
    <row r="697" spans="1:45" s="362" customFormat="1" ht="46" customHeight="1" x14ac:dyDescent="0.2">
      <c r="A697" s="558" t="s">
        <v>4162</v>
      </c>
      <c r="B697" s="371" t="s">
        <v>3109</v>
      </c>
      <c r="C697" s="279">
        <v>5</v>
      </c>
      <c r="D697" s="279" t="s">
        <v>20</v>
      </c>
      <c r="E697" s="277" t="s">
        <v>3110</v>
      </c>
      <c r="F697" s="277" t="s">
        <v>3111</v>
      </c>
      <c r="G697" s="278" t="s">
        <v>3112</v>
      </c>
      <c r="H697" s="278" t="s">
        <v>3113</v>
      </c>
      <c r="I697" s="278" t="s">
        <v>3114</v>
      </c>
      <c r="J697" s="277" t="s">
        <v>144</v>
      </c>
      <c r="K697" s="279" t="s">
        <v>16</v>
      </c>
      <c r="L697" s="288" t="s">
        <v>3115</v>
      </c>
      <c r="M697" s="289" t="s">
        <v>3116</v>
      </c>
      <c r="N697" s="279" t="s">
        <v>77</v>
      </c>
      <c r="O697" s="282" t="s">
        <v>81</v>
      </c>
      <c r="P697" s="279" t="s">
        <v>20</v>
      </c>
      <c r="Q697" s="279" t="s">
        <v>574</v>
      </c>
      <c r="R697" s="283" t="s">
        <v>3114</v>
      </c>
      <c r="S697" s="208" t="e">
        <f>IF(B697="EXT",MATCH(SUBSTITUTE(M697,"/rsm:CrossIndustryInvoice",""),'Order-X_EXTENDED'!O:O,0),MATCH(B697,'Order-X_EXTENDED'!Z:Z,0))</f>
        <v>#N/A</v>
      </c>
      <c r="T697" s="282" t="s">
        <v>359</v>
      </c>
      <c r="U697" s="273" t="s">
        <v>4704</v>
      </c>
      <c r="V697" s="271" t="str">
        <f t="shared" si="20"/>
        <v>/rsm:CrossIndustryInvoice/rsm:SupplyChainTradeTransaction/ram:ApplicableHeaderTradeSettlement/ram:SpecifiedTradeSettlementPaymentMeans/ram:PayeeSpecifiedCreditorFinancialInstitution</v>
      </c>
      <c r="W697" s="271" t="str">
        <f t="shared" si="21"/>
        <v>/ram:BICID</v>
      </c>
      <c r="X697" s="272">
        <f>COUNTIFS(M$4:M697,V697)</f>
        <v>1</v>
      </c>
      <c r="Z697" s="371" t="s">
        <v>3109</v>
      </c>
      <c r="AA697" s="279">
        <v>5</v>
      </c>
      <c r="AB697" s="279" t="s">
        <v>20</v>
      </c>
      <c r="AC697" s="277" t="s">
        <v>3117</v>
      </c>
      <c r="AD697" s="277" t="s">
        <v>3118</v>
      </c>
      <c r="AE697" s="278" t="s">
        <v>3119</v>
      </c>
      <c r="AF697" s="278" t="s">
        <v>3120</v>
      </c>
      <c r="AG697" s="278" t="s">
        <v>3121</v>
      </c>
      <c r="AH697" s="277" t="s">
        <v>154</v>
      </c>
      <c r="AI697" s="279" t="s">
        <v>16</v>
      </c>
      <c r="AJ697" s="288" t="s">
        <v>3115</v>
      </c>
      <c r="AK697" s="289" t="s">
        <v>3116</v>
      </c>
      <c r="AL697" s="279" t="s">
        <v>77</v>
      </c>
      <c r="AM697" s="282" t="s">
        <v>81</v>
      </c>
      <c r="AN697" s="279" t="s">
        <v>20</v>
      </c>
      <c r="AO697" s="279" t="s">
        <v>574</v>
      </c>
      <c r="AP697" s="283" t="s">
        <v>3114</v>
      </c>
      <c r="AQ697" s="268"/>
      <c r="AR697" s="282" t="s">
        <v>359</v>
      </c>
      <c r="AS697" s="398"/>
    </row>
    <row r="698" spans="1:45" s="362" customFormat="1" ht="46" customHeight="1" x14ac:dyDescent="0.2">
      <c r="A698" s="557" t="s">
        <v>4162</v>
      </c>
      <c r="B698" s="369" t="s">
        <v>3122</v>
      </c>
      <c r="C698" s="373">
        <v>3</v>
      </c>
      <c r="D698" s="304" t="s">
        <v>40</v>
      </c>
      <c r="E698" s="300" t="s">
        <v>3123</v>
      </c>
      <c r="F698" s="300" t="s">
        <v>3124</v>
      </c>
      <c r="G698" s="301"/>
      <c r="H698" s="301"/>
      <c r="I698" s="301" t="s">
        <v>3125</v>
      </c>
      <c r="J698" s="300"/>
      <c r="K698" s="374" t="s">
        <v>40</v>
      </c>
      <c r="L698" s="375" t="s">
        <v>3126</v>
      </c>
      <c r="M698" s="376" t="s">
        <v>3127</v>
      </c>
      <c r="N698" s="374" t="s">
        <v>77</v>
      </c>
      <c r="O698" s="357" t="s">
        <v>81</v>
      </c>
      <c r="P698" s="374" t="s">
        <v>21</v>
      </c>
      <c r="Q698" s="374" t="s">
        <v>193</v>
      </c>
      <c r="R698" s="377" t="s">
        <v>77</v>
      </c>
      <c r="S698" s="208">
        <f>IF(B698="EXT",MATCH(SUBSTITUTE(M698,"/rsm:CrossIndustryInvoice",""),'Order-X_EXTENDED'!O:O,0),MATCH(B698,'Order-X_EXTENDED'!Z:Z,0))</f>
        <v>880</v>
      </c>
      <c r="T698" s="357" t="s">
        <v>256</v>
      </c>
      <c r="U698" s="273"/>
      <c r="V698" s="271" t="str">
        <f t="shared" si="20"/>
        <v>/rsm:CrossIndustryInvoice/rsm:SupplyChainTradeTransaction/ram:ApplicableHeaderTradeSettlement</v>
      </c>
      <c r="W698" s="271" t="str">
        <f t="shared" si="21"/>
        <v>/ram:ApplicableTradeTax</v>
      </c>
      <c r="X698" s="272">
        <f>COUNTIFS(M$4:M698,V698)</f>
        <v>1</v>
      </c>
      <c r="Z698" s="369" t="s">
        <v>3122</v>
      </c>
      <c r="AA698" s="373">
        <v>3</v>
      </c>
      <c r="AB698" s="304" t="s">
        <v>40</v>
      </c>
      <c r="AC698" s="300" t="s">
        <v>3128</v>
      </c>
      <c r="AD698" s="300" t="s">
        <v>3129</v>
      </c>
      <c r="AE698" s="301"/>
      <c r="AF698" s="301"/>
      <c r="AG698" s="301" t="s">
        <v>3130</v>
      </c>
      <c r="AH698" s="300"/>
      <c r="AI698" s="374" t="s">
        <v>40</v>
      </c>
      <c r="AJ698" s="375" t="s">
        <v>3126</v>
      </c>
      <c r="AK698" s="376" t="s">
        <v>3127</v>
      </c>
      <c r="AL698" s="374" t="s">
        <v>77</v>
      </c>
      <c r="AM698" s="357" t="s">
        <v>81</v>
      </c>
      <c r="AN698" s="374" t="s">
        <v>21</v>
      </c>
      <c r="AO698" s="374" t="s">
        <v>193</v>
      </c>
      <c r="AP698" s="377" t="s">
        <v>77</v>
      </c>
      <c r="AQ698" s="268"/>
      <c r="AR698" s="357" t="s">
        <v>256</v>
      </c>
      <c r="AS698" s="398"/>
    </row>
    <row r="699" spans="1:45" s="362" customFormat="1" ht="46" customHeight="1" x14ac:dyDescent="0.2">
      <c r="A699" s="558" t="s">
        <v>4162</v>
      </c>
      <c r="B699" s="371" t="s">
        <v>3131</v>
      </c>
      <c r="C699" s="279">
        <v>4</v>
      </c>
      <c r="D699" s="279" t="s">
        <v>16</v>
      </c>
      <c r="E699" s="277" t="s">
        <v>3132</v>
      </c>
      <c r="F699" s="277" t="s">
        <v>3133</v>
      </c>
      <c r="G699" s="278" t="s">
        <v>3134</v>
      </c>
      <c r="H699" s="278"/>
      <c r="I699" s="278" t="s">
        <v>3135</v>
      </c>
      <c r="J699" s="277" t="s">
        <v>1222</v>
      </c>
      <c r="K699" s="279" t="s">
        <v>16</v>
      </c>
      <c r="L699" s="288" t="s">
        <v>3136</v>
      </c>
      <c r="M699" s="289" t="s">
        <v>3137</v>
      </c>
      <c r="N699" s="279" t="s">
        <v>230</v>
      </c>
      <c r="O699" s="282" t="s">
        <v>81</v>
      </c>
      <c r="P699" s="279" t="s">
        <v>21</v>
      </c>
      <c r="Q699" s="279" t="s">
        <v>148</v>
      </c>
      <c r="R699" s="283" t="s">
        <v>77</v>
      </c>
      <c r="S699" s="208">
        <f>IF(B699="EXT",MATCH(SUBSTITUTE(M699,"/rsm:CrossIndustryInvoice",""),'Order-X_EXTENDED'!O:O,0),MATCH(B699,'Order-X_EXTENDED'!Z:Z,0))</f>
        <v>881</v>
      </c>
      <c r="T699" s="282" t="s">
        <v>256</v>
      </c>
      <c r="U699" s="273"/>
      <c r="V699" s="271" t="str">
        <f t="shared" si="20"/>
        <v>/rsm:CrossIndustryInvoice/rsm:SupplyChainTradeTransaction/ram:ApplicableHeaderTradeSettlement/ram:ApplicableTradeTax</v>
      </c>
      <c r="W699" s="271" t="str">
        <f t="shared" si="21"/>
        <v>/ram:CalculatedAmount</v>
      </c>
      <c r="X699" s="272">
        <f>COUNTIFS(M$4:M699,V699)</f>
        <v>1</v>
      </c>
      <c r="Z699" s="371" t="s">
        <v>3131</v>
      </c>
      <c r="AA699" s="279">
        <v>4</v>
      </c>
      <c r="AB699" s="279" t="s">
        <v>16</v>
      </c>
      <c r="AC699" s="277" t="s">
        <v>3138</v>
      </c>
      <c r="AD699" s="277" t="s">
        <v>3139</v>
      </c>
      <c r="AE699" s="278" t="s">
        <v>3140</v>
      </c>
      <c r="AF699" s="278"/>
      <c r="AG699" s="278" t="s">
        <v>3141</v>
      </c>
      <c r="AH699" s="277" t="s">
        <v>1227</v>
      </c>
      <c r="AI699" s="279" t="s">
        <v>16</v>
      </c>
      <c r="AJ699" s="288" t="s">
        <v>3136</v>
      </c>
      <c r="AK699" s="289" t="s">
        <v>3137</v>
      </c>
      <c r="AL699" s="279" t="s">
        <v>230</v>
      </c>
      <c r="AM699" s="282" t="s">
        <v>81</v>
      </c>
      <c r="AN699" s="279" t="s">
        <v>21</v>
      </c>
      <c r="AO699" s="279" t="s">
        <v>148</v>
      </c>
      <c r="AP699" s="283" t="s">
        <v>77</v>
      </c>
      <c r="AQ699" s="268"/>
      <c r="AR699" s="282" t="s">
        <v>256</v>
      </c>
      <c r="AS699" s="398"/>
    </row>
    <row r="700" spans="1:45" s="362" customFormat="1" ht="46" customHeight="1" x14ac:dyDescent="0.2">
      <c r="A700" s="558" t="s">
        <v>4162</v>
      </c>
      <c r="B700" s="371" t="s">
        <v>3142</v>
      </c>
      <c r="C700" s="279">
        <v>4</v>
      </c>
      <c r="D700" s="279" t="s">
        <v>16</v>
      </c>
      <c r="E700" s="307" t="s">
        <v>3143</v>
      </c>
      <c r="F700" s="277" t="s">
        <v>77</v>
      </c>
      <c r="G700" s="278" t="s">
        <v>1101</v>
      </c>
      <c r="H700" s="278"/>
      <c r="I700" s="278" t="s">
        <v>1102</v>
      </c>
      <c r="J700" s="277"/>
      <c r="K700" s="279" t="s">
        <v>16</v>
      </c>
      <c r="L700" s="288" t="s">
        <v>3144</v>
      </c>
      <c r="M700" s="289" t="s">
        <v>3145</v>
      </c>
      <c r="N700" s="279" t="s">
        <v>192</v>
      </c>
      <c r="O700" s="282" t="s">
        <v>81</v>
      </c>
      <c r="P700" s="279" t="s">
        <v>20</v>
      </c>
      <c r="Q700" s="279" t="s">
        <v>77</v>
      </c>
      <c r="R700" s="283" t="s">
        <v>1102</v>
      </c>
      <c r="S700" s="208">
        <f>IF(B700="EXT",MATCH(SUBSTITUTE(M700,"/rsm:CrossIndustryInvoice",""),'Order-X_EXTENDED'!O:O,0),MATCH(B700,'Order-X_EXTENDED'!Z:Z,0))</f>
        <v>882</v>
      </c>
      <c r="T700" s="282" t="s">
        <v>256</v>
      </c>
      <c r="U700" s="273"/>
      <c r="V700" s="271" t="str">
        <f t="shared" si="20"/>
        <v>/rsm:CrossIndustryInvoice/rsm:SupplyChainTradeTransaction/ram:ApplicableHeaderTradeSettlement/ram:ApplicableTradeTax</v>
      </c>
      <c r="W700" s="271" t="str">
        <f t="shared" si="21"/>
        <v>/ram:TypeCode</v>
      </c>
      <c r="X700" s="272">
        <f>COUNTIFS(M$4:M700,V700)</f>
        <v>1</v>
      </c>
      <c r="Z700" s="371" t="s">
        <v>3142</v>
      </c>
      <c r="AA700" s="279">
        <v>4</v>
      </c>
      <c r="AB700" s="279" t="s">
        <v>16</v>
      </c>
      <c r="AC700" s="307" t="s">
        <v>3146</v>
      </c>
      <c r="AD700" s="277" t="s">
        <v>77</v>
      </c>
      <c r="AE700" s="278" t="s">
        <v>1106</v>
      </c>
      <c r="AF700" s="278"/>
      <c r="AG700" s="278" t="s">
        <v>1106</v>
      </c>
      <c r="AH700" s="277"/>
      <c r="AI700" s="279" t="s">
        <v>16</v>
      </c>
      <c r="AJ700" s="288" t="s">
        <v>3144</v>
      </c>
      <c r="AK700" s="289" t="s">
        <v>3145</v>
      </c>
      <c r="AL700" s="279" t="s">
        <v>192</v>
      </c>
      <c r="AM700" s="282" t="s">
        <v>81</v>
      </c>
      <c r="AN700" s="279" t="s">
        <v>20</v>
      </c>
      <c r="AO700" s="279" t="s">
        <v>77</v>
      </c>
      <c r="AP700" s="283" t="s">
        <v>1102</v>
      </c>
      <c r="AQ700" s="268"/>
      <c r="AR700" s="282" t="s">
        <v>256</v>
      </c>
      <c r="AS700" s="398"/>
    </row>
    <row r="701" spans="1:45" s="362" customFormat="1" ht="46" customHeight="1" x14ac:dyDescent="0.2">
      <c r="A701" s="558" t="s">
        <v>4162</v>
      </c>
      <c r="B701" s="371" t="s">
        <v>3147</v>
      </c>
      <c r="C701" s="279">
        <v>4</v>
      </c>
      <c r="D701" s="279" t="s">
        <v>20</v>
      </c>
      <c r="E701" s="277" t="s">
        <v>3148</v>
      </c>
      <c r="F701" s="277" t="s">
        <v>3149</v>
      </c>
      <c r="G701" s="278" t="s">
        <v>3150</v>
      </c>
      <c r="H701" s="278" t="s">
        <v>3151</v>
      </c>
      <c r="I701" s="278" t="s">
        <v>77</v>
      </c>
      <c r="J701" s="277" t="s">
        <v>122</v>
      </c>
      <c r="K701" s="279" t="s">
        <v>20</v>
      </c>
      <c r="L701" s="288" t="s">
        <v>3152</v>
      </c>
      <c r="M701" s="289" t="s">
        <v>3153</v>
      </c>
      <c r="N701" s="279" t="s">
        <v>125</v>
      </c>
      <c r="O701" s="282" t="s">
        <v>81</v>
      </c>
      <c r="P701" s="279" t="s">
        <v>20</v>
      </c>
      <c r="Q701" s="279" t="s">
        <v>77</v>
      </c>
      <c r="R701" s="283" t="s">
        <v>77</v>
      </c>
      <c r="S701" s="208">
        <f>IF(B701="EXT",MATCH(SUBSTITUTE(M701,"/rsm:CrossIndustryInvoice",""),'Order-X_EXTENDED'!O:O,0),MATCH(B701,'Order-X_EXTENDED'!Z:Z,0))</f>
        <v>883</v>
      </c>
      <c r="T701" s="282" t="s">
        <v>256</v>
      </c>
      <c r="U701" s="273"/>
      <c r="V701" s="271" t="str">
        <f t="shared" si="20"/>
        <v>/rsm:CrossIndustryInvoice/rsm:SupplyChainTradeTransaction/ram:ApplicableHeaderTradeSettlement/ram:ApplicableTradeTax</v>
      </c>
      <c r="W701" s="271" t="str">
        <f t="shared" si="21"/>
        <v>/ram:ExemptionReason</v>
      </c>
      <c r="X701" s="272">
        <f>COUNTIFS(M$4:M701,V701)</f>
        <v>1</v>
      </c>
      <c r="Z701" s="371" t="s">
        <v>3147</v>
      </c>
      <c r="AA701" s="279">
        <v>4</v>
      </c>
      <c r="AB701" s="279" t="s">
        <v>20</v>
      </c>
      <c r="AC701" s="277" t="s">
        <v>1108</v>
      </c>
      <c r="AD701" s="277" t="s">
        <v>3154</v>
      </c>
      <c r="AE701" s="278" t="s">
        <v>3155</v>
      </c>
      <c r="AF701" s="278" t="s">
        <v>3156</v>
      </c>
      <c r="AG701" s="278" t="s">
        <v>77</v>
      </c>
      <c r="AH701" s="277" t="s">
        <v>131</v>
      </c>
      <c r="AI701" s="279" t="s">
        <v>20</v>
      </c>
      <c r="AJ701" s="288" t="s">
        <v>3152</v>
      </c>
      <c r="AK701" s="289" t="s">
        <v>3153</v>
      </c>
      <c r="AL701" s="279" t="s">
        <v>125</v>
      </c>
      <c r="AM701" s="282" t="s">
        <v>81</v>
      </c>
      <c r="AN701" s="279" t="s">
        <v>20</v>
      </c>
      <c r="AO701" s="279" t="s">
        <v>77</v>
      </c>
      <c r="AP701" s="283" t="s">
        <v>77</v>
      </c>
      <c r="AQ701" s="268"/>
      <c r="AR701" s="282" t="s">
        <v>256</v>
      </c>
      <c r="AS701" s="398"/>
    </row>
    <row r="702" spans="1:45" s="362" customFormat="1" ht="46" customHeight="1" x14ac:dyDescent="0.2">
      <c r="A702" s="558" t="s">
        <v>4162</v>
      </c>
      <c r="B702" s="371" t="s">
        <v>3157</v>
      </c>
      <c r="C702" s="279">
        <v>4</v>
      </c>
      <c r="D702" s="279" t="s">
        <v>16</v>
      </c>
      <c r="E702" s="277" t="s">
        <v>3158</v>
      </c>
      <c r="F702" s="277" t="s">
        <v>3159</v>
      </c>
      <c r="G702" s="278" t="s">
        <v>3160</v>
      </c>
      <c r="H702" s="278"/>
      <c r="I702" s="278" t="s">
        <v>3161</v>
      </c>
      <c r="J702" s="277" t="s">
        <v>1222</v>
      </c>
      <c r="K702" s="279" t="s">
        <v>16</v>
      </c>
      <c r="L702" s="288" t="s">
        <v>3162</v>
      </c>
      <c r="M702" s="289" t="s">
        <v>3163</v>
      </c>
      <c r="N702" s="279" t="s">
        <v>230</v>
      </c>
      <c r="O702" s="282" t="s">
        <v>81</v>
      </c>
      <c r="P702" s="279" t="s">
        <v>21</v>
      </c>
      <c r="Q702" s="279" t="s">
        <v>148</v>
      </c>
      <c r="R702" s="283" t="s">
        <v>77</v>
      </c>
      <c r="S702" s="208">
        <f>IF(B702="EXT",MATCH(SUBSTITUTE(M702,"/rsm:CrossIndustryInvoice",""),'Order-X_EXTENDED'!O:O,0),MATCH(B702,'Order-X_EXTENDED'!Z:Z,0))</f>
        <v>884</v>
      </c>
      <c r="T702" s="282" t="s">
        <v>256</v>
      </c>
      <c r="U702" s="273"/>
      <c r="V702" s="271" t="str">
        <f t="shared" si="20"/>
        <v>/rsm:CrossIndustryInvoice/rsm:SupplyChainTradeTransaction/ram:ApplicableHeaderTradeSettlement/ram:ApplicableTradeTax</v>
      </c>
      <c r="W702" s="271" t="str">
        <f t="shared" si="21"/>
        <v>/ram:BasisAmount</v>
      </c>
      <c r="X702" s="272">
        <f>COUNTIFS(M$4:M702,V702)</f>
        <v>1</v>
      </c>
      <c r="Z702" s="371" t="s">
        <v>3157</v>
      </c>
      <c r="AA702" s="279">
        <v>4</v>
      </c>
      <c r="AB702" s="279" t="s">
        <v>16</v>
      </c>
      <c r="AC702" s="277" t="s">
        <v>3164</v>
      </c>
      <c r="AD702" s="277" t="s">
        <v>3165</v>
      </c>
      <c r="AE702" s="278" t="s">
        <v>3166</v>
      </c>
      <c r="AF702" s="278"/>
      <c r="AG702" s="278" t="s">
        <v>3167</v>
      </c>
      <c r="AH702" s="277" t="s">
        <v>1227</v>
      </c>
      <c r="AI702" s="279" t="s">
        <v>16</v>
      </c>
      <c r="AJ702" s="288" t="s">
        <v>3162</v>
      </c>
      <c r="AK702" s="289" t="s">
        <v>3163</v>
      </c>
      <c r="AL702" s="279" t="s">
        <v>230</v>
      </c>
      <c r="AM702" s="282" t="s">
        <v>81</v>
      </c>
      <c r="AN702" s="279" t="s">
        <v>21</v>
      </c>
      <c r="AO702" s="279" t="s">
        <v>148</v>
      </c>
      <c r="AP702" s="283" t="s">
        <v>77</v>
      </c>
      <c r="AQ702" s="268"/>
      <c r="AR702" s="282" t="s">
        <v>256</v>
      </c>
      <c r="AS702" s="398"/>
    </row>
    <row r="703" spans="1:45" s="362" customFormat="1" ht="46" customHeight="1" x14ac:dyDescent="0.2">
      <c r="A703" s="558" t="s">
        <v>4162</v>
      </c>
      <c r="B703" s="274" t="s">
        <v>92</v>
      </c>
      <c r="C703" s="275">
        <v>4</v>
      </c>
      <c r="D703" s="275" t="s">
        <v>20</v>
      </c>
      <c r="E703" s="277" t="s">
        <v>4678</v>
      </c>
      <c r="F703" s="277" t="s">
        <v>4679</v>
      </c>
      <c r="G703" s="278"/>
      <c r="H703" s="278"/>
      <c r="I703" s="278"/>
      <c r="J703" s="277"/>
      <c r="K703" s="279" t="s">
        <v>20</v>
      </c>
      <c r="L703" s="280" t="s">
        <v>3168</v>
      </c>
      <c r="M703" s="281" t="s">
        <v>3169</v>
      </c>
      <c r="N703" s="279"/>
      <c r="O703" s="282"/>
      <c r="P703" s="275" t="s">
        <v>21</v>
      </c>
      <c r="Q703" s="279"/>
      <c r="R703" s="283"/>
      <c r="S703" s="208">
        <f>IF(B703="EXT",MATCH(SUBSTITUTE(M703,"/rsm:CrossIndustryInvoice",""),'Order-X_EXTENDED'!O:O,0),MATCH(B703,'Order-X_EXTENDED'!Z:Z,0))</f>
        <v>885</v>
      </c>
      <c r="T703" s="284" t="s">
        <v>99</v>
      </c>
      <c r="U703" s="273"/>
      <c r="V703" s="271" t="str">
        <f t="shared" si="20"/>
        <v>/rsm:CrossIndustryInvoice/rsm:SupplyChainTradeTransaction/ram:ApplicableHeaderTradeSettlement/ram:ApplicableTradeTax</v>
      </c>
      <c r="W703" s="271" t="str">
        <f t="shared" si="21"/>
        <v>/ram:LineTotalBasisAmount</v>
      </c>
      <c r="X703" s="272">
        <f>COUNTIFS(M$4:M703,V703)</f>
        <v>1</v>
      </c>
      <c r="Z703" s="274" t="s">
        <v>92</v>
      </c>
      <c r="AA703" s="275">
        <v>4</v>
      </c>
      <c r="AB703" s="275" t="s">
        <v>20</v>
      </c>
      <c r="AC703" s="277" t="s">
        <v>3170</v>
      </c>
      <c r="AD703" s="277"/>
      <c r="AE703" s="278"/>
      <c r="AF703" s="278"/>
      <c r="AG703" s="278"/>
      <c r="AH703" s="277"/>
      <c r="AI703" s="279" t="s">
        <v>20</v>
      </c>
      <c r="AJ703" s="280" t="s">
        <v>3168</v>
      </c>
      <c r="AK703" s="281" t="s">
        <v>3169</v>
      </c>
      <c r="AL703" s="279"/>
      <c r="AM703" s="282"/>
      <c r="AN703" s="275" t="s">
        <v>21</v>
      </c>
      <c r="AO703" s="279"/>
      <c r="AP703" s="283"/>
      <c r="AQ703" s="268"/>
      <c r="AR703" s="284" t="s">
        <v>99</v>
      </c>
      <c r="AS703" s="398"/>
    </row>
    <row r="704" spans="1:45" s="362" customFormat="1" ht="46" customHeight="1" x14ac:dyDescent="0.2">
      <c r="A704" s="558" t="s">
        <v>4162</v>
      </c>
      <c r="B704" s="274" t="s">
        <v>92</v>
      </c>
      <c r="C704" s="275">
        <v>4</v>
      </c>
      <c r="D704" s="275" t="s">
        <v>20</v>
      </c>
      <c r="E704" s="277" t="s">
        <v>4680</v>
      </c>
      <c r="F704" s="277" t="s">
        <v>4681</v>
      </c>
      <c r="G704" s="278"/>
      <c r="H704" s="278"/>
      <c r="I704" s="278"/>
      <c r="J704" s="277"/>
      <c r="K704" s="279" t="s">
        <v>20</v>
      </c>
      <c r="L704" s="280" t="s">
        <v>3171</v>
      </c>
      <c r="M704" s="281" t="s">
        <v>3172</v>
      </c>
      <c r="N704" s="279"/>
      <c r="O704" s="282"/>
      <c r="P704" s="275" t="s">
        <v>21</v>
      </c>
      <c r="Q704" s="279"/>
      <c r="R704" s="283"/>
      <c r="S704" s="208">
        <f>IF(B704="EXT",MATCH(SUBSTITUTE(M704,"/rsm:CrossIndustryInvoice",""),'Order-X_EXTENDED'!O:O,0),MATCH(B704,'Order-X_EXTENDED'!Z:Z,0))</f>
        <v>886</v>
      </c>
      <c r="T704" s="284" t="s">
        <v>99</v>
      </c>
      <c r="U704" s="273"/>
      <c r="V704" s="271" t="str">
        <f t="shared" si="20"/>
        <v>/rsm:CrossIndustryInvoice/rsm:SupplyChainTradeTransaction/ram:ApplicableHeaderTradeSettlement/ram:ApplicableTradeTax</v>
      </c>
      <c r="W704" s="271" t="str">
        <f t="shared" si="21"/>
        <v>/ram:AllowanceChargeBasisAmount</v>
      </c>
      <c r="X704" s="272">
        <f>COUNTIFS(M$4:M704,V704)</f>
        <v>1</v>
      </c>
      <c r="Z704" s="274" t="s">
        <v>92</v>
      </c>
      <c r="AA704" s="275">
        <v>4</v>
      </c>
      <c r="AB704" s="275" t="s">
        <v>20</v>
      </c>
      <c r="AC704" s="277" t="s">
        <v>3173</v>
      </c>
      <c r="AD704" s="277"/>
      <c r="AE704" s="278"/>
      <c r="AF704" s="278"/>
      <c r="AG704" s="278"/>
      <c r="AH704" s="277"/>
      <c r="AI704" s="279" t="s">
        <v>20</v>
      </c>
      <c r="AJ704" s="280" t="s">
        <v>3171</v>
      </c>
      <c r="AK704" s="281" t="s">
        <v>3172</v>
      </c>
      <c r="AL704" s="279"/>
      <c r="AM704" s="282"/>
      <c r="AN704" s="275" t="s">
        <v>21</v>
      </c>
      <c r="AO704" s="279"/>
      <c r="AP704" s="283"/>
      <c r="AQ704" s="268"/>
      <c r="AR704" s="284" t="s">
        <v>99</v>
      </c>
      <c r="AS704" s="398"/>
    </row>
    <row r="705" spans="1:45" s="362" customFormat="1" ht="46" customHeight="1" x14ac:dyDescent="0.2">
      <c r="A705" s="558" t="s">
        <v>4162</v>
      </c>
      <c r="B705" s="371" t="s">
        <v>3174</v>
      </c>
      <c r="C705" s="279">
        <v>4</v>
      </c>
      <c r="D705" s="279" t="s">
        <v>16</v>
      </c>
      <c r="E705" s="277" t="s">
        <v>3175</v>
      </c>
      <c r="F705" s="277" t="s">
        <v>3176</v>
      </c>
      <c r="G705" s="278" t="s">
        <v>1112</v>
      </c>
      <c r="H705" s="278" t="s">
        <v>1113</v>
      </c>
      <c r="I705" s="278" t="s">
        <v>3177</v>
      </c>
      <c r="J705" s="277" t="s">
        <v>189</v>
      </c>
      <c r="K705" s="279" t="s">
        <v>16</v>
      </c>
      <c r="L705" s="288" t="s">
        <v>3178</v>
      </c>
      <c r="M705" s="289" t="s">
        <v>3179</v>
      </c>
      <c r="N705" s="279" t="s">
        <v>77</v>
      </c>
      <c r="O705" s="282" t="s">
        <v>81</v>
      </c>
      <c r="P705" s="279" t="s">
        <v>20</v>
      </c>
      <c r="Q705" s="279" t="s">
        <v>193</v>
      </c>
      <c r="R705" s="283" t="s">
        <v>77</v>
      </c>
      <c r="S705" s="208">
        <f>IF(B705="EXT",MATCH(SUBSTITUTE(M705,"/rsm:CrossIndustryInvoice",""),'Order-X_EXTENDED'!O:O,0),MATCH(B705,'Order-X_EXTENDED'!Z:Z,0))</f>
        <v>887</v>
      </c>
      <c r="T705" s="282" t="s">
        <v>256</v>
      </c>
      <c r="U705" s="273"/>
      <c r="V705" s="271" t="str">
        <f t="shared" si="20"/>
        <v>/rsm:CrossIndustryInvoice/rsm:SupplyChainTradeTransaction/ram:ApplicableHeaderTradeSettlement/ram:ApplicableTradeTax</v>
      </c>
      <c r="W705" s="271" t="str">
        <f t="shared" si="21"/>
        <v>/ram:CategoryCode</v>
      </c>
      <c r="X705" s="272">
        <f>COUNTIFS(M$4:M705,V705)</f>
        <v>1</v>
      </c>
      <c r="Z705" s="371" t="s">
        <v>3174</v>
      </c>
      <c r="AA705" s="279">
        <v>4</v>
      </c>
      <c r="AB705" s="279" t="s">
        <v>16</v>
      </c>
      <c r="AC705" s="277" t="s">
        <v>3146</v>
      </c>
      <c r="AD705" s="277" t="s">
        <v>3180</v>
      </c>
      <c r="AE705" s="278" t="s">
        <v>1119</v>
      </c>
      <c r="AF705" s="278" t="s">
        <v>1120</v>
      </c>
      <c r="AG705" s="278" t="s">
        <v>3181</v>
      </c>
      <c r="AH705" s="277" t="s">
        <v>189</v>
      </c>
      <c r="AI705" s="279" t="s">
        <v>16</v>
      </c>
      <c r="AJ705" s="288" t="s">
        <v>3178</v>
      </c>
      <c r="AK705" s="289" t="s">
        <v>3179</v>
      </c>
      <c r="AL705" s="279" t="s">
        <v>77</v>
      </c>
      <c r="AM705" s="282" t="s">
        <v>81</v>
      </c>
      <c r="AN705" s="279" t="s">
        <v>20</v>
      </c>
      <c r="AO705" s="279" t="s">
        <v>193</v>
      </c>
      <c r="AP705" s="283" t="s">
        <v>77</v>
      </c>
      <c r="AQ705" s="268"/>
      <c r="AR705" s="282" t="s">
        <v>256</v>
      </c>
      <c r="AS705" s="398"/>
    </row>
    <row r="706" spans="1:45" s="362" customFormat="1" ht="46" customHeight="1" x14ac:dyDescent="0.2">
      <c r="A706" s="558" t="s">
        <v>4162</v>
      </c>
      <c r="B706" s="371" t="s">
        <v>3182</v>
      </c>
      <c r="C706" s="279">
        <v>4</v>
      </c>
      <c r="D706" s="279" t="s">
        <v>20</v>
      </c>
      <c r="E706" s="277" t="s">
        <v>3183</v>
      </c>
      <c r="F706" s="277" t="s">
        <v>3184</v>
      </c>
      <c r="G706" s="278" t="s">
        <v>3185</v>
      </c>
      <c r="H706" s="278"/>
      <c r="I706" s="278" t="s">
        <v>77</v>
      </c>
      <c r="J706" s="277" t="s">
        <v>189</v>
      </c>
      <c r="K706" s="279" t="s">
        <v>20</v>
      </c>
      <c r="L706" s="288" t="s">
        <v>3186</v>
      </c>
      <c r="M706" s="289" t="s">
        <v>3187</v>
      </c>
      <c r="N706" s="279" t="s">
        <v>192</v>
      </c>
      <c r="O706" s="282" t="s">
        <v>81</v>
      </c>
      <c r="P706" s="279" t="s">
        <v>20</v>
      </c>
      <c r="Q706" s="279" t="s">
        <v>77</v>
      </c>
      <c r="R706" s="283" t="s">
        <v>77</v>
      </c>
      <c r="S706" s="208">
        <f>IF(B706="EXT",MATCH(SUBSTITUTE(M706,"/rsm:CrossIndustryInvoice",""),'Order-X_EXTENDED'!O:O,0),MATCH(B706,'Order-X_EXTENDED'!Z:Z,0))</f>
        <v>888</v>
      </c>
      <c r="T706" s="282" t="s">
        <v>256</v>
      </c>
      <c r="U706" s="273"/>
      <c r="V706" s="271" t="str">
        <f t="shared" si="20"/>
        <v>/rsm:CrossIndustryInvoice/rsm:SupplyChainTradeTransaction/ram:ApplicableHeaderTradeSettlement/ram:ApplicableTradeTax</v>
      </c>
      <c r="W706" s="271" t="str">
        <f t="shared" si="21"/>
        <v>/ram:ExemptionReasonCode</v>
      </c>
      <c r="X706" s="272">
        <f>COUNTIFS(M$4:M706,V706)</f>
        <v>1</v>
      </c>
      <c r="Z706" s="371" t="s">
        <v>3182</v>
      </c>
      <c r="AA706" s="279">
        <v>4</v>
      </c>
      <c r="AB706" s="279" t="s">
        <v>20</v>
      </c>
      <c r="AC706" s="277" t="s">
        <v>789</v>
      </c>
      <c r="AD706" s="277" t="s">
        <v>3188</v>
      </c>
      <c r="AE706" s="278" t="s">
        <v>3189</v>
      </c>
      <c r="AF706" s="278"/>
      <c r="AG706" s="278" t="s">
        <v>77</v>
      </c>
      <c r="AH706" s="277" t="s">
        <v>189</v>
      </c>
      <c r="AI706" s="279" t="s">
        <v>20</v>
      </c>
      <c r="AJ706" s="288" t="s">
        <v>3186</v>
      </c>
      <c r="AK706" s="289" t="s">
        <v>3187</v>
      </c>
      <c r="AL706" s="279" t="s">
        <v>192</v>
      </c>
      <c r="AM706" s="282" t="s">
        <v>81</v>
      </c>
      <c r="AN706" s="279" t="s">
        <v>20</v>
      </c>
      <c r="AO706" s="279" t="s">
        <v>77</v>
      </c>
      <c r="AP706" s="283" t="s">
        <v>77</v>
      </c>
      <c r="AQ706" s="268"/>
      <c r="AR706" s="282" t="s">
        <v>256</v>
      </c>
      <c r="AS706" s="398"/>
    </row>
    <row r="707" spans="1:45" s="362" customFormat="1" ht="46" customHeight="1" x14ac:dyDescent="0.2">
      <c r="A707" s="558" t="s">
        <v>4162</v>
      </c>
      <c r="B707" s="371" t="s">
        <v>3190</v>
      </c>
      <c r="C707" s="286">
        <v>4</v>
      </c>
      <c r="D707" s="286" t="s">
        <v>20</v>
      </c>
      <c r="E707" s="287" t="s">
        <v>3191</v>
      </c>
      <c r="F707" s="277"/>
      <c r="G707" s="278"/>
      <c r="H707" s="278"/>
      <c r="I707" s="278"/>
      <c r="J707" s="277"/>
      <c r="K707" s="279" t="s">
        <v>20</v>
      </c>
      <c r="L707" s="288" t="s">
        <v>3192</v>
      </c>
      <c r="M707" s="289" t="s">
        <v>3193</v>
      </c>
      <c r="N707" s="279"/>
      <c r="O707" s="282"/>
      <c r="P707" s="279" t="s">
        <v>20</v>
      </c>
      <c r="Q707" s="279"/>
      <c r="R707" s="283"/>
      <c r="S707" s="208" t="e">
        <f>IF(B707="EXT",MATCH(SUBSTITUTE(M707,"/rsm:CrossIndustryInvoice",""),'Order-X_EXTENDED'!O:O,0),MATCH(B707,'Order-X_EXTENDED'!Z:Z,0))</f>
        <v>#N/A</v>
      </c>
      <c r="T707" s="282" t="s">
        <v>359</v>
      </c>
      <c r="U707" s="273" t="s">
        <v>4704</v>
      </c>
      <c r="V707" s="271" t="str">
        <f t="shared" si="20"/>
        <v>/rsm:CrossIndustryInvoice/rsm:SupplyChainTradeTransaction/ram:ApplicableHeaderTradeSettlement/ram:ApplicableTradeTax</v>
      </c>
      <c r="W707" s="271" t="str">
        <f t="shared" si="21"/>
        <v>/ram:TaxPointDate</v>
      </c>
      <c r="X707" s="272">
        <f>COUNTIFS(M$4:M707,V707)</f>
        <v>1</v>
      </c>
      <c r="Z707" s="371" t="s">
        <v>3190</v>
      </c>
      <c r="AA707" s="286">
        <v>4</v>
      </c>
      <c r="AB707" s="286" t="s">
        <v>20</v>
      </c>
      <c r="AC707" s="287" t="s">
        <v>3194</v>
      </c>
      <c r="AD707" s="277"/>
      <c r="AE707" s="278"/>
      <c r="AF707" s="278"/>
      <c r="AG707" s="278" t="s">
        <v>77</v>
      </c>
      <c r="AH707" s="277"/>
      <c r="AI707" s="279" t="s">
        <v>20</v>
      </c>
      <c r="AJ707" s="288" t="s">
        <v>3192</v>
      </c>
      <c r="AK707" s="289" t="s">
        <v>3193</v>
      </c>
      <c r="AL707" s="279"/>
      <c r="AM707" s="282"/>
      <c r="AN707" s="279" t="s">
        <v>20</v>
      </c>
      <c r="AO707" s="279"/>
      <c r="AP707" s="283"/>
      <c r="AQ707" s="268"/>
      <c r="AR707" s="282" t="s">
        <v>359</v>
      </c>
      <c r="AS707" s="398"/>
    </row>
    <row r="708" spans="1:45" s="362" customFormat="1" ht="46" customHeight="1" x14ac:dyDescent="0.2">
      <c r="A708" s="558" t="s">
        <v>4162</v>
      </c>
      <c r="B708" s="371" t="s">
        <v>3195</v>
      </c>
      <c r="C708" s="279">
        <v>5</v>
      </c>
      <c r="D708" s="279" t="s">
        <v>20</v>
      </c>
      <c r="E708" s="277" t="s">
        <v>3196</v>
      </c>
      <c r="F708" s="277" t="s">
        <v>3197</v>
      </c>
      <c r="G708" s="278" t="s">
        <v>3198</v>
      </c>
      <c r="H708" s="278" t="s">
        <v>3199</v>
      </c>
      <c r="I708" s="278" t="s">
        <v>3200</v>
      </c>
      <c r="J708" s="277" t="s">
        <v>212</v>
      </c>
      <c r="K708" s="279" t="s">
        <v>16</v>
      </c>
      <c r="L708" s="288" t="s">
        <v>3201</v>
      </c>
      <c r="M708" s="289" t="s">
        <v>3202</v>
      </c>
      <c r="N708" s="279" t="s">
        <v>215</v>
      </c>
      <c r="O708" s="282" t="s">
        <v>81</v>
      </c>
      <c r="P708" s="279" t="s">
        <v>16</v>
      </c>
      <c r="Q708" s="279" t="s">
        <v>3203</v>
      </c>
      <c r="R708" s="283" t="s">
        <v>216</v>
      </c>
      <c r="S708" s="208" t="e">
        <f>IF(B708="EXT",MATCH(SUBSTITUTE(M708,"/rsm:CrossIndustryInvoice",""),'Order-X_EXTENDED'!O:O,0),MATCH(B708,'Order-X_EXTENDED'!Z:Z,0))</f>
        <v>#N/A</v>
      </c>
      <c r="T708" s="282" t="s">
        <v>359</v>
      </c>
      <c r="U708" s="273" t="s">
        <v>4704</v>
      </c>
      <c r="V708" s="271" t="str">
        <f t="shared" si="20"/>
        <v>/rsm:CrossIndustryInvoice/rsm:SupplyChainTradeTransaction/ram:ApplicableHeaderTradeSettlement/ram:ApplicableTradeTax/ram:TaxPointDate</v>
      </c>
      <c r="W708" s="271" t="str">
        <f t="shared" si="21"/>
        <v>/udt:DateString</v>
      </c>
      <c r="X708" s="272">
        <f>COUNTIFS(M$4:M708,V708)</f>
        <v>1</v>
      </c>
      <c r="Z708" s="371" t="s">
        <v>3195</v>
      </c>
      <c r="AA708" s="279">
        <v>5</v>
      </c>
      <c r="AB708" s="279" t="s">
        <v>20</v>
      </c>
      <c r="AC708" s="277" t="s">
        <v>3204</v>
      </c>
      <c r="AD708" s="277" t="s">
        <v>3205</v>
      </c>
      <c r="AE708" s="278" t="s">
        <v>3206</v>
      </c>
      <c r="AF708" s="278" t="s">
        <v>3207</v>
      </c>
      <c r="AG708" s="278" t="s">
        <v>3208</v>
      </c>
      <c r="AH708" s="277" t="s">
        <v>212</v>
      </c>
      <c r="AI708" s="279" t="s">
        <v>16</v>
      </c>
      <c r="AJ708" s="288" t="s">
        <v>3201</v>
      </c>
      <c r="AK708" s="289" t="s">
        <v>3202</v>
      </c>
      <c r="AL708" s="279" t="s">
        <v>215</v>
      </c>
      <c r="AM708" s="282" t="s">
        <v>81</v>
      </c>
      <c r="AN708" s="279" t="s">
        <v>16</v>
      </c>
      <c r="AO708" s="279" t="s">
        <v>3203</v>
      </c>
      <c r="AP708" s="283" t="s">
        <v>216</v>
      </c>
      <c r="AQ708" s="268"/>
      <c r="AR708" s="282" t="s">
        <v>359</v>
      </c>
      <c r="AS708" s="398"/>
    </row>
    <row r="709" spans="1:45" s="362" customFormat="1" ht="46" customHeight="1" x14ac:dyDescent="0.2">
      <c r="A709" s="558" t="s">
        <v>4162</v>
      </c>
      <c r="B709" s="371" t="s">
        <v>3209</v>
      </c>
      <c r="C709" s="279">
        <v>6</v>
      </c>
      <c r="D709" s="279" t="s">
        <v>16</v>
      </c>
      <c r="E709" s="307" t="s">
        <v>1164</v>
      </c>
      <c r="F709" s="277" t="s">
        <v>77</v>
      </c>
      <c r="G709" s="278" t="s">
        <v>29</v>
      </c>
      <c r="H709" s="278"/>
      <c r="I709" s="278" t="s">
        <v>227</v>
      </c>
      <c r="J709" s="277"/>
      <c r="K709" s="279" t="s">
        <v>16</v>
      </c>
      <c r="L709" s="288" t="s">
        <v>3210</v>
      </c>
      <c r="M709" s="289" t="s">
        <v>3211</v>
      </c>
      <c r="N709" s="279" t="s">
        <v>77</v>
      </c>
      <c r="O709" s="282" t="s">
        <v>230</v>
      </c>
      <c r="P709" s="279" t="s">
        <v>20</v>
      </c>
      <c r="Q709" s="279" t="s">
        <v>77</v>
      </c>
      <c r="R709" s="283" t="s">
        <v>227</v>
      </c>
      <c r="S709" s="208" t="e">
        <f>IF(B709="EXT",MATCH(SUBSTITUTE(M709,"/rsm:CrossIndustryInvoice",""),'Order-X_EXTENDED'!O:O,0),MATCH(B709,'Order-X_EXTENDED'!Z:Z,0))</f>
        <v>#N/A</v>
      </c>
      <c r="T709" s="282" t="s">
        <v>359</v>
      </c>
      <c r="U709" s="273" t="s">
        <v>4704</v>
      </c>
      <c r="V709" s="271" t="str">
        <f t="shared" si="20"/>
        <v>/rsm:CrossIndustryInvoice/rsm:SupplyChainTradeTransaction/ram:ApplicableHeaderTradeSettlement/ram:ApplicableTradeTax/ram:TaxPointDate/udt:DateString</v>
      </c>
      <c r="W709" s="271" t="str">
        <f t="shared" si="21"/>
        <v>/@format</v>
      </c>
      <c r="X709" s="272">
        <f>COUNTIFS(M$4:M709,V709)</f>
        <v>1</v>
      </c>
      <c r="Z709" s="371" t="s">
        <v>3209</v>
      </c>
      <c r="AA709" s="279">
        <v>6</v>
      </c>
      <c r="AB709" s="279" t="s">
        <v>16</v>
      </c>
      <c r="AC709" s="307" t="s">
        <v>1167</v>
      </c>
      <c r="AD709" s="277" t="s">
        <v>77</v>
      </c>
      <c r="AE709" s="278" t="s">
        <v>232</v>
      </c>
      <c r="AF709" s="278"/>
      <c r="AG709" s="278" t="s">
        <v>233</v>
      </c>
      <c r="AH709" s="277"/>
      <c r="AI709" s="279" t="s">
        <v>16</v>
      </c>
      <c r="AJ709" s="288" t="s">
        <v>3210</v>
      </c>
      <c r="AK709" s="289" t="s">
        <v>3211</v>
      </c>
      <c r="AL709" s="279" t="s">
        <v>77</v>
      </c>
      <c r="AM709" s="282" t="s">
        <v>230</v>
      </c>
      <c r="AN709" s="279" t="s">
        <v>20</v>
      </c>
      <c r="AO709" s="279" t="s">
        <v>77</v>
      </c>
      <c r="AP709" s="283" t="s">
        <v>227</v>
      </c>
      <c r="AQ709" s="268"/>
      <c r="AR709" s="282" t="s">
        <v>359</v>
      </c>
      <c r="AS709" s="398"/>
    </row>
    <row r="710" spans="1:45" s="362" customFormat="1" ht="46" customHeight="1" x14ac:dyDescent="0.2">
      <c r="A710" s="558" t="s">
        <v>4162</v>
      </c>
      <c r="B710" s="371" t="s">
        <v>3212</v>
      </c>
      <c r="C710" s="279">
        <v>4</v>
      </c>
      <c r="D710" s="279" t="s">
        <v>20</v>
      </c>
      <c r="E710" s="277" t="s">
        <v>3213</v>
      </c>
      <c r="F710" s="277" t="s">
        <v>3214</v>
      </c>
      <c r="G710" s="278" t="s">
        <v>3215</v>
      </c>
      <c r="H710" s="278" t="s">
        <v>3216</v>
      </c>
      <c r="I710" s="278" t="s">
        <v>3200</v>
      </c>
      <c r="J710" s="277" t="s">
        <v>189</v>
      </c>
      <c r="K710" s="279" t="s">
        <v>20</v>
      </c>
      <c r="L710" s="288" t="s">
        <v>3217</v>
      </c>
      <c r="M710" s="289" t="s">
        <v>3218</v>
      </c>
      <c r="N710" s="279" t="s">
        <v>192</v>
      </c>
      <c r="O710" s="282" t="s">
        <v>81</v>
      </c>
      <c r="P710" s="279" t="s">
        <v>20</v>
      </c>
      <c r="Q710" s="279" t="s">
        <v>3203</v>
      </c>
      <c r="R710" s="283" t="s">
        <v>77</v>
      </c>
      <c r="S710" s="208">
        <f>IF(B710="EXT",MATCH(SUBSTITUTE(M710,"/rsm:CrossIndustryInvoice",""),'Order-X_EXTENDED'!O:O,0),MATCH(B710,'Order-X_EXTENDED'!Z:Z,0))</f>
        <v>889</v>
      </c>
      <c r="T710" s="282" t="s">
        <v>256</v>
      </c>
      <c r="U710" s="273"/>
      <c r="V710" s="271" t="str">
        <f t="shared" si="20"/>
        <v>/rsm:CrossIndustryInvoice/rsm:SupplyChainTradeTransaction/ram:ApplicableHeaderTradeSettlement/ram:ApplicableTradeTax</v>
      </c>
      <c r="W710" s="271" t="str">
        <f t="shared" si="21"/>
        <v>/ram:DueDateTypeCode</v>
      </c>
      <c r="X710" s="272">
        <f>COUNTIFS(M$4:M710,V710)</f>
        <v>1</v>
      </c>
      <c r="Z710" s="371" t="s">
        <v>3212</v>
      </c>
      <c r="AA710" s="279">
        <v>4</v>
      </c>
      <c r="AB710" s="279" t="s">
        <v>20</v>
      </c>
      <c r="AC710" s="277" t="s">
        <v>3219</v>
      </c>
      <c r="AD710" s="277" t="s">
        <v>3220</v>
      </c>
      <c r="AE710" s="278" t="s">
        <v>3221</v>
      </c>
      <c r="AF710" s="278" t="s">
        <v>3222</v>
      </c>
      <c r="AG710" s="278" t="s">
        <v>3208</v>
      </c>
      <c r="AH710" s="277" t="s">
        <v>189</v>
      </c>
      <c r="AI710" s="279" t="s">
        <v>20</v>
      </c>
      <c r="AJ710" s="288" t="s">
        <v>3217</v>
      </c>
      <c r="AK710" s="289" t="s">
        <v>3218</v>
      </c>
      <c r="AL710" s="279" t="s">
        <v>192</v>
      </c>
      <c r="AM710" s="282" t="s">
        <v>81</v>
      </c>
      <c r="AN710" s="279" t="s">
        <v>20</v>
      </c>
      <c r="AO710" s="279" t="s">
        <v>3203</v>
      </c>
      <c r="AP710" s="283" t="s">
        <v>77</v>
      </c>
      <c r="AQ710" s="268"/>
      <c r="AR710" s="282" t="s">
        <v>256</v>
      </c>
      <c r="AS710" s="398"/>
    </row>
    <row r="711" spans="1:45" s="362" customFormat="1" ht="46" customHeight="1" x14ac:dyDescent="0.2">
      <c r="A711" s="558" t="s">
        <v>4162</v>
      </c>
      <c r="B711" s="371" t="s">
        <v>3223</v>
      </c>
      <c r="C711" s="279">
        <v>4</v>
      </c>
      <c r="D711" s="279" t="s">
        <v>20</v>
      </c>
      <c r="E711" s="277" t="s">
        <v>3224</v>
      </c>
      <c r="F711" s="277" t="s">
        <v>3225</v>
      </c>
      <c r="G711" s="278" t="s">
        <v>3226</v>
      </c>
      <c r="H711" s="278" t="s">
        <v>1126</v>
      </c>
      <c r="I711" s="278" t="s">
        <v>3227</v>
      </c>
      <c r="J711" s="277" t="s">
        <v>1127</v>
      </c>
      <c r="K711" s="279" t="s">
        <v>20</v>
      </c>
      <c r="L711" s="288" t="s">
        <v>3228</v>
      </c>
      <c r="M711" s="289" t="s">
        <v>3229</v>
      </c>
      <c r="N711" s="279" t="s">
        <v>1130</v>
      </c>
      <c r="O711" s="282" t="s">
        <v>81</v>
      </c>
      <c r="P711" s="279" t="s">
        <v>20</v>
      </c>
      <c r="Q711" s="279" t="s">
        <v>77</v>
      </c>
      <c r="R711" s="283" t="s">
        <v>77</v>
      </c>
      <c r="S711" s="208">
        <f>IF(B711="EXT",MATCH(SUBSTITUTE(M711,"/rsm:CrossIndustryInvoice",""),'Order-X_EXTENDED'!O:O,0),MATCH(B711,'Order-X_EXTENDED'!Z:Z,0))</f>
        <v>890</v>
      </c>
      <c r="T711" s="282" t="s">
        <v>256</v>
      </c>
      <c r="U711" s="273"/>
      <c r="V711" s="271" t="str">
        <f t="shared" si="20"/>
        <v>/rsm:CrossIndustryInvoice/rsm:SupplyChainTradeTransaction/ram:ApplicableHeaderTradeSettlement/ram:ApplicableTradeTax</v>
      </c>
      <c r="W711" s="271" t="str">
        <f t="shared" si="21"/>
        <v>/ram:RateApplicablePercent</v>
      </c>
      <c r="X711" s="272">
        <f>COUNTIFS(M$4:M711,V711)</f>
        <v>1</v>
      </c>
      <c r="Z711" s="371" t="s">
        <v>3223</v>
      </c>
      <c r="AA711" s="279">
        <v>4</v>
      </c>
      <c r="AB711" s="279" t="s">
        <v>20</v>
      </c>
      <c r="AC711" s="277" t="s">
        <v>3230</v>
      </c>
      <c r="AD711" s="277" t="s">
        <v>3231</v>
      </c>
      <c r="AE711" s="278" t="s">
        <v>3232</v>
      </c>
      <c r="AF711" s="278" t="s">
        <v>1134</v>
      </c>
      <c r="AG711" s="278" t="s">
        <v>3233</v>
      </c>
      <c r="AH711" s="277" t="s">
        <v>1135</v>
      </c>
      <c r="AI711" s="279" t="s">
        <v>20</v>
      </c>
      <c r="AJ711" s="288" t="s">
        <v>3228</v>
      </c>
      <c r="AK711" s="289" t="s">
        <v>3229</v>
      </c>
      <c r="AL711" s="279" t="s">
        <v>1130</v>
      </c>
      <c r="AM711" s="282" t="s">
        <v>81</v>
      </c>
      <c r="AN711" s="279" t="s">
        <v>20</v>
      </c>
      <c r="AO711" s="279" t="s">
        <v>77</v>
      </c>
      <c r="AP711" s="283" t="s">
        <v>77</v>
      </c>
      <c r="AQ711" s="268"/>
      <c r="AR711" s="282" t="s">
        <v>256</v>
      </c>
      <c r="AS711" s="398"/>
    </row>
    <row r="712" spans="1:45" s="362" customFormat="1" ht="46" customHeight="1" x14ac:dyDescent="0.2">
      <c r="A712" s="557" t="s">
        <v>4162</v>
      </c>
      <c r="B712" s="369" t="s">
        <v>3234</v>
      </c>
      <c r="C712" s="373">
        <v>3</v>
      </c>
      <c r="D712" s="304" t="s">
        <v>20</v>
      </c>
      <c r="E712" s="300" t="s">
        <v>3235</v>
      </c>
      <c r="F712" s="300" t="s">
        <v>3236</v>
      </c>
      <c r="G712" s="301" t="s">
        <v>3237</v>
      </c>
      <c r="H712" s="301"/>
      <c r="I712" s="301" t="s">
        <v>77</v>
      </c>
      <c r="J712" s="300"/>
      <c r="K712" s="374" t="s">
        <v>20</v>
      </c>
      <c r="L712" s="375" t="s">
        <v>3238</v>
      </c>
      <c r="M712" s="376" t="s">
        <v>3239</v>
      </c>
      <c r="N712" s="374" t="s">
        <v>77</v>
      </c>
      <c r="O712" s="357" t="s">
        <v>81</v>
      </c>
      <c r="P712" s="374" t="s">
        <v>20</v>
      </c>
      <c r="Q712" s="374" t="s">
        <v>77</v>
      </c>
      <c r="R712" s="377" t="s">
        <v>77</v>
      </c>
      <c r="S712" s="208" t="e">
        <f>IF(B712="EXT",MATCH(SUBSTITUTE(M712,"/rsm:CrossIndustryInvoice",""),'Order-X_EXTENDED'!O:O,0),MATCH(B712,'Order-X_EXTENDED'!Z:Z,0))</f>
        <v>#N/A</v>
      </c>
      <c r="T712" s="357" t="s">
        <v>256</v>
      </c>
      <c r="U712" s="273" t="s">
        <v>4704</v>
      </c>
      <c r="V712" s="271" t="str">
        <f t="shared" si="20"/>
        <v>/rsm:CrossIndustryInvoice/rsm:SupplyChainTradeTransaction/ram:ApplicableHeaderTradeSettlement</v>
      </c>
      <c r="W712" s="271" t="str">
        <f t="shared" si="21"/>
        <v>/ram:BillingSpecifiedPeriod</v>
      </c>
      <c r="X712" s="272">
        <f>COUNTIFS(M$4:M712,V712)</f>
        <v>1</v>
      </c>
      <c r="Z712" s="369" t="s">
        <v>3234</v>
      </c>
      <c r="AA712" s="373">
        <v>3</v>
      </c>
      <c r="AB712" s="304" t="s">
        <v>20</v>
      </c>
      <c r="AC712" s="300" t="s">
        <v>3240</v>
      </c>
      <c r="AD712" s="300" t="s">
        <v>3241</v>
      </c>
      <c r="AE712" s="301" t="s">
        <v>3242</v>
      </c>
      <c r="AF712" s="301"/>
      <c r="AG712" s="301" t="s">
        <v>77</v>
      </c>
      <c r="AH712" s="300"/>
      <c r="AI712" s="374" t="s">
        <v>20</v>
      </c>
      <c r="AJ712" s="375" t="s">
        <v>3238</v>
      </c>
      <c r="AK712" s="376" t="s">
        <v>3239</v>
      </c>
      <c r="AL712" s="374" t="s">
        <v>77</v>
      </c>
      <c r="AM712" s="357" t="s">
        <v>81</v>
      </c>
      <c r="AN712" s="374" t="s">
        <v>20</v>
      </c>
      <c r="AO712" s="374" t="s">
        <v>77</v>
      </c>
      <c r="AP712" s="377" t="s">
        <v>77</v>
      </c>
      <c r="AQ712" s="268"/>
      <c r="AR712" s="357" t="s">
        <v>256</v>
      </c>
      <c r="AS712" s="398"/>
    </row>
    <row r="713" spans="1:45" s="362" customFormat="1" ht="46" customHeight="1" x14ac:dyDescent="0.2">
      <c r="A713" s="558" t="s">
        <v>4162</v>
      </c>
      <c r="B713" s="274" t="s">
        <v>92</v>
      </c>
      <c r="C713" s="275">
        <v>4</v>
      </c>
      <c r="D713" s="275" t="s">
        <v>20</v>
      </c>
      <c r="E713" s="277" t="s">
        <v>49</v>
      </c>
      <c r="F713" s="277"/>
      <c r="G713" s="278"/>
      <c r="H713" s="278"/>
      <c r="I713" s="278"/>
      <c r="J713" s="277"/>
      <c r="K713" s="279" t="s">
        <v>20</v>
      </c>
      <c r="L713" s="280" t="s">
        <v>3243</v>
      </c>
      <c r="M713" s="281" t="s">
        <v>3244</v>
      </c>
      <c r="N713" s="279"/>
      <c r="O713" s="282"/>
      <c r="P713" s="275" t="s">
        <v>21</v>
      </c>
      <c r="Q713" s="279"/>
      <c r="R713" s="283"/>
      <c r="S713" s="208" t="e">
        <f>IF(B713="EXT",MATCH(SUBSTITUTE(M713,"/rsm:CrossIndustryInvoice",""),'Order-X_EXTENDED'!O:O,0),MATCH(B713,'Order-X_EXTENDED'!Z:Z,0))</f>
        <v>#N/A</v>
      </c>
      <c r="T713" s="284" t="s">
        <v>99</v>
      </c>
      <c r="U713" s="273" t="s">
        <v>4704</v>
      </c>
      <c r="V713" s="271" t="str">
        <f t="shared" si="20"/>
        <v>/rsm:CrossIndustryInvoice/rsm:SupplyChainTradeTransaction/ram:ApplicableHeaderTradeSettlement/ram:BillingSpecifiedPeriod</v>
      </c>
      <c r="W713" s="271" t="str">
        <f t="shared" si="21"/>
        <v>/ram:Description</v>
      </c>
      <c r="X713" s="272">
        <f>COUNTIFS(M$4:M713,V713)</f>
        <v>1</v>
      </c>
      <c r="Z713" s="274" t="s">
        <v>92</v>
      </c>
      <c r="AA713" s="275">
        <v>4</v>
      </c>
      <c r="AB713" s="275" t="s">
        <v>20</v>
      </c>
      <c r="AC713" s="277" t="s">
        <v>3245</v>
      </c>
      <c r="AD713" s="277"/>
      <c r="AE713" s="278"/>
      <c r="AF713" s="278" t="s">
        <v>3246</v>
      </c>
      <c r="AG713" s="278"/>
      <c r="AH713" s="277"/>
      <c r="AI713" s="279" t="s">
        <v>20</v>
      </c>
      <c r="AJ713" s="280" t="s">
        <v>3243</v>
      </c>
      <c r="AK713" s="281" t="s">
        <v>3244</v>
      </c>
      <c r="AL713" s="279"/>
      <c r="AM713" s="282"/>
      <c r="AN713" s="275" t="s">
        <v>21</v>
      </c>
      <c r="AO713" s="279"/>
      <c r="AP713" s="283"/>
      <c r="AQ713" s="268"/>
      <c r="AR713" s="284" t="s">
        <v>99</v>
      </c>
      <c r="AS713" s="398"/>
    </row>
    <row r="714" spans="1:45" s="362" customFormat="1" ht="46" customHeight="1" x14ac:dyDescent="0.2">
      <c r="A714" s="558" t="s">
        <v>4162</v>
      </c>
      <c r="B714" s="378" t="s">
        <v>3247</v>
      </c>
      <c r="C714" s="327">
        <v>4</v>
      </c>
      <c r="D714" s="327" t="s">
        <v>20</v>
      </c>
      <c r="E714" s="334" t="s">
        <v>4682</v>
      </c>
      <c r="F714" s="328"/>
      <c r="G714" s="329"/>
      <c r="H714" s="329"/>
      <c r="I714" s="329"/>
      <c r="J714" s="328"/>
      <c r="K714" s="327" t="s">
        <v>20</v>
      </c>
      <c r="L714" s="330" t="s">
        <v>3248</v>
      </c>
      <c r="M714" s="331" t="s">
        <v>3249</v>
      </c>
      <c r="N714" s="327"/>
      <c r="O714" s="332"/>
      <c r="P714" s="327" t="s">
        <v>20</v>
      </c>
      <c r="Q714" s="327"/>
      <c r="R714" s="333"/>
      <c r="S714" s="208" t="e">
        <f>IF(B714="EXT",MATCH(SUBSTITUTE(M714,"/rsm:CrossIndustryInvoice",""),'Order-X_EXTENDED'!O:O,0),MATCH(B714,'Order-X_EXTENDED'!Z:Z,0))</f>
        <v>#N/A</v>
      </c>
      <c r="T714" s="332" t="s">
        <v>256</v>
      </c>
      <c r="U714" s="273" t="s">
        <v>4704</v>
      </c>
      <c r="V714" s="271" t="str">
        <f t="shared" si="20"/>
        <v>/rsm:CrossIndustryInvoice/rsm:SupplyChainTradeTransaction/ram:ApplicableHeaderTradeSettlement/ram:BillingSpecifiedPeriod</v>
      </c>
      <c r="W714" s="271" t="str">
        <f t="shared" si="21"/>
        <v>/ram:StartDateTime</v>
      </c>
      <c r="X714" s="272">
        <f>COUNTIFS(M$4:M714,V714)</f>
        <v>1</v>
      </c>
      <c r="Z714" s="378" t="s">
        <v>3247</v>
      </c>
      <c r="AA714" s="327">
        <v>4</v>
      </c>
      <c r="AB714" s="327" t="s">
        <v>20</v>
      </c>
      <c r="AC714" s="334" t="s">
        <v>3250</v>
      </c>
      <c r="AD714" s="328"/>
      <c r="AE714" s="329"/>
      <c r="AF714" s="329"/>
      <c r="AG714" s="329" t="s">
        <v>77</v>
      </c>
      <c r="AH714" s="328"/>
      <c r="AI714" s="327" t="s">
        <v>20</v>
      </c>
      <c r="AJ714" s="330" t="s">
        <v>3248</v>
      </c>
      <c r="AK714" s="331" t="s">
        <v>3249</v>
      </c>
      <c r="AL714" s="327"/>
      <c r="AM714" s="332"/>
      <c r="AN714" s="327" t="s">
        <v>20</v>
      </c>
      <c r="AO714" s="327"/>
      <c r="AP714" s="333"/>
      <c r="AQ714" s="268"/>
      <c r="AR714" s="332" t="s">
        <v>256</v>
      </c>
      <c r="AS714" s="398"/>
    </row>
    <row r="715" spans="1:45" s="362" customFormat="1" ht="46" customHeight="1" x14ac:dyDescent="0.2">
      <c r="A715" s="558" t="s">
        <v>4162</v>
      </c>
      <c r="B715" s="371" t="s">
        <v>3251</v>
      </c>
      <c r="C715" s="279">
        <v>5</v>
      </c>
      <c r="D715" s="279" t="s">
        <v>20</v>
      </c>
      <c r="E715" s="277" t="s">
        <v>3252</v>
      </c>
      <c r="F715" s="277" t="s">
        <v>3253</v>
      </c>
      <c r="G715" s="278" t="s">
        <v>3254</v>
      </c>
      <c r="H715" s="278" t="s">
        <v>3255</v>
      </c>
      <c r="I715" s="278" t="s">
        <v>3256</v>
      </c>
      <c r="J715" s="277" t="s">
        <v>212</v>
      </c>
      <c r="K715" s="279" t="s">
        <v>16</v>
      </c>
      <c r="L715" s="288" t="s">
        <v>3257</v>
      </c>
      <c r="M715" s="289" t="s">
        <v>3258</v>
      </c>
      <c r="N715" s="279" t="s">
        <v>215</v>
      </c>
      <c r="O715" s="282" t="s">
        <v>81</v>
      </c>
      <c r="P715" s="279" t="s">
        <v>16</v>
      </c>
      <c r="Q715" s="279" t="s">
        <v>3259</v>
      </c>
      <c r="R715" s="283" t="s">
        <v>216</v>
      </c>
      <c r="S715" s="208" t="e">
        <f>IF(B715="EXT",MATCH(SUBSTITUTE(M715,"/rsm:CrossIndustryInvoice",""),'Order-X_EXTENDED'!O:O,0),MATCH(B715,'Order-X_EXTENDED'!Z:Z,0))</f>
        <v>#N/A</v>
      </c>
      <c r="T715" s="282" t="s">
        <v>256</v>
      </c>
      <c r="U715" s="273" t="s">
        <v>4704</v>
      </c>
      <c r="V715" s="271" t="str">
        <f t="shared" si="20"/>
        <v>/rsm:CrossIndustryInvoice/rsm:SupplyChainTradeTransaction/ram:ApplicableHeaderTradeSettlement/ram:BillingSpecifiedPeriod/ram:StartDateTime</v>
      </c>
      <c r="W715" s="271" t="str">
        <f t="shared" si="21"/>
        <v>/udt:DateTimeString</v>
      </c>
      <c r="X715" s="272">
        <f>COUNTIFS(M$4:M715,V715)</f>
        <v>1</v>
      </c>
      <c r="Z715" s="371" t="s">
        <v>3251</v>
      </c>
      <c r="AA715" s="279">
        <v>5</v>
      </c>
      <c r="AB715" s="279" t="s">
        <v>20</v>
      </c>
      <c r="AC715" s="277" t="s">
        <v>3260</v>
      </c>
      <c r="AD715" s="277" t="s">
        <v>3261</v>
      </c>
      <c r="AE715" s="278" t="s">
        <v>1160</v>
      </c>
      <c r="AF715" s="278" t="s">
        <v>3262</v>
      </c>
      <c r="AG715" s="278" t="s">
        <v>3263</v>
      </c>
      <c r="AH715" s="277" t="s">
        <v>212</v>
      </c>
      <c r="AI715" s="279" t="s">
        <v>16</v>
      </c>
      <c r="AJ715" s="288" t="s">
        <v>3257</v>
      </c>
      <c r="AK715" s="289" t="s">
        <v>3258</v>
      </c>
      <c r="AL715" s="279" t="s">
        <v>215</v>
      </c>
      <c r="AM715" s="282" t="s">
        <v>81</v>
      </c>
      <c r="AN715" s="279" t="s">
        <v>16</v>
      </c>
      <c r="AO715" s="279" t="s">
        <v>3259</v>
      </c>
      <c r="AP715" s="283" t="s">
        <v>216</v>
      </c>
      <c r="AQ715" s="268"/>
      <c r="AR715" s="282" t="s">
        <v>256</v>
      </c>
      <c r="AS715" s="398"/>
    </row>
    <row r="716" spans="1:45" s="362" customFormat="1" ht="46" customHeight="1" x14ac:dyDescent="0.2">
      <c r="A716" s="558" t="s">
        <v>4162</v>
      </c>
      <c r="B716" s="371" t="s">
        <v>3264</v>
      </c>
      <c r="C716" s="279">
        <v>6</v>
      </c>
      <c r="D716" s="279" t="s">
        <v>16</v>
      </c>
      <c r="E716" s="307" t="s">
        <v>1164</v>
      </c>
      <c r="F716" s="277" t="s">
        <v>77</v>
      </c>
      <c r="G716" s="278" t="s">
        <v>29</v>
      </c>
      <c r="H716" s="278"/>
      <c r="I716" s="278" t="s">
        <v>227</v>
      </c>
      <c r="J716" s="277"/>
      <c r="K716" s="279" t="s">
        <v>16</v>
      </c>
      <c r="L716" s="288" t="s">
        <v>3265</v>
      </c>
      <c r="M716" s="289" t="s">
        <v>3266</v>
      </c>
      <c r="N716" s="279" t="s">
        <v>77</v>
      </c>
      <c r="O716" s="282" t="s">
        <v>230</v>
      </c>
      <c r="P716" s="279" t="s">
        <v>20</v>
      </c>
      <c r="Q716" s="279" t="s">
        <v>77</v>
      </c>
      <c r="R716" s="283" t="s">
        <v>227</v>
      </c>
      <c r="S716" s="208" t="e">
        <f>IF(B716="EXT",MATCH(SUBSTITUTE(M716,"/rsm:CrossIndustryInvoice",""),'Order-X_EXTENDED'!O:O,0),MATCH(B716,'Order-X_EXTENDED'!Z:Z,0))</f>
        <v>#N/A</v>
      </c>
      <c r="T716" s="282" t="s">
        <v>256</v>
      </c>
      <c r="U716" s="273" t="s">
        <v>4704</v>
      </c>
      <c r="V716" s="271" t="str">
        <f t="shared" ref="V716:V779" si="22">IF(ISERROR(FIND("/",M716)),M716,LEFT(M716,FIND(CHAR(1),SUBSTITUTE(M716,"/",CHAR(1),LEN(M716)-LEN(SUBSTITUTE(M716,"/",""))))-1))</f>
        <v>/rsm:CrossIndustryInvoice/rsm:SupplyChainTradeTransaction/ram:ApplicableHeaderTradeSettlement/ram:BillingSpecifiedPeriod/ram:StartDateTime/udt:DateTimeString</v>
      </c>
      <c r="W716" s="271" t="str">
        <f t="shared" ref="W716:W779" si="23">IF(ISERROR(FIND("/",M716)),M716,MID(M716, FIND(CHAR(1),SUBSTITUTE(M716,"/",CHAR(1), LEN(M716)-LEN(SUBSTITUTE(M716,"/","")))), LEN(M716)))</f>
        <v>/@format</v>
      </c>
      <c r="X716" s="272">
        <f>COUNTIFS(M$4:M716,V716)</f>
        <v>1</v>
      </c>
      <c r="Z716" s="371" t="s">
        <v>3264</v>
      </c>
      <c r="AA716" s="279">
        <v>6</v>
      </c>
      <c r="AB716" s="279" t="s">
        <v>16</v>
      </c>
      <c r="AC716" s="307" t="s">
        <v>77</v>
      </c>
      <c r="AD716" s="277" t="s">
        <v>77</v>
      </c>
      <c r="AE716" s="278" t="s">
        <v>232</v>
      </c>
      <c r="AF716" s="278"/>
      <c r="AG716" s="278" t="s">
        <v>233</v>
      </c>
      <c r="AH716" s="277"/>
      <c r="AI716" s="279" t="s">
        <v>16</v>
      </c>
      <c r="AJ716" s="288" t="s">
        <v>3265</v>
      </c>
      <c r="AK716" s="289" t="s">
        <v>3266</v>
      </c>
      <c r="AL716" s="279" t="s">
        <v>77</v>
      </c>
      <c r="AM716" s="282" t="s">
        <v>230</v>
      </c>
      <c r="AN716" s="279" t="s">
        <v>20</v>
      </c>
      <c r="AO716" s="279" t="s">
        <v>77</v>
      </c>
      <c r="AP716" s="283" t="s">
        <v>227</v>
      </c>
      <c r="AQ716" s="268"/>
      <c r="AR716" s="282" t="s">
        <v>256</v>
      </c>
      <c r="AS716" s="398"/>
    </row>
    <row r="717" spans="1:45" s="362" customFormat="1" ht="46" customHeight="1" x14ac:dyDescent="0.2">
      <c r="A717" s="558" t="s">
        <v>4162</v>
      </c>
      <c r="B717" s="378" t="s">
        <v>3267</v>
      </c>
      <c r="C717" s="327">
        <v>4</v>
      </c>
      <c r="D717" s="327" t="s">
        <v>20</v>
      </c>
      <c r="E717" s="334" t="s">
        <v>4683</v>
      </c>
      <c r="F717" s="328"/>
      <c r="G717" s="329"/>
      <c r="H717" s="329"/>
      <c r="I717" s="329"/>
      <c r="J717" s="328"/>
      <c r="K717" s="327" t="s">
        <v>20</v>
      </c>
      <c r="L717" s="330" t="s">
        <v>3268</v>
      </c>
      <c r="M717" s="331" t="s">
        <v>3269</v>
      </c>
      <c r="N717" s="327"/>
      <c r="O717" s="332"/>
      <c r="P717" s="327" t="s">
        <v>20</v>
      </c>
      <c r="Q717" s="327"/>
      <c r="R717" s="333"/>
      <c r="S717" s="208" t="e">
        <f>IF(B717="EXT",MATCH(SUBSTITUTE(M717,"/rsm:CrossIndustryInvoice",""),'Order-X_EXTENDED'!O:O,0),MATCH(B717,'Order-X_EXTENDED'!Z:Z,0))</f>
        <v>#N/A</v>
      </c>
      <c r="T717" s="332" t="s">
        <v>256</v>
      </c>
      <c r="U717" s="273" t="s">
        <v>4704</v>
      </c>
      <c r="V717" s="271" t="str">
        <f t="shared" si="22"/>
        <v>/rsm:CrossIndustryInvoice/rsm:SupplyChainTradeTransaction/ram:ApplicableHeaderTradeSettlement/ram:BillingSpecifiedPeriod</v>
      </c>
      <c r="W717" s="271" t="str">
        <f t="shared" si="23"/>
        <v>/ram:EndDateTime</v>
      </c>
      <c r="X717" s="272">
        <f>COUNTIFS(M$4:M717,V717)</f>
        <v>1</v>
      </c>
      <c r="Z717" s="378" t="s">
        <v>3267</v>
      </c>
      <c r="AA717" s="327">
        <v>4</v>
      </c>
      <c r="AB717" s="327" t="s">
        <v>20</v>
      </c>
      <c r="AC717" s="334" t="s">
        <v>3270</v>
      </c>
      <c r="AD717" s="328"/>
      <c r="AE717" s="329"/>
      <c r="AF717" s="329"/>
      <c r="AG717" s="329" t="s">
        <v>77</v>
      </c>
      <c r="AH717" s="328"/>
      <c r="AI717" s="327" t="s">
        <v>20</v>
      </c>
      <c r="AJ717" s="330" t="s">
        <v>3268</v>
      </c>
      <c r="AK717" s="331" t="s">
        <v>3269</v>
      </c>
      <c r="AL717" s="327"/>
      <c r="AM717" s="332"/>
      <c r="AN717" s="327" t="s">
        <v>20</v>
      </c>
      <c r="AO717" s="327"/>
      <c r="AP717" s="333"/>
      <c r="AQ717" s="268"/>
      <c r="AR717" s="332" t="s">
        <v>256</v>
      </c>
      <c r="AS717" s="398"/>
    </row>
    <row r="718" spans="1:45" s="362" customFormat="1" ht="46" customHeight="1" x14ac:dyDescent="0.2">
      <c r="A718" s="558" t="s">
        <v>4162</v>
      </c>
      <c r="B718" s="371" t="s">
        <v>3271</v>
      </c>
      <c r="C718" s="279">
        <v>5</v>
      </c>
      <c r="D718" s="279" t="s">
        <v>20</v>
      </c>
      <c r="E718" s="277" t="s">
        <v>3272</v>
      </c>
      <c r="F718" s="277" t="s">
        <v>3273</v>
      </c>
      <c r="G718" s="278" t="s">
        <v>3274</v>
      </c>
      <c r="H718" s="278" t="s">
        <v>3275</v>
      </c>
      <c r="I718" s="278" t="s">
        <v>3276</v>
      </c>
      <c r="J718" s="277" t="s">
        <v>212</v>
      </c>
      <c r="K718" s="279" t="s">
        <v>16</v>
      </c>
      <c r="L718" s="288" t="s">
        <v>3277</v>
      </c>
      <c r="M718" s="289" t="s">
        <v>3278</v>
      </c>
      <c r="N718" s="279" t="s">
        <v>215</v>
      </c>
      <c r="O718" s="282" t="s">
        <v>81</v>
      </c>
      <c r="P718" s="279" t="s">
        <v>16</v>
      </c>
      <c r="Q718" s="279" t="s">
        <v>3259</v>
      </c>
      <c r="R718" s="283" t="s">
        <v>216</v>
      </c>
      <c r="S718" s="208" t="e">
        <f>IF(B718="EXT",MATCH(SUBSTITUTE(M718,"/rsm:CrossIndustryInvoice",""),'Order-X_EXTENDED'!O:O,0),MATCH(B718,'Order-X_EXTENDED'!Z:Z,0))</f>
        <v>#N/A</v>
      </c>
      <c r="T718" s="282" t="s">
        <v>256</v>
      </c>
      <c r="U718" s="273" t="s">
        <v>4704</v>
      </c>
      <c r="V718" s="271" t="str">
        <f t="shared" si="22"/>
        <v>/rsm:CrossIndustryInvoice/rsm:SupplyChainTradeTransaction/ram:ApplicableHeaderTradeSettlement/ram:BillingSpecifiedPeriod/ram:EndDateTime</v>
      </c>
      <c r="W718" s="271" t="str">
        <f t="shared" si="23"/>
        <v>/udt:DateTimeString</v>
      </c>
      <c r="X718" s="272">
        <f>COUNTIFS(M$4:M718,V718)</f>
        <v>1</v>
      </c>
      <c r="Z718" s="371" t="s">
        <v>3271</v>
      </c>
      <c r="AA718" s="279">
        <v>5</v>
      </c>
      <c r="AB718" s="279" t="s">
        <v>20</v>
      </c>
      <c r="AC718" s="277" t="s">
        <v>3279</v>
      </c>
      <c r="AD718" s="277" t="s">
        <v>3280</v>
      </c>
      <c r="AE718" s="278" t="s">
        <v>1183</v>
      </c>
      <c r="AF718" s="278" t="s">
        <v>3281</v>
      </c>
      <c r="AG718" s="278" t="s">
        <v>3282</v>
      </c>
      <c r="AH718" s="277" t="s">
        <v>212</v>
      </c>
      <c r="AI718" s="279" t="s">
        <v>16</v>
      </c>
      <c r="AJ718" s="288" t="s">
        <v>3277</v>
      </c>
      <c r="AK718" s="289" t="s">
        <v>3278</v>
      </c>
      <c r="AL718" s="279" t="s">
        <v>215</v>
      </c>
      <c r="AM718" s="282" t="s">
        <v>81</v>
      </c>
      <c r="AN718" s="279" t="s">
        <v>16</v>
      </c>
      <c r="AO718" s="279" t="s">
        <v>3259</v>
      </c>
      <c r="AP718" s="283" t="s">
        <v>216</v>
      </c>
      <c r="AQ718" s="268"/>
      <c r="AR718" s="282" t="s">
        <v>256</v>
      </c>
      <c r="AS718" s="398"/>
    </row>
    <row r="719" spans="1:45" s="362" customFormat="1" ht="46" customHeight="1" x14ac:dyDescent="0.2">
      <c r="A719" s="558" t="s">
        <v>4162</v>
      </c>
      <c r="B719" s="371" t="s">
        <v>3283</v>
      </c>
      <c r="C719" s="279">
        <v>6</v>
      </c>
      <c r="D719" s="279" t="s">
        <v>16</v>
      </c>
      <c r="E719" s="307" t="s">
        <v>1164</v>
      </c>
      <c r="F719" s="277" t="s">
        <v>77</v>
      </c>
      <c r="G719" s="278" t="s">
        <v>29</v>
      </c>
      <c r="H719" s="278"/>
      <c r="I719" s="278" t="s">
        <v>227</v>
      </c>
      <c r="J719" s="277"/>
      <c r="K719" s="279" t="s">
        <v>16</v>
      </c>
      <c r="L719" s="288" t="s">
        <v>3284</v>
      </c>
      <c r="M719" s="289" t="s">
        <v>3285</v>
      </c>
      <c r="N719" s="279" t="s">
        <v>77</v>
      </c>
      <c r="O719" s="282" t="s">
        <v>230</v>
      </c>
      <c r="P719" s="279" t="s">
        <v>20</v>
      </c>
      <c r="Q719" s="279" t="s">
        <v>77</v>
      </c>
      <c r="R719" s="283" t="s">
        <v>227</v>
      </c>
      <c r="S719" s="208" t="e">
        <f>IF(B719="EXT",MATCH(SUBSTITUTE(M719,"/rsm:CrossIndustryInvoice",""),'Order-X_EXTENDED'!O:O,0),MATCH(B719,'Order-X_EXTENDED'!Z:Z,0))</f>
        <v>#N/A</v>
      </c>
      <c r="T719" s="282" t="s">
        <v>256</v>
      </c>
      <c r="U719" s="273" t="s">
        <v>4704</v>
      </c>
      <c r="V719" s="271" t="str">
        <f t="shared" si="22"/>
        <v>/rsm:CrossIndustryInvoice/rsm:SupplyChainTradeTransaction/ram:ApplicableHeaderTradeSettlement/ram:BillingSpecifiedPeriod/ram:EndDateTime/udt:DateTimeString</v>
      </c>
      <c r="W719" s="271" t="str">
        <f t="shared" si="23"/>
        <v>/@format</v>
      </c>
      <c r="X719" s="272">
        <f>COUNTIFS(M$4:M719,V719)</f>
        <v>1</v>
      </c>
      <c r="Z719" s="371" t="s">
        <v>3283</v>
      </c>
      <c r="AA719" s="279">
        <v>6</v>
      </c>
      <c r="AB719" s="279" t="s">
        <v>16</v>
      </c>
      <c r="AC719" s="307" t="s">
        <v>77</v>
      </c>
      <c r="AD719" s="277" t="s">
        <v>77</v>
      </c>
      <c r="AE719" s="278" t="s">
        <v>232</v>
      </c>
      <c r="AF719" s="278"/>
      <c r="AG719" s="278" t="s">
        <v>233</v>
      </c>
      <c r="AH719" s="277"/>
      <c r="AI719" s="279" t="s">
        <v>16</v>
      </c>
      <c r="AJ719" s="288" t="s">
        <v>3284</v>
      </c>
      <c r="AK719" s="289" t="s">
        <v>3285</v>
      </c>
      <c r="AL719" s="279" t="s">
        <v>77</v>
      </c>
      <c r="AM719" s="282" t="s">
        <v>230</v>
      </c>
      <c r="AN719" s="279" t="s">
        <v>20</v>
      </c>
      <c r="AO719" s="279" t="s">
        <v>77</v>
      </c>
      <c r="AP719" s="283" t="s">
        <v>227</v>
      </c>
      <c r="AQ719" s="268"/>
      <c r="AR719" s="282" t="s">
        <v>256</v>
      </c>
      <c r="AS719" s="398"/>
    </row>
    <row r="720" spans="1:45" s="362" customFormat="1" ht="46" customHeight="1" x14ac:dyDescent="0.2">
      <c r="A720" s="557" t="s">
        <v>4162</v>
      </c>
      <c r="B720" s="369" t="s">
        <v>3286</v>
      </c>
      <c r="C720" s="379">
        <v>3</v>
      </c>
      <c r="D720" s="379" t="s">
        <v>21</v>
      </c>
      <c r="E720" s="380" t="s">
        <v>3287</v>
      </c>
      <c r="F720" s="380" t="s">
        <v>3288</v>
      </c>
      <c r="G720" s="381" t="s">
        <v>3289</v>
      </c>
      <c r="H720" s="381"/>
      <c r="I720" s="381" t="s">
        <v>1193</v>
      </c>
      <c r="J720" s="380"/>
      <c r="K720" s="374" t="s">
        <v>21</v>
      </c>
      <c r="L720" s="375" t="s">
        <v>3290</v>
      </c>
      <c r="M720" s="376" t="s">
        <v>3291</v>
      </c>
      <c r="N720" s="374" t="s">
        <v>77</v>
      </c>
      <c r="O720" s="357" t="s">
        <v>81</v>
      </c>
      <c r="P720" s="374" t="s">
        <v>21</v>
      </c>
      <c r="Q720" s="374" t="s">
        <v>1196</v>
      </c>
      <c r="R720" s="377" t="s">
        <v>1193</v>
      </c>
      <c r="S720" s="208">
        <f>IF(B720="EXT",MATCH(SUBSTITUTE(M720,"/rsm:CrossIndustryInvoice",""),'Order-X_EXTENDED'!O:O,0),MATCH(B720,'Order-X_EXTENDED'!Z:Z,0))</f>
        <v>891</v>
      </c>
      <c r="T720" s="357" t="s">
        <v>256</v>
      </c>
      <c r="U720" s="273"/>
      <c r="V720" s="271" t="str">
        <f t="shared" si="22"/>
        <v>/rsm:CrossIndustryInvoice/rsm:SupplyChainTradeTransaction/ram:ApplicableHeaderTradeSettlement</v>
      </c>
      <c r="W720" s="271" t="str">
        <f t="shared" si="23"/>
        <v>/ram:SpecifiedTradeAllowanceCharge</v>
      </c>
      <c r="X720" s="272">
        <f>COUNTIFS(M$4:M720,V720)</f>
        <v>1</v>
      </c>
      <c r="Z720" s="369" t="s">
        <v>3286</v>
      </c>
      <c r="AA720" s="379">
        <v>3</v>
      </c>
      <c r="AB720" s="379" t="s">
        <v>21</v>
      </c>
      <c r="AC720" s="380" t="s">
        <v>3292</v>
      </c>
      <c r="AD720" s="380" t="s">
        <v>3293</v>
      </c>
      <c r="AE720" s="381" t="s">
        <v>3294</v>
      </c>
      <c r="AF720" s="381"/>
      <c r="AG720" s="381" t="s">
        <v>1193</v>
      </c>
      <c r="AH720" s="380"/>
      <c r="AI720" s="374" t="s">
        <v>21</v>
      </c>
      <c r="AJ720" s="375" t="s">
        <v>3290</v>
      </c>
      <c r="AK720" s="376" t="s">
        <v>3291</v>
      </c>
      <c r="AL720" s="374" t="s">
        <v>77</v>
      </c>
      <c r="AM720" s="357" t="s">
        <v>81</v>
      </c>
      <c r="AN720" s="374" t="s">
        <v>21</v>
      </c>
      <c r="AO720" s="374" t="s">
        <v>1196</v>
      </c>
      <c r="AP720" s="377" t="s">
        <v>1193</v>
      </c>
      <c r="AQ720" s="268"/>
      <c r="AR720" s="357" t="s">
        <v>256</v>
      </c>
      <c r="AS720" s="398"/>
    </row>
    <row r="721" spans="1:45" s="362" customFormat="1" ht="46" customHeight="1" x14ac:dyDescent="0.2">
      <c r="A721" s="558" t="s">
        <v>4162</v>
      </c>
      <c r="B721" s="371" t="s">
        <v>3295</v>
      </c>
      <c r="C721" s="279">
        <v>4</v>
      </c>
      <c r="D721" s="279" t="s">
        <v>16</v>
      </c>
      <c r="E721" s="307" t="s">
        <v>3296</v>
      </c>
      <c r="F721" s="277" t="s">
        <v>77</v>
      </c>
      <c r="G721" s="278" t="s">
        <v>77</v>
      </c>
      <c r="H721" s="278"/>
      <c r="I721" s="278" t="s">
        <v>77</v>
      </c>
      <c r="J721" s="277"/>
      <c r="K721" s="279" t="s">
        <v>16</v>
      </c>
      <c r="L721" s="288" t="s">
        <v>3297</v>
      </c>
      <c r="M721" s="289" t="s">
        <v>3298</v>
      </c>
      <c r="N721" s="279" t="s">
        <v>77</v>
      </c>
      <c r="O721" s="282" t="s">
        <v>77</v>
      </c>
      <c r="P721" s="279" t="s">
        <v>20</v>
      </c>
      <c r="Q721" s="279" t="s">
        <v>77</v>
      </c>
      <c r="R721" s="283" t="s">
        <v>77</v>
      </c>
      <c r="S721" s="208">
        <f>IF(B721="EXT",MATCH(SUBSTITUTE(M721,"/rsm:CrossIndustryInvoice",""),'Order-X_EXTENDED'!O:O,0),MATCH(B721,'Order-X_EXTENDED'!Z:Z,0))</f>
        <v>892</v>
      </c>
      <c r="T721" s="282" t="s">
        <v>256</v>
      </c>
      <c r="U721" s="273"/>
      <c r="V721" s="271" t="str">
        <f t="shared" si="22"/>
        <v>/rsm:CrossIndustryInvoice/rsm:SupplyChainTradeTransaction/ram:ApplicableHeaderTradeSettlement/ram:SpecifiedTradeAllowanceCharge</v>
      </c>
      <c r="W721" s="271" t="str">
        <f t="shared" si="23"/>
        <v>/ram:ChargeIndicator</v>
      </c>
      <c r="X721" s="272">
        <f>COUNTIFS(M$4:M721,V721)</f>
        <v>1</v>
      </c>
      <c r="Z721" s="371" t="s">
        <v>3295</v>
      </c>
      <c r="AA721" s="279">
        <v>4</v>
      </c>
      <c r="AB721" s="279" t="s">
        <v>16</v>
      </c>
      <c r="AC721" s="307" t="s">
        <v>1205</v>
      </c>
      <c r="AD721" s="277" t="s">
        <v>77</v>
      </c>
      <c r="AE721" s="278" t="s">
        <v>77</v>
      </c>
      <c r="AF721" s="278"/>
      <c r="AG721" s="278" t="s">
        <v>77</v>
      </c>
      <c r="AH721" s="277"/>
      <c r="AI721" s="279" t="s">
        <v>16</v>
      </c>
      <c r="AJ721" s="288" t="s">
        <v>3297</v>
      </c>
      <c r="AK721" s="289" t="s">
        <v>3298</v>
      </c>
      <c r="AL721" s="279" t="s">
        <v>77</v>
      </c>
      <c r="AM721" s="282" t="s">
        <v>77</v>
      </c>
      <c r="AN721" s="279" t="s">
        <v>20</v>
      </c>
      <c r="AO721" s="279" t="s">
        <v>77</v>
      </c>
      <c r="AP721" s="283" t="s">
        <v>77</v>
      </c>
      <c r="AQ721" s="268"/>
      <c r="AR721" s="282" t="s">
        <v>256</v>
      </c>
      <c r="AS721" s="398"/>
    </row>
    <row r="722" spans="1:45" s="362" customFormat="1" ht="46" customHeight="1" x14ac:dyDescent="0.2">
      <c r="A722" s="558" t="s">
        <v>4162</v>
      </c>
      <c r="B722" s="371" t="s">
        <v>3299</v>
      </c>
      <c r="C722" s="279">
        <v>5</v>
      </c>
      <c r="D722" s="279" t="s">
        <v>16</v>
      </c>
      <c r="E722" s="307" t="s">
        <v>3300</v>
      </c>
      <c r="F722" s="277" t="s">
        <v>77</v>
      </c>
      <c r="G722" s="278" t="s">
        <v>718</v>
      </c>
      <c r="H722" s="278"/>
      <c r="I722" s="278" t="s">
        <v>718</v>
      </c>
      <c r="J722" s="277"/>
      <c r="K722" s="279" t="s">
        <v>16</v>
      </c>
      <c r="L722" s="288" t="s">
        <v>3301</v>
      </c>
      <c r="M722" s="289" t="s">
        <v>3302</v>
      </c>
      <c r="N722" s="279" t="s">
        <v>77</v>
      </c>
      <c r="O722" s="282" t="s">
        <v>77</v>
      </c>
      <c r="P722" s="279" t="s">
        <v>16</v>
      </c>
      <c r="Q722" s="279" t="s">
        <v>77</v>
      </c>
      <c r="R722" s="283" t="s">
        <v>718</v>
      </c>
      <c r="S722" s="208">
        <f>IF(B722="EXT",MATCH(SUBSTITUTE(M722,"/rsm:CrossIndustryInvoice",""),'Order-X_EXTENDED'!O:O,0),MATCH(B722,'Order-X_EXTENDED'!Z:Z,0))</f>
        <v>893</v>
      </c>
      <c r="T722" s="282" t="s">
        <v>256</v>
      </c>
      <c r="U722" s="273"/>
      <c r="V722" s="271" t="str">
        <f t="shared" si="22"/>
        <v>/rsm:CrossIndustryInvoice/rsm:SupplyChainTradeTransaction/ram:ApplicableHeaderTradeSettlement/ram:SpecifiedTradeAllowanceCharge/ram:ChargeIndicator</v>
      </c>
      <c r="W722" s="271" t="str">
        <f t="shared" si="23"/>
        <v>/udt:Indicator</v>
      </c>
      <c r="X722" s="272">
        <f>COUNTIFS(M$4:M722,V722)</f>
        <v>1</v>
      </c>
      <c r="Z722" s="371" t="s">
        <v>3299</v>
      </c>
      <c r="AA722" s="279">
        <v>5</v>
      </c>
      <c r="AB722" s="279" t="s">
        <v>16</v>
      </c>
      <c r="AC722" s="307" t="s">
        <v>1211</v>
      </c>
      <c r="AD722" s="277" t="s">
        <v>77</v>
      </c>
      <c r="AE722" s="278" t="s">
        <v>722</v>
      </c>
      <c r="AF722" s="278"/>
      <c r="AG722" s="278" t="s">
        <v>722</v>
      </c>
      <c r="AH722" s="277"/>
      <c r="AI722" s="279" t="s">
        <v>16</v>
      </c>
      <c r="AJ722" s="288" t="s">
        <v>3301</v>
      </c>
      <c r="AK722" s="289" t="s">
        <v>3302</v>
      </c>
      <c r="AL722" s="279" t="s">
        <v>77</v>
      </c>
      <c r="AM722" s="282" t="s">
        <v>77</v>
      </c>
      <c r="AN722" s="279" t="s">
        <v>16</v>
      </c>
      <c r="AO722" s="279" t="s">
        <v>77</v>
      </c>
      <c r="AP722" s="283" t="s">
        <v>718</v>
      </c>
      <c r="AQ722" s="268"/>
      <c r="AR722" s="282" t="s">
        <v>256</v>
      </c>
      <c r="AS722" s="398"/>
    </row>
    <row r="723" spans="1:45" s="362" customFormat="1" ht="46" customHeight="1" x14ac:dyDescent="0.2">
      <c r="A723" s="558" t="s">
        <v>4162</v>
      </c>
      <c r="B723" s="274" t="s">
        <v>92</v>
      </c>
      <c r="C723" s="275">
        <v>4</v>
      </c>
      <c r="D723" s="275" t="s">
        <v>20</v>
      </c>
      <c r="E723" s="277" t="s">
        <v>4684</v>
      </c>
      <c r="F723" s="277" t="s">
        <v>4458</v>
      </c>
      <c r="G723" s="278"/>
      <c r="H723" s="278"/>
      <c r="I723" s="278"/>
      <c r="J723" s="277"/>
      <c r="K723" s="279" t="s">
        <v>20</v>
      </c>
      <c r="L723" s="280" t="s">
        <v>3304</v>
      </c>
      <c r="M723" s="281" t="s">
        <v>3305</v>
      </c>
      <c r="N723" s="279"/>
      <c r="O723" s="282"/>
      <c r="P723" s="275" t="s">
        <v>20</v>
      </c>
      <c r="Q723" s="279"/>
      <c r="R723" s="283"/>
      <c r="S723" s="208">
        <f>IF(B723="EXT",MATCH(SUBSTITUTE(M723,"/rsm:CrossIndustryInvoice",""),'Order-X_EXTENDED'!O:O,0),MATCH(B723,'Order-X_EXTENDED'!Z:Z,0))</f>
        <v>894</v>
      </c>
      <c r="T723" s="284" t="s">
        <v>99</v>
      </c>
      <c r="U723" s="273"/>
      <c r="V723" s="271" t="str">
        <f t="shared" si="22"/>
        <v>/rsm:CrossIndustryInvoice/rsm:SupplyChainTradeTransaction/ram:ApplicableHeaderTradeSettlement/ram:SpecifiedTradeAllowanceCharge</v>
      </c>
      <c r="W723" s="271" t="str">
        <f t="shared" si="23"/>
        <v>/ram:SequenceNumeric</v>
      </c>
      <c r="X723" s="272">
        <f>COUNTIFS(M$4:M723,V723)</f>
        <v>1</v>
      </c>
      <c r="Z723" s="274" t="s">
        <v>92</v>
      </c>
      <c r="AA723" s="275">
        <v>4</v>
      </c>
      <c r="AB723" s="275" t="s">
        <v>20</v>
      </c>
      <c r="AC723" s="277" t="s">
        <v>3306</v>
      </c>
      <c r="AD723" s="277"/>
      <c r="AE723" s="278"/>
      <c r="AF723" s="278"/>
      <c r="AG723" s="278"/>
      <c r="AH723" s="277"/>
      <c r="AI723" s="279" t="s">
        <v>20</v>
      </c>
      <c r="AJ723" s="280" t="s">
        <v>3304</v>
      </c>
      <c r="AK723" s="281" t="s">
        <v>3305</v>
      </c>
      <c r="AL723" s="279"/>
      <c r="AM723" s="282"/>
      <c r="AN723" s="275" t="s">
        <v>20</v>
      </c>
      <c r="AO723" s="279"/>
      <c r="AP723" s="283"/>
      <c r="AQ723" s="268"/>
      <c r="AR723" s="284" t="s">
        <v>99</v>
      </c>
      <c r="AS723" s="398"/>
    </row>
    <row r="724" spans="1:45" s="362" customFormat="1" ht="46" customHeight="1" x14ac:dyDescent="0.2">
      <c r="A724" s="558" t="s">
        <v>4162</v>
      </c>
      <c r="B724" s="371" t="s">
        <v>3307</v>
      </c>
      <c r="C724" s="279">
        <v>4</v>
      </c>
      <c r="D724" s="279" t="s">
        <v>20</v>
      </c>
      <c r="E724" s="277" t="s">
        <v>3308</v>
      </c>
      <c r="F724" s="277" t="s">
        <v>3309</v>
      </c>
      <c r="G724" s="278"/>
      <c r="H724" s="278" t="s">
        <v>1126</v>
      </c>
      <c r="I724" s="278" t="s">
        <v>77</v>
      </c>
      <c r="J724" s="277" t="s">
        <v>1127</v>
      </c>
      <c r="K724" s="279" t="s">
        <v>20</v>
      </c>
      <c r="L724" s="288" t="s">
        <v>3310</v>
      </c>
      <c r="M724" s="289" t="s">
        <v>3311</v>
      </c>
      <c r="N724" s="279" t="s">
        <v>1130</v>
      </c>
      <c r="O724" s="282" t="s">
        <v>81</v>
      </c>
      <c r="P724" s="279" t="s">
        <v>20</v>
      </c>
      <c r="Q724" s="279" t="s">
        <v>77</v>
      </c>
      <c r="R724" s="283" t="s">
        <v>77</v>
      </c>
      <c r="S724" s="208">
        <f>IF(B724="EXT",MATCH(SUBSTITUTE(M724,"/rsm:CrossIndustryInvoice",""),'Order-X_EXTENDED'!O:O,0),MATCH(B724,'Order-X_EXTENDED'!Z:Z,0))</f>
        <v>895</v>
      </c>
      <c r="T724" s="282" t="s">
        <v>256</v>
      </c>
      <c r="U724" s="273"/>
      <c r="V724" s="271" t="str">
        <f t="shared" si="22"/>
        <v>/rsm:CrossIndustryInvoice/rsm:SupplyChainTradeTransaction/ram:ApplicableHeaderTradeSettlement/ram:SpecifiedTradeAllowanceCharge</v>
      </c>
      <c r="W724" s="271" t="str">
        <f t="shared" si="23"/>
        <v>/ram:CalculationPercent</v>
      </c>
      <c r="X724" s="272">
        <f>COUNTIFS(M$4:M724,V724)</f>
        <v>1</v>
      </c>
      <c r="Z724" s="371" t="s">
        <v>3307</v>
      </c>
      <c r="AA724" s="279">
        <v>4</v>
      </c>
      <c r="AB724" s="279" t="s">
        <v>20</v>
      </c>
      <c r="AC724" s="277" t="s">
        <v>3312</v>
      </c>
      <c r="AD724" s="277" t="s">
        <v>3313</v>
      </c>
      <c r="AE724" s="278"/>
      <c r="AF724" s="278" t="s">
        <v>1134</v>
      </c>
      <c r="AG724" s="278" t="s">
        <v>77</v>
      </c>
      <c r="AH724" s="277" t="s">
        <v>1135</v>
      </c>
      <c r="AI724" s="279" t="s">
        <v>20</v>
      </c>
      <c r="AJ724" s="288" t="s">
        <v>3310</v>
      </c>
      <c r="AK724" s="289" t="s">
        <v>3311</v>
      </c>
      <c r="AL724" s="279" t="s">
        <v>1130</v>
      </c>
      <c r="AM724" s="282" t="s">
        <v>81</v>
      </c>
      <c r="AN724" s="279" t="s">
        <v>20</v>
      </c>
      <c r="AO724" s="279" t="s">
        <v>77</v>
      </c>
      <c r="AP724" s="283" t="s">
        <v>77</v>
      </c>
      <c r="AQ724" s="268"/>
      <c r="AR724" s="282" t="s">
        <v>256</v>
      </c>
      <c r="AS724" s="398"/>
    </row>
    <row r="725" spans="1:45" s="362" customFormat="1" ht="46" customHeight="1" x14ac:dyDescent="0.2">
      <c r="A725" s="558" t="s">
        <v>4162</v>
      </c>
      <c r="B725" s="371" t="s">
        <v>3314</v>
      </c>
      <c r="C725" s="279">
        <v>4</v>
      </c>
      <c r="D725" s="279" t="s">
        <v>20</v>
      </c>
      <c r="E725" s="277" t="s">
        <v>3315</v>
      </c>
      <c r="F725" s="277" t="s">
        <v>3316</v>
      </c>
      <c r="G725" s="278"/>
      <c r="H725" s="278"/>
      <c r="I725" s="278" t="s">
        <v>77</v>
      </c>
      <c r="J725" s="277" t="s">
        <v>1222</v>
      </c>
      <c r="K725" s="279" t="s">
        <v>20</v>
      </c>
      <c r="L725" s="288" t="s">
        <v>3317</v>
      </c>
      <c r="M725" s="289" t="s">
        <v>3318</v>
      </c>
      <c r="N725" s="279" t="s">
        <v>230</v>
      </c>
      <c r="O725" s="282" t="s">
        <v>81</v>
      </c>
      <c r="P725" s="279" t="s">
        <v>20</v>
      </c>
      <c r="Q725" s="279" t="s">
        <v>77</v>
      </c>
      <c r="R725" s="283" t="s">
        <v>77</v>
      </c>
      <c r="S725" s="208">
        <f>IF(B725="EXT",MATCH(SUBSTITUTE(M725,"/rsm:CrossIndustryInvoice",""),'Order-X_EXTENDED'!O:O,0),MATCH(B725,'Order-X_EXTENDED'!Z:Z,0))</f>
        <v>896</v>
      </c>
      <c r="T725" s="282" t="s">
        <v>256</v>
      </c>
      <c r="U725" s="273"/>
      <c r="V725" s="271" t="str">
        <f t="shared" si="22"/>
        <v>/rsm:CrossIndustryInvoice/rsm:SupplyChainTradeTransaction/ram:ApplicableHeaderTradeSettlement/ram:SpecifiedTradeAllowanceCharge</v>
      </c>
      <c r="W725" s="271" t="str">
        <f t="shared" si="23"/>
        <v>/ram:BasisAmount</v>
      </c>
      <c r="X725" s="272">
        <f>COUNTIFS(M$4:M725,V725)</f>
        <v>1</v>
      </c>
      <c r="Z725" s="371" t="s">
        <v>3314</v>
      </c>
      <c r="AA725" s="279">
        <v>4</v>
      </c>
      <c r="AB725" s="279" t="s">
        <v>20</v>
      </c>
      <c r="AC725" s="277" t="s">
        <v>3319</v>
      </c>
      <c r="AD725" s="277" t="s">
        <v>3320</v>
      </c>
      <c r="AE725" s="278"/>
      <c r="AF725" s="278"/>
      <c r="AG725" s="278" t="s">
        <v>77</v>
      </c>
      <c r="AH725" s="277" t="s">
        <v>1227</v>
      </c>
      <c r="AI725" s="279" t="s">
        <v>20</v>
      </c>
      <c r="AJ725" s="288" t="s">
        <v>3317</v>
      </c>
      <c r="AK725" s="289" t="s">
        <v>3318</v>
      </c>
      <c r="AL725" s="279" t="s">
        <v>230</v>
      </c>
      <c r="AM725" s="282" t="s">
        <v>81</v>
      </c>
      <c r="AN725" s="279" t="s">
        <v>20</v>
      </c>
      <c r="AO725" s="279" t="s">
        <v>77</v>
      </c>
      <c r="AP725" s="283" t="s">
        <v>77</v>
      </c>
      <c r="AQ725" s="268"/>
      <c r="AR725" s="282" t="s">
        <v>256</v>
      </c>
      <c r="AS725" s="398"/>
    </row>
    <row r="726" spans="1:45" s="362" customFormat="1" ht="46" customHeight="1" x14ac:dyDescent="0.2">
      <c r="A726" s="558" t="s">
        <v>4162</v>
      </c>
      <c r="B726" s="274" t="s">
        <v>92</v>
      </c>
      <c r="C726" s="275">
        <v>4</v>
      </c>
      <c r="D726" s="275" t="s">
        <v>20</v>
      </c>
      <c r="E726" s="277" t="s">
        <v>3321</v>
      </c>
      <c r="F726" s="277" t="s">
        <v>4459</v>
      </c>
      <c r="G726" s="278"/>
      <c r="H726" s="278"/>
      <c r="I726" s="278"/>
      <c r="J726" s="277"/>
      <c r="K726" s="279" t="s">
        <v>20</v>
      </c>
      <c r="L726" s="280" t="s">
        <v>3322</v>
      </c>
      <c r="M726" s="281" t="s">
        <v>3323</v>
      </c>
      <c r="N726" s="279"/>
      <c r="O726" s="282"/>
      <c r="P726" s="275" t="s">
        <v>20</v>
      </c>
      <c r="Q726" s="279"/>
      <c r="R726" s="283"/>
      <c r="S726" s="208">
        <f>IF(B726="EXT",MATCH(SUBSTITUTE(M726,"/rsm:CrossIndustryInvoice",""),'Order-X_EXTENDED'!O:O,0),MATCH(B726,'Order-X_EXTENDED'!Z:Z,0))</f>
        <v>897</v>
      </c>
      <c r="T726" s="284" t="s">
        <v>99</v>
      </c>
      <c r="U726" s="273"/>
      <c r="V726" s="271" t="str">
        <f t="shared" si="22"/>
        <v>/rsm:CrossIndustryInvoice/rsm:SupplyChainTradeTransaction/ram:ApplicableHeaderTradeSettlement/ram:SpecifiedTradeAllowanceCharge</v>
      </c>
      <c r="W726" s="271" t="str">
        <f t="shared" si="23"/>
        <v>/ram:BasisQuantity</v>
      </c>
      <c r="X726" s="272">
        <f>COUNTIFS(M$4:M726,V726)</f>
        <v>1</v>
      </c>
      <c r="Z726" s="274" t="s">
        <v>92</v>
      </c>
      <c r="AA726" s="275">
        <v>4</v>
      </c>
      <c r="AB726" s="275" t="s">
        <v>20</v>
      </c>
      <c r="AC726" s="277" t="s">
        <v>3324</v>
      </c>
      <c r="AD726" s="277"/>
      <c r="AE726" s="278"/>
      <c r="AF726" s="278"/>
      <c r="AG726" s="278"/>
      <c r="AH726" s="277"/>
      <c r="AI726" s="279" t="s">
        <v>20</v>
      </c>
      <c r="AJ726" s="280" t="s">
        <v>3322</v>
      </c>
      <c r="AK726" s="281" t="s">
        <v>3323</v>
      </c>
      <c r="AL726" s="279"/>
      <c r="AM726" s="282"/>
      <c r="AN726" s="275" t="s">
        <v>20</v>
      </c>
      <c r="AO726" s="279"/>
      <c r="AP726" s="283"/>
      <c r="AQ726" s="268"/>
      <c r="AR726" s="284" t="s">
        <v>99</v>
      </c>
      <c r="AS726" s="398"/>
    </row>
    <row r="727" spans="1:45" s="362" customFormat="1" ht="46" customHeight="1" x14ac:dyDescent="0.2">
      <c r="A727" s="558" t="s">
        <v>4162</v>
      </c>
      <c r="B727" s="274" t="s">
        <v>92</v>
      </c>
      <c r="C727" s="275">
        <v>5</v>
      </c>
      <c r="D727" s="275" t="s">
        <v>20</v>
      </c>
      <c r="E727" s="277" t="s">
        <v>478</v>
      </c>
      <c r="F727" s="277"/>
      <c r="G727" s="278"/>
      <c r="H727" s="278"/>
      <c r="I727" s="278"/>
      <c r="J727" s="277"/>
      <c r="K727" s="279" t="s">
        <v>20</v>
      </c>
      <c r="L727" s="280" t="s">
        <v>3325</v>
      </c>
      <c r="M727" s="281" t="s">
        <v>3326</v>
      </c>
      <c r="N727" s="279"/>
      <c r="O727" s="282"/>
      <c r="P727" s="275" t="s">
        <v>20</v>
      </c>
      <c r="Q727" s="279"/>
      <c r="R727" s="283"/>
      <c r="S727" s="208">
        <f>IF(B727="EXT",MATCH(SUBSTITUTE(M727,"/rsm:CrossIndustryInvoice",""),'Order-X_EXTENDED'!O:O,0),MATCH(B727,'Order-X_EXTENDED'!Z:Z,0))</f>
        <v>898</v>
      </c>
      <c r="T727" s="284" t="s">
        <v>99</v>
      </c>
      <c r="U727" s="273"/>
      <c r="V727" s="271" t="str">
        <f t="shared" si="22"/>
        <v>/rsm:CrossIndustryInvoice/rsm:SupplyChainTradeTransaction/ram:ApplicableHeaderTradeSettlement/ram:SpecifiedTradeAllowanceCharge/ram:BasisQuantity</v>
      </c>
      <c r="W727" s="271" t="str">
        <f t="shared" si="23"/>
        <v>/@unitCode</v>
      </c>
      <c r="X727" s="272">
        <f>COUNTIFS(M$4:M727,V727)</f>
        <v>1</v>
      </c>
      <c r="Z727" s="274" t="s">
        <v>92</v>
      </c>
      <c r="AA727" s="275">
        <v>5</v>
      </c>
      <c r="AB727" s="275" t="s">
        <v>20</v>
      </c>
      <c r="AC727" s="277" t="s">
        <v>3327</v>
      </c>
      <c r="AD727" s="277"/>
      <c r="AE727" s="278"/>
      <c r="AF727" s="278"/>
      <c r="AG727" s="278"/>
      <c r="AH727" s="277"/>
      <c r="AI727" s="279" t="s">
        <v>479</v>
      </c>
      <c r="AJ727" s="280" t="s">
        <v>3325</v>
      </c>
      <c r="AK727" s="281" t="s">
        <v>3326</v>
      </c>
      <c r="AL727" s="279"/>
      <c r="AM727" s="282"/>
      <c r="AN727" s="275" t="s">
        <v>20</v>
      </c>
      <c r="AO727" s="279"/>
      <c r="AP727" s="283"/>
      <c r="AQ727" s="268"/>
      <c r="AR727" s="284" t="s">
        <v>99</v>
      </c>
      <c r="AS727" s="398"/>
    </row>
    <row r="728" spans="1:45" s="362" customFormat="1" ht="46" customHeight="1" x14ac:dyDescent="0.2">
      <c r="A728" s="558" t="s">
        <v>4162</v>
      </c>
      <c r="B728" s="371" t="s">
        <v>3328</v>
      </c>
      <c r="C728" s="279">
        <v>4</v>
      </c>
      <c r="D728" s="279" t="s">
        <v>16</v>
      </c>
      <c r="E728" s="277" t="s">
        <v>3329</v>
      </c>
      <c r="F728" s="277" t="s">
        <v>1230</v>
      </c>
      <c r="G728" s="278"/>
      <c r="H728" s="278"/>
      <c r="I728" s="278" t="s">
        <v>3330</v>
      </c>
      <c r="J728" s="277" t="s">
        <v>1222</v>
      </c>
      <c r="K728" s="279" t="s">
        <v>16</v>
      </c>
      <c r="L728" s="288" t="s">
        <v>3331</v>
      </c>
      <c r="M728" s="289" t="s">
        <v>3332</v>
      </c>
      <c r="N728" s="279" t="s">
        <v>230</v>
      </c>
      <c r="O728" s="282" t="s">
        <v>81</v>
      </c>
      <c r="P728" s="279" t="s">
        <v>21</v>
      </c>
      <c r="Q728" s="279" t="s">
        <v>148</v>
      </c>
      <c r="R728" s="283" t="s">
        <v>77</v>
      </c>
      <c r="S728" s="208">
        <f>IF(B728="EXT",MATCH(SUBSTITUTE(M728,"/rsm:CrossIndustryInvoice",""),'Order-X_EXTENDED'!O:O,0),MATCH(B728,'Order-X_EXTENDED'!Z:Z,0))</f>
        <v>899</v>
      </c>
      <c r="T728" s="282" t="s">
        <v>256</v>
      </c>
      <c r="U728" s="273"/>
      <c r="V728" s="271" t="str">
        <f t="shared" si="22"/>
        <v>/rsm:CrossIndustryInvoice/rsm:SupplyChainTradeTransaction/ram:ApplicableHeaderTradeSettlement/ram:SpecifiedTradeAllowanceCharge</v>
      </c>
      <c r="W728" s="271" t="str">
        <f t="shared" si="23"/>
        <v>/ram:ActualAmount</v>
      </c>
      <c r="X728" s="272">
        <f>COUNTIFS(M$4:M728,V728)</f>
        <v>1</v>
      </c>
      <c r="Z728" s="371" t="s">
        <v>3328</v>
      </c>
      <c r="AA728" s="279">
        <v>4</v>
      </c>
      <c r="AB728" s="279" t="s">
        <v>16</v>
      </c>
      <c r="AC728" s="277" t="s">
        <v>3333</v>
      </c>
      <c r="AD728" s="277" t="s">
        <v>3334</v>
      </c>
      <c r="AE728" s="278"/>
      <c r="AF728" s="278"/>
      <c r="AG728" s="278" t="s">
        <v>3335</v>
      </c>
      <c r="AH728" s="277" t="s">
        <v>1227</v>
      </c>
      <c r="AI728" s="279" t="s">
        <v>16</v>
      </c>
      <c r="AJ728" s="288" t="s">
        <v>3331</v>
      </c>
      <c r="AK728" s="289" t="s">
        <v>3332</v>
      </c>
      <c r="AL728" s="279" t="s">
        <v>230</v>
      </c>
      <c r="AM728" s="282" t="s">
        <v>81</v>
      </c>
      <c r="AN728" s="279" t="s">
        <v>21</v>
      </c>
      <c r="AO728" s="279" t="s">
        <v>148</v>
      </c>
      <c r="AP728" s="283" t="s">
        <v>77</v>
      </c>
      <c r="AQ728" s="268"/>
      <c r="AR728" s="282" t="s">
        <v>256</v>
      </c>
      <c r="AS728" s="398"/>
    </row>
    <row r="729" spans="1:45" s="362" customFormat="1" ht="46" customHeight="1" x14ac:dyDescent="0.2">
      <c r="A729" s="558" t="s">
        <v>4162</v>
      </c>
      <c r="B729" s="371" t="s">
        <v>3336</v>
      </c>
      <c r="C729" s="279">
        <v>4</v>
      </c>
      <c r="D729" s="279" t="s">
        <v>20</v>
      </c>
      <c r="E729" s="277" t="s">
        <v>3337</v>
      </c>
      <c r="F729" s="277" t="s">
        <v>3338</v>
      </c>
      <c r="G729" s="278" t="s">
        <v>3339</v>
      </c>
      <c r="H729" s="278"/>
      <c r="I729" s="278" t="s">
        <v>3340</v>
      </c>
      <c r="J729" s="277" t="s">
        <v>189</v>
      </c>
      <c r="K729" s="279" t="s">
        <v>20</v>
      </c>
      <c r="L729" s="288" t="s">
        <v>3341</v>
      </c>
      <c r="M729" s="289" t="s">
        <v>3342</v>
      </c>
      <c r="N729" s="279" t="s">
        <v>192</v>
      </c>
      <c r="O729" s="282" t="s">
        <v>81</v>
      </c>
      <c r="P729" s="279" t="s">
        <v>20</v>
      </c>
      <c r="Q729" s="279" t="s">
        <v>77</v>
      </c>
      <c r="R729" s="283" t="s">
        <v>77</v>
      </c>
      <c r="S729" s="208">
        <f>IF(B729="EXT",MATCH(SUBSTITUTE(M729,"/rsm:CrossIndustryInvoice",""),'Order-X_EXTENDED'!O:O,0),MATCH(B729,'Order-X_EXTENDED'!Z:Z,0))</f>
        <v>900</v>
      </c>
      <c r="T729" s="282" t="s">
        <v>256</v>
      </c>
      <c r="U729" s="273"/>
      <c r="V729" s="271" t="str">
        <f t="shared" si="22"/>
        <v>/rsm:CrossIndustryInvoice/rsm:SupplyChainTradeTransaction/ram:ApplicableHeaderTradeSettlement/ram:SpecifiedTradeAllowanceCharge</v>
      </c>
      <c r="W729" s="271" t="str">
        <f t="shared" si="23"/>
        <v>/ram:ReasonCode</v>
      </c>
      <c r="X729" s="272">
        <f>COUNTIFS(M$4:M729,V729)</f>
        <v>1</v>
      </c>
      <c r="Z729" s="371" t="s">
        <v>3336</v>
      </c>
      <c r="AA729" s="279">
        <v>4</v>
      </c>
      <c r="AB729" s="279" t="s">
        <v>20</v>
      </c>
      <c r="AC729" s="277" t="s">
        <v>3343</v>
      </c>
      <c r="AD729" s="277" t="s">
        <v>3344</v>
      </c>
      <c r="AE729" s="278" t="s">
        <v>3345</v>
      </c>
      <c r="AF729" s="278"/>
      <c r="AG729" s="278" t="s">
        <v>3346</v>
      </c>
      <c r="AH729" s="277" t="s">
        <v>189</v>
      </c>
      <c r="AI729" s="279" t="s">
        <v>20</v>
      </c>
      <c r="AJ729" s="288" t="s">
        <v>3341</v>
      </c>
      <c r="AK729" s="289" t="s">
        <v>3342</v>
      </c>
      <c r="AL729" s="279" t="s">
        <v>192</v>
      </c>
      <c r="AM729" s="282" t="s">
        <v>81</v>
      </c>
      <c r="AN729" s="279" t="s">
        <v>20</v>
      </c>
      <c r="AO729" s="279" t="s">
        <v>77</v>
      </c>
      <c r="AP729" s="283" t="s">
        <v>77</v>
      </c>
      <c r="AQ729" s="268"/>
      <c r="AR729" s="282" t="s">
        <v>256</v>
      </c>
      <c r="AS729" s="398"/>
    </row>
    <row r="730" spans="1:45" s="362" customFormat="1" ht="46" customHeight="1" x14ac:dyDescent="0.2">
      <c r="A730" s="558" t="s">
        <v>4162</v>
      </c>
      <c r="B730" s="371" t="s">
        <v>3347</v>
      </c>
      <c r="C730" s="279">
        <v>4</v>
      </c>
      <c r="D730" s="279" t="s">
        <v>20</v>
      </c>
      <c r="E730" s="277" t="s">
        <v>3348</v>
      </c>
      <c r="F730" s="277" t="s">
        <v>3349</v>
      </c>
      <c r="G730" s="278"/>
      <c r="H730" s="278"/>
      <c r="I730" s="278" t="s">
        <v>3340</v>
      </c>
      <c r="J730" s="277" t="s">
        <v>122</v>
      </c>
      <c r="K730" s="279" t="s">
        <v>20</v>
      </c>
      <c r="L730" s="288" t="s">
        <v>3350</v>
      </c>
      <c r="M730" s="289" t="s">
        <v>3351</v>
      </c>
      <c r="N730" s="279" t="s">
        <v>125</v>
      </c>
      <c r="O730" s="282" t="s">
        <v>81</v>
      </c>
      <c r="P730" s="279" t="s">
        <v>20</v>
      </c>
      <c r="Q730" s="279" t="s">
        <v>77</v>
      </c>
      <c r="R730" s="283" t="s">
        <v>77</v>
      </c>
      <c r="S730" s="208">
        <f>IF(B730="EXT",MATCH(SUBSTITUTE(M730,"/rsm:CrossIndustryInvoice",""),'Order-X_EXTENDED'!O:O,0),MATCH(B730,'Order-X_EXTENDED'!Z:Z,0))</f>
        <v>901</v>
      </c>
      <c r="T730" s="282" t="s">
        <v>256</v>
      </c>
      <c r="U730" s="273"/>
      <c r="V730" s="271" t="str">
        <f t="shared" si="22"/>
        <v>/rsm:CrossIndustryInvoice/rsm:SupplyChainTradeTransaction/ram:ApplicableHeaderTradeSettlement/ram:SpecifiedTradeAllowanceCharge</v>
      </c>
      <c r="W730" s="271" t="str">
        <f t="shared" si="23"/>
        <v>/ram:Reason</v>
      </c>
      <c r="X730" s="272">
        <f>COUNTIFS(M$4:M730,V730)</f>
        <v>1</v>
      </c>
      <c r="Z730" s="371" t="s">
        <v>3347</v>
      </c>
      <c r="AA730" s="279">
        <v>4</v>
      </c>
      <c r="AB730" s="279" t="s">
        <v>20</v>
      </c>
      <c r="AC730" s="277" t="s">
        <v>3352</v>
      </c>
      <c r="AD730" s="277" t="s">
        <v>3353</v>
      </c>
      <c r="AE730" s="278"/>
      <c r="AF730" s="278"/>
      <c r="AG730" s="278" t="s">
        <v>3346</v>
      </c>
      <c r="AH730" s="277" t="s">
        <v>131</v>
      </c>
      <c r="AI730" s="279" t="s">
        <v>20</v>
      </c>
      <c r="AJ730" s="288" t="s">
        <v>3350</v>
      </c>
      <c r="AK730" s="289" t="s">
        <v>3351</v>
      </c>
      <c r="AL730" s="279" t="s">
        <v>125</v>
      </c>
      <c r="AM730" s="282" t="s">
        <v>81</v>
      </c>
      <c r="AN730" s="279" t="s">
        <v>20</v>
      </c>
      <c r="AO730" s="279" t="s">
        <v>77</v>
      </c>
      <c r="AP730" s="283" t="s">
        <v>77</v>
      </c>
      <c r="AQ730" s="268"/>
      <c r="AR730" s="282" t="s">
        <v>256</v>
      </c>
      <c r="AS730" s="398"/>
    </row>
    <row r="731" spans="1:45" s="362" customFormat="1" ht="46" customHeight="1" x14ac:dyDescent="0.2">
      <c r="A731" s="558" t="s">
        <v>4162</v>
      </c>
      <c r="B731" s="378" t="s">
        <v>3354</v>
      </c>
      <c r="C731" s="327">
        <v>4</v>
      </c>
      <c r="D731" s="327" t="s">
        <v>16</v>
      </c>
      <c r="E731" s="334" t="s">
        <v>4685</v>
      </c>
      <c r="F731" s="328"/>
      <c r="G731" s="329"/>
      <c r="H731" s="329"/>
      <c r="I731" s="329"/>
      <c r="J731" s="328"/>
      <c r="K731" s="327" t="s">
        <v>16</v>
      </c>
      <c r="L731" s="330" t="s">
        <v>3355</v>
      </c>
      <c r="M731" s="331" t="s">
        <v>3356</v>
      </c>
      <c r="N731" s="327"/>
      <c r="O731" s="332"/>
      <c r="P731" s="327" t="s">
        <v>21</v>
      </c>
      <c r="Q731" s="327"/>
      <c r="R731" s="333"/>
      <c r="S731" s="208">
        <f>IF(B731="EXT",MATCH(SUBSTITUTE(M731,"/rsm:CrossIndustryInvoice",""),'Order-X_EXTENDED'!O:O,0),MATCH(B731,'Order-X_EXTENDED'!Z:Z,0))</f>
        <v>902</v>
      </c>
      <c r="T731" s="332" t="s">
        <v>256</v>
      </c>
      <c r="U731" s="273"/>
      <c r="V731" s="271" t="str">
        <f t="shared" si="22"/>
        <v>/rsm:CrossIndustryInvoice/rsm:SupplyChainTradeTransaction/ram:ApplicableHeaderTradeSettlement/ram:SpecifiedTradeAllowanceCharge</v>
      </c>
      <c r="W731" s="271" t="str">
        <f t="shared" si="23"/>
        <v>/ram:CategoryTradeTax</v>
      </c>
      <c r="X731" s="272">
        <f>COUNTIFS(M$4:M731,V731)</f>
        <v>1</v>
      </c>
      <c r="Z731" s="378" t="s">
        <v>3354</v>
      </c>
      <c r="AA731" s="327">
        <v>4</v>
      </c>
      <c r="AB731" s="327" t="s">
        <v>16</v>
      </c>
      <c r="AC731" s="334" t="s">
        <v>3357</v>
      </c>
      <c r="AD731" s="328"/>
      <c r="AE731" s="329"/>
      <c r="AF731" s="329"/>
      <c r="AG731" s="329"/>
      <c r="AH731" s="328"/>
      <c r="AI731" s="327" t="s">
        <v>16</v>
      </c>
      <c r="AJ731" s="330" t="s">
        <v>3355</v>
      </c>
      <c r="AK731" s="331" t="s">
        <v>3356</v>
      </c>
      <c r="AL731" s="327"/>
      <c r="AM731" s="332"/>
      <c r="AN731" s="327" t="s">
        <v>21</v>
      </c>
      <c r="AO731" s="327"/>
      <c r="AP731" s="333"/>
      <c r="AQ731" s="268"/>
      <c r="AR731" s="332" t="s">
        <v>256</v>
      </c>
      <c r="AS731" s="398"/>
    </row>
    <row r="732" spans="1:45" s="362" customFormat="1" ht="46" customHeight="1" x14ac:dyDescent="0.2">
      <c r="A732" s="558" t="s">
        <v>4162</v>
      </c>
      <c r="B732" s="371" t="s">
        <v>3358</v>
      </c>
      <c r="C732" s="279">
        <v>5</v>
      </c>
      <c r="D732" s="279" t="s">
        <v>16</v>
      </c>
      <c r="E732" s="307" t="s">
        <v>3359</v>
      </c>
      <c r="F732" s="277" t="s">
        <v>77</v>
      </c>
      <c r="G732" s="278" t="s">
        <v>1101</v>
      </c>
      <c r="H732" s="278"/>
      <c r="I732" s="278" t="s">
        <v>1102</v>
      </c>
      <c r="J732" s="277"/>
      <c r="K732" s="279" t="s">
        <v>16</v>
      </c>
      <c r="L732" s="288" t="s">
        <v>3360</v>
      </c>
      <c r="M732" s="289" t="s">
        <v>3361</v>
      </c>
      <c r="N732" s="279" t="s">
        <v>192</v>
      </c>
      <c r="O732" s="282" t="s">
        <v>81</v>
      </c>
      <c r="P732" s="279" t="s">
        <v>20</v>
      </c>
      <c r="Q732" s="279" t="s">
        <v>77</v>
      </c>
      <c r="R732" s="283" t="s">
        <v>1102</v>
      </c>
      <c r="S732" s="208">
        <f>IF(B732="EXT",MATCH(SUBSTITUTE(M732,"/rsm:CrossIndustryInvoice",""),'Order-X_EXTENDED'!O:O,0),MATCH(B732,'Order-X_EXTENDED'!Z:Z,0))</f>
        <v>903</v>
      </c>
      <c r="T732" s="282" t="s">
        <v>256</v>
      </c>
      <c r="U732" s="273"/>
      <c r="V732" s="271" t="str">
        <f t="shared" si="22"/>
        <v>/rsm:CrossIndustryInvoice/rsm:SupplyChainTradeTransaction/ram:ApplicableHeaderTradeSettlement/ram:SpecifiedTradeAllowanceCharge/ram:CategoryTradeTax</v>
      </c>
      <c r="W732" s="271" t="str">
        <f t="shared" si="23"/>
        <v>/ram:TypeCode</v>
      </c>
      <c r="X732" s="272">
        <f>COUNTIFS(M$4:M732,V732)</f>
        <v>1</v>
      </c>
      <c r="Z732" s="371" t="s">
        <v>3358</v>
      </c>
      <c r="AA732" s="279">
        <v>5</v>
      </c>
      <c r="AB732" s="279" t="s">
        <v>16</v>
      </c>
      <c r="AC732" s="307" t="s">
        <v>3362</v>
      </c>
      <c r="AD732" s="277" t="s">
        <v>77</v>
      </c>
      <c r="AE732" s="278" t="s">
        <v>1106</v>
      </c>
      <c r="AF732" s="278"/>
      <c r="AG732" s="278" t="s">
        <v>1106</v>
      </c>
      <c r="AH732" s="277"/>
      <c r="AI732" s="279" t="s">
        <v>16</v>
      </c>
      <c r="AJ732" s="288" t="s">
        <v>3360</v>
      </c>
      <c r="AK732" s="289" t="s">
        <v>3361</v>
      </c>
      <c r="AL732" s="279" t="s">
        <v>192</v>
      </c>
      <c r="AM732" s="282" t="s">
        <v>81</v>
      </c>
      <c r="AN732" s="279" t="s">
        <v>20</v>
      </c>
      <c r="AO732" s="279" t="s">
        <v>77</v>
      </c>
      <c r="AP732" s="283" t="s">
        <v>1102</v>
      </c>
      <c r="AQ732" s="268"/>
      <c r="AR732" s="282" t="s">
        <v>256</v>
      </c>
      <c r="AS732" s="398"/>
    </row>
    <row r="733" spans="1:45" s="362" customFormat="1" ht="46" customHeight="1" x14ac:dyDescent="0.2">
      <c r="A733" s="558" t="s">
        <v>4162</v>
      </c>
      <c r="B733" s="371" t="s">
        <v>3363</v>
      </c>
      <c r="C733" s="279">
        <v>5</v>
      </c>
      <c r="D733" s="279" t="s">
        <v>16</v>
      </c>
      <c r="E733" s="277" t="s">
        <v>3364</v>
      </c>
      <c r="F733" s="277" t="s">
        <v>3365</v>
      </c>
      <c r="G733" s="278" t="s">
        <v>1112</v>
      </c>
      <c r="H733" s="278" t="s">
        <v>1113</v>
      </c>
      <c r="I733" s="278" t="s">
        <v>3366</v>
      </c>
      <c r="J733" s="277" t="s">
        <v>189</v>
      </c>
      <c r="K733" s="279" t="s">
        <v>16</v>
      </c>
      <c r="L733" s="288" t="s">
        <v>3367</v>
      </c>
      <c r="M733" s="289" t="s">
        <v>3368</v>
      </c>
      <c r="N733" s="279" t="s">
        <v>77</v>
      </c>
      <c r="O733" s="282" t="s">
        <v>81</v>
      </c>
      <c r="P733" s="279" t="s">
        <v>20</v>
      </c>
      <c r="Q733" s="279" t="s">
        <v>77</v>
      </c>
      <c r="R733" s="283" t="s">
        <v>77</v>
      </c>
      <c r="S733" s="208">
        <f>IF(B733="EXT",MATCH(SUBSTITUTE(M733,"/rsm:CrossIndustryInvoice",""),'Order-X_EXTENDED'!O:O,0),MATCH(B733,'Order-X_EXTENDED'!Z:Z,0))</f>
        <v>904</v>
      </c>
      <c r="T733" s="282" t="s">
        <v>256</v>
      </c>
      <c r="U733" s="273"/>
      <c r="V733" s="271" t="str">
        <f t="shared" si="22"/>
        <v>/rsm:CrossIndustryInvoice/rsm:SupplyChainTradeTransaction/ram:ApplicableHeaderTradeSettlement/ram:SpecifiedTradeAllowanceCharge/ram:CategoryTradeTax</v>
      </c>
      <c r="W733" s="271" t="str">
        <f t="shared" si="23"/>
        <v>/ram:CategoryCode</v>
      </c>
      <c r="X733" s="272">
        <f>COUNTIFS(M$4:M733,V733)</f>
        <v>1</v>
      </c>
      <c r="Z733" s="371" t="s">
        <v>3363</v>
      </c>
      <c r="AA733" s="279">
        <v>5</v>
      </c>
      <c r="AB733" s="279" t="s">
        <v>16</v>
      </c>
      <c r="AC733" s="277" t="s">
        <v>3362</v>
      </c>
      <c r="AD733" s="277" t="s">
        <v>3369</v>
      </c>
      <c r="AE733" s="278" t="s">
        <v>1119</v>
      </c>
      <c r="AF733" s="278" t="s">
        <v>1120</v>
      </c>
      <c r="AG733" s="278" t="s">
        <v>3370</v>
      </c>
      <c r="AH733" s="277" t="s">
        <v>189</v>
      </c>
      <c r="AI733" s="279" t="s">
        <v>16</v>
      </c>
      <c r="AJ733" s="288" t="s">
        <v>3367</v>
      </c>
      <c r="AK733" s="289" t="s">
        <v>3368</v>
      </c>
      <c r="AL733" s="279" t="s">
        <v>77</v>
      </c>
      <c r="AM733" s="282" t="s">
        <v>81</v>
      </c>
      <c r="AN733" s="279" t="s">
        <v>20</v>
      </c>
      <c r="AO733" s="279" t="s">
        <v>77</v>
      </c>
      <c r="AP733" s="283" t="s">
        <v>77</v>
      </c>
      <c r="AQ733" s="268"/>
      <c r="AR733" s="282" t="s">
        <v>256</v>
      </c>
      <c r="AS733" s="398"/>
    </row>
    <row r="734" spans="1:45" s="362" customFormat="1" ht="46" customHeight="1" x14ac:dyDescent="0.2">
      <c r="A734" s="558" t="s">
        <v>4162</v>
      </c>
      <c r="B734" s="371" t="s">
        <v>3371</v>
      </c>
      <c r="C734" s="279">
        <v>5</v>
      </c>
      <c r="D734" s="279" t="s">
        <v>20</v>
      </c>
      <c r="E734" s="277" t="s">
        <v>3372</v>
      </c>
      <c r="F734" s="277" t="s">
        <v>3373</v>
      </c>
      <c r="G734" s="278"/>
      <c r="H734" s="278" t="s">
        <v>1126</v>
      </c>
      <c r="I734" s="278" t="s">
        <v>77</v>
      </c>
      <c r="J734" s="277" t="s">
        <v>1127</v>
      </c>
      <c r="K734" s="279" t="s">
        <v>20</v>
      </c>
      <c r="L734" s="288" t="s">
        <v>3374</v>
      </c>
      <c r="M734" s="289" t="s">
        <v>3375</v>
      </c>
      <c r="N734" s="279" t="s">
        <v>1130</v>
      </c>
      <c r="O734" s="282" t="s">
        <v>81</v>
      </c>
      <c r="P734" s="279" t="s">
        <v>20</v>
      </c>
      <c r="Q734" s="279" t="s">
        <v>77</v>
      </c>
      <c r="R734" s="283" t="s">
        <v>77</v>
      </c>
      <c r="S734" s="208">
        <f>IF(B734="EXT",MATCH(SUBSTITUTE(M734,"/rsm:CrossIndustryInvoice",""),'Order-X_EXTENDED'!O:O,0),MATCH(B734,'Order-X_EXTENDED'!Z:Z,0))</f>
        <v>905</v>
      </c>
      <c r="T734" s="282" t="s">
        <v>256</v>
      </c>
      <c r="U734" s="273"/>
      <c r="V734" s="271" t="str">
        <f t="shared" si="22"/>
        <v>/rsm:CrossIndustryInvoice/rsm:SupplyChainTradeTransaction/ram:ApplicableHeaderTradeSettlement/ram:SpecifiedTradeAllowanceCharge/ram:CategoryTradeTax</v>
      </c>
      <c r="W734" s="271" t="str">
        <f t="shared" si="23"/>
        <v>/ram:RateApplicablePercent</v>
      </c>
      <c r="X734" s="272">
        <f>COUNTIFS(M$4:M734,V734)</f>
        <v>1</v>
      </c>
      <c r="Z734" s="371" t="s">
        <v>3371</v>
      </c>
      <c r="AA734" s="279">
        <v>5</v>
      </c>
      <c r="AB734" s="279" t="s">
        <v>20</v>
      </c>
      <c r="AC734" s="277" t="s">
        <v>3376</v>
      </c>
      <c r="AD734" s="277" t="s">
        <v>3377</v>
      </c>
      <c r="AE734" s="278"/>
      <c r="AF734" s="278" t="s">
        <v>1134</v>
      </c>
      <c r="AG734" s="278" t="s">
        <v>77</v>
      </c>
      <c r="AH734" s="277" t="s">
        <v>1135</v>
      </c>
      <c r="AI734" s="279" t="s">
        <v>20</v>
      </c>
      <c r="AJ734" s="288" t="s">
        <v>3374</v>
      </c>
      <c r="AK734" s="289" t="s">
        <v>3375</v>
      </c>
      <c r="AL734" s="279" t="s">
        <v>1130</v>
      </c>
      <c r="AM734" s="282" t="s">
        <v>81</v>
      </c>
      <c r="AN734" s="279" t="s">
        <v>20</v>
      </c>
      <c r="AO734" s="279" t="s">
        <v>77</v>
      </c>
      <c r="AP734" s="283" t="s">
        <v>77</v>
      </c>
      <c r="AQ734" s="268"/>
      <c r="AR734" s="282" t="s">
        <v>256</v>
      </c>
      <c r="AS734" s="398"/>
    </row>
    <row r="735" spans="1:45" s="362" customFormat="1" ht="46" customHeight="1" x14ac:dyDescent="0.2">
      <c r="A735" s="557" t="s">
        <v>4162</v>
      </c>
      <c r="B735" s="369" t="s">
        <v>3378</v>
      </c>
      <c r="C735" s="379">
        <v>3</v>
      </c>
      <c r="D735" s="379" t="s">
        <v>21</v>
      </c>
      <c r="E735" s="380" t="s">
        <v>3379</v>
      </c>
      <c r="F735" s="380" t="s">
        <v>3380</v>
      </c>
      <c r="G735" s="381"/>
      <c r="H735" s="381"/>
      <c r="I735" s="381" t="s">
        <v>1260</v>
      </c>
      <c r="J735" s="380"/>
      <c r="K735" s="374" t="s">
        <v>21</v>
      </c>
      <c r="L735" s="375" t="s">
        <v>3290</v>
      </c>
      <c r="M735" s="376" t="s">
        <v>3291</v>
      </c>
      <c r="N735" s="374" t="s">
        <v>77</v>
      </c>
      <c r="O735" s="357" t="s">
        <v>81</v>
      </c>
      <c r="P735" s="374" t="s">
        <v>21</v>
      </c>
      <c r="Q735" s="374" t="s">
        <v>1196</v>
      </c>
      <c r="R735" s="377" t="s">
        <v>1260</v>
      </c>
      <c r="S735" s="208">
        <f>IF(B735="EXT",MATCH(SUBSTITUTE(M735,"/rsm:CrossIndustryInvoice",""),'Order-X_EXTENDED'!O:O,0),MATCH(B735,'Order-X_EXTENDED'!Z:Z,0))</f>
        <v>906</v>
      </c>
      <c r="T735" s="357" t="s">
        <v>256</v>
      </c>
      <c r="U735" s="273"/>
      <c r="V735" s="271" t="str">
        <f t="shared" si="22"/>
        <v>/rsm:CrossIndustryInvoice/rsm:SupplyChainTradeTransaction/ram:ApplicableHeaderTradeSettlement</v>
      </c>
      <c r="W735" s="271" t="str">
        <f t="shared" si="23"/>
        <v>/ram:SpecifiedTradeAllowanceCharge</v>
      </c>
      <c r="X735" s="272">
        <f>COUNTIFS(M$4:M735,V735)</f>
        <v>1</v>
      </c>
      <c r="Z735" s="369" t="s">
        <v>3378</v>
      </c>
      <c r="AA735" s="379">
        <v>3</v>
      </c>
      <c r="AB735" s="379" t="s">
        <v>21</v>
      </c>
      <c r="AC735" s="380" t="s">
        <v>3381</v>
      </c>
      <c r="AD735" s="380" t="s">
        <v>3382</v>
      </c>
      <c r="AE735" s="381"/>
      <c r="AF735" s="381"/>
      <c r="AG735" s="381" t="s">
        <v>1260</v>
      </c>
      <c r="AH735" s="380"/>
      <c r="AI735" s="374" t="s">
        <v>21</v>
      </c>
      <c r="AJ735" s="375" t="s">
        <v>3290</v>
      </c>
      <c r="AK735" s="376" t="s">
        <v>3291</v>
      </c>
      <c r="AL735" s="374" t="s">
        <v>77</v>
      </c>
      <c r="AM735" s="357" t="s">
        <v>81</v>
      </c>
      <c r="AN735" s="374" t="s">
        <v>21</v>
      </c>
      <c r="AO735" s="374" t="s">
        <v>1196</v>
      </c>
      <c r="AP735" s="377" t="s">
        <v>1260</v>
      </c>
      <c r="AQ735" s="268"/>
      <c r="AR735" s="357" t="s">
        <v>256</v>
      </c>
      <c r="AS735" s="398"/>
    </row>
    <row r="736" spans="1:45" s="362" customFormat="1" ht="46" customHeight="1" x14ac:dyDescent="0.2">
      <c r="A736" s="558" t="s">
        <v>4162</v>
      </c>
      <c r="B736" s="371" t="s">
        <v>3383</v>
      </c>
      <c r="C736" s="279">
        <v>4</v>
      </c>
      <c r="D736" s="279" t="s">
        <v>16</v>
      </c>
      <c r="E736" s="307" t="s">
        <v>3296</v>
      </c>
      <c r="F736" s="277" t="s">
        <v>77</v>
      </c>
      <c r="G736" s="278"/>
      <c r="H736" s="278"/>
      <c r="I736" s="278" t="s">
        <v>77</v>
      </c>
      <c r="J736" s="277"/>
      <c r="K736" s="279" t="s">
        <v>16</v>
      </c>
      <c r="L736" s="288" t="s">
        <v>3297</v>
      </c>
      <c r="M736" s="289" t="s">
        <v>3298</v>
      </c>
      <c r="N736" s="279" t="s">
        <v>77</v>
      </c>
      <c r="O736" s="282" t="s">
        <v>77</v>
      </c>
      <c r="P736" s="279" t="s">
        <v>20</v>
      </c>
      <c r="Q736" s="279" t="s">
        <v>77</v>
      </c>
      <c r="R736" s="283" t="s">
        <v>77</v>
      </c>
      <c r="S736" s="208">
        <f>IF(B736="EXT",MATCH(SUBSTITUTE(M736,"/rsm:CrossIndustryInvoice",""),'Order-X_EXTENDED'!O:O,0),MATCH(B736,'Order-X_EXTENDED'!Z:Z,0))</f>
        <v>907</v>
      </c>
      <c r="T736" s="282" t="s">
        <v>256</v>
      </c>
      <c r="U736" s="273"/>
      <c r="V736" s="271" t="str">
        <f t="shared" si="22"/>
        <v>/rsm:CrossIndustryInvoice/rsm:SupplyChainTradeTransaction/ram:ApplicableHeaderTradeSettlement/ram:SpecifiedTradeAllowanceCharge</v>
      </c>
      <c r="W736" s="271" t="str">
        <f t="shared" si="23"/>
        <v>/ram:ChargeIndicator</v>
      </c>
      <c r="X736" s="272">
        <f>COUNTIFS(M$4:M736,V736)</f>
        <v>2</v>
      </c>
      <c r="Z736" s="371" t="s">
        <v>3383</v>
      </c>
      <c r="AA736" s="279">
        <v>4</v>
      </c>
      <c r="AB736" s="279" t="s">
        <v>16</v>
      </c>
      <c r="AC736" s="307" t="s">
        <v>1205</v>
      </c>
      <c r="AD736" s="277" t="s">
        <v>77</v>
      </c>
      <c r="AE736" s="278" t="s">
        <v>77</v>
      </c>
      <c r="AF736" s="278"/>
      <c r="AG736" s="278" t="s">
        <v>77</v>
      </c>
      <c r="AH736" s="277"/>
      <c r="AI736" s="279" t="s">
        <v>16</v>
      </c>
      <c r="AJ736" s="288" t="s">
        <v>3297</v>
      </c>
      <c r="AK736" s="289" t="s">
        <v>3298</v>
      </c>
      <c r="AL736" s="279" t="s">
        <v>77</v>
      </c>
      <c r="AM736" s="282" t="s">
        <v>77</v>
      </c>
      <c r="AN736" s="279" t="s">
        <v>20</v>
      </c>
      <c r="AO736" s="279" t="s">
        <v>77</v>
      </c>
      <c r="AP736" s="283" t="s">
        <v>77</v>
      </c>
      <c r="AQ736" s="268"/>
      <c r="AR736" s="282" t="s">
        <v>256</v>
      </c>
      <c r="AS736" s="398"/>
    </row>
    <row r="737" spans="1:45" s="362" customFormat="1" ht="46" customHeight="1" x14ac:dyDescent="0.2">
      <c r="A737" s="558" t="s">
        <v>4162</v>
      </c>
      <c r="B737" s="371" t="s">
        <v>3384</v>
      </c>
      <c r="C737" s="279">
        <v>5</v>
      </c>
      <c r="D737" s="279" t="s">
        <v>16</v>
      </c>
      <c r="E737" s="307" t="s">
        <v>3385</v>
      </c>
      <c r="F737" s="277"/>
      <c r="G737" s="278" t="s">
        <v>1268</v>
      </c>
      <c r="H737" s="278"/>
      <c r="I737" s="278" t="s">
        <v>1268</v>
      </c>
      <c r="J737" s="277"/>
      <c r="K737" s="279" t="s">
        <v>16</v>
      </c>
      <c r="L737" s="288" t="s">
        <v>3301</v>
      </c>
      <c r="M737" s="289" t="s">
        <v>3302</v>
      </c>
      <c r="N737" s="279" t="s">
        <v>77</v>
      </c>
      <c r="O737" s="282" t="s">
        <v>77</v>
      </c>
      <c r="P737" s="279" t="s">
        <v>16</v>
      </c>
      <c r="Q737" s="279" t="s">
        <v>77</v>
      </c>
      <c r="R737" s="283" t="s">
        <v>1268</v>
      </c>
      <c r="S737" s="208">
        <f>IF(B737="EXT",MATCH(SUBSTITUTE(M737,"/rsm:CrossIndustryInvoice",""),'Order-X_EXTENDED'!O:O,0),MATCH(B737,'Order-X_EXTENDED'!Z:Z,0))</f>
        <v>908</v>
      </c>
      <c r="T737" s="282" t="s">
        <v>256</v>
      </c>
      <c r="U737" s="273"/>
      <c r="V737" s="271" t="str">
        <f t="shared" si="22"/>
        <v>/rsm:CrossIndustryInvoice/rsm:SupplyChainTradeTransaction/ram:ApplicableHeaderTradeSettlement/ram:SpecifiedTradeAllowanceCharge/ram:ChargeIndicator</v>
      </c>
      <c r="W737" s="271" t="str">
        <f t="shared" si="23"/>
        <v>/udt:Indicator</v>
      </c>
      <c r="X737" s="272">
        <f>COUNTIFS(M$4:M737,V737)</f>
        <v>2</v>
      </c>
      <c r="Z737" s="371" t="s">
        <v>3384</v>
      </c>
      <c r="AA737" s="279">
        <v>5</v>
      </c>
      <c r="AB737" s="279" t="s">
        <v>16</v>
      </c>
      <c r="AC737" s="307" t="s">
        <v>1211</v>
      </c>
      <c r="AD737" s="277" t="s">
        <v>77</v>
      </c>
      <c r="AE737" s="278" t="s">
        <v>1269</v>
      </c>
      <c r="AF737" s="278"/>
      <c r="AG737" s="278" t="s">
        <v>1269</v>
      </c>
      <c r="AH737" s="277"/>
      <c r="AI737" s="279" t="s">
        <v>16</v>
      </c>
      <c r="AJ737" s="288" t="s">
        <v>3301</v>
      </c>
      <c r="AK737" s="289" t="s">
        <v>3302</v>
      </c>
      <c r="AL737" s="279" t="s">
        <v>77</v>
      </c>
      <c r="AM737" s="282" t="s">
        <v>77</v>
      </c>
      <c r="AN737" s="279" t="s">
        <v>16</v>
      </c>
      <c r="AO737" s="279" t="s">
        <v>77</v>
      </c>
      <c r="AP737" s="283" t="s">
        <v>1268</v>
      </c>
      <c r="AQ737" s="268"/>
      <c r="AR737" s="282" t="s">
        <v>256</v>
      </c>
      <c r="AS737" s="398"/>
    </row>
    <row r="738" spans="1:45" s="362" customFormat="1" ht="46" customHeight="1" x14ac:dyDescent="0.2">
      <c r="A738" s="558" t="s">
        <v>4162</v>
      </c>
      <c r="B738" s="274" t="s">
        <v>92</v>
      </c>
      <c r="C738" s="275">
        <v>4</v>
      </c>
      <c r="D738" s="275" t="s">
        <v>20</v>
      </c>
      <c r="E738" s="277" t="s">
        <v>3303</v>
      </c>
      <c r="F738" s="277" t="s">
        <v>4458</v>
      </c>
      <c r="G738" s="278"/>
      <c r="H738" s="278"/>
      <c r="I738" s="278"/>
      <c r="J738" s="277"/>
      <c r="K738" s="279" t="s">
        <v>20</v>
      </c>
      <c r="L738" s="280" t="s">
        <v>3304</v>
      </c>
      <c r="M738" s="281" t="s">
        <v>3305</v>
      </c>
      <c r="N738" s="279"/>
      <c r="O738" s="282"/>
      <c r="P738" s="275" t="s">
        <v>20</v>
      </c>
      <c r="Q738" s="279"/>
      <c r="R738" s="283"/>
      <c r="S738" s="208">
        <f>IF(B738="EXT",MATCH(SUBSTITUTE(M738,"/rsm:CrossIndustryInvoice",""),'Order-X_EXTENDED'!O:O,0),MATCH(B738,'Order-X_EXTENDED'!Z:Z,0))</f>
        <v>894</v>
      </c>
      <c r="T738" s="284" t="s">
        <v>99</v>
      </c>
      <c r="U738" s="273"/>
      <c r="V738" s="271" t="str">
        <f t="shared" si="22"/>
        <v>/rsm:CrossIndustryInvoice/rsm:SupplyChainTradeTransaction/ram:ApplicableHeaderTradeSettlement/ram:SpecifiedTradeAllowanceCharge</v>
      </c>
      <c r="W738" s="271" t="str">
        <f t="shared" si="23"/>
        <v>/ram:SequenceNumeric</v>
      </c>
      <c r="X738" s="272">
        <f>COUNTIFS(M$4:M738,V738)</f>
        <v>2</v>
      </c>
      <c r="Z738" s="274" t="s">
        <v>92</v>
      </c>
      <c r="AA738" s="275">
        <v>4</v>
      </c>
      <c r="AB738" s="275" t="s">
        <v>20</v>
      </c>
      <c r="AC738" s="277" t="s">
        <v>3306</v>
      </c>
      <c r="AD738" s="277"/>
      <c r="AE738" s="278"/>
      <c r="AF738" s="278"/>
      <c r="AG738" s="278"/>
      <c r="AH738" s="277"/>
      <c r="AI738" s="279" t="s">
        <v>20</v>
      </c>
      <c r="AJ738" s="280" t="s">
        <v>3304</v>
      </c>
      <c r="AK738" s="281" t="s">
        <v>3305</v>
      </c>
      <c r="AL738" s="279"/>
      <c r="AM738" s="282"/>
      <c r="AN738" s="275" t="s">
        <v>20</v>
      </c>
      <c r="AO738" s="279"/>
      <c r="AP738" s="283"/>
      <c r="AQ738" s="268"/>
      <c r="AR738" s="284" t="s">
        <v>99</v>
      </c>
      <c r="AS738" s="398"/>
    </row>
    <row r="739" spans="1:45" s="362" customFormat="1" ht="46" customHeight="1" x14ac:dyDescent="0.2">
      <c r="A739" s="558" t="s">
        <v>4162</v>
      </c>
      <c r="B739" s="371" t="s">
        <v>3386</v>
      </c>
      <c r="C739" s="279">
        <v>4</v>
      </c>
      <c r="D739" s="279" t="s">
        <v>20</v>
      </c>
      <c r="E739" s="277" t="s">
        <v>3387</v>
      </c>
      <c r="F739" s="277" t="s">
        <v>3388</v>
      </c>
      <c r="G739" s="278"/>
      <c r="H739" s="278" t="s">
        <v>1126</v>
      </c>
      <c r="I739" s="278" t="s">
        <v>77</v>
      </c>
      <c r="J739" s="277" t="s">
        <v>1127</v>
      </c>
      <c r="K739" s="279" t="s">
        <v>20</v>
      </c>
      <c r="L739" s="288" t="s">
        <v>3310</v>
      </c>
      <c r="M739" s="289" t="s">
        <v>3311</v>
      </c>
      <c r="N739" s="279" t="s">
        <v>1130</v>
      </c>
      <c r="O739" s="282" t="s">
        <v>81</v>
      </c>
      <c r="P739" s="279" t="s">
        <v>20</v>
      </c>
      <c r="Q739" s="279" t="s">
        <v>77</v>
      </c>
      <c r="R739" s="283" t="s">
        <v>77</v>
      </c>
      <c r="S739" s="208">
        <f>IF(B739="EXT",MATCH(SUBSTITUTE(M739,"/rsm:CrossIndustryInvoice",""),'Order-X_EXTENDED'!O:O,0),MATCH(B739,'Order-X_EXTENDED'!Z:Z,0))</f>
        <v>910</v>
      </c>
      <c r="T739" s="282" t="s">
        <v>256</v>
      </c>
      <c r="U739" s="273"/>
      <c r="V739" s="271" t="str">
        <f t="shared" si="22"/>
        <v>/rsm:CrossIndustryInvoice/rsm:SupplyChainTradeTransaction/ram:ApplicableHeaderTradeSettlement/ram:SpecifiedTradeAllowanceCharge</v>
      </c>
      <c r="W739" s="271" t="str">
        <f t="shared" si="23"/>
        <v>/ram:CalculationPercent</v>
      </c>
      <c r="X739" s="272">
        <f>COUNTIFS(M$4:M739,V739)</f>
        <v>2</v>
      </c>
      <c r="Z739" s="371" t="s">
        <v>3386</v>
      </c>
      <c r="AA739" s="279">
        <v>4</v>
      </c>
      <c r="AB739" s="279" t="s">
        <v>20</v>
      </c>
      <c r="AC739" s="277" t="s">
        <v>3389</v>
      </c>
      <c r="AD739" s="277" t="s">
        <v>3390</v>
      </c>
      <c r="AE739" s="278"/>
      <c r="AF739" s="278" t="s">
        <v>1134</v>
      </c>
      <c r="AG739" s="278" t="s">
        <v>77</v>
      </c>
      <c r="AH739" s="277" t="s">
        <v>1135</v>
      </c>
      <c r="AI739" s="279" t="s">
        <v>20</v>
      </c>
      <c r="AJ739" s="288" t="s">
        <v>3310</v>
      </c>
      <c r="AK739" s="289" t="s">
        <v>3311</v>
      </c>
      <c r="AL739" s="279" t="s">
        <v>1130</v>
      </c>
      <c r="AM739" s="282" t="s">
        <v>81</v>
      </c>
      <c r="AN739" s="279" t="s">
        <v>20</v>
      </c>
      <c r="AO739" s="279" t="s">
        <v>77</v>
      </c>
      <c r="AP739" s="283" t="s">
        <v>77</v>
      </c>
      <c r="AQ739" s="268"/>
      <c r="AR739" s="282" t="s">
        <v>256</v>
      </c>
      <c r="AS739" s="398"/>
    </row>
    <row r="740" spans="1:45" s="362" customFormat="1" ht="46" customHeight="1" x14ac:dyDescent="0.2">
      <c r="A740" s="558" t="s">
        <v>4162</v>
      </c>
      <c r="B740" s="371" t="s">
        <v>3391</v>
      </c>
      <c r="C740" s="279">
        <v>4</v>
      </c>
      <c r="D740" s="279" t="s">
        <v>20</v>
      </c>
      <c r="E740" s="277" t="s">
        <v>3392</v>
      </c>
      <c r="F740" s="277" t="s">
        <v>3393</v>
      </c>
      <c r="G740" s="278"/>
      <c r="H740" s="278"/>
      <c r="I740" s="278" t="s">
        <v>77</v>
      </c>
      <c r="J740" s="277" t="s">
        <v>1222</v>
      </c>
      <c r="K740" s="279" t="s">
        <v>20</v>
      </c>
      <c r="L740" s="288" t="s">
        <v>3317</v>
      </c>
      <c r="M740" s="289" t="s">
        <v>3318</v>
      </c>
      <c r="N740" s="279" t="s">
        <v>230</v>
      </c>
      <c r="O740" s="282" t="s">
        <v>81</v>
      </c>
      <c r="P740" s="279" t="s">
        <v>20</v>
      </c>
      <c r="Q740" s="279" t="s">
        <v>77</v>
      </c>
      <c r="R740" s="283" t="s">
        <v>77</v>
      </c>
      <c r="S740" s="208">
        <f>IF(B740="EXT",MATCH(SUBSTITUTE(M740,"/rsm:CrossIndustryInvoice",""),'Order-X_EXTENDED'!O:O,0),MATCH(B740,'Order-X_EXTENDED'!Z:Z,0))</f>
        <v>911</v>
      </c>
      <c r="T740" s="282" t="s">
        <v>256</v>
      </c>
      <c r="U740" s="273"/>
      <c r="V740" s="271" t="str">
        <f t="shared" si="22"/>
        <v>/rsm:CrossIndustryInvoice/rsm:SupplyChainTradeTransaction/ram:ApplicableHeaderTradeSettlement/ram:SpecifiedTradeAllowanceCharge</v>
      </c>
      <c r="W740" s="271" t="str">
        <f t="shared" si="23"/>
        <v>/ram:BasisAmount</v>
      </c>
      <c r="X740" s="272">
        <f>COUNTIFS(M$4:M740,V740)</f>
        <v>2</v>
      </c>
      <c r="Z740" s="371" t="s">
        <v>3391</v>
      </c>
      <c r="AA740" s="279">
        <v>4</v>
      </c>
      <c r="AB740" s="279" t="s">
        <v>20</v>
      </c>
      <c r="AC740" s="277" t="s">
        <v>3394</v>
      </c>
      <c r="AD740" s="277" t="s">
        <v>3395</v>
      </c>
      <c r="AE740" s="278"/>
      <c r="AF740" s="278"/>
      <c r="AG740" s="278" t="s">
        <v>77</v>
      </c>
      <c r="AH740" s="277" t="s">
        <v>1227</v>
      </c>
      <c r="AI740" s="279" t="s">
        <v>20</v>
      </c>
      <c r="AJ740" s="288" t="s">
        <v>3317</v>
      </c>
      <c r="AK740" s="289" t="s">
        <v>3318</v>
      </c>
      <c r="AL740" s="279" t="s">
        <v>230</v>
      </c>
      <c r="AM740" s="282" t="s">
        <v>81</v>
      </c>
      <c r="AN740" s="279" t="s">
        <v>20</v>
      </c>
      <c r="AO740" s="279" t="s">
        <v>77</v>
      </c>
      <c r="AP740" s="283" t="s">
        <v>77</v>
      </c>
      <c r="AQ740" s="268"/>
      <c r="AR740" s="282" t="s">
        <v>256</v>
      </c>
      <c r="AS740" s="398"/>
    </row>
    <row r="741" spans="1:45" s="362" customFormat="1" ht="46" customHeight="1" x14ac:dyDescent="0.2">
      <c r="A741" s="558" t="s">
        <v>4162</v>
      </c>
      <c r="B741" s="274" t="s">
        <v>92</v>
      </c>
      <c r="C741" s="275">
        <v>4</v>
      </c>
      <c r="D741" s="275" t="s">
        <v>20</v>
      </c>
      <c r="E741" s="277" t="s">
        <v>3321</v>
      </c>
      <c r="F741" s="382" t="s">
        <v>4459</v>
      </c>
      <c r="G741" s="278"/>
      <c r="H741" s="278"/>
      <c r="I741" s="278"/>
      <c r="J741" s="277"/>
      <c r="K741" s="279" t="s">
        <v>20</v>
      </c>
      <c r="L741" s="280" t="s">
        <v>3322</v>
      </c>
      <c r="M741" s="281" t="s">
        <v>3323</v>
      </c>
      <c r="N741" s="279"/>
      <c r="O741" s="282"/>
      <c r="P741" s="275" t="s">
        <v>20</v>
      </c>
      <c r="Q741" s="279"/>
      <c r="R741" s="283"/>
      <c r="S741" s="208">
        <f>IF(B741="EXT",MATCH(SUBSTITUTE(M741,"/rsm:CrossIndustryInvoice",""),'Order-X_EXTENDED'!O:O,0),MATCH(B741,'Order-X_EXTENDED'!Z:Z,0))</f>
        <v>897</v>
      </c>
      <c r="T741" s="284" t="s">
        <v>99</v>
      </c>
      <c r="U741" s="273"/>
      <c r="V741" s="271" t="str">
        <f t="shared" si="22"/>
        <v>/rsm:CrossIndustryInvoice/rsm:SupplyChainTradeTransaction/ram:ApplicableHeaderTradeSettlement/ram:SpecifiedTradeAllowanceCharge</v>
      </c>
      <c r="W741" s="271" t="str">
        <f t="shared" si="23"/>
        <v>/ram:BasisQuantity</v>
      </c>
      <c r="X741" s="272">
        <f>COUNTIFS(M$4:M741,V741)</f>
        <v>2</v>
      </c>
      <c r="Z741" s="274" t="s">
        <v>92</v>
      </c>
      <c r="AA741" s="275">
        <v>4</v>
      </c>
      <c r="AB741" s="275" t="s">
        <v>20</v>
      </c>
      <c r="AC741" s="277" t="s">
        <v>3324</v>
      </c>
      <c r="AD741" s="382"/>
      <c r="AE741" s="278"/>
      <c r="AF741" s="278"/>
      <c r="AG741" s="278"/>
      <c r="AH741" s="277"/>
      <c r="AI741" s="279" t="s">
        <v>20</v>
      </c>
      <c r="AJ741" s="280" t="s">
        <v>3322</v>
      </c>
      <c r="AK741" s="281" t="s">
        <v>3323</v>
      </c>
      <c r="AL741" s="279"/>
      <c r="AM741" s="282"/>
      <c r="AN741" s="275" t="s">
        <v>20</v>
      </c>
      <c r="AO741" s="279"/>
      <c r="AP741" s="283"/>
      <c r="AQ741" s="268"/>
      <c r="AR741" s="284" t="s">
        <v>99</v>
      </c>
      <c r="AS741" s="398"/>
    </row>
    <row r="742" spans="1:45" s="362" customFormat="1" ht="46" customHeight="1" x14ac:dyDescent="0.2">
      <c r="A742" s="558" t="s">
        <v>4162</v>
      </c>
      <c r="B742" s="274" t="s">
        <v>92</v>
      </c>
      <c r="C742" s="275">
        <v>5</v>
      </c>
      <c r="D742" s="275" t="s">
        <v>20</v>
      </c>
      <c r="E742" s="277" t="s">
        <v>478</v>
      </c>
      <c r="F742" s="277"/>
      <c r="G742" s="278"/>
      <c r="H742" s="278"/>
      <c r="I742" s="278"/>
      <c r="J742" s="277"/>
      <c r="K742" s="279" t="s">
        <v>20</v>
      </c>
      <c r="L742" s="280" t="s">
        <v>3325</v>
      </c>
      <c r="M742" s="281" t="s">
        <v>3326</v>
      </c>
      <c r="N742" s="279"/>
      <c r="O742" s="282"/>
      <c r="P742" s="275" t="s">
        <v>20</v>
      </c>
      <c r="Q742" s="279"/>
      <c r="R742" s="283"/>
      <c r="S742" s="208">
        <f>IF(B742="EXT",MATCH(SUBSTITUTE(M742,"/rsm:CrossIndustryInvoice",""),'Order-X_EXTENDED'!O:O,0),MATCH(B742,'Order-X_EXTENDED'!Z:Z,0))</f>
        <v>898</v>
      </c>
      <c r="T742" s="284" t="s">
        <v>99</v>
      </c>
      <c r="U742" s="273"/>
      <c r="V742" s="271" t="str">
        <f t="shared" si="22"/>
        <v>/rsm:CrossIndustryInvoice/rsm:SupplyChainTradeTransaction/ram:ApplicableHeaderTradeSettlement/ram:SpecifiedTradeAllowanceCharge/ram:BasisQuantity</v>
      </c>
      <c r="W742" s="271" t="str">
        <f t="shared" si="23"/>
        <v>/@unitCode</v>
      </c>
      <c r="X742" s="272">
        <f>COUNTIFS(M$4:M742,V742)</f>
        <v>2</v>
      </c>
      <c r="Z742" s="274" t="s">
        <v>92</v>
      </c>
      <c r="AA742" s="275">
        <v>5</v>
      </c>
      <c r="AB742" s="275" t="s">
        <v>20</v>
      </c>
      <c r="AC742" s="277" t="s">
        <v>3327</v>
      </c>
      <c r="AD742" s="277"/>
      <c r="AE742" s="278"/>
      <c r="AF742" s="278"/>
      <c r="AG742" s="278"/>
      <c r="AH742" s="277"/>
      <c r="AI742" s="279" t="s">
        <v>20</v>
      </c>
      <c r="AJ742" s="280" t="s">
        <v>3325</v>
      </c>
      <c r="AK742" s="281" t="s">
        <v>3326</v>
      </c>
      <c r="AL742" s="279"/>
      <c r="AM742" s="282"/>
      <c r="AN742" s="275" t="s">
        <v>20</v>
      </c>
      <c r="AO742" s="279"/>
      <c r="AP742" s="283"/>
      <c r="AQ742" s="268"/>
      <c r="AR742" s="284" t="s">
        <v>99</v>
      </c>
      <c r="AS742" s="398"/>
    </row>
    <row r="743" spans="1:45" s="362" customFormat="1" ht="46" customHeight="1" x14ac:dyDescent="0.2">
      <c r="A743" s="558" t="s">
        <v>4162</v>
      </c>
      <c r="B743" s="371" t="s">
        <v>3396</v>
      </c>
      <c r="C743" s="279">
        <v>4</v>
      </c>
      <c r="D743" s="279" t="s">
        <v>16</v>
      </c>
      <c r="E743" s="277" t="s">
        <v>3397</v>
      </c>
      <c r="F743" s="277" t="s">
        <v>1282</v>
      </c>
      <c r="G743" s="278"/>
      <c r="H743" s="278"/>
      <c r="I743" s="278" t="s">
        <v>3398</v>
      </c>
      <c r="J743" s="277" t="s">
        <v>1222</v>
      </c>
      <c r="K743" s="279" t="s">
        <v>16</v>
      </c>
      <c r="L743" s="288" t="s">
        <v>3331</v>
      </c>
      <c r="M743" s="289" t="s">
        <v>3332</v>
      </c>
      <c r="N743" s="279" t="s">
        <v>230</v>
      </c>
      <c r="O743" s="282" t="s">
        <v>81</v>
      </c>
      <c r="P743" s="279" t="s">
        <v>21</v>
      </c>
      <c r="Q743" s="279" t="s">
        <v>148</v>
      </c>
      <c r="R743" s="283" t="s">
        <v>77</v>
      </c>
      <c r="S743" s="208">
        <f>IF(B743="EXT",MATCH(SUBSTITUTE(M743,"/rsm:CrossIndustryInvoice",""),'Order-X_EXTENDED'!O:O,0),MATCH(B743,'Order-X_EXTENDED'!Z:Z,0))</f>
        <v>914</v>
      </c>
      <c r="T743" s="282" t="s">
        <v>256</v>
      </c>
      <c r="U743" s="273"/>
      <c r="V743" s="271" t="str">
        <f t="shared" si="22"/>
        <v>/rsm:CrossIndustryInvoice/rsm:SupplyChainTradeTransaction/ram:ApplicableHeaderTradeSettlement/ram:SpecifiedTradeAllowanceCharge</v>
      </c>
      <c r="W743" s="271" t="str">
        <f t="shared" si="23"/>
        <v>/ram:ActualAmount</v>
      </c>
      <c r="X743" s="272">
        <f>COUNTIFS(M$4:M743,V743)</f>
        <v>2</v>
      </c>
      <c r="Z743" s="371" t="s">
        <v>3396</v>
      </c>
      <c r="AA743" s="279">
        <v>4</v>
      </c>
      <c r="AB743" s="279" t="s">
        <v>16</v>
      </c>
      <c r="AC743" s="277" t="s">
        <v>3399</v>
      </c>
      <c r="AD743" s="277" t="s">
        <v>3400</v>
      </c>
      <c r="AE743" s="278"/>
      <c r="AF743" s="278"/>
      <c r="AG743" s="278" t="s">
        <v>3401</v>
      </c>
      <c r="AH743" s="277" t="s">
        <v>1227</v>
      </c>
      <c r="AI743" s="279" t="s">
        <v>16</v>
      </c>
      <c r="AJ743" s="288" t="s">
        <v>3331</v>
      </c>
      <c r="AK743" s="289" t="s">
        <v>3332</v>
      </c>
      <c r="AL743" s="279" t="s">
        <v>230</v>
      </c>
      <c r="AM743" s="282" t="s">
        <v>81</v>
      </c>
      <c r="AN743" s="279" t="s">
        <v>21</v>
      </c>
      <c r="AO743" s="279" t="s">
        <v>148</v>
      </c>
      <c r="AP743" s="283" t="s">
        <v>77</v>
      </c>
      <c r="AQ743" s="268"/>
      <c r="AR743" s="282" t="s">
        <v>256</v>
      </c>
      <c r="AS743" s="398"/>
    </row>
    <row r="744" spans="1:45" s="362" customFormat="1" ht="46" customHeight="1" x14ac:dyDescent="0.2">
      <c r="A744" s="558" t="s">
        <v>4162</v>
      </c>
      <c r="B744" s="371" t="s">
        <v>3402</v>
      </c>
      <c r="C744" s="279">
        <v>4</v>
      </c>
      <c r="D744" s="279" t="s">
        <v>20</v>
      </c>
      <c r="E744" s="277" t="s">
        <v>3403</v>
      </c>
      <c r="F744" s="277" t="s">
        <v>3404</v>
      </c>
      <c r="G744" s="278" t="s">
        <v>3405</v>
      </c>
      <c r="H744" s="278" t="s">
        <v>1291</v>
      </c>
      <c r="I744" s="278" t="s">
        <v>3406</v>
      </c>
      <c r="J744" s="277" t="s">
        <v>189</v>
      </c>
      <c r="K744" s="279" t="s">
        <v>20</v>
      </c>
      <c r="L744" s="288" t="s">
        <v>3341</v>
      </c>
      <c r="M744" s="289" t="s">
        <v>3342</v>
      </c>
      <c r="N744" s="279" t="s">
        <v>192</v>
      </c>
      <c r="O744" s="282" t="s">
        <v>81</v>
      </c>
      <c r="P744" s="279" t="s">
        <v>20</v>
      </c>
      <c r="Q744" s="279" t="s">
        <v>77</v>
      </c>
      <c r="R744" s="283" t="s">
        <v>77</v>
      </c>
      <c r="S744" s="208">
        <f>IF(B744="EXT",MATCH(SUBSTITUTE(M744,"/rsm:CrossIndustryInvoice",""),'Order-X_EXTENDED'!O:O,0),MATCH(B744,'Order-X_EXTENDED'!Z:Z,0))</f>
        <v>915</v>
      </c>
      <c r="T744" s="282" t="s">
        <v>256</v>
      </c>
      <c r="U744" s="273"/>
      <c r="V744" s="271" t="str">
        <f t="shared" si="22"/>
        <v>/rsm:CrossIndustryInvoice/rsm:SupplyChainTradeTransaction/ram:ApplicableHeaderTradeSettlement/ram:SpecifiedTradeAllowanceCharge</v>
      </c>
      <c r="W744" s="271" t="str">
        <f t="shared" si="23"/>
        <v>/ram:ReasonCode</v>
      </c>
      <c r="X744" s="272">
        <f>COUNTIFS(M$4:M744,V744)</f>
        <v>2</v>
      </c>
      <c r="Z744" s="371" t="s">
        <v>3402</v>
      </c>
      <c r="AA744" s="279">
        <v>4</v>
      </c>
      <c r="AB744" s="279" t="s">
        <v>20</v>
      </c>
      <c r="AC744" s="277" t="s">
        <v>3407</v>
      </c>
      <c r="AD744" s="277" t="s">
        <v>3408</v>
      </c>
      <c r="AE744" s="278" t="s">
        <v>3409</v>
      </c>
      <c r="AF744" s="278" t="s">
        <v>1296</v>
      </c>
      <c r="AG744" s="278" t="s">
        <v>3410</v>
      </c>
      <c r="AH744" s="277" t="s">
        <v>189</v>
      </c>
      <c r="AI744" s="279" t="s">
        <v>20</v>
      </c>
      <c r="AJ744" s="288" t="s">
        <v>3341</v>
      </c>
      <c r="AK744" s="289" t="s">
        <v>3342</v>
      </c>
      <c r="AL744" s="279" t="s">
        <v>192</v>
      </c>
      <c r="AM744" s="282" t="s">
        <v>81</v>
      </c>
      <c r="AN744" s="279" t="s">
        <v>20</v>
      </c>
      <c r="AO744" s="279" t="s">
        <v>77</v>
      </c>
      <c r="AP744" s="283" t="s">
        <v>77</v>
      </c>
      <c r="AQ744" s="268"/>
      <c r="AR744" s="282" t="s">
        <v>256</v>
      </c>
      <c r="AS744" s="398"/>
    </row>
    <row r="745" spans="1:45" s="362" customFormat="1" ht="46" customHeight="1" x14ac:dyDescent="0.2">
      <c r="A745" s="558" t="s">
        <v>4162</v>
      </c>
      <c r="B745" s="371" t="s">
        <v>3411</v>
      </c>
      <c r="C745" s="279">
        <v>4</v>
      </c>
      <c r="D745" s="279" t="s">
        <v>20</v>
      </c>
      <c r="E745" s="277" t="s">
        <v>3412</v>
      </c>
      <c r="F745" s="277" t="s">
        <v>3413</v>
      </c>
      <c r="G745" s="278"/>
      <c r="H745" s="278" t="s">
        <v>3151</v>
      </c>
      <c r="I745" s="278" t="s">
        <v>3406</v>
      </c>
      <c r="J745" s="277" t="s">
        <v>122</v>
      </c>
      <c r="K745" s="279" t="s">
        <v>20</v>
      </c>
      <c r="L745" s="288" t="s">
        <v>3350</v>
      </c>
      <c r="M745" s="289" t="s">
        <v>3351</v>
      </c>
      <c r="N745" s="279" t="s">
        <v>125</v>
      </c>
      <c r="O745" s="282" t="s">
        <v>81</v>
      </c>
      <c r="P745" s="279" t="s">
        <v>20</v>
      </c>
      <c r="Q745" s="279" t="s">
        <v>77</v>
      </c>
      <c r="R745" s="283" t="s">
        <v>77</v>
      </c>
      <c r="S745" s="208">
        <f>IF(B745="EXT",MATCH(SUBSTITUTE(M745,"/rsm:CrossIndustryInvoice",""),'Order-X_EXTENDED'!O:O,0),MATCH(B745,'Order-X_EXTENDED'!Z:Z,0))</f>
        <v>916</v>
      </c>
      <c r="T745" s="282" t="s">
        <v>256</v>
      </c>
      <c r="U745" s="273"/>
      <c r="V745" s="271" t="str">
        <f t="shared" si="22"/>
        <v>/rsm:CrossIndustryInvoice/rsm:SupplyChainTradeTransaction/ram:ApplicableHeaderTradeSettlement/ram:SpecifiedTradeAllowanceCharge</v>
      </c>
      <c r="W745" s="271" t="str">
        <f t="shared" si="23"/>
        <v>/ram:Reason</v>
      </c>
      <c r="X745" s="272">
        <f>COUNTIFS(M$4:M745,V745)</f>
        <v>2</v>
      </c>
      <c r="Z745" s="371" t="s">
        <v>3411</v>
      </c>
      <c r="AA745" s="279">
        <v>4</v>
      </c>
      <c r="AB745" s="279" t="s">
        <v>20</v>
      </c>
      <c r="AC745" s="277" t="s">
        <v>3414</v>
      </c>
      <c r="AD745" s="277" t="s">
        <v>3415</v>
      </c>
      <c r="AE745" s="278"/>
      <c r="AF745" s="278" t="s">
        <v>3156</v>
      </c>
      <c r="AG745" s="278" t="s">
        <v>3416</v>
      </c>
      <c r="AH745" s="277" t="s">
        <v>131</v>
      </c>
      <c r="AI745" s="279" t="s">
        <v>20</v>
      </c>
      <c r="AJ745" s="288" t="s">
        <v>3350</v>
      </c>
      <c r="AK745" s="289" t="s">
        <v>3351</v>
      </c>
      <c r="AL745" s="279" t="s">
        <v>125</v>
      </c>
      <c r="AM745" s="282" t="s">
        <v>81</v>
      </c>
      <c r="AN745" s="279" t="s">
        <v>20</v>
      </c>
      <c r="AO745" s="279" t="s">
        <v>77</v>
      </c>
      <c r="AP745" s="283" t="s">
        <v>77</v>
      </c>
      <c r="AQ745" s="268"/>
      <c r="AR745" s="282" t="s">
        <v>256</v>
      </c>
      <c r="AS745" s="398"/>
    </row>
    <row r="746" spans="1:45" s="362" customFormat="1" ht="46" customHeight="1" x14ac:dyDescent="0.2">
      <c r="A746" s="558" t="s">
        <v>4162</v>
      </c>
      <c r="B746" s="378" t="s">
        <v>3417</v>
      </c>
      <c r="C746" s="327">
        <v>4</v>
      </c>
      <c r="D746" s="327" t="s">
        <v>16</v>
      </c>
      <c r="E746" s="334" t="s">
        <v>4686</v>
      </c>
      <c r="F746" s="328"/>
      <c r="G746" s="329"/>
      <c r="H746" s="329"/>
      <c r="I746" s="329"/>
      <c r="J746" s="328"/>
      <c r="K746" s="327" t="s">
        <v>16</v>
      </c>
      <c r="L746" s="330" t="s">
        <v>3355</v>
      </c>
      <c r="M746" s="331" t="s">
        <v>3356</v>
      </c>
      <c r="N746" s="327"/>
      <c r="O746" s="332"/>
      <c r="P746" s="327" t="s">
        <v>21</v>
      </c>
      <c r="Q746" s="327"/>
      <c r="R746" s="333"/>
      <c r="S746" s="208">
        <f>IF(B746="EXT",MATCH(SUBSTITUTE(M746,"/rsm:CrossIndustryInvoice",""),'Order-X_EXTENDED'!O:O,0),MATCH(B746,'Order-X_EXTENDED'!Z:Z,0))</f>
        <v>917</v>
      </c>
      <c r="T746" s="332" t="s">
        <v>256</v>
      </c>
      <c r="U746" s="273"/>
      <c r="V746" s="271" t="str">
        <f t="shared" si="22"/>
        <v>/rsm:CrossIndustryInvoice/rsm:SupplyChainTradeTransaction/ram:ApplicableHeaderTradeSettlement/ram:SpecifiedTradeAllowanceCharge</v>
      </c>
      <c r="W746" s="271" t="str">
        <f t="shared" si="23"/>
        <v>/ram:CategoryTradeTax</v>
      </c>
      <c r="X746" s="272">
        <f>COUNTIFS(M$4:M746,V746)</f>
        <v>2</v>
      </c>
      <c r="Z746" s="378" t="s">
        <v>3417</v>
      </c>
      <c r="AA746" s="327">
        <v>4</v>
      </c>
      <c r="AB746" s="327" t="s">
        <v>16</v>
      </c>
      <c r="AC746" s="334" t="s">
        <v>3418</v>
      </c>
      <c r="AD746" s="328"/>
      <c r="AE746" s="329"/>
      <c r="AF746" s="329"/>
      <c r="AG746" s="329"/>
      <c r="AH746" s="328"/>
      <c r="AI746" s="327" t="s">
        <v>16</v>
      </c>
      <c r="AJ746" s="330" t="s">
        <v>3355</v>
      </c>
      <c r="AK746" s="331" t="s">
        <v>3356</v>
      </c>
      <c r="AL746" s="327"/>
      <c r="AM746" s="332"/>
      <c r="AN746" s="327" t="s">
        <v>21</v>
      </c>
      <c r="AO746" s="327"/>
      <c r="AP746" s="333"/>
      <c r="AQ746" s="268"/>
      <c r="AR746" s="332" t="s">
        <v>256</v>
      </c>
      <c r="AS746" s="398"/>
    </row>
    <row r="747" spans="1:45" s="362" customFormat="1" ht="46" customHeight="1" x14ac:dyDescent="0.2">
      <c r="A747" s="558" t="s">
        <v>4162</v>
      </c>
      <c r="B747" s="371" t="s">
        <v>3419</v>
      </c>
      <c r="C747" s="279">
        <v>5</v>
      </c>
      <c r="D747" s="279" t="s">
        <v>16</v>
      </c>
      <c r="E747" s="307" t="s">
        <v>3420</v>
      </c>
      <c r="F747" s="277" t="s">
        <v>77</v>
      </c>
      <c r="G747" s="278" t="s">
        <v>1101</v>
      </c>
      <c r="H747" s="278"/>
      <c r="I747" s="278" t="s">
        <v>1102</v>
      </c>
      <c r="J747" s="277"/>
      <c r="K747" s="279" t="s">
        <v>16</v>
      </c>
      <c r="L747" s="288" t="s">
        <v>3360</v>
      </c>
      <c r="M747" s="289" t="s">
        <v>3361</v>
      </c>
      <c r="N747" s="279" t="s">
        <v>192</v>
      </c>
      <c r="O747" s="282" t="s">
        <v>81</v>
      </c>
      <c r="P747" s="279" t="s">
        <v>20</v>
      </c>
      <c r="Q747" s="279" t="s">
        <v>77</v>
      </c>
      <c r="R747" s="283" t="s">
        <v>1102</v>
      </c>
      <c r="S747" s="208">
        <f>IF(B747="EXT",MATCH(SUBSTITUTE(M747,"/rsm:CrossIndustryInvoice",""),'Order-X_EXTENDED'!O:O,0),MATCH(B747,'Order-X_EXTENDED'!Z:Z,0))</f>
        <v>918</v>
      </c>
      <c r="T747" s="282" t="s">
        <v>256</v>
      </c>
      <c r="U747" s="273"/>
      <c r="V747" s="271" t="str">
        <f t="shared" si="22"/>
        <v>/rsm:CrossIndustryInvoice/rsm:SupplyChainTradeTransaction/ram:ApplicableHeaderTradeSettlement/ram:SpecifiedTradeAllowanceCharge/ram:CategoryTradeTax</v>
      </c>
      <c r="W747" s="271" t="str">
        <f t="shared" si="23"/>
        <v>/ram:TypeCode</v>
      </c>
      <c r="X747" s="272">
        <f>COUNTIFS(M$4:M747,V747)</f>
        <v>2</v>
      </c>
      <c r="Z747" s="371" t="s">
        <v>3419</v>
      </c>
      <c r="AA747" s="279">
        <v>5</v>
      </c>
      <c r="AB747" s="279" t="s">
        <v>16</v>
      </c>
      <c r="AC747" s="307" t="s">
        <v>3421</v>
      </c>
      <c r="AD747" s="277" t="s">
        <v>77</v>
      </c>
      <c r="AE747" s="278" t="s">
        <v>1106</v>
      </c>
      <c r="AF747" s="278"/>
      <c r="AG747" s="278" t="s">
        <v>1106</v>
      </c>
      <c r="AH747" s="277"/>
      <c r="AI747" s="279" t="s">
        <v>16</v>
      </c>
      <c r="AJ747" s="288" t="s">
        <v>3360</v>
      </c>
      <c r="AK747" s="289" t="s">
        <v>3361</v>
      </c>
      <c r="AL747" s="279" t="s">
        <v>192</v>
      </c>
      <c r="AM747" s="282" t="s">
        <v>81</v>
      </c>
      <c r="AN747" s="279" t="s">
        <v>20</v>
      </c>
      <c r="AO747" s="279" t="s">
        <v>77</v>
      </c>
      <c r="AP747" s="283" t="s">
        <v>1102</v>
      </c>
      <c r="AQ747" s="268"/>
      <c r="AR747" s="282" t="s">
        <v>256</v>
      </c>
      <c r="AS747" s="398"/>
    </row>
    <row r="748" spans="1:45" s="362" customFormat="1" ht="46" customHeight="1" x14ac:dyDescent="0.2">
      <c r="A748" s="558" t="s">
        <v>4162</v>
      </c>
      <c r="B748" s="371" t="s">
        <v>3422</v>
      </c>
      <c r="C748" s="279">
        <v>5</v>
      </c>
      <c r="D748" s="279" t="s">
        <v>16</v>
      </c>
      <c r="E748" s="277" t="s">
        <v>3423</v>
      </c>
      <c r="F748" s="277" t="s">
        <v>3424</v>
      </c>
      <c r="G748" s="278" t="s">
        <v>1112</v>
      </c>
      <c r="H748" s="278" t="s">
        <v>1113</v>
      </c>
      <c r="I748" s="278" t="s">
        <v>3425</v>
      </c>
      <c r="J748" s="277" t="s">
        <v>189</v>
      </c>
      <c r="K748" s="279" t="s">
        <v>16</v>
      </c>
      <c r="L748" s="288" t="s">
        <v>3367</v>
      </c>
      <c r="M748" s="289" t="s">
        <v>3368</v>
      </c>
      <c r="N748" s="279" t="s">
        <v>77</v>
      </c>
      <c r="O748" s="282" t="s">
        <v>81</v>
      </c>
      <c r="P748" s="279" t="s">
        <v>20</v>
      </c>
      <c r="Q748" s="279" t="s">
        <v>77</v>
      </c>
      <c r="R748" s="283" t="s">
        <v>77</v>
      </c>
      <c r="S748" s="208">
        <f>IF(B748="EXT",MATCH(SUBSTITUTE(M748,"/rsm:CrossIndustryInvoice",""),'Order-X_EXTENDED'!O:O,0),MATCH(B748,'Order-X_EXTENDED'!Z:Z,0))</f>
        <v>919</v>
      </c>
      <c r="T748" s="282" t="s">
        <v>256</v>
      </c>
      <c r="U748" s="273"/>
      <c r="V748" s="271" t="str">
        <f t="shared" si="22"/>
        <v>/rsm:CrossIndustryInvoice/rsm:SupplyChainTradeTransaction/ram:ApplicableHeaderTradeSettlement/ram:SpecifiedTradeAllowanceCharge/ram:CategoryTradeTax</v>
      </c>
      <c r="W748" s="271" t="str">
        <f t="shared" si="23"/>
        <v>/ram:CategoryCode</v>
      </c>
      <c r="X748" s="272">
        <f>COUNTIFS(M$4:M748,V748)</f>
        <v>2</v>
      </c>
      <c r="Z748" s="371" t="s">
        <v>3422</v>
      </c>
      <c r="AA748" s="279">
        <v>5</v>
      </c>
      <c r="AB748" s="279" t="s">
        <v>16</v>
      </c>
      <c r="AC748" s="277" t="s">
        <v>3421</v>
      </c>
      <c r="AD748" s="277" t="s">
        <v>3426</v>
      </c>
      <c r="AE748" s="278" t="s">
        <v>1119</v>
      </c>
      <c r="AF748" s="278" t="s">
        <v>1120</v>
      </c>
      <c r="AG748" s="278" t="s">
        <v>3427</v>
      </c>
      <c r="AH748" s="277" t="s">
        <v>189</v>
      </c>
      <c r="AI748" s="279" t="s">
        <v>16</v>
      </c>
      <c r="AJ748" s="288" t="s">
        <v>3367</v>
      </c>
      <c r="AK748" s="289" t="s">
        <v>3368</v>
      </c>
      <c r="AL748" s="279" t="s">
        <v>77</v>
      </c>
      <c r="AM748" s="282" t="s">
        <v>81</v>
      </c>
      <c r="AN748" s="279" t="s">
        <v>20</v>
      </c>
      <c r="AO748" s="279" t="s">
        <v>77</v>
      </c>
      <c r="AP748" s="283" t="s">
        <v>77</v>
      </c>
      <c r="AQ748" s="268"/>
      <c r="AR748" s="282" t="s">
        <v>256</v>
      </c>
      <c r="AS748" s="398"/>
    </row>
    <row r="749" spans="1:45" s="362" customFormat="1" ht="46" customHeight="1" x14ac:dyDescent="0.2">
      <c r="A749" s="558" t="s">
        <v>4162</v>
      </c>
      <c r="B749" s="371" t="s">
        <v>3428</v>
      </c>
      <c r="C749" s="279">
        <v>5</v>
      </c>
      <c r="D749" s="279" t="s">
        <v>20</v>
      </c>
      <c r="E749" s="277" t="s">
        <v>3429</v>
      </c>
      <c r="F749" s="277" t="s">
        <v>3430</v>
      </c>
      <c r="G749" s="278"/>
      <c r="H749" s="278" t="s">
        <v>1126</v>
      </c>
      <c r="I749" s="278" t="s">
        <v>77</v>
      </c>
      <c r="J749" s="277" t="s">
        <v>1127</v>
      </c>
      <c r="K749" s="279" t="s">
        <v>20</v>
      </c>
      <c r="L749" s="288" t="s">
        <v>3374</v>
      </c>
      <c r="M749" s="289" t="s">
        <v>3375</v>
      </c>
      <c r="N749" s="279" t="s">
        <v>1130</v>
      </c>
      <c r="O749" s="282" t="s">
        <v>81</v>
      </c>
      <c r="P749" s="279" t="s">
        <v>20</v>
      </c>
      <c r="Q749" s="279" t="s">
        <v>77</v>
      </c>
      <c r="R749" s="283" t="s">
        <v>77</v>
      </c>
      <c r="S749" s="208">
        <f>IF(B749="EXT",MATCH(SUBSTITUTE(M749,"/rsm:CrossIndustryInvoice",""),'Order-X_EXTENDED'!O:O,0),MATCH(B749,'Order-X_EXTENDED'!Z:Z,0))</f>
        <v>920</v>
      </c>
      <c r="T749" s="282" t="s">
        <v>256</v>
      </c>
      <c r="U749" s="273"/>
      <c r="V749" s="271" t="str">
        <f t="shared" si="22"/>
        <v>/rsm:CrossIndustryInvoice/rsm:SupplyChainTradeTransaction/ram:ApplicableHeaderTradeSettlement/ram:SpecifiedTradeAllowanceCharge/ram:CategoryTradeTax</v>
      </c>
      <c r="W749" s="271" t="str">
        <f t="shared" si="23"/>
        <v>/ram:RateApplicablePercent</v>
      </c>
      <c r="X749" s="272">
        <f>COUNTIFS(M$4:M749,V749)</f>
        <v>2</v>
      </c>
      <c r="Z749" s="371" t="s">
        <v>3428</v>
      </c>
      <c r="AA749" s="279">
        <v>5</v>
      </c>
      <c r="AB749" s="279" t="s">
        <v>20</v>
      </c>
      <c r="AC749" s="277" t="s">
        <v>3431</v>
      </c>
      <c r="AD749" s="277" t="s">
        <v>3432</v>
      </c>
      <c r="AE749" s="278"/>
      <c r="AF749" s="278" t="s">
        <v>1134</v>
      </c>
      <c r="AG749" s="278" t="s">
        <v>77</v>
      </c>
      <c r="AH749" s="277" t="s">
        <v>1135</v>
      </c>
      <c r="AI749" s="279" t="s">
        <v>20</v>
      </c>
      <c r="AJ749" s="288" t="s">
        <v>3374</v>
      </c>
      <c r="AK749" s="289" t="s">
        <v>3375</v>
      </c>
      <c r="AL749" s="279" t="s">
        <v>1130</v>
      </c>
      <c r="AM749" s="282" t="s">
        <v>81</v>
      </c>
      <c r="AN749" s="279" t="s">
        <v>20</v>
      </c>
      <c r="AO749" s="279" t="s">
        <v>77</v>
      </c>
      <c r="AP749" s="283" t="s">
        <v>77</v>
      </c>
      <c r="AQ749" s="268"/>
      <c r="AR749" s="282" t="s">
        <v>256</v>
      </c>
      <c r="AS749" s="398"/>
    </row>
    <row r="750" spans="1:45" s="362" customFormat="1" ht="46" customHeight="1" x14ac:dyDescent="0.2">
      <c r="A750" s="557" t="s">
        <v>4162</v>
      </c>
      <c r="B750" s="308" t="s">
        <v>92</v>
      </c>
      <c r="C750" s="309">
        <v>3</v>
      </c>
      <c r="D750" s="309" t="s">
        <v>21</v>
      </c>
      <c r="E750" s="328" t="s">
        <v>4687</v>
      </c>
      <c r="F750" s="328" t="s">
        <v>4688</v>
      </c>
      <c r="G750" s="329"/>
      <c r="H750" s="329"/>
      <c r="I750" s="329"/>
      <c r="J750" s="328"/>
      <c r="K750" s="327" t="s">
        <v>21</v>
      </c>
      <c r="L750" s="311" t="s">
        <v>3433</v>
      </c>
      <c r="M750" s="312" t="s">
        <v>3434</v>
      </c>
      <c r="N750" s="327"/>
      <c r="O750" s="332"/>
      <c r="P750" s="309" t="s">
        <v>21</v>
      </c>
      <c r="Q750" s="327"/>
      <c r="R750" s="333"/>
      <c r="S750" s="208">
        <f>IF(B750="EXT",MATCH(SUBSTITUTE(M750,"/rsm:CrossIndustryInvoice",""),'Order-X_EXTENDED'!O:O,0),MATCH(B750,'Order-X_EXTENDED'!Z:Z,0))</f>
        <v>921</v>
      </c>
      <c r="T750" s="313" t="s">
        <v>99</v>
      </c>
      <c r="U750" s="273"/>
      <c r="V750" s="271" t="str">
        <f t="shared" si="22"/>
        <v>/rsm:CrossIndustryInvoice/rsm:SupplyChainTradeTransaction/ram:ApplicableHeaderTradeSettlement</v>
      </c>
      <c r="W750" s="271" t="str">
        <f t="shared" si="23"/>
        <v>/ram:SpecifiedLogisticsServiceCharge</v>
      </c>
      <c r="X750" s="272">
        <f>COUNTIFS(M$4:M750,V750)</f>
        <v>1</v>
      </c>
      <c r="Z750" s="308" t="s">
        <v>92</v>
      </c>
      <c r="AA750" s="309">
        <v>3</v>
      </c>
      <c r="AB750" s="309" t="s">
        <v>21</v>
      </c>
      <c r="AC750" s="328">
        <v>0</v>
      </c>
      <c r="AD750" s="328"/>
      <c r="AE750" s="329"/>
      <c r="AF750" s="329"/>
      <c r="AG750" s="329"/>
      <c r="AH750" s="328"/>
      <c r="AI750" s="327" t="s">
        <v>21</v>
      </c>
      <c r="AJ750" s="311" t="s">
        <v>3433</v>
      </c>
      <c r="AK750" s="312" t="s">
        <v>3434</v>
      </c>
      <c r="AL750" s="327"/>
      <c r="AM750" s="332"/>
      <c r="AN750" s="309" t="s">
        <v>21</v>
      </c>
      <c r="AO750" s="327"/>
      <c r="AP750" s="333"/>
      <c r="AQ750" s="268"/>
      <c r="AR750" s="313" t="s">
        <v>99</v>
      </c>
      <c r="AS750" s="398"/>
    </row>
    <row r="751" spans="1:45" s="362" customFormat="1" ht="46" customHeight="1" x14ac:dyDescent="0.2">
      <c r="A751" s="558" t="s">
        <v>4162</v>
      </c>
      <c r="B751" s="274" t="s">
        <v>92</v>
      </c>
      <c r="C751" s="275">
        <v>4</v>
      </c>
      <c r="D751" s="275" t="s">
        <v>16</v>
      </c>
      <c r="E751" s="277" t="s">
        <v>49</v>
      </c>
      <c r="F751" s="277"/>
      <c r="G751" s="278"/>
      <c r="H751" s="278"/>
      <c r="I751" s="278"/>
      <c r="J751" s="277"/>
      <c r="K751" s="279" t="s">
        <v>16</v>
      </c>
      <c r="L751" s="280" t="s">
        <v>3435</v>
      </c>
      <c r="M751" s="281" t="s">
        <v>3436</v>
      </c>
      <c r="N751" s="279"/>
      <c r="O751" s="282"/>
      <c r="P751" s="275" t="s">
        <v>21</v>
      </c>
      <c r="Q751" s="279"/>
      <c r="R751" s="283"/>
      <c r="S751" s="208">
        <f>IF(B751="EXT",MATCH(SUBSTITUTE(M751,"/rsm:CrossIndustryInvoice",""),'Order-X_EXTENDED'!O:O,0),MATCH(B751,'Order-X_EXTENDED'!Z:Z,0))</f>
        <v>922</v>
      </c>
      <c r="T751" s="284" t="s">
        <v>99</v>
      </c>
      <c r="U751" s="273"/>
      <c r="V751" s="271" t="str">
        <f t="shared" si="22"/>
        <v>/rsm:CrossIndustryInvoice/rsm:SupplyChainTradeTransaction/ram:ApplicableHeaderTradeSettlement/ram:SpecifiedLogisticsServiceCharge</v>
      </c>
      <c r="W751" s="271" t="str">
        <f t="shared" si="23"/>
        <v>/ram:Description</v>
      </c>
      <c r="X751" s="272">
        <f>COUNTIFS(M$4:M751,V751)</f>
        <v>1</v>
      </c>
      <c r="Z751" s="274" t="s">
        <v>92</v>
      </c>
      <c r="AA751" s="275">
        <v>4</v>
      </c>
      <c r="AB751" s="275" t="s">
        <v>16</v>
      </c>
      <c r="AC751" s="277">
        <v>0</v>
      </c>
      <c r="AD751" s="277"/>
      <c r="AE751" s="278"/>
      <c r="AF751" s="278"/>
      <c r="AG751" s="278"/>
      <c r="AH751" s="277"/>
      <c r="AI751" s="279" t="s">
        <v>16</v>
      </c>
      <c r="AJ751" s="280" t="s">
        <v>3435</v>
      </c>
      <c r="AK751" s="281" t="s">
        <v>3436</v>
      </c>
      <c r="AL751" s="279"/>
      <c r="AM751" s="282"/>
      <c r="AN751" s="275" t="s">
        <v>21</v>
      </c>
      <c r="AO751" s="279"/>
      <c r="AP751" s="283"/>
      <c r="AQ751" s="268"/>
      <c r="AR751" s="284" t="s">
        <v>99</v>
      </c>
      <c r="AS751" s="398"/>
    </row>
    <row r="752" spans="1:45" s="362" customFormat="1" ht="46" customHeight="1" x14ac:dyDescent="0.2">
      <c r="A752" s="558" t="s">
        <v>4162</v>
      </c>
      <c r="B752" s="274" t="s">
        <v>92</v>
      </c>
      <c r="C752" s="275">
        <v>4</v>
      </c>
      <c r="D752" s="275" t="s">
        <v>16</v>
      </c>
      <c r="E752" s="277" t="s">
        <v>4689</v>
      </c>
      <c r="F752" s="277"/>
      <c r="G752" s="278"/>
      <c r="H752" s="278"/>
      <c r="I752" s="278"/>
      <c r="J752" s="277"/>
      <c r="K752" s="279" t="s">
        <v>16</v>
      </c>
      <c r="L752" s="280" t="s">
        <v>3437</v>
      </c>
      <c r="M752" s="281" t="s">
        <v>3438</v>
      </c>
      <c r="N752" s="279"/>
      <c r="O752" s="282"/>
      <c r="P752" s="275" t="s">
        <v>21</v>
      </c>
      <c r="Q752" s="279"/>
      <c r="R752" s="283"/>
      <c r="S752" s="208">
        <f>IF(B752="EXT",MATCH(SUBSTITUTE(M752,"/rsm:CrossIndustryInvoice",""),'Order-X_EXTENDED'!O:O,0),MATCH(B752,'Order-X_EXTENDED'!Z:Z,0))</f>
        <v>923</v>
      </c>
      <c r="T752" s="284" t="s">
        <v>99</v>
      </c>
      <c r="U752" s="273"/>
      <c r="V752" s="271" t="str">
        <f t="shared" si="22"/>
        <v>/rsm:CrossIndustryInvoice/rsm:SupplyChainTradeTransaction/ram:ApplicableHeaderTradeSettlement/ram:SpecifiedLogisticsServiceCharge</v>
      </c>
      <c r="W752" s="271" t="str">
        <f t="shared" si="23"/>
        <v>/ram:AppliedAmount</v>
      </c>
      <c r="X752" s="272">
        <f>COUNTIFS(M$4:M752,V752)</f>
        <v>1</v>
      </c>
      <c r="Z752" s="274" t="s">
        <v>92</v>
      </c>
      <c r="AA752" s="275">
        <v>4</v>
      </c>
      <c r="AB752" s="275" t="s">
        <v>16</v>
      </c>
      <c r="AC752" s="277">
        <v>0</v>
      </c>
      <c r="AD752" s="277"/>
      <c r="AE752" s="278"/>
      <c r="AF752" s="278"/>
      <c r="AG752" s="278"/>
      <c r="AH752" s="277"/>
      <c r="AI752" s="279" t="s">
        <v>16</v>
      </c>
      <c r="AJ752" s="280" t="s">
        <v>3437</v>
      </c>
      <c r="AK752" s="281" t="s">
        <v>3438</v>
      </c>
      <c r="AL752" s="279"/>
      <c r="AM752" s="282"/>
      <c r="AN752" s="275" t="s">
        <v>21</v>
      </c>
      <c r="AO752" s="279"/>
      <c r="AP752" s="283"/>
      <c r="AQ752" s="268"/>
      <c r="AR752" s="284" t="s">
        <v>99</v>
      </c>
      <c r="AS752" s="398"/>
    </row>
    <row r="753" spans="1:45" s="362" customFormat="1" ht="46" customHeight="1" x14ac:dyDescent="0.2">
      <c r="A753" s="558" t="s">
        <v>4162</v>
      </c>
      <c r="B753" s="335" t="s">
        <v>92</v>
      </c>
      <c r="C753" s="336">
        <v>4</v>
      </c>
      <c r="D753" s="336" t="s">
        <v>21</v>
      </c>
      <c r="E753" s="372" t="s">
        <v>4690</v>
      </c>
      <c r="F753" s="328"/>
      <c r="G753" s="329"/>
      <c r="H753" s="329"/>
      <c r="I753" s="329"/>
      <c r="J753" s="328"/>
      <c r="K753" s="327" t="s">
        <v>21</v>
      </c>
      <c r="L753" s="337" t="s">
        <v>3439</v>
      </c>
      <c r="M753" s="338" t="s">
        <v>3440</v>
      </c>
      <c r="N753" s="327"/>
      <c r="O753" s="332"/>
      <c r="P753" s="336" t="s">
        <v>21</v>
      </c>
      <c r="Q753" s="327"/>
      <c r="R753" s="333"/>
      <c r="S753" s="208">
        <f>IF(B753="EXT",MATCH(SUBSTITUTE(M753,"/rsm:CrossIndustryInvoice",""),'Order-X_EXTENDED'!O:O,0),MATCH(B753,'Order-X_EXTENDED'!Z:Z,0))</f>
        <v>924</v>
      </c>
      <c r="T753" s="339" t="s">
        <v>99</v>
      </c>
      <c r="U753" s="273"/>
      <c r="V753" s="271" t="str">
        <f t="shared" si="22"/>
        <v>/rsm:CrossIndustryInvoice/rsm:SupplyChainTradeTransaction/ram:ApplicableHeaderTradeSettlement/ram:SpecifiedLogisticsServiceCharge</v>
      </c>
      <c r="W753" s="271" t="str">
        <f t="shared" si="23"/>
        <v>/ram:AppliedTradeTax</v>
      </c>
      <c r="X753" s="272">
        <f>COUNTIFS(M$4:M753,V753)</f>
        <v>1</v>
      </c>
      <c r="Z753" s="335" t="s">
        <v>92</v>
      </c>
      <c r="AA753" s="336">
        <v>4</v>
      </c>
      <c r="AB753" s="336" t="s">
        <v>21</v>
      </c>
      <c r="AC753" s="372">
        <v>0</v>
      </c>
      <c r="AD753" s="328"/>
      <c r="AE753" s="329"/>
      <c r="AF753" s="329"/>
      <c r="AG753" s="329"/>
      <c r="AH753" s="328"/>
      <c r="AI753" s="327" t="s">
        <v>21</v>
      </c>
      <c r="AJ753" s="337" t="s">
        <v>3439</v>
      </c>
      <c r="AK753" s="338" t="s">
        <v>3440</v>
      </c>
      <c r="AL753" s="327"/>
      <c r="AM753" s="332"/>
      <c r="AN753" s="336" t="s">
        <v>21</v>
      </c>
      <c r="AO753" s="327"/>
      <c r="AP753" s="333"/>
      <c r="AQ753" s="268"/>
      <c r="AR753" s="339" t="s">
        <v>99</v>
      </c>
      <c r="AS753" s="398"/>
    </row>
    <row r="754" spans="1:45" s="362" customFormat="1" ht="46" customHeight="1" x14ac:dyDescent="0.2">
      <c r="A754" s="558" t="s">
        <v>4162</v>
      </c>
      <c r="B754" s="274" t="s">
        <v>92</v>
      </c>
      <c r="C754" s="275">
        <v>5</v>
      </c>
      <c r="D754" s="275" t="s">
        <v>20</v>
      </c>
      <c r="E754" s="277" t="s">
        <v>454</v>
      </c>
      <c r="F754" s="277"/>
      <c r="G754" s="278"/>
      <c r="H754" s="278"/>
      <c r="I754" s="278"/>
      <c r="J754" s="277"/>
      <c r="K754" s="279" t="s">
        <v>20</v>
      </c>
      <c r="L754" s="280" t="s">
        <v>3441</v>
      </c>
      <c r="M754" s="281" t="s">
        <v>3442</v>
      </c>
      <c r="N754" s="279"/>
      <c r="O754" s="282"/>
      <c r="P754" s="275" t="s">
        <v>20</v>
      </c>
      <c r="Q754" s="279"/>
      <c r="R754" s="283"/>
      <c r="S754" s="208">
        <f>IF(B754="EXT",MATCH(SUBSTITUTE(M754,"/rsm:CrossIndustryInvoice",""),'Order-X_EXTENDED'!O:O,0),MATCH(B754,'Order-X_EXTENDED'!Z:Z,0))</f>
        <v>925</v>
      </c>
      <c r="T754" s="284" t="s">
        <v>99</v>
      </c>
      <c r="U754" s="273"/>
      <c r="V754" s="271" t="str">
        <f t="shared" si="22"/>
        <v>/rsm:CrossIndustryInvoice/rsm:SupplyChainTradeTransaction/ram:ApplicableHeaderTradeSettlement/ram:SpecifiedLogisticsServiceCharge/ram:AppliedTradeTax</v>
      </c>
      <c r="W754" s="271" t="str">
        <f t="shared" si="23"/>
        <v>/ram:TypeCode</v>
      </c>
      <c r="X754" s="272">
        <f>COUNTIFS(M$4:M754,V754)</f>
        <v>1</v>
      </c>
      <c r="Z754" s="274" t="s">
        <v>92</v>
      </c>
      <c r="AA754" s="275">
        <v>5</v>
      </c>
      <c r="AB754" s="275" t="s">
        <v>20</v>
      </c>
      <c r="AC754" s="277">
        <v>0</v>
      </c>
      <c r="AD754" s="277"/>
      <c r="AE754" s="278"/>
      <c r="AF754" s="278"/>
      <c r="AG754" s="278"/>
      <c r="AH754" s="277"/>
      <c r="AI754" s="279" t="s">
        <v>20</v>
      </c>
      <c r="AJ754" s="280" t="s">
        <v>3441</v>
      </c>
      <c r="AK754" s="281" t="s">
        <v>3442</v>
      </c>
      <c r="AL754" s="279"/>
      <c r="AM754" s="282"/>
      <c r="AN754" s="275" t="s">
        <v>20</v>
      </c>
      <c r="AO754" s="279"/>
      <c r="AP754" s="283"/>
      <c r="AQ754" s="268"/>
      <c r="AR754" s="284" t="s">
        <v>99</v>
      </c>
      <c r="AS754" s="398"/>
    </row>
    <row r="755" spans="1:45" s="362" customFormat="1" ht="46" customHeight="1" x14ac:dyDescent="0.2">
      <c r="A755" s="558" t="s">
        <v>4162</v>
      </c>
      <c r="B755" s="274" t="s">
        <v>92</v>
      </c>
      <c r="C755" s="275">
        <v>5</v>
      </c>
      <c r="D755" s="275" t="s">
        <v>20</v>
      </c>
      <c r="E755" s="277" t="s">
        <v>782</v>
      </c>
      <c r="F755" s="277"/>
      <c r="G755" s="278"/>
      <c r="H755" s="278"/>
      <c r="I755" s="278"/>
      <c r="J755" s="277"/>
      <c r="K755" s="279" t="s">
        <v>20</v>
      </c>
      <c r="L755" s="280" t="s">
        <v>3443</v>
      </c>
      <c r="M755" s="281" t="s">
        <v>3444</v>
      </c>
      <c r="N755" s="279"/>
      <c r="O755" s="282"/>
      <c r="P755" s="275" t="s">
        <v>20</v>
      </c>
      <c r="Q755" s="279"/>
      <c r="R755" s="283"/>
      <c r="S755" s="208">
        <f>IF(B755="EXT",MATCH(SUBSTITUTE(M755,"/rsm:CrossIndustryInvoice",""),'Order-X_EXTENDED'!O:O,0),MATCH(B755,'Order-X_EXTENDED'!Z:Z,0))</f>
        <v>926</v>
      </c>
      <c r="T755" s="284" t="s">
        <v>99</v>
      </c>
      <c r="U755" s="273"/>
      <c r="V755" s="271" t="str">
        <f t="shared" si="22"/>
        <v>/rsm:CrossIndustryInvoice/rsm:SupplyChainTradeTransaction/ram:ApplicableHeaderTradeSettlement/ram:SpecifiedLogisticsServiceCharge/ram:AppliedTradeTax</v>
      </c>
      <c r="W755" s="271" t="str">
        <f t="shared" si="23"/>
        <v>/ram:CategoryCode</v>
      </c>
      <c r="X755" s="272">
        <f>COUNTIFS(M$4:M755,V755)</f>
        <v>1</v>
      </c>
      <c r="Z755" s="274" t="s">
        <v>92</v>
      </c>
      <c r="AA755" s="275">
        <v>5</v>
      </c>
      <c r="AB755" s="275" t="s">
        <v>20</v>
      </c>
      <c r="AC755" s="277">
        <v>0</v>
      </c>
      <c r="AD755" s="277"/>
      <c r="AE755" s="278"/>
      <c r="AF755" s="278"/>
      <c r="AG755" s="278"/>
      <c r="AH755" s="277"/>
      <c r="AI755" s="279" t="s">
        <v>20</v>
      </c>
      <c r="AJ755" s="280" t="s">
        <v>3443</v>
      </c>
      <c r="AK755" s="281" t="s">
        <v>3444</v>
      </c>
      <c r="AL755" s="279"/>
      <c r="AM755" s="282"/>
      <c r="AN755" s="275" t="s">
        <v>20</v>
      </c>
      <c r="AO755" s="279"/>
      <c r="AP755" s="283"/>
      <c r="AQ755" s="268"/>
      <c r="AR755" s="284" t="s">
        <v>99</v>
      </c>
      <c r="AS755" s="398"/>
    </row>
    <row r="756" spans="1:45" s="362" customFormat="1" ht="46" customHeight="1" x14ac:dyDescent="0.2">
      <c r="A756" s="558" t="s">
        <v>4162</v>
      </c>
      <c r="B756" s="274" t="s">
        <v>92</v>
      </c>
      <c r="C756" s="275">
        <v>5</v>
      </c>
      <c r="D756" s="275" t="s">
        <v>20</v>
      </c>
      <c r="E756" s="277" t="s">
        <v>790</v>
      </c>
      <c r="F756" s="277"/>
      <c r="G756" s="278"/>
      <c r="H756" s="278"/>
      <c r="I756" s="278"/>
      <c r="J756" s="277"/>
      <c r="K756" s="279" t="s">
        <v>20</v>
      </c>
      <c r="L756" s="280" t="s">
        <v>3445</v>
      </c>
      <c r="M756" s="281" t="s">
        <v>3446</v>
      </c>
      <c r="N756" s="279"/>
      <c r="O756" s="282"/>
      <c r="P756" s="275" t="s">
        <v>20</v>
      </c>
      <c r="Q756" s="279"/>
      <c r="R756" s="283"/>
      <c r="S756" s="208">
        <f>IF(B756="EXT",MATCH(SUBSTITUTE(M756,"/rsm:CrossIndustryInvoice",""),'Order-X_EXTENDED'!O:O,0),MATCH(B756,'Order-X_EXTENDED'!Z:Z,0))</f>
        <v>927</v>
      </c>
      <c r="T756" s="284" t="s">
        <v>99</v>
      </c>
      <c r="U756" s="273"/>
      <c r="V756" s="271" t="str">
        <f t="shared" si="22"/>
        <v>/rsm:CrossIndustryInvoice/rsm:SupplyChainTradeTransaction/ram:ApplicableHeaderTradeSettlement/ram:SpecifiedLogisticsServiceCharge/ram:AppliedTradeTax</v>
      </c>
      <c r="W756" s="271" t="str">
        <f t="shared" si="23"/>
        <v>/ram:RateApplicablePercent</v>
      </c>
      <c r="X756" s="272">
        <f>COUNTIFS(M$4:M756,V756)</f>
        <v>1</v>
      </c>
      <c r="Z756" s="274" t="s">
        <v>92</v>
      </c>
      <c r="AA756" s="275">
        <v>5</v>
      </c>
      <c r="AB756" s="275" t="s">
        <v>20</v>
      </c>
      <c r="AC756" s="277">
        <v>0</v>
      </c>
      <c r="AD756" s="277"/>
      <c r="AE756" s="278"/>
      <c r="AF756" s="278"/>
      <c r="AG756" s="278"/>
      <c r="AH756" s="277"/>
      <c r="AI756" s="279" t="s">
        <v>20</v>
      </c>
      <c r="AJ756" s="280" t="s">
        <v>3445</v>
      </c>
      <c r="AK756" s="281" t="s">
        <v>3446</v>
      </c>
      <c r="AL756" s="279"/>
      <c r="AM756" s="282"/>
      <c r="AN756" s="275" t="s">
        <v>20</v>
      </c>
      <c r="AO756" s="279"/>
      <c r="AP756" s="283"/>
      <c r="AQ756" s="268"/>
      <c r="AR756" s="284" t="s">
        <v>99</v>
      </c>
      <c r="AS756" s="398"/>
    </row>
    <row r="757" spans="1:45" s="362" customFormat="1" ht="46" customHeight="1" x14ac:dyDescent="0.2">
      <c r="A757" s="557" t="s">
        <v>4162</v>
      </c>
      <c r="B757" s="369" t="s">
        <v>3447</v>
      </c>
      <c r="C757" s="379">
        <v>3</v>
      </c>
      <c r="D757" s="379" t="s">
        <v>20</v>
      </c>
      <c r="E757" s="383" t="s">
        <v>4691</v>
      </c>
      <c r="F757" s="380"/>
      <c r="G757" s="381"/>
      <c r="H757" s="381"/>
      <c r="I757" s="381"/>
      <c r="J757" s="380"/>
      <c r="K757" s="374" t="s">
        <v>20</v>
      </c>
      <c r="L757" s="375" t="s">
        <v>3448</v>
      </c>
      <c r="M757" s="376" t="s">
        <v>3449</v>
      </c>
      <c r="N757" s="374"/>
      <c r="O757" s="357"/>
      <c r="P757" s="374" t="s">
        <v>21</v>
      </c>
      <c r="Q757" s="374"/>
      <c r="R757" s="377"/>
      <c r="S757" s="208">
        <f>IF(B757="EXT",MATCH(SUBSTITUTE(M757,"/rsm:CrossIndustryInvoice",""),'Order-X_EXTENDED'!O:O,0),MATCH(B757,'Order-X_EXTENDED'!Z:Z,0))</f>
        <v>928</v>
      </c>
      <c r="T757" s="357" t="s">
        <v>256</v>
      </c>
      <c r="U757" s="273"/>
      <c r="V757" s="271" t="str">
        <f t="shared" si="22"/>
        <v>/rsm:CrossIndustryInvoice/rsm:SupplyChainTradeTransaction/ram:ApplicableHeaderTradeSettlement</v>
      </c>
      <c r="W757" s="271" t="str">
        <f t="shared" si="23"/>
        <v>/ram:SpecifiedTradePaymentTerms</v>
      </c>
      <c r="X757" s="272">
        <f>COUNTIFS(M$4:M757,V757)</f>
        <v>1</v>
      </c>
      <c r="Z757" s="369" t="s">
        <v>3447</v>
      </c>
      <c r="AA757" s="379">
        <v>3</v>
      </c>
      <c r="AB757" s="379" t="s">
        <v>20</v>
      </c>
      <c r="AC757" s="380" t="s">
        <v>3450</v>
      </c>
      <c r="AD757" s="380"/>
      <c r="AE757" s="381"/>
      <c r="AF757" s="381"/>
      <c r="AG757" s="381" t="s">
        <v>77</v>
      </c>
      <c r="AH757" s="380"/>
      <c r="AI757" s="374" t="s">
        <v>20</v>
      </c>
      <c r="AJ757" s="375" t="s">
        <v>3448</v>
      </c>
      <c r="AK757" s="376" t="s">
        <v>3449</v>
      </c>
      <c r="AL757" s="374"/>
      <c r="AM757" s="357"/>
      <c r="AN757" s="374" t="s">
        <v>21</v>
      </c>
      <c r="AO757" s="374"/>
      <c r="AP757" s="377"/>
      <c r="AQ757" s="268"/>
      <c r="AR757" s="357" t="s">
        <v>256</v>
      </c>
      <c r="AS757" s="398"/>
    </row>
    <row r="758" spans="1:45" s="362" customFormat="1" ht="46" customHeight="1" x14ac:dyDescent="0.2">
      <c r="A758" s="558" t="s">
        <v>4162</v>
      </c>
      <c r="B758" s="371" t="s">
        <v>3451</v>
      </c>
      <c r="C758" s="279">
        <v>4</v>
      </c>
      <c r="D758" s="279" t="s">
        <v>20</v>
      </c>
      <c r="E758" s="277" t="s">
        <v>3452</v>
      </c>
      <c r="F758" s="277" t="s">
        <v>3453</v>
      </c>
      <c r="G758" s="278" t="s">
        <v>3454</v>
      </c>
      <c r="H758" s="278"/>
      <c r="I758" s="278" t="s">
        <v>3455</v>
      </c>
      <c r="J758" s="277" t="s">
        <v>122</v>
      </c>
      <c r="K758" s="279" t="s">
        <v>20</v>
      </c>
      <c r="L758" s="288" t="s">
        <v>3456</v>
      </c>
      <c r="M758" s="289" t="s">
        <v>3457</v>
      </c>
      <c r="N758" s="279" t="s">
        <v>125</v>
      </c>
      <c r="O758" s="282" t="s">
        <v>81</v>
      </c>
      <c r="P758" s="279" t="s">
        <v>21</v>
      </c>
      <c r="Q758" s="279" t="s">
        <v>272</v>
      </c>
      <c r="R758" s="283" t="s">
        <v>77</v>
      </c>
      <c r="S758" s="208">
        <f>IF(B758="EXT",MATCH(SUBSTITUTE(M758,"/rsm:CrossIndustryInvoice",""),'Order-X_EXTENDED'!O:O,0),MATCH(B758,'Order-X_EXTENDED'!Z:Z,0))</f>
        <v>929</v>
      </c>
      <c r="T758" s="282" t="s">
        <v>359</v>
      </c>
      <c r="U758" s="273"/>
      <c r="V758" s="271" t="str">
        <f t="shared" si="22"/>
        <v>/rsm:CrossIndustryInvoice/rsm:SupplyChainTradeTransaction/ram:ApplicableHeaderTradeSettlement/ram:SpecifiedTradePaymentTerms</v>
      </c>
      <c r="W758" s="271" t="str">
        <f t="shared" si="23"/>
        <v>/ram:Description</v>
      </c>
      <c r="X758" s="272">
        <f>COUNTIFS(M$4:M758,V758)</f>
        <v>1</v>
      </c>
      <c r="Z758" s="371" t="s">
        <v>3451</v>
      </c>
      <c r="AA758" s="279">
        <v>4</v>
      </c>
      <c r="AB758" s="279" t="s">
        <v>20</v>
      </c>
      <c r="AC758" s="277" t="s">
        <v>3458</v>
      </c>
      <c r="AD758" s="277" t="s">
        <v>3459</v>
      </c>
      <c r="AE758" s="278" t="s">
        <v>3460</v>
      </c>
      <c r="AF758" s="278"/>
      <c r="AG758" s="278" t="s">
        <v>3461</v>
      </c>
      <c r="AH758" s="277" t="s">
        <v>131</v>
      </c>
      <c r="AI758" s="279" t="s">
        <v>20</v>
      </c>
      <c r="AJ758" s="288" t="s">
        <v>3456</v>
      </c>
      <c r="AK758" s="289" t="s">
        <v>3457</v>
      </c>
      <c r="AL758" s="279" t="s">
        <v>125</v>
      </c>
      <c r="AM758" s="282" t="s">
        <v>81</v>
      </c>
      <c r="AN758" s="279" t="s">
        <v>21</v>
      </c>
      <c r="AO758" s="279" t="s">
        <v>272</v>
      </c>
      <c r="AP758" s="283" t="s">
        <v>77</v>
      </c>
      <c r="AQ758" s="268"/>
      <c r="AR758" s="282" t="s">
        <v>359</v>
      </c>
      <c r="AS758" s="398"/>
    </row>
    <row r="759" spans="1:45" s="362" customFormat="1" ht="46" customHeight="1" x14ac:dyDescent="0.2">
      <c r="A759" s="558" t="s">
        <v>4162</v>
      </c>
      <c r="B759" s="371" t="s">
        <v>3479</v>
      </c>
      <c r="C759" s="279">
        <v>4</v>
      </c>
      <c r="D759" s="279" t="s">
        <v>20</v>
      </c>
      <c r="E759" s="277" t="s">
        <v>3480</v>
      </c>
      <c r="F759" s="277" t="s">
        <v>3481</v>
      </c>
      <c r="G759" s="278" t="s">
        <v>2658</v>
      </c>
      <c r="H759" s="278" t="s">
        <v>3482</v>
      </c>
      <c r="I759" s="278" t="s">
        <v>77</v>
      </c>
      <c r="J759" s="277" t="s">
        <v>144</v>
      </c>
      <c r="K759" s="279" t="s">
        <v>20</v>
      </c>
      <c r="L759" s="288" t="s">
        <v>3483</v>
      </c>
      <c r="M759" s="289" t="s">
        <v>3484</v>
      </c>
      <c r="N759" s="279" t="s">
        <v>147</v>
      </c>
      <c r="O759" s="282" t="s">
        <v>81</v>
      </c>
      <c r="P759" s="279" t="s">
        <v>21</v>
      </c>
      <c r="Q759" s="279" t="s">
        <v>77</v>
      </c>
      <c r="R759" s="283" t="s">
        <v>77</v>
      </c>
      <c r="S759" s="208" t="e">
        <f>IF(B759="EXT",MATCH(SUBSTITUTE(M759,"/rsm:CrossIndustryInvoice",""),'Order-X_EXTENDED'!O:O,0),MATCH(B759,'Order-X_EXTENDED'!Z:Z,0))</f>
        <v>#N/A</v>
      </c>
      <c r="T759" s="282" t="s">
        <v>256</v>
      </c>
      <c r="U759" s="273" t="s">
        <v>4704</v>
      </c>
      <c r="V759" s="271" t="str">
        <f>IF(ISERROR(FIND("/",M759)),M759,LEFT(M759,FIND(CHAR(1),SUBSTITUTE(M759,"/",CHAR(1),LEN(M759)-LEN(SUBSTITUTE(M759,"/",""))))-1))</f>
        <v>/rsm:CrossIndustryInvoice/rsm:SupplyChainTradeTransaction/ram:ApplicableHeaderTradeSettlement/ram:SpecifiedTradePaymentTerms</v>
      </c>
      <c r="W759" s="271" t="str">
        <f>IF(ISERROR(FIND("/",M759)),M759,MID(M759, FIND(CHAR(1),SUBSTITUTE(M759,"/",CHAR(1), LEN(M759)-LEN(SUBSTITUTE(M759,"/","")))), LEN(M759)))</f>
        <v>/ram:DirectDebitMandateID</v>
      </c>
      <c r="X759" s="272">
        <f>COUNTIFS(M$4:M763,V759)</f>
        <v>1</v>
      </c>
      <c r="Z759" s="371" t="s">
        <v>3479</v>
      </c>
      <c r="AA759" s="279">
        <v>4</v>
      </c>
      <c r="AB759" s="279" t="s">
        <v>20</v>
      </c>
      <c r="AC759" s="277" t="s">
        <v>3485</v>
      </c>
      <c r="AD759" s="277" t="s">
        <v>3486</v>
      </c>
      <c r="AE759" s="278" t="s">
        <v>2664</v>
      </c>
      <c r="AF759" s="278" t="s">
        <v>3487</v>
      </c>
      <c r="AG759" s="278" t="s">
        <v>77</v>
      </c>
      <c r="AH759" s="277" t="s">
        <v>154</v>
      </c>
      <c r="AI759" s="279" t="s">
        <v>20</v>
      </c>
      <c r="AJ759" s="288" t="s">
        <v>3483</v>
      </c>
      <c r="AK759" s="289" t="s">
        <v>3484</v>
      </c>
      <c r="AL759" s="279" t="s">
        <v>147</v>
      </c>
      <c r="AM759" s="282" t="s">
        <v>81</v>
      </c>
      <c r="AN759" s="279" t="s">
        <v>21</v>
      </c>
      <c r="AO759" s="279" t="s">
        <v>77</v>
      </c>
      <c r="AP759" s="283" t="s">
        <v>77</v>
      </c>
      <c r="AQ759" s="268"/>
      <c r="AR759" s="282" t="s">
        <v>256</v>
      </c>
      <c r="AS759" s="398"/>
    </row>
    <row r="760" spans="1:45" s="362" customFormat="1" ht="46" customHeight="1" x14ac:dyDescent="0.2">
      <c r="A760" s="558" t="s">
        <v>4162</v>
      </c>
      <c r="B760" s="274" t="s">
        <v>92</v>
      </c>
      <c r="C760" s="275">
        <v>4</v>
      </c>
      <c r="D760" s="275" t="s">
        <v>20</v>
      </c>
      <c r="E760" s="277" t="s">
        <v>3488</v>
      </c>
      <c r="F760" s="277"/>
      <c r="G760" s="278"/>
      <c r="H760" s="278"/>
      <c r="I760" s="278"/>
      <c r="J760" s="277"/>
      <c r="K760" s="279" t="s">
        <v>20</v>
      </c>
      <c r="L760" s="280" t="s">
        <v>3489</v>
      </c>
      <c r="M760" s="281" t="s">
        <v>3490</v>
      </c>
      <c r="N760" s="279"/>
      <c r="O760" s="282"/>
      <c r="P760" s="275" t="s">
        <v>21</v>
      </c>
      <c r="Q760" s="279"/>
      <c r="R760" s="283"/>
      <c r="S760" s="208" t="e">
        <f>IF(B760="EXT",MATCH(SUBSTITUTE(M760,"/rsm:CrossIndustryInvoice",""),'Order-X_EXTENDED'!O:O,0),MATCH(B760,'Order-X_EXTENDED'!Z:Z,0))</f>
        <v>#N/A</v>
      </c>
      <c r="T760" s="284" t="s">
        <v>99</v>
      </c>
      <c r="U760" s="273" t="s">
        <v>4704</v>
      </c>
      <c r="V760" s="271" t="str">
        <f>IF(ISERROR(FIND("/",M760)),M760,LEFT(M760,FIND(CHAR(1),SUBSTITUTE(M760,"/",CHAR(1),LEN(M760)-LEN(SUBSTITUTE(M760,"/",""))))-1))</f>
        <v>/rsm:CrossIndustryInvoice/rsm:SupplyChainTradeTransaction/ram:ApplicableHeaderTradeSettlement/ram:SpecifiedTradePaymentTerms</v>
      </c>
      <c r="W760" s="271" t="str">
        <f>IF(ISERROR(FIND("/",M760)),M760,MID(M760, FIND(CHAR(1),SUBSTITUTE(M760,"/",CHAR(1), LEN(M760)-LEN(SUBSTITUTE(M760,"/","")))), LEN(M760)))</f>
        <v>/ram:PartialPaymentAmount</v>
      </c>
      <c r="X760" s="272">
        <f>COUNTIFS(M$4:M763,V760)</f>
        <v>1</v>
      </c>
      <c r="Z760" s="274" t="s">
        <v>92</v>
      </c>
      <c r="AA760" s="275">
        <v>4</v>
      </c>
      <c r="AB760" s="275" t="s">
        <v>20</v>
      </c>
      <c r="AC760" s="277" t="s">
        <v>3491</v>
      </c>
      <c r="AD760" s="277"/>
      <c r="AE760" s="278"/>
      <c r="AF760" s="278"/>
      <c r="AG760" s="278"/>
      <c r="AH760" s="277"/>
      <c r="AI760" s="279" t="s">
        <v>20</v>
      </c>
      <c r="AJ760" s="280" t="s">
        <v>3489</v>
      </c>
      <c r="AK760" s="281" t="s">
        <v>3490</v>
      </c>
      <c r="AL760" s="279"/>
      <c r="AM760" s="282"/>
      <c r="AN760" s="275" t="s">
        <v>21</v>
      </c>
      <c r="AO760" s="279"/>
      <c r="AP760" s="283"/>
      <c r="AQ760" s="268"/>
      <c r="AR760" s="284" t="s">
        <v>99</v>
      </c>
      <c r="AS760" s="398"/>
    </row>
    <row r="761" spans="1:45" s="362" customFormat="1" ht="46" customHeight="1" x14ac:dyDescent="0.2">
      <c r="A761" s="558" t="s">
        <v>4162</v>
      </c>
      <c r="B761" s="378" t="s">
        <v>3462</v>
      </c>
      <c r="C761" s="327">
        <v>4</v>
      </c>
      <c r="D761" s="327" t="s">
        <v>20</v>
      </c>
      <c r="E761" s="334" t="s">
        <v>3463</v>
      </c>
      <c r="F761" s="328"/>
      <c r="G761" s="329"/>
      <c r="H761" s="329"/>
      <c r="I761" s="329"/>
      <c r="J761" s="328"/>
      <c r="K761" s="327" t="s">
        <v>20</v>
      </c>
      <c r="L761" s="330" t="s">
        <v>3464</v>
      </c>
      <c r="M761" s="331" t="s">
        <v>3465</v>
      </c>
      <c r="N761" s="327"/>
      <c r="O761" s="332"/>
      <c r="P761" s="327" t="s">
        <v>20</v>
      </c>
      <c r="Q761" s="327"/>
      <c r="R761" s="333"/>
      <c r="S761" s="208" t="e">
        <f>IF(B761="EXT",MATCH(SUBSTITUTE(M761,"/rsm:CrossIndustryInvoice",""),'Order-X_EXTENDED'!O:O,0),MATCH(B761,'Order-X_EXTENDED'!Z:Z,0))</f>
        <v>#N/A</v>
      </c>
      <c r="T761" s="332" t="s">
        <v>256</v>
      </c>
      <c r="U761" s="273" t="s">
        <v>4704</v>
      </c>
      <c r="V761" s="271" t="str">
        <f t="shared" si="22"/>
        <v>/rsm:CrossIndustryInvoice/rsm:SupplyChainTradeTransaction/ram:ApplicableHeaderTradeSettlement/ram:SpecifiedTradePaymentTerms</v>
      </c>
      <c r="W761" s="271" t="str">
        <f t="shared" si="23"/>
        <v>/ram:DueDateDateTime</v>
      </c>
      <c r="X761" s="272">
        <f>COUNTIFS(M$4:M761,V761)</f>
        <v>1</v>
      </c>
      <c r="Z761" s="378" t="s">
        <v>3462</v>
      </c>
      <c r="AA761" s="327">
        <v>4</v>
      </c>
      <c r="AB761" s="327" t="s">
        <v>20</v>
      </c>
      <c r="AC761" s="334" t="s">
        <v>3466</v>
      </c>
      <c r="AD761" s="328"/>
      <c r="AE761" s="329"/>
      <c r="AF761" s="329"/>
      <c r="AG761" s="329" t="s">
        <v>77</v>
      </c>
      <c r="AH761" s="328"/>
      <c r="AI761" s="327" t="s">
        <v>20</v>
      </c>
      <c r="AJ761" s="330" t="s">
        <v>3464</v>
      </c>
      <c r="AK761" s="331" t="s">
        <v>3465</v>
      </c>
      <c r="AL761" s="327"/>
      <c r="AM761" s="332"/>
      <c r="AN761" s="327" t="s">
        <v>20</v>
      </c>
      <c r="AO761" s="327"/>
      <c r="AP761" s="333"/>
      <c r="AQ761" s="268"/>
      <c r="AR761" s="332" t="s">
        <v>256</v>
      </c>
      <c r="AS761" s="398"/>
    </row>
    <row r="762" spans="1:45" s="362" customFormat="1" ht="46" customHeight="1" x14ac:dyDescent="0.2">
      <c r="A762" s="558" t="s">
        <v>4162</v>
      </c>
      <c r="B762" s="371" t="s">
        <v>3467</v>
      </c>
      <c r="C762" s="279">
        <v>5</v>
      </c>
      <c r="D762" s="279" t="s">
        <v>20</v>
      </c>
      <c r="E762" s="277" t="s">
        <v>3468</v>
      </c>
      <c r="F762" s="277" t="s">
        <v>3469</v>
      </c>
      <c r="G762" s="278" t="s">
        <v>3470</v>
      </c>
      <c r="H762" s="278"/>
      <c r="I762" s="278" t="s">
        <v>3455</v>
      </c>
      <c r="J762" s="277" t="s">
        <v>212</v>
      </c>
      <c r="K762" s="279" t="s">
        <v>16</v>
      </c>
      <c r="L762" s="288" t="s">
        <v>3471</v>
      </c>
      <c r="M762" s="289" t="s">
        <v>3472</v>
      </c>
      <c r="N762" s="279" t="s">
        <v>215</v>
      </c>
      <c r="O762" s="282" t="s">
        <v>81</v>
      </c>
      <c r="P762" s="279" t="s">
        <v>16</v>
      </c>
      <c r="Q762" s="279" t="s">
        <v>77</v>
      </c>
      <c r="R762" s="283" t="s">
        <v>216</v>
      </c>
      <c r="S762" s="208" t="e">
        <f>IF(B762="EXT",MATCH(SUBSTITUTE(M762,"/rsm:CrossIndustryInvoice",""),'Order-X_EXTENDED'!O:O,0),MATCH(B762,'Order-X_EXTENDED'!Z:Z,0))</f>
        <v>#N/A</v>
      </c>
      <c r="T762" s="282" t="s">
        <v>256</v>
      </c>
      <c r="U762" s="273" t="s">
        <v>4704</v>
      </c>
      <c r="V762" s="271" t="str">
        <f t="shared" si="22"/>
        <v>/rsm:CrossIndustryInvoice/rsm:SupplyChainTradeTransaction/ram:ApplicableHeaderTradeSettlement/ram:SpecifiedTradePaymentTerms/ram:DueDateDateTime</v>
      </c>
      <c r="W762" s="271" t="str">
        <f t="shared" si="23"/>
        <v>/udt:DateTimeString</v>
      </c>
      <c r="X762" s="272">
        <f>COUNTIFS(M$4:M762,V762)</f>
        <v>1</v>
      </c>
      <c r="Z762" s="371" t="s">
        <v>3467</v>
      </c>
      <c r="AA762" s="279">
        <v>5</v>
      </c>
      <c r="AB762" s="279" t="s">
        <v>20</v>
      </c>
      <c r="AC762" s="277" t="s">
        <v>3473</v>
      </c>
      <c r="AD762" s="277" t="s">
        <v>3474</v>
      </c>
      <c r="AE762" s="278" t="s">
        <v>3475</v>
      </c>
      <c r="AF762" s="278"/>
      <c r="AG762" s="278" t="s">
        <v>3461</v>
      </c>
      <c r="AH762" s="277" t="s">
        <v>212</v>
      </c>
      <c r="AI762" s="279" t="s">
        <v>16</v>
      </c>
      <c r="AJ762" s="288" t="s">
        <v>3471</v>
      </c>
      <c r="AK762" s="289" t="s">
        <v>3472</v>
      </c>
      <c r="AL762" s="279" t="s">
        <v>215</v>
      </c>
      <c r="AM762" s="282" t="s">
        <v>81</v>
      </c>
      <c r="AN762" s="279" t="s">
        <v>16</v>
      </c>
      <c r="AO762" s="279" t="s">
        <v>77</v>
      </c>
      <c r="AP762" s="283" t="s">
        <v>216</v>
      </c>
      <c r="AQ762" s="268"/>
      <c r="AR762" s="282" t="s">
        <v>256</v>
      </c>
      <c r="AS762" s="398"/>
    </row>
    <row r="763" spans="1:45" s="362" customFormat="1" ht="46" customHeight="1" x14ac:dyDescent="0.2">
      <c r="A763" s="558" t="s">
        <v>4162</v>
      </c>
      <c r="B763" s="371" t="s">
        <v>3476</v>
      </c>
      <c r="C763" s="279">
        <v>6</v>
      </c>
      <c r="D763" s="279" t="s">
        <v>16</v>
      </c>
      <c r="E763" s="307" t="s">
        <v>1167</v>
      </c>
      <c r="F763" s="277" t="s">
        <v>77</v>
      </c>
      <c r="G763" s="278" t="s">
        <v>29</v>
      </c>
      <c r="H763" s="278"/>
      <c r="I763" s="278" t="s">
        <v>227</v>
      </c>
      <c r="J763" s="277"/>
      <c r="K763" s="279" t="s">
        <v>16</v>
      </c>
      <c r="L763" s="288" t="s">
        <v>3477</v>
      </c>
      <c r="M763" s="289" t="s">
        <v>3478</v>
      </c>
      <c r="N763" s="279" t="s">
        <v>77</v>
      </c>
      <c r="O763" s="282" t="s">
        <v>230</v>
      </c>
      <c r="P763" s="279" t="s">
        <v>20</v>
      </c>
      <c r="Q763" s="279" t="s">
        <v>77</v>
      </c>
      <c r="R763" s="283" t="s">
        <v>227</v>
      </c>
      <c r="S763" s="208" t="e">
        <f>IF(B763="EXT",MATCH(SUBSTITUTE(M763,"/rsm:CrossIndustryInvoice",""),'Order-X_EXTENDED'!O:O,0),MATCH(B763,'Order-X_EXTENDED'!Z:Z,0))</f>
        <v>#N/A</v>
      </c>
      <c r="T763" s="282" t="s">
        <v>256</v>
      </c>
      <c r="U763" s="273" t="s">
        <v>4704</v>
      </c>
      <c r="V763" s="271" t="str">
        <f t="shared" si="22"/>
        <v>/rsm:CrossIndustryInvoice/rsm:SupplyChainTradeTransaction/ram:ApplicableHeaderTradeSettlement/ram:SpecifiedTradePaymentTerms/ram:DueDateDateTime/udt:DateTimeString</v>
      </c>
      <c r="W763" s="271" t="str">
        <f t="shared" si="23"/>
        <v>/@format</v>
      </c>
      <c r="X763" s="272">
        <f>COUNTIFS(M$4:M763,V763)</f>
        <v>1</v>
      </c>
      <c r="Z763" s="371" t="s">
        <v>3476</v>
      </c>
      <c r="AA763" s="279">
        <v>6</v>
      </c>
      <c r="AB763" s="279" t="s">
        <v>16</v>
      </c>
      <c r="AC763" s="307" t="s">
        <v>1167</v>
      </c>
      <c r="AD763" s="277" t="s">
        <v>77</v>
      </c>
      <c r="AE763" s="278" t="s">
        <v>232</v>
      </c>
      <c r="AF763" s="278"/>
      <c r="AG763" s="278" t="s">
        <v>233</v>
      </c>
      <c r="AH763" s="277"/>
      <c r="AI763" s="279" t="s">
        <v>16</v>
      </c>
      <c r="AJ763" s="288" t="s">
        <v>3477</v>
      </c>
      <c r="AK763" s="289" t="s">
        <v>3478</v>
      </c>
      <c r="AL763" s="279" t="s">
        <v>77</v>
      </c>
      <c r="AM763" s="282" t="s">
        <v>230</v>
      </c>
      <c r="AN763" s="279" t="s">
        <v>20</v>
      </c>
      <c r="AO763" s="279" t="s">
        <v>77</v>
      </c>
      <c r="AP763" s="283" t="s">
        <v>227</v>
      </c>
      <c r="AQ763" s="268"/>
      <c r="AR763" s="282" t="s">
        <v>256</v>
      </c>
      <c r="AS763" s="398"/>
    </row>
    <row r="764" spans="1:45" s="362" customFormat="1" ht="46" customHeight="1" x14ac:dyDescent="0.2">
      <c r="A764" s="558" t="s">
        <v>4162</v>
      </c>
      <c r="B764" s="335" t="s">
        <v>92</v>
      </c>
      <c r="C764" s="336">
        <v>4</v>
      </c>
      <c r="D764" s="336" t="s">
        <v>20</v>
      </c>
      <c r="E764" s="372" t="s">
        <v>4692</v>
      </c>
      <c r="F764" s="328"/>
      <c r="G764" s="329"/>
      <c r="H764" s="329"/>
      <c r="I764" s="329"/>
      <c r="J764" s="328"/>
      <c r="K764" s="327" t="s">
        <v>20</v>
      </c>
      <c r="L764" s="337" t="s">
        <v>3492</v>
      </c>
      <c r="M764" s="338" t="s">
        <v>3493</v>
      </c>
      <c r="N764" s="327"/>
      <c r="O764" s="332"/>
      <c r="P764" s="336" t="s">
        <v>20</v>
      </c>
      <c r="Q764" s="327"/>
      <c r="R764" s="333"/>
      <c r="S764" s="208" t="e">
        <f>IF(B764="EXT",MATCH(SUBSTITUTE(M764,"/rsm:CrossIndustryInvoice",""),'Order-X_EXTENDED'!O:O,0),MATCH(B764,'Order-X_EXTENDED'!Z:Z,0))</f>
        <v>#N/A</v>
      </c>
      <c r="T764" s="339" t="s">
        <v>99</v>
      </c>
      <c r="U764" s="273" t="s">
        <v>4704</v>
      </c>
      <c r="V764" s="271" t="str">
        <f t="shared" si="22"/>
        <v>/rsm:CrossIndustryInvoice/rsm:SupplyChainTradeTransaction/ram:ApplicableHeaderTradeSettlement/ram:SpecifiedTradePaymentTerms</v>
      </c>
      <c r="W764" s="271" t="str">
        <f t="shared" si="23"/>
        <v>/ram:ApplicableTradePaymentPenaltyTerms</v>
      </c>
      <c r="X764" s="272">
        <f>COUNTIFS(M$4:M764,V764)</f>
        <v>1</v>
      </c>
      <c r="Z764" s="335" t="s">
        <v>92</v>
      </c>
      <c r="AA764" s="336">
        <v>4</v>
      </c>
      <c r="AB764" s="336" t="s">
        <v>20</v>
      </c>
      <c r="AC764" s="372" t="s">
        <v>3494</v>
      </c>
      <c r="AD764" s="328"/>
      <c r="AE764" s="329"/>
      <c r="AF764" s="329"/>
      <c r="AG764" s="329"/>
      <c r="AH764" s="328"/>
      <c r="AI764" s="327" t="s">
        <v>20</v>
      </c>
      <c r="AJ764" s="337" t="s">
        <v>3492</v>
      </c>
      <c r="AK764" s="338" t="s">
        <v>3493</v>
      </c>
      <c r="AL764" s="327"/>
      <c r="AM764" s="332"/>
      <c r="AN764" s="336" t="s">
        <v>20</v>
      </c>
      <c r="AO764" s="327"/>
      <c r="AP764" s="333"/>
      <c r="AQ764" s="268"/>
      <c r="AR764" s="339" t="s">
        <v>99</v>
      </c>
      <c r="AS764" s="398"/>
    </row>
    <row r="765" spans="1:45" s="362" customFormat="1" ht="46" customHeight="1" x14ac:dyDescent="0.2">
      <c r="A765" s="558" t="s">
        <v>4162</v>
      </c>
      <c r="B765" s="274" t="s">
        <v>92</v>
      </c>
      <c r="C765" s="275">
        <v>5</v>
      </c>
      <c r="D765" s="275" t="s">
        <v>20</v>
      </c>
      <c r="E765" s="277" t="s">
        <v>3495</v>
      </c>
      <c r="F765" s="277"/>
      <c r="G765" s="278"/>
      <c r="H765" s="278"/>
      <c r="I765" s="278"/>
      <c r="J765" s="277"/>
      <c r="K765" s="279" t="s">
        <v>20</v>
      </c>
      <c r="L765" s="280" t="s">
        <v>3496</v>
      </c>
      <c r="M765" s="281" t="s">
        <v>3497</v>
      </c>
      <c r="N765" s="279"/>
      <c r="O765" s="282"/>
      <c r="P765" s="275" t="s">
        <v>20</v>
      </c>
      <c r="Q765" s="279"/>
      <c r="R765" s="283"/>
      <c r="S765" s="208" t="e">
        <f>IF(B765="EXT",MATCH(SUBSTITUTE(M765,"/rsm:CrossIndustryInvoice",""),'Order-X_EXTENDED'!O:O,0),MATCH(B765,'Order-X_EXTENDED'!Z:Z,0))</f>
        <v>#N/A</v>
      </c>
      <c r="T765" s="284" t="s">
        <v>99</v>
      </c>
      <c r="U765" s="273" t="s">
        <v>4704</v>
      </c>
      <c r="V765" s="271" t="str">
        <f t="shared" si="22"/>
        <v>/rsm:CrossIndustryInvoice/rsm:SupplyChainTradeTransaction/ram:ApplicableHeaderTradeSettlement/ram:SpecifiedTradePaymentTerms/ram:ApplicableTradePaymentPenaltyTerms</v>
      </c>
      <c r="W765" s="271" t="str">
        <f t="shared" si="23"/>
        <v>/ram:BasisDateTime</v>
      </c>
      <c r="X765" s="272">
        <f>COUNTIFS(M$4:M765,V765)</f>
        <v>1</v>
      </c>
      <c r="Z765" s="274" t="s">
        <v>92</v>
      </c>
      <c r="AA765" s="275">
        <v>5</v>
      </c>
      <c r="AB765" s="275" t="s">
        <v>20</v>
      </c>
      <c r="AC765" s="277" t="s">
        <v>3498</v>
      </c>
      <c r="AD765" s="277"/>
      <c r="AE765" s="278"/>
      <c r="AF765" s="278"/>
      <c r="AG765" s="278"/>
      <c r="AH765" s="277"/>
      <c r="AI765" s="279" t="s">
        <v>20</v>
      </c>
      <c r="AJ765" s="280" t="s">
        <v>3496</v>
      </c>
      <c r="AK765" s="281" t="s">
        <v>3497</v>
      </c>
      <c r="AL765" s="279"/>
      <c r="AM765" s="282"/>
      <c r="AN765" s="275" t="s">
        <v>20</v>
      </c>
      <c r="AO765" s="279"/>
      <c r="AP765" s="283"/>
      <c r="AQ765" s="268"/>
      <c r="AR765" s="284" t="s">
        <v>99</v>
      </c>
      <c r="AS765" s="398"/>
    </row>
    <row r="766" spans="1:45" s="362" customFormat="1" ht="46" customHeight="1" x14ac:dyDescent="0.2">
      <c r="A766" s="558" t="s">
        <v>4162</v>
      </c>
      <c r="B766" s="274" t="s">
        <v>92</v>
      </c>
      <c r="C766" s="275">
        <v>6</v>
      </c>
      <c r="D766" s="275" t="s">
        <v>16</v>
      </c>
      <c r="E766" s="277" t="s">
        <v>297</v>
      </c>
      <c r="F766" s="277"/>
      <c r="G766" s="278"/>
      <c r="H766" s="278"/>
      <c r="I766" s="278"/>
      <c r="J766" s="277"/>
      <c r="K766" s="279" t="s">
        <v>16</v>
      </c>
      <c r="L766" s="280" t="s">
        <v>3499</v>
      </c>
      <c r="M766" s="281" t="s">
        <v>3500</v>
      </c>
      <c r="N766" s="279"/>
      <c r="O766" s="282"/>
      <c r="P766" s="275" t="s">
        <v>20</v>
      </c>
      <c r="Q766" s="279"/>
      <c r="R766" s="283"/>
      <c r="S766" s="208" t="e">
        <f>IF(B766="EXT",MATCH(SUBSTITUTE(M766,"/rsm:CrossIndustryInvoice",""),'Order-X_EXTENDED'!O:O,0),MATCH(B766,'Order-X_EXTENDED'!Z:Z,0))</f>
        <v>#N/A</v>
      </c>
      <c r="T766" s="284" t="s">
        <v>99</v>
      </c>
      <c r="U766" s="273" t="s">
        <v>4704</v>
      </c>
      <c r="V766" s="271" t="str">
        <f t="shared" si="22"/>
        <v>/rsm:CrossIndustryInvoice/rsm:SupplyChainTradeTransaction/ram:ApplicableHeaderTradeSettlement/ram:SpecifiedTradePaymentTerms/ram:ApplicableTradePaymentPenaltyTerms/ram:BasisDateTime</v>
      </c>
      <c r="W766" s="271" t="str">
        <f t="shared" si="23"/>
        <v>/udt:DateTimeString</v>
      </c>
      <c r="X766" s="272">
        <f>COUNTIFS(M$4:M766,V766)</f>
        <v>1</v>
      </c>
      <c r="Z766" s="274" t="s">
        <v>92</v>
      </c>
      <c r="AA766" s="275">
        <v>6</v>
      </c>
      <c r="AB766" s="275" t="s">
        <v>16</v>
      </c>
      <c r="AC766" s="277" t="s">
        <v>3501</v>
      </c>
      <c r="AD766" s="277"/>
      <c r="AE766" s="278"/>
      <c r="AF766" s="278"/>
      <c r="AG766" s="278"/>
      <c r="AH766" s="277"/>
      <c r="AI766" s="279" t="s">
        <v>16</v>
      </c>
      <c r="AJ766" s="280" t="s">
        <v>3499</v>
      </c>
      <c r="AK766" s="281" t="s">
        <v>3500</v>
      </c>
      <c r="AL766" s="279"/>
      <c r="AM766" s="282"/>
      <c r="AN766" s="275" t="s">
        <v>20</v>
      </c>
      <c r="AO766" s="279"/>
      <c r="AP766" s="283"/>
      <c r="AQ766" s="268"/>
      <c r="AR766" s="284" t="s">
        <v>99</v>
      </c>
      <c r="AS766" s="398"/>
    </row>
    <row r="767" spans="1:45" s="362" customFormat="1" ht="46" customHeight="1" x14ac:dyDescent="0.2">
      <c r="A767" s="558" t="s">
        <v>4162</v>
      </c>
      <c r="B767" s="274" t="s">
        <v>92</v>
      </c>
      <c r="C767" s="275">
        <v>7</v>
      </c>
      <c r="D767" s="275" t="s">
        <v>16</v>
      </c>
      <c r="E767" s="277" t="s">
        <v>302</v>
      </c>
      <c r="F767" s="277"/>
      <c r="G767" s="278" t="s">
        <v>29</v>
      </c>
      <c r="H767" s="278"/>
      <c r="I767" s="278" t="s">
        <v>227</v>
      </c>
      <c r="J767" s="277"/>
      <c r="K767" s="279" t="s">
        <v>16</v>
      </c>
      <c r="L767" s="280" t="s">
        <v>3502</v>
      </c>
      <c r="M767" s="281" t="s">
        <v>3503</v>
      </c>
      <c r="N767" s="279"/>
      <c r="O767" s="282"/>
      <c r="P767" s="275" t="s">
        <v>20</v>
      </c>
      <c r="Q767" s="279"/>
      <c r="R767" s="283"/>
      <c r="S767" s="208" t="e">
        <f>IF(B767="EXT",MATCH(SUBSTITUTE(M767,"/rsm:CrossIndustryInvoice",""),'Order-X_EXTENDED'!O:O,0),MATCH(B767,'Order-X_EXTENDED'!Z:Z,0))</f>
        <v>#N/A</v>
      </c>
      <c r="T767" s="284" t="s">
        <v>99</v>
      </c>
      <c r="U767" s="273" t="s">
        <v>4704</v>
      </c>
      <c r="V767" s="271" t="str">
        <f t="shared" si="22"/>
        <v>/rsm:CrossIndustryInvoice/rsm:SupplyChainTradeTransaction/ram:ApplicableHeaderTradeSettlement/ram:SpecifiedTradePaymentTerms/ram:ApplicableTradePaymentPenaltyTerms/ram:BasisDateTime/udt:DateTimeString</v>
      </c>
      <c r="W767" s="271" t="str">
        <f t="shared" si="23"/>
        <v>/@format</v>
      </c>
      <c r="X767" s="272">
        <f>COUNTIFS(M$4:M767,V767)</f>
        <v>1</v>
      </c>
      <c r="Z767" s="274" t="s">
        <v>92</v>
      </c>
      <c r="AA767" s="275">
        <v>7</v>
      </c>
      <c r="AB767" s="275" t="s">
        <v>16</v>
      </c>
      <c r="AC767" s="277" t="s">
        <v>307</v>
      </c>
      <c r="AD767" s="277"/>
      <c r="AE767" s="278"/>
      <c r="AF767" s="278"/>
      <c r="AG767" s="278"/>
      <c r="AH767" s="277"/>
      <c r="AI767" s="279" t="s">
        <v>16</v>
      </c>
      <c r="AJ767" s="280" t="s">
        <v>3502</v>
      </c>
      <c r="AK767" s="281" t="s">
        <v>3503</v>
      </c>
      <c r="AL767" s="279"/>
      <c r="AM767" s="282"/>
      <c r="AN767" s="275" t="s">
        <v>20</v>
      </c>
      <c r="AO767" s="279"/>
      <c r="AP767" s="283"/>
      <c r="AQ767" s="268"/>
      <c r="AR767" s="284" t="s">
        <v>99</v>
      </c>
      <c r="AS767" s="398"/>
    </row>
    <row r="768" spans="1:45" s="362" customFormat="1" ht="46" customHeight="1" x14ac:dyDescent="0.2">
      <c r="A768" s="558" t="s">
        <v>4162</v>
      </c>
      <c r="B768" s="274" t="s">
        <v>92</v>
      </c>
      <c r="C768" s="275">
        <v>5</v>
      </c>
      <c r="D768" s="275" t="s">
        <v>20</v>
      </c>
      <c r="E768" s="277" t="s">
        <v>4693</v>
      </c>
      <c r="F768" s="277"/>
      <c r="G768" s="278"/>
      <c r="H768" s="278"/>
      <c r="I768" s="278"/>
      <c r="J768" s="277"/>
      <c r="K768" s="279" t="s">
        <v>20</v>
      </c>
      <c r="L768" s="280" t="s">
        <v>3504</v>
      </c>
      <c r="M768" s="281" t="s">
        <v>3505</v>
      </c>
      <c r="N768" s="279"/>
      <c r="O768" s="282"/>
      <c r="P768" s="275" t="s">
        <v>20</v>
      </c>
      <c r="Q768" s="279"/>
      <c r="R768" s="283"/>
      <c r="S768" s="208" t="e">
        <f>IF(B768="EXT",MATCH(SUBSTITUTE(M768,"/rsm:CrossIndustryInvoice",""),'Order-X_EXTENDED'!O:O,0),MATCH(B768,'Order-X_EXTENDED'!Z:Z,0))</f>
        <v>#N/A</v>
      </c>
      <c r="T768" s="284" t="s">
        <v>99</v>
      </c>
      <c r="U768" s="273" t="s">
        <v>4704</v>
      </c>
      <c r="V768" s="271" t="str">
        <f t="shared" si="22"/>
        <v>/rsm:CrossIndustryInvoice/rsm:SupplyChainTradeTransaction/ram:ApplicableHeaderTradeSettlement/ram:SpecifiedTradePaymentTerms/ram:ApplicableTradePaymentPenaltyTerms</v>
      </c>
      <c r="W768" s="271" t="str">
        <f t="shared" si="23"/>
        <v>/ram:BasisPeriodMeasure</v>
      </c>
      <c r="X768" s="272">
        <f>COUNTIFS(M$4:M768,V768)</f>
        <v>1</v>
      </c>
      <c r="Z768" s="274" t="s">
        <v>92</v>
      </c>
      <c r="AA768" s="275">
        <v>5</v>
      </c>
      <c r="AB768" s="275" t="s">
        <v>20</v>
      </c>
      <c r="AC768" s="277" t="s">
        <v>3506</v>
      </c>
      <c r="AD768" s="277"/>
      <c r="AE768" s="278"/>
      <c r="AF768" s="278"/>
      <c r="AG768" s="278"/>
      <c r="AH768" s="277"/>
      <c r="AI768" s="279" t="s">
        <v>20</v>
      </c>
      <c r="AJ768" s="280" t="s">
        <v>3504</v>
      </c>
      <c r="AK768" s="281" t="s">
        <v>3505</v>
      </c>
      <c r="AL768" s="279"/>
      <c r="AM768" s="282"/>
      <c r="AN768" s="275" t="s">
        <v>20</v>
      </c>
      <c r="AO768" s="279"/>
      <c r="AP768" s="283"/>
      <c r="AQ768" s="268"/>
      <c r="AR768" s="284" t="s">
        <v>99</v>
      </c>
      <c r="AS768" s="398"/>
    </row>
    <row r="769" spans="1:45" s="362" customFormat="1" ht="46" customHeight="1" x14ac:dyDescent="0.2">
      <c r="A769" s="558" t="s">
        <v>4162</v>
      </c>
      <c r="B769" s="274" t="s">
        <v>92</v>
      </c>
      <c r="C769" s="275">
        <v>6</v>
      </c>
      <c r="D769" s="275" t="s">
        <v>20</v>
      </c>
      <c r="E769" s="277" t="s">
        <v>478</v>
      </c>
      <c r="F769" s="277"/>
      <c r="G769" s="278"/>
      <c r="H769" s="278"/>
      <c r="I769" s="278"/>
      <c r="J769" s="277"/>
      <c r="K769" s="279" t="s">
        <v>20</v>
      </c>
      <c r="L769" s="280" t="s">
        <v>3507</v>
      </c>
      <c r="M769" s="281" t="s">
        <v>3508</v>
      </c>
      <c r="N769" s="279"/>
      <c r="O769" s="282"/>
      <c r="P769" s="275" t="s">
        <v>20</v>
      </c>
      <c r="Q769" s="279"/>
      <c r="R769" s="283"/>
      <c r="S769" s="208" t="e">
        <f>IF(B769="EXT",MATCH(SUBSTITUTE(M769,"/rsm:CrossIndustryInvoice",""),'Order-X_EXTENDED'!O:O,0),MATCH(B769,'Order-X_EXTENDED'!Z:Z,0))</f>
        <v>#N/A</v>
      </c>
      <c r="T769" s="284" t="s">
        <v>99</v>
      </c>
      <c r="U769" s="273" t="s">
        <v>4704</v>
      </c>
      <c r="V769" s="271" t="str">
        <f t="shared" si="22"/>
        <v>/rsm:CrossIndustryInvoice/rsm:SupplyChainTradeTransaction/ram:ApplicableHeaderTradeSettlement/ram:SpecifiedTradePaymentTerms/ram:ApplicableTradePaymentPenaltyTerms/ram:BasisPeriodMeasure</v>
      </c>
      <c r="W769" s="271" t="str">
        <f t="shared" si="23"/>
        <v>/@unitCode</v>
      </c>
      <c r="X769" s="272">
        <f>COUNTIFS(M$4:M769,V769)</f>
        <v>1</v>
      </c>
      <c r="Z769" s="274" t="s">
        <v>92</v>
      </c>
      <c r="AA769" s="275">
        <v>6</v>
      </c>
      <c r="AB769" s="275" t="s">
        <v>20</v>
      </c>
      <c r="AC769" s="277" t="s">
        <v>3509</v>
      </c>
      <c r="AD769" s="277"/>
      <c r="AE769" s="278"/>
      <c r="AF769" s="278"/>
      <c r="AG769" s="278"/>
      <c r="AH769" s="277"/>
      <c r="AI769" s="279" t="s">
        <v>479</v>
      </c>
      <c r="AJ769" s="280" t="s">
        <v>3507</v>
      </c>
      <c r="AK769" s="281" t="s">
        <v>3508</v>
      </c>
      <c r="AL769" s="279"/>
      <c r="AM769" s="282"/>
      <c r="AN769" s="275" t="s">
        <v>20</v>
      </c>
      <c r="AO769" s="279"/>
      <c r="AP769" s="283"/>
      <c r="AQ769" s="268"/>
      <c r="AR769" s="284" t="s">
        <v>99</v>
      </c>
      <c r="AS769" s="398"/>
    </row>
    <row r="770" spans="1:45" s="362" customFormat="1" ht="46" customHeight="1" x14ac:dyDescent="0.2">
      <c r="A770" s="558" t="s">
        <v>4162</v>
      </c>
      <c r="B770" s="274" t="s">
        <v>92</v>
      </c>
      <c r="C770" s="275">
        <v>5</v>
      </c>
      <c r="D770" s="275" t="s">
        <v>20</v>
      </c>
      <c r="E770" s="277" t="s">
        <v>4694</v>
      </c>
      <c r="F770" s="277"/>
      <c r="G770" s="278"/>
      <c r="H770" s="278"/>
      <c r="I770" s="278"/>
      <c r="J770" s="277"/>
      <c r="K770" s="279" t="s">
        <v>20</v>
      </c>
      <c r="L770" s="280" t="s">
        <v>3510</v>
      </c>
      <c r="M770" s="281" t="s">
        <v>3511</v>
      </c>
      <c r="N770" s="279"/>
      <c r="O770" s="282"/>
      <c r="P770" s="275" t="s">
        <v>20</v>
      </c>
      <c r="Q770" s="279"/>
      <c r="R770" s="283"/>
      <c r="S770" s="208" t="e">
        <f>IF(B770="EXT",MATCH(SUBSTITUTE(M770,"/rsm:CrossIndustryInvoice",""),'Order-X_EXTENDED'!O:O,0),MATCH(B770,'Order-X_EXTENDED'!Z:Z,0))</f>
        <v>#N/A</v>
      </c>
      <c r="T770" s="284" t="s">
        <v>99</v>
      </c>
      <c r="U770" s="273" t="s">
        <v>4704</v>
      </c>
      <c r="V770" s="271" t="str">
        <f t="shared" si="22"/>
        <v>/rsm:CrossIndustryInvoice/rsm:SupplyChainTradeTransaction/ram:ApplicableHeaderTradeSettlement/ram:SpecifiedTradePaymentTerms/ram:ApplicableTradePaymentPenaltyTerms</v>
      </c>
      <c r="W770" s="271" t="str">
        <f t="shared" si="23"/>
        <v>/ram:BasisAmount</v>
      </c>
      <c r="X770" s="272">
        <f>COUNTIFS(M$4:M770,V770)</f>
        <v>1</v>
      </c>
      <c r="Z770" s="274" t="s">
        <v>92</v>
      </c>
      <c r="AA770" s="275">
        <v>5</v>
      </c>
      <c r="AB770" s="275" t="s">
        <v>20</v>
      </c>
      <c r="AC770" s="277" t="s">
        <v>3512</v>
      </c>
      <c r="AD770" s="277"/>
      <c r="AE770" s="278"/>
      <c r="AF770" s="278"/>
      <c r="AG770" s="278"/>
      <c r="AH770" s="277"/>
      <c r="AI770" s="279" t="s">
        <v>20</v>
      </c>
      <c r="AJ770" s="280" t="s">
        <v>3510</v>
      </c>
      <c r="AK770" s="281" t="s">
        <v>3511</v>
      </c>
      <c r="AL770" s="279"/>
      <c r="AM770" s="282"/>
      <c r="AN770" s="275" t="s">
        <v>20</v>
      </c>
      <c r="AO770" s="279"/>
      <c r="AP770" s="283"/>
      <c r="AQ770" s="268"/>
      <c r="AR770" s="284" t="s">
        <v>99</v>
      </c>
      <c r="AS770" s="398"/>
    </row>
    <row r="771" spans="1:45" s="362" customFormat="1" ht="46" customHeight="1" x14ac:dyDescent="0.2">
      <c r="A771" s="558" t="s">
        <v>4162</v>
      </c>
      <c r="B771" s="274" t="s">
        <v>92</v>
      </c>
      <c r="C771" s="275">
        <v>5</v>
      </c>
      <c r="D771" s="275" t="s">
        <v>20</v>
      </c>
      <c r="E771" s="277" t="s">
        <v>4695</v>
      </c>
      <c r="F771" s="277"/>
      <c r="G771" s="278"/>
      <c r="H771" s="278"/>
      <c r="I771" s="278"/>
      <c r="J771" s="277"/>
      <c r="K771" s="279" t="s">
        <v>20</v>
      </c>
      <c r="L771" s="280" t="s">
        <v>3513</v>
      </c>
      <c r="M771" s="281" t="s">
        <v>3514</v>
      </c>
      <c r="N771" s="279"/>
      <c r="O771" s="282"/>
      <c r="P771" s="275" t="s">
        <v>20</v>
      </c>
      <c r="Q771" s="279"/>
      <c r="R771" s="283"/>
      <c r="S771" s="208" t="e">
        <f>IF(B771="EXT",MATCH(SUBSTITUTE(M771,"/rsm:CrossIndustryInvoice",""),'Order-X_EXTENDED'!O:O,0),MATCH(B771,'Order-X_EXTENDED'!Z:Z,0))</f>
        <v>#N/A</v>
      </c>
      <c r="T771" s="284" t="s">
        <v>99</v>
      </c>
      <c r="U771" s="273" t="s">
        <v>4704</v>
      </c>
      <c r="V771" s="271" t="str">
        <f t="shared" si="22"/>
        <v>/rsm:CrossIndustryInvoice/rsm:SupplyChainTradeTransaction/ram:ApplicableHeaderTradeSettlement/ram:SpecifiedTradePaymentTerms/ram:ApplicableTradePaymentPenaltyTerms</v>
      </c>
      <c r="W771" s="271" t="str">
        <f t="shared" si="23"/>
        <v>/ram:CalculationPercent</v>
      </c>
      <c r="X771" s="272">
        <f>COUNTIFS(M$4:M771,V771)</f>
        <v>1</v>
      </c>
      <c r="Z771" s="274" t="s">
        <v>92</v>
      </c>
      <c r="AA771" s="275">
        <v>5</v>
      </c>
      <c r="AB771" s="275" t="s">
        <v>20</v>
      </c>
      <c r="AC771" s="277" t="s">
        <v>3515</v>
      </c>
      <c r="AD771" s="277"/>
      <c r="AE771" s="278"/>
      <c r="AF771" s="278"/>
      <c r="AG771" s="278"/>
      <c r="AH771" s="277"/>
      <c r="AI771" s="279" t="s">
        <v>20</v>
      </c>
      <c r="AJ771" s="280" t="s">
        <v>3513</v>
      </c>
      <c r="AK771" s="281" t="s">
        <v>3514</v>
      </c>
      <c r="AL771" s="279"/>
      <c r="AM771" s="282"/>
      <c r="AN771" s="275" t="s">
        <v>20</v>
      </c>
      <c r="AO771" s="279"/>
      <c r="AP771" s="283"/>
      <c r="AQ771" s="268"/>
      <c r="AR771" s="284" t="s">
        <v>99</v>
      </c>
      <c r="AS771" s="398"/>
    </row>
    <row r="772" spans="1:45" s="362" customFormat="1" ht="46" customHeight="1" x14ac:dyDescent="0.2">
      <c r="A772" s="558" t="s">
        <v>4162</v>
      </c>
      <c r="B772" s="274" t="s">
        <v>92</v>
      </c>
      <c r="C772" s="275">
        <v>5</v>
      </c>
      <c r="D772" s="275" t="s">
        <v>20</v>
      </c>
      <c r="E772" s="277" t="s">
        <v>3516</v>
      </c>
      <c r="F772" s="277"/>
      <c r="G772" s="278"/>
      <c r="H772" s="278"/>
      <c r="I772" s="278"/>
      <c r="J772" s="277"/>
      <c r="K772" s="279" t="s">
        <v>20</v>
      </c>
      <c r="L772" s="280" t="s">
        <v>3517</v>
      </c>
      <c r="M772" s="281" t="s">
        <v>3518</v>
      </c>
      <c r="N772" s="279"/>
      <c r="O772" s="282"/>
      <c r="P772" s="275" t="s">
        <v>20</v>
      </c>
      <c r="Q772" s="279"/>
      <c r="R772" s="283"/>
      <c r="S772" s="208" t="e">
        <f>IF(B772="EXT",MATCH(SUBSTITUTE(M772,"/rsm:CrossIndustryInvoice",""),'Order-X_EXTENDED'!O:O,0),MATCH(B772,'Order-X_EXTENDED'!Z:Z,0))</f>
        <v>#N/A</v>
      </c>
      <c r="T772" s="284" t="s">
        <v>99</v>
      </c>
      <c r="U772" s="273" t="s">
        <v>4704</v>
      </c>
      <c r="V772" s="271" t="str">
        <f t="shared" si="22"/>
        <v>/rsm:CrossIndustryInvoice/rsm:SupplyChainTradeTransaction/ram:ApplicableHeaderTradeSettlement/ram:SpecifiedTradePaymentTerms/ram:ApplicableTradePaymentPenaltyTerms</v>
      </c>
      <c r="W772" s="271" t="str">
        <f t="shared" si="23"/>
        <v>/ram:ActualPenaltyAmount</v>
      </c>
      <c r="X772" s="272">
        <f>COUNTIFS(M$4:M772,V772)</f>
        <v>1</v>
      </c>
      <c r="Z772" s="274" t="s">
        <v>92</v>
      </c>
      <c r="AA772" s="275">
        <v>5</v>
      </c>
      <c r="AB772" s="275" t="s">
        <v>20</v>
      </c>
      <c r="AC772" s="277" t="s">
        <v>3519</v>
      </c>
      <c r="AD772" s="277"/>
      <c r="AE772" s="278"/>
      <c r="AF772" s="278"/>
      <c r="AG772" s="278"/>
      <c r="AH772" s="277"/>
      <c r="AI772" s="279" t="s">
        <v>20</v>
      </c>
      <c r="AJ772" s="280" t="s">
        <v>3517</v>
      </c>
      <c r="AK772" s="281" t="s">
        <v>3518</v>
      </c>
      <c r="AL772" s="279"/>
      <c r="AM772" s="282"/>
      <c r="AN772" s="275" t="s">
        <v>20</v>
      </c>
      <c r="AO772" s="279"/>
      <c r="AP772" s="283"/>
      <c r="AQ772" s="268"/>
      <c r="AR772" s="284" t="s">
        <v>99</v>
      </c>
      <c r="AS772" s="398"/>
    </row>
    <row r="773" spans="1:45" s="362" customFormat="1" ht="46" customHeight="1" x14ac:dyDescent="0.2">
      <c r="A773" s="558" t="s">
        <v>4162</v>
      </c>
      <c r="B773" s="335" t="s">
        <v>92</v>
      </c>
      <c r="C773" s="336">
        <v>4</v>
      </c>
      <c r="D773" s="336" t="s">
        <v>20</v>
      </c>
      <c r="E773" s="372" t="s">
        <v>4696</v>
      </c>
      <c r="F773" s="328"/>
      <c r="G773" s="329"/>
      <c r="H773" s="329"/>
      <c r="I773" s="329"/>
      <c r="J773" s="328"/>
      <c r="K773" s="327" t="s">
        <v>20</v>
      </c>
      <c r="L773" s="337" t="s">
        <v>3520</v>
      </c>
      <c r="M773" s="338" t="s">
        <v>3521</v>
      </c>
      <c r="N773" s="327"/>
      <c r="O773" s="332"/>
      <c r="P773" s="336" t="s">
        <v>20</v>
      </c>
      <c r="Q773" s="327"/>
      <c r="R773" s="333"/>
      <c r="S773" s="208" t="e">
        <f>IF(B773="EXT",MATCH(SUBSTITUTE(M773,"/rsm:CrossIndustryInvoice",""),'Order-X_EXTENDED'!O:O,0),MATCH(B773,'Order-X_EXTENDED'!Z:Z,0))</f>
        <v>#N/A</v>
      </c>
      <c r="T773" s="339" t="s">
        <v>99</v>
      </c>
      <c r="U773" s="428" t="s">
        <v>4970</v>
      </c>
      <c r="V773" s="271" t="str">
        <f t="shared" si="22"/>
        <v>/rsm:CrossIndustryInvoice/rsm:SupplyChainTradeTransaction/ram:ApplicableHeaderTradeSettlement/ram:SpecifiedTradePaymentTerms</v>
      </c>
      <c r="W773" s="271" t="str">
        <f t="shared" si="23"/>
        <v>/ram:ApplicableTradePaymentDiscountTerms</v>
      </c>
      <c r="X773" s="272">
        <f>COUNTIFS(M$4:M773,V773)</f>
        <v>1</v>
      </c>
      <c r="Z773" s="335" t="s">
        <v>92</v>
      </c>
      <c r="AA773" s="336">
        <v>4</v>
      </c>
      <c r="AB773" s="336" t="s">
        <v>20</v>
      </c>
      <c r="AC773" s="372" t="s">
        <v>3522</v>
      </c>
      <c r="AD773" s="328"/>
      <c r="AE773" s="329"/>
      <c r="AF773" s="329"/>
      <c r="AG773" s="329"/>
      <c r="AH773" s="328"/>
      <c r="AI773" s="327" t="s">
        <v>20</v>
      </c>
      <c r="AJ773" s="337" t="s">
        <v>3520</v>
      </c>
      <c r="AK773" s="338" t="s">
        <v>3521</v>
      </c>
      <c r="AL773" s="327"/>
      <c r="AM773" s="332"/>
      <c r="AN773" s="336" t="s">
        <v>20</v>
      </c>
      <c r="AO773" s="327"/>
      <c r="AP773" s="333"/>
      <c r="AQ773" s="268"/>
      <c r="AR773" s="339" t="s">
        <v>99</v>
      </c>
      <c r="AS773" s="398"/>
    </row>
    <row r="774" spans="1:45" s="362" customFormat="1" ht="46" customHeight="1" x14ac:dyDescent="0.2">
      <c r="A774" s="558" t="s">
        <v>4162</v>
      </c>
      <c r="B774" s="274" t="s">
        <v>92</v>
      </c>
      <c r="C774" s="275">
        <v>5</v>
      </c>
      <c r="D774" s="275" t="s">
        <v>20</v>
      </c>
      <c r="E774" s="277" t="s">
        <v>4697</v>
      </c>
      <c r="F774" s="277"/>
      <c r="G774" s="278"/>
      <c r="H774" s="278"/>
      <c r="I774" s="278"/>
      <c r="J774" s="277"/>
      <c r="K774" s="279" t="s">
        <v>20</v>
      </c>
      <c r="L774" s="280" t="s">
        <v>3523</v>
      </c>
      <c r="M774" s="281" t="s">
        <v>3524</v>
      </c>
      <c r="N774" s="279"/>
      <c r="O774" s="282"/>
      <c r="P774" s="275" t="s">
        <v>20</v>
      </c>
      <c r="Q774" s="279"/>
      <c r="R774" s="283"/>
      <c r="S774" s="208" t="e">
        <f>IF(B774="EXT",MATCH(SUBSTITUTE(M774,"/rsm:CrossIndustryInvoice",""),'Order-X_EXTENDED'!O:O,0),MATCH(B774,'Order-X_EXTENDED'!Z:Z,0))</f>
        <v>#N/A</v>
      </c>
      <c r="T774" s="284" t="s">
        <v>99</v>
      </c>
      <c r="U774" s="428" t="s">
        <v>4970</v>
      </c>
      <c r="V774" s="271" t="str">
        <f t="shared" si="22"/>
        <v>/rsm:CrossIndustryInvoice/rsm:SupplyChainTradeTransaction/ram:ApplicableHeaderTradeSettlement/ram:SpecifiedTradePaymentTerms/ram:ApplicableTradePaymentDiscountTerms</v>
      </c>
      <c r="W774" s="271" t="str">
        <f t="shared" si="23"/>
        <v>/ram:BasisDateTime</v>
      </c>
      <c r="X774" s="272">
        <f>COUNTIFS(M$4:M774,V774)</f>
        <v>1</v>
      </c>
      <c r="Z774" s="274" t="s">
        <v>92</v>
      </c>
      <c r="AA774" s="275">
        <v>5</v>
      </c>
      <c r="AB774" s="275" t="s">
        <v>20</v>
      </c>
      <c r="AC774" s="277" t="s">
        <v>3498</v>
      </c>
      <c r="AD774" s="277"/>
      <c r="AE774" s="278"/>
      <c r="AF774" s="278"/>
      <c r="AG774" s="278"/>
      <c r="AH774" s="277"/>
      <c r="AI774" s="279" t="s">
        <v>20</v>
      </c>
      <c r="AJ774" s="280" t="s">
        <v>3523</v>
      </c>
      <c r="AK774" s="281" t="s">
        <v>3524</v>
      </c>
      <c r="AL774" s="279"/>
      <c r="AM774" s="282"/>
      <c r="AN774" s="275" t="s">
        <v>20</v>
      </c>
      <c r="AO774" s="279"/>
      <c r="AP774" s="283"/>
      <c r="AQ774" s="268"/>
      <c r="AR774" s="284" t="s">
        <v>99</v>
      </c>
      <c r="AS774" s="398"/>
    </row>
    <row r="775" spans="1:45" s="362" customFormat="1" ht="46" customHeight="1" x14ac:dyDescent="0.2">
      <c r="A775" s="558" t="s">
        <v>4162</v>
      </c>
      <c r="B775" s="274" t="s">
        <v>92</v>
      </c>
      <c r="C775" s="275">
        <v>6</v>
      </c>
      <c r="D775" s="275" t="s">
        <v>16</v>
      </c>
      <c r="E775" s="277" t="s">
        <v>297</v>
      </c>
      <c r="F775" s="277"/>
      <c r="G775" s="278"/>
      <c r="H775" s="278"/>
      <c r="I775" s="278"/>
      <c r="J775" s="277"/>
      <c r="K775" s="279" t="s">
        <v>16</v>
      </c>
      <c r="L775" s="280" t="s">
        <v>3525</v>
      </c>
      <c r="M775" s="281" t="s">
        <v>3526</v>
      </c>
      <c r="N775" s="279"/>
      <c r="O775" s="282"/>
      <c r="P775" s="275" t="s">
        <v>20</v>
      </c>
      <c r="Q775" s="279"/>
      <c r="R775" s="283"/>
      <c r="S775" s="208" t="e">
        <f>IF(B775="EXT",MATCH(SUBSTITUTE(M775,"/rsm:CrossIndustryInvoice",""),'Order-X_EXTENDED'!O:O,0),MATCH(B775,'Order-X_EXTENDED'!Z:Z,0))</f>
        <v>#N/A</v>
      </c>
      <c r="T775" s="284" t="s">
        <v>99</v>
      </c>
      <c r="U775" s="428" t="s">
        <v>4970</v>
      </c>
      <c r="V775" s="271" t="str">
        <f t="shared" si="22"/>
        <v>/rsm:CrossIndustryInvoice/rsm:SupplyChainTradeTransaction/ram:ApplicableHeaderTradeSettlement/ram:SpecifiedTradePaymentTerms/ram:ApplicableTradePaymentDiscountTerms/ram:BasisDateTime</v>
      </c>
      <c r="W775" s="271" t="str">
        <f t="shared" si="23"/>
        <v>/udt:DateTimeString</v>
      </c>
      <c r="X775" s="272">
        <f>COUNTIFS(M$4:M775,V775)</f>
        <v>1</v>
      </c>
      <c r="Z775" s="274" t="s">
        <v>92</v>
      </c>
      <c r="AA775" s="275">
        <v>6</v>
      </c>
      <c r="AB775" s="275" t="s">
        <v>16</v>
      </c>
      <c r="AC775" s="277" t="s">
        <v>3501</v>
      </c>
      <c r="AD775" s="277"/>
      <c r="AE775" s="278"/>
      <c r="AF775" s="278"/>
      <c r="AG775" s="278"/>
      <c r="AH775" s="277"/>
      <c r="AI775" s="279" t="s">
        <v>16</v>
      </c>
      <c r="AJ775" s="280" t="s">
        <v>3525</v>
      </c>
      <c r="AK775" s="281" t="s">
        <v>3526</v>
      </c>
      <c r="AL775" s="279"/>
      <c r="AM775" s="282"/>
      <c r="AN775" s="275" t="s">
        <v>20</v>
      </c>
      <c r="AO775" s="279"/>
      <c r="AP775" s="283"/>
      <c r="AQ775" s="268"/>
      <c r="AR775" s="284" t="s">
        <v>99</v>
      </c>
      <c r="AS775" s="398"/>
    </row>
    <row r="776" spans="1:45" s="362" customFormat="1" ht="46" customHeight="1" x14ac:dyDescent="0.2">
      <c r="A776" s="558" t="s">
        <v>4162</v>
      </c>
      <c r="B776" s="274" t="s">
        <v>92</v>
      </c>
      <c r="C776" s="275">
        <v>7</v>
      </c>
      <c r="D776" s="275" t="s">
        <v>16</v>
      </c>
      <c r="E776" s="277" t="s">
        <v>302</v>
      </c>
      <c r="F776" s="277"/>
      <c r="G776" s="278" t="s">
        <v>29</v>
      </c>
      <c r="H776" s="278"/>
      <c r="I776" s="278" t="s">
        <v>227</v>
      </c>
      <c r="J776" s="277"/>
      <c r="K776" s="279" t="s">
        <v>16</v>
      </c>
      <c r="L776" s="280" t="s">
        <v>3527</v>
      </c>
      <c r="M776" s="281" t="s">
        <v>3528</v>
      </c>
      <c r="N776" s="279"/>
      <c r="O776" s="282"/>
      <c r="P776" s="275" t="s">
        <v>20</v>
      </c>
      <c r="Q776" s="279"/>
      <c r="R776" s="283"/>
      <c r="S776" s="208" t="e">
        <f>IF(B776="EXT",MATCH(SUBSTITUTE(M776,"/rsm:CrossIndustryInvoice",""),'Order-X_EXTENDED'!O:O,0),MATCH(B776,'Order-X_EXTENDED'!Z:Z,0))</f>
        <v>#N/A</v>
      </c>
      <c r="T776" s="284" t="s">
        <v>99</v>
      </c>
      <c r="U776" s="428" t="s">
        <v>4970</v>
      </c>
      <c r="V776" s="271" t="str">
        <f t="shared" si="22"/>
        <v>/rsm:CrossIndustryInvoice/rsm:SupplyChainTradeTransaction/ram:ApplicableHeaderTradeSettlement/ram:SpecifiedTradePaymentTerms/ram:ApplicableTradePaymentDiscountTerms/ram:BasisDateTime/udt:DateTimeString</v>
      </c>
      <c r="W776" s="271" t="str">
        <f t="shared" si="23"/>
        <v>/@format</v>
      </c>
      <c r="X776" s="272">
        <f>COUNTIFS(M$4:M776,V776)</f>
        <v>1</v>
      </c>
      <c r="Z776" s="274" t="s">
        <v>92</v>
      </c>
      <c r="AA776" s="275">
        <v>7</v>
      </c>
      <c r="AB776" s="275" t="s">
        <v>16</v>
      </c>
      <c r="AC776" s="277" t="s">
        <v>307</v>
      </c>
      <c r="AD776" s="277"/>
      <c r="AE776" s="278"/>
      <c r="AF776" s="278"/>
      <c r="AG776" s="278"/>
      <c r="AH776" s="277"/>
      <c r="AI776" s="279" t="s">
        <v>16</v>
      </c>
      <c r="AJ776" s="280" t="s">
        <v>3527</v>
      </c>
      <c r="AK776" s="281" t="s">
        <v>3528</v>
      </c>
      <c r="AL776" s="279"/>
      <c r="AM776" s="282"/>
      <c r="AN776" s="275" t="s">
        <v>20</v>
      </c>
      <c r="AO776" s="279"/>
      <c r="AP776" s="283"/>
      <c r="AQ776" s="268"/>
      <c r="AR776" s="284" t="s">
        <v>99</v>
      </c>
      <c r="AS776" s="398"/>
    </row>
    <row r="777" spans="1:45" s="362" customFormat="1" ht="46" customHeight="1" x14ac:dyDescent="0.2">
      <c r="A777" s="558" t="s">
        <v>4162</v>
      </c>
      <c r="B777" s="274" t="s">
        <v>92</v>
      </c>
      <c r="C777" s="275">
        <v>5</v>
      </c>
      <c r="D777" s="275" t="s">
        <v>20</v>
      </c>
      <c r="E777" s="277" t="s">
        <v>4693</v>
      </c>
      <c r="F777" s="277"/>
      <c r="G777" s="278"/>
      <c r="H777" s="278"/>
      <c r="I777" s="278"/>
      <c r="J777" s="277"/>
      <c r="K777" s="279" t="s">
        <v>20</v>
      </c>
      <c r="L777" s="280" t="s">
        <v>3529</v>
      </c>
      <c r="M777" s="281" t="s">
        <v>3530</v>
      </c>
      <c r="N777" s="279"/>
      <c r="O777" s="282"/>
      <c r="P777" s="275" t="s">
        <v>20</v>
      </c>
      <c r="Q777" s="279"/>
      <c r="R777" s="283"/>
      <c r="S777" s="208" t="e">
        <f>IF(B777="EXT",MATCH(SUBSTITUTE(M777,"/rsm:CrossIndustryInvoice",""),'Order-X_EXTENDED'!O:O,0),MATCH(B777,'Order-X_EXTENDED'!Z:Z,0))</f>
        <v>#N/A</v>
      </c>
      <c r="T777" s="284" t="s">
        <v>99</v>
      </c>
      <c r="U777" s="428" t="s">
        <v>4970</v>
      </c>
      <c r="V777" s="271" t="str">
        <f t="shared" si="22"/>
        <v>/rsm:CrossIndustryInvoice/rsm:SupplyChainTradeTransaction/ram:ApplicableHeaderTradeSettlement/ram:SpecifiedTradePaymentTerms/ram:ApplicableTradePaymentDiscountTerms</v>
      </c>
      <c r="W777" s="271" t="str">
        <f t="shared" si="23"/>
        <v>/ram:BasisPeriodMeasure</v>
      </c>
      <c r="X777" s="272">
        <f>COUNTIFS(M$4:M777,V777)</f>
        <v>1</v>
      </c>
      <c r="Z777" s="274" t="s">
        <v>92</v>
      </c>
      <c r="AA777" s="275">
        <v>5</v>
      </c>
      <c r="AB777" s="275" t="s">
        <v>20</v>
      </c>
      <c r="AC777" s="277" t="s">
        <v>3506</v>
      </c>
      <c r="AD777" s="277"/>
      <c r="AE777" s="278"/>
      <c r="AF777" s="278"/>
      <c r="AG777" s="278"/>
      <c r="AH777" s="277"/>
      <c r="AI777" s="279" t="s">
        <v>20</v>
      </c>
      <c r="AJ777" s="280" t="s">
        <v>3529</v>
      </c>
      <c r="AK777" s="281" t="s">
        <v>3530</v>
      </c>
      <c r="AL777" s="279"/>
      <c r="AM777" s="282"/>
      <c r="AN777" s="275" t="s">
        <v>20</v>
      </c>
      <c r="AO777" s="279"/>
      <c r="AP777" s="283"/>
      <c r="AQ777" s="268"/>
      <c r="AR777" s="284" t="s">
        <v>99</v>
      </c>
      <c r="AS777" s="398"/>
    </row>
    <row r="778" spans="1:45" s="362" customFormat="1" ht="46" customHeight="1" x14ac:dyDescent="0.2">
      <c r="A778" s="558" t="s">
        <v>4162</v>
      </c>
      <c r="B778" s="274" t="s">
        <v>92</v>
      </c>
      <c r="C778" s="275">
        <v>6</v>
      </c>
      <c r="D778" s="275" t="s">
        <v>20</v>
      </c>
      <c r="E778" s="277" t="s">
        <v>478</v>
      </c>
      <c r="F778" s="277"/>
      <c r="G778" s="278"/>
      <c r="H778" s="278"/>
      <c r="I778" s="278"/>
      <c r="J778" s="277"/>
      <c r="K778" s="279" t="s">
        <v>20</v>
      </c>
      <c r="L778" s="280" t="s">
        <v>3531</v>
      </c>
      <c r="M778" s="281" t="s">
        <v>3532</v>
      </c>
      <c r="N778" s="279"/>
      <c r="O778" s="282"/>
      <c r="P778" s="275" t="s">
        <v>20</v>
      </c>
      <c r="Q778" s="279"/>
      <c r="R778" s="283"/>
      <c r="S778" s="208" t="e">
        <f>IF(B778="EXT",MATCH(SUBSTITUTE(M778,"/rsm:CrossIndustryInvoice",""),'Order-X_EXTENDED'!O:O,0),MATCH(B778,'Order-X_EXTENDED'!Z:Z,0))</f>
        <v>#N/A</v>
      </c>
      <c r="T778" s="284" t="s">
        <v>99</v>
      </c>
      <c r="U778" s="428" t="s">
        <v>4970</v>
      </c>
      <c r="V778" s="271" t="str">
        <f t="shared" si="22"/>
        <v>/rsm:CrossIndustryInvoice/rsm:SupplyChainTradeTransaction/ram:ApplicableHeaderTradeSettlement/ram:SpecifiedTradePaymentTerms/ram:ApplicableTradePaymentDiscountTerms/ram:BasisPeriodMeasure</v>
      </c>
      <c r="W778" s="271" t="str">
        <f t="shared" si="23"/>
        <v>/@unitCode</v>
      </c>
      <c r="X778" s="272">
        <f>COUNTIFS(M$4:M778,V778)</f>
        <v>1</v>
      </c>
      <c r="Z778" s="274" t="s">
        <v>92</v>
      </c>
      <c r="AA778" s="275">
        <v>6</v>
      </c>
      <c r="AB778" s="275" t="s">
        <v>20</v>
      </c>
      <c r="AC778" s="277" t="s">
        <v>3509</v>
      </c>
      <c r="AD778" s="277"/>
      <c r="AE778" s="278"/>
      <c r="AF778" s="278"/>
      <c r="AG778" s="278"/>
      <c r="AH778" s="277"/>
      <c r="AI778" s="279" t="s">
        <v>479</v>
      </c>
      <c r="AJ778" s="280" t="s">
        <v>3531</v>
      </c>
      <c r="AK778" s="281" t="s">
        <v>3532</v>
      </c>
      <c r="AL778" s="279"/>
      <c r="AM778" s="282"/>
      <c r="AN778" s="275" t="s">
        <v>20</v>
      </c>
      <c r="AO778" s="279"/>
      <c r="AP778" s="283"/>
      <c r="AQ778" s="268"/>
      <c r="AR778" s="284" t="s">
        <v>99</v>
      </c>
      <c r="AS778" s="398"/>
    </row>
    <row r="779" spans="1:45" s="362" customFormat="1" ht="46" customHeight="1" x14ac:dyDescent="0.2">
      <c r="A779" s="558" t="s">
        <v>4162</v>
      </c>
      <c r="B779" s="274" t="s">
        <v>92</v>
      </c>
      <c r="C779" s="275">
        <v>5</v>
      </c>
      <c r="D779" s="275" t="s">
        <v>20</v>
      </c>
      <c r="E779" s="277" t="s">
        <v>726</v>
      </c>
      <c r="F779" s="277"/>
      <c r="G779" s="278"/>
      <c r="H779" s="278"/>
      <c r="I779" s="278"/>
      <c r="J779" s="277"/>
      <c r="K779" s="279" t="s">
        <v>20</v>
      </c>
      <c r="L779" s="280" t="s">
        <v>3533</v>
      </c>
      <c r="M779" s="281" t="s">
        <v>3534</v>
      </c>
      <c r="N779" s="279"/>
      <c r="O779" s="282"/>
      <c r="P779" s="275" t="s">
        <v>20</v>
      </c>
      <c r="Q779" s="279"/>
      <c r="R779" s="283"/>
      <c r="S779" s="208" t="e">
        <f>IF(B779="EXT",MATCH(SUBSTITUTE(M779,"/rsm:CrossIndustryInvoice",""),'Order-X_EXTENDED'!O:O,0),MATCH(B779,'Order-X_EXTENDED'!Z:Z,0))</f>
        <v>#N/A</v>
      </c>
      <c r="T779" s="284" t="s">
        <v>99</v>
      </c>
      <c r="U779" s="428" t="s">
        <v>4970</v>
      </c>
      <c r="V779" s="271" t="str">
        <f t="shared" si="22"/>
        <v>/rsm:CrossIndustryInvoice/rsm:SupplyChainTradeTransaction/ram:ApplicableHeaderTradeSettlement/ram:SpecifiedTradePaymentTerms/ram:ApplicableTradePaymentDiscountTerms</v>
      </c>
      <c r="W779" s="271" t="str">
        <f t="shared" si="23"/>
        <v>/ram:BasisAmount</v>
      </c>
      <c r="X779" s="272">
        <f>COUNTIFS(M$4:M779,V779)</f>
        <v>1</v>
      </c>
      <c r="Z779" s="274" t="s">
        <v>92</v>
      </c>
      <c r="AA779" s="275">
        <v>5</v>
      </c>
      <c r="AB779" s="275" t="s">
        <v>20</v>
      </c>
      <c r="AC779" s="277" t="s">
        <v>3535</v>
      </c>
      <c r="AD779" s="277"/>
      <c r="AE779" s="278"/>
      <c r="AF779" s="278"/>
      <c r="AG779" s="278"/>
      <c r="AH779" s="277"/>
      <c r="AI779" s="279" t="s">
        <v>20</v>
      </c>
      <c r="AJ779" s="280" t="s">
        <v>3533</v>
      </c>
      <c r="AK779" s="281" t="s">
        <v>3534</v>
      </c>
      <c r="AL779" s="279"/>
      <c r="AM779" s="282"/>
      <c r="AN779" s="275" t="s">
        <v>20</v>
      </c>
      <c r="AO779" s="279"/>
      <c r="AP779" s="283"/>
      <c r="AQ779" s="268"/>
      <c r="AR779" s="284" t="s">
        <v>99</v>
      </c>
      <c r="AS779" s="398"/>
    </row>
    <row r="780" spans="1:45" s="362" customFormat="1" ht="46" customHeight="1" x14ac:dyDescent="0.2">
      <c r="A780" s="558" t="s">
        <v>4162</v>
      </c>
      <c r="B780" s="274" t="s">
        <v>92</v>
      </c>
      <c r="C780" s="275">
        <v>5</v>
      </c>
      <c r="D780" s="275" t="s">
        <v>20</v>
      </c>
      <c r="E780" s="277" t="s">
        <v>723</v>
      </c>
      <c r="F780" s="277"/>
      <c r="G780" s="278"/>
      <c r="H780" s="278"/>
      <c r="I780" s="278"/>
      <c r="J780" s="277"/>
      <c r="K780" s="279" t="s">
        <v>20</v>
      </c>
      <c r="L780" s="280" t="s">
        <v>3536</v>
      </c>
      <c r="M780" s="281" t="s">
        <v>3537</v>
      </c>
      <c r="N780" s="279"/>
      <c r="O780" s="282"/>
      <c r="P780" s="275" t="s">
        <v>20</v>
      </c>
      <c r="Q780" s="279"/>
      <c r="R780" s="283"/>
      <c r="S780" s="208" t="e">
        <f>IF(B780="EXT",MATCH(SUBSTITUTE(M780,"/rsm:CrossIndustryInvoice",""),'Order-X_EXTENDED'!O:O,0),MATCH(B780,'Order-X_EXTENDED'!Z:Z,0))</f>
        <v>#N/A</v>
      </c>
      <c r="T780" s="284" t="s">
        <v>99</v>
      </c>
      <c r="U780" s="428" t="s">
        <v>4970</v>
      </c>
      <c r="V780" s="271" t="str">
        <f t="shared" ref="V780:V816" si="24">IF(ISERROR(FIND("/",M780)),M780,LEFT(M780,FIND(CHAR(1),SUBSTITUTE(M780,"/",CHAR(1),LEN(M780)-LEN(SUBSTITUTE(M780,"/",""))))-1))</f>
        <v>/rsm:CrossIndustryInvoice/rsm:SupplyChainTradeTransaction/ram:ApplicableHeaderTradeSettlement/ram:SpecifiedTradePaymentTerms/ram:ApplicableTradePaymentDiscountTerms</v>
      </c>
      <c r="W780" s="271" t="str">
        <f t="shared" ref="W780:W816" si="25">IF(ISERROR(FIND("/",M780)),M780,MID(M780, FIND(CHAR(1),SUBSTITUTE(M780,"/",CHAR(1), LEN(M780)-LEN(SUBSTITUTE(M780,"/","")))), LEN(M780)))</f>
        <v>/ram:CalculationPercent</v>
      </c>
      <c r="X780" s="272">
        <f>COUNTIFS(M$4:M780,V780)</f>
        <v>1</v>
      </c>
      <c r="Z780" s="274" t="s">
        <v>92</v>
      </c>
      <c r="AA780" s="275">
        <v>5</v>
      </c>
      <c r="AB780" s="275" t="s">
        <v>20</v>
      </c>
      <c r="AC780" s="277" t="s">
        <v>3538</v>
      </c>
      <c r="AD780" s="277"/>
      <c r="AE780" s="278"/>
      <c r="AF780" s="278"/>
      <c r="AG780" s="278"/>
      <c r="AH780" s="277"/>
      <c r="AI780" s="279" t="s">
        <v>20</v>
      </c>
      <c r="AJ780" s="280" t="s">
        <v>3536</v>
      </c>
      <c r="AK780" s="281" t="s">
        <v>3537</v>
      </c>
      <c r="AL780" s="279"/>
      <c r="AM780" s="282"/>
      <c r="AN780" s="275" t="s">
        <v>20</v>
      </c>
      <c r="AO780" s="279"/>
      <c r="AP780" s="283"/>
      <c r="AQ780" s="268"/>
      <c r="AR780" s="284" t="s">
        <v>99</v>
      </c>
      <c r="AS780" s="398"/>
    </row>
    <row r="781" spans="1:45" s="362" customFormat="1" ht="46" customHeight="1" x14ac:dyDescent="0.2">
      <c r="A781" s="558" t="s">
        <v>4162</v>
      </c>
      <c r="B781" s="274" t="s">
        <v>92</v>
      </c>
      <c r="C781" s="275">
        <v>5</v>
      </c>
      <c r="D781" s="275" t="s">
        <v>20</v>
      </c>
      <c r="E781" s="277" t="s">
        <v>3539</v>
      </c>
      <c r="F781" s="277"/>
      <c r="G781" s="278"/>
      <c r="H781" s="278"/>
      <c r="I781" s="278"/>
      <c r="J781" s="277"/>
      <c r="K781" s="279" t="s">
        <v>20</v>
      </c>
      <c r="L781" s="280" t="s">
        <v>3540</v>
      </c>
      <c r="M781" s="281" t="s">
        <v>3541</v>
      </c>
      <c r="N781" s="279"/>
      <c r="O781" s="282"/>
      <c r="P781" s="275" t="s">
        <v>20</v>
      </c>
      <c r="Q781" s="279"/>
      <c r="R781" s="283"/>
      <c r="S781" s="208" t="e">
        <f>IF(B781="EXT",MATCH(SUBSTITUTE(M781,"/rsm:CrossIndustryInvoice",""),'Order-X_EXTENDED'!O:O,0),MATCH(B781,'Order-X_EXTENDED'!Z:Z,0))</f>
        <v>#N/A</v>
      </c>
      <c r="T781" s="284" t="s">
        <v>99</v>
      </c>
      <c r="U781" s="428" t="s">
        <v>4970</v>
      </c>
      <c r="V781" s="271" t="str">
        <f t="shared" si="24"/>
        <v>/rsm:CrossIndustryInvoice/rsm:SupplyChainTradeTransaction/ram:ApplicableHeaderTradeSettlement/ram:SpecifiedTradePaymentTerms/ram:ApplicableTradePaymentDiscountTerms</v>
      </c>
      <c r="W781" s="271" t="str">
        <f t="shared" si="25"/>
        <v>/ram:ActualDiscountAmount</v>
      </c>
      <c r="X781" s="272">
        <f>COUNTIFS(M$4:M781,V781)</f>
        <v>1</v>
      </c>
      <c r="Z781" s="274" t="s">
        <v>92</v>
      </c>
      <c r="AA781" s="275">
        <v>5</v>
      </c>
      <c r="AB781" s="275" t="s">
        <v>20</v>
      </c>
      <c r="AC781" s="277" t="s">
        <v>3542</v>
      </c>
      <c r="AD781" s="277"/>
      <c r="AE781" s="278"/>
      <c r="AF781" s="278"/>
      <c r="AG781" s="278"/>
      <c r="AH781" s="277"/>
      <c r="AI781" s="279" t="s">
        <v>20</v>
      </c>
      <c r="AJ781" s="280" t="s">
        <v>3540</v>
      </c>
      <c r="AK781" s="281" t="s">
        <v>3541</v>
      </c>
      <c r="AL781" s="279"/>
      <c r="AM781" s="282"/>
      <c r="AN781" s="275" t="s">
        <v>20</v>
      </c>
      <c r="AO781" s="279"/>
      <c r="AP781" s="283"/>
      <c r="AQ781" s="268"/>
      <c r="AR781" s="284" t="s">
        <v>99</v>
      </c>
      <c r="AS781" s="398"/>
    </row>
    <row r="782" spans="1:45" s="362" customFormat="1" ht="46" customHeight="1" x14ac:dyDescent="0.2">
      <c r="A782" s="557" t="s">
        <v>4162</v>
      </c>
      <c r="B782" s="369" t="s">
        <v>3543</v>
      </c>
      <c r="C782" s="379">
        <v>3</v>
      </c>
      <c r="D782" s="379" t="s">
        <v>16</v>
      </c>
      <c r="E782" s="380" t="s">
        <v>3544</v>
      </c>
      <c r="F782" s="380" t="s">
        <v>3545</v>
      </c>
      <c r="G782" s="381"/>
      <c r="H782" s="381" t="s">
        <v>3546</v>
      </c>
      <c r="I782" s="381" t="s">
        <v>77</v>
      </c>
      <c r="J782" s="380"/>
      <c r="K782" s="374" t="s">
        <v>16</v>
      </c>
      <c r="L782" s="375" t="s">
        <v>3547</v>
      </c>
      <c r="M782" s="376" t="s">
        <v>3548</v>
      </c>
      <c r="N782" s="374" t="s">
        <v>77</v>
      </c>
      <c r="O782" s="357" t="s">
        <v>81</v>
      </c>
      <c r="P782" s="374" t="s">
        <v>20</v>
      </c>
      <c r="Q782" s="374" t="s">
        <v>77</v>
      </c>
      <c r="R782" s="377" t="s">
        <v>77</v>
      </c>
      <c r="S782" s="208">
        <f>IF(B782="EXT",MATCH(SUBSTITUTE(M782,"/rsm:CrossIndustryInvoice",""),'Order-X_EXTENDED'!O:O,0),MATCH(B782,'Order-X_EXTENDED'!Z:Z,0))</f>
        <v>930</v>
      </c>
      <c r="T782" s="357" t="s">
        <v>84</v>
      </c>
      <c r="U782" s="273"/>
      <c r="V782" s="271" t="str">
        <f t="shared" si="24"/>
        <v>/rsm:CrossIndustryInvoice/rsm:SupplyChainTradeTransaction/ram:ApplicableHeaderTradeSettlement</v>
      </c>
      <c r="W782" s="271" t="str">
        <f t="shared" si="25"/>
        <v>/ram:SpecifiedTradeSettlementHeaderMonetarySummation</v>
      </c>
      <c r="X782" s="272">
        <f>COUNTIFS(M$4:M782,V782)</f>
        <v>1</v>
      </c>
      <c r="Z782" s="369" t="s">
        <v>3543</v>
      </c>
      <c r="AA782" s="379">
        <v>3</v>
      </c>
      <c r="AB782" s="379" t="s">
        <v>16</v>
      </c>
      <c r="AC782" s="380" t="s">
        <v>3549</v>
      </c>
      <c r="AD782" s="380" t="s">
        <v>3550</v>
      </c>
      <c r="AE782" s="381"/>
      <c r="AF782" s="381" t="s">
        <v>3551</v>
      </c>
      <c r="AG782" s="381" t="s">
        <v>77</v>
      </c>
      <c r="AH782" s="380"/>
      <c r="AI782" s="374" t="s">
        <v>16</v>
      </c>
      <c r="AJ782" s="375" t="s">
        <v>3547</v>
      </c>
      <c r="AK782" s="376" t="s">
        <v>3548</v>
      </c>
      <c r="AL782" s="374" t="s">
        <v>77</v>
      </c>
      <c r="AM782" s="357" t="s">
        <v>81</v>
      </c>
      <c r="AN782" s="374" t="s">
        <v>20</v>
      </c>
      <c r="AO782" s="374" t="s">
        <v>77</v>
      </c>
      <c r="AP782" s="377" t="s">
        <v>77</v>
      </c>
      <c r="AQ782" s="268"/>
      <c r="AR782" s="357" t="s">
        <v>84</v>
      </c>
      <c r="AS782" s="398"/>
    </row>
    <row r="783" spans="1:45" s="362" customFormat="1" ht="46" customHeight="1" x14ac:dyDescent="0.2">
      <c r="A783" s="558" t="s">
        <v>4162</v>
      </c>
      <c r="B783" s="371" t="s">
        <v>3552</v>
      </c>
      <c r="C783" s="279">
        <v>4</v>
      </c>
      <c r="D783" s="279" t="s">
        <v>16</v>
      </c>
      <c r="E783" s="277" t="s">
        <v>3553</v>
      </c>
      <c r="F783" s="277" t="s">
        <v>3554</v>
      </c>
      <c r="G783" s="278"/>
      <c r="H783" s="278"/>
      <c r="I783" s="278" t="s">
        <v>3555</v>
      </c>
      <c r="J783" s="277" t="s">
        <v>1222</v>
      </c>
      <c r="K783" s="279" t="s">
        <v>16</v>
      </c>
      <c r="L783" s="288" t="s">
        <v>3556</v>
      </c>
      <c r="M783" s="289" t="s">
        <v>3557</v>
      </c>
      <c r="N783" s="279" t="s">
        <v>230</v>
      </c>
      <c r="O783" s="282" t="s">
        <v>81</v>
      </c>
      <c r="P783" s="279" t="s">
        <v>21</v>
      </c>
      <c r="Q783" s="279" t="s">
        <v>148</v>
      </c>
      <c r="R783" s="384" t="s">
        <v>77</v>
      </c>
      <c r="S783" s="208">
        <f>IF(B783="EXT",MATCH(SUBSTITUTE(M783,"/rsm:CrossIndustryInvoice",""),'Order-X_EXTENDED'!O:O,0),MATCH(B783,'Order-X_EXTENDED'!Z:Z,0))</f>
        <v>931</v>
      </c>
      <c r="T783" s="282" t="s">
        <v>256</v>
      </c>
      <c r="U783" s="273"/>
      <c r="V783" s="271" t="str">
        <f t="shared" si="24"/>
        <v>/rsm:CrossIndustryInvoice/rsm:SupplyChainTradeTransaction/ram:ApplicableHeaderTradeSettlement/ram:SpecifiedTradeSettlementHeaderMonetarySummation</v>
      </c>
      <c r="W783" s="271" t="str">
        <f t="shared" si="25"/>
        <v>/ram:LineTotalAmount</v>
      </c>
      <c r="X783" s="272">
        <f>COUNTIFS(M$4:M783,V783)</f>
        <v>1</v>
      </c>
      <c r="Z783" s="371" t="s">
        <v>3552</v>
      </c>
      <c r="AA783" s="279">
        <v>4</v>
      </c>
      <c r="AB783" s="279" t="s">
        <v>16</v>
      </c>
      <c r="AC783" s="277" t="s">
        <v>3558</v>
      </c>
      <c r="AD783" s="277" t="s">
        <v>3559</v>
      </c>
      <c r="AE783" s="278"/>
      <c r="AF783" s="278"/>
      <c r="AG783" s="278" t="s">
        <v>3560</v>
      </c>
      <c r="AH783" s="277" t="s">
        <v>1227</v>
      </c>
      <c r="AI783" s="279" t="s">
        <v>16</v>
      </c>
      <c r="AJ783" s="288" t="s">
        <v>3556</v>
      </c>
      <c r="AK783" s="289" t="s">
        <v>3557</v>
      </c>
      <c r="AL783" s="279" t="s">
        <v>230</v>
      </c>
      <c r="AM783" s="282" t="s">
        <v>81</v>
      </c>
      <c r="AN783" s="279" t="s">
        <v>21</v>
      </c>
      <c r="AO783" s="279" t="s">
        <v>148</v>
      </c>
      <c r="AP783" s="384" t="s">
        <v>77</v>
      </c>
      <c r="AQ783" s="268"/>
      <c r="AR783" s="282" t="s">
        <v>256</v>
      </c>
      <c r="AS783" s="398"/>
    </row>
    <row r="784" spans="1:45" s="362" customFormat="1" ht="46" customHeight="1" x14ac:dyDescent="0.2">
      <c r="A784" s="558" t="s">
        <v>4162</v>
      </c>
      <c r="B784" s="371" t="s">
        <v>3561</v>
      </c>
      <c r="C784" s="279">
        <v>4</v>
      </c>
      <c r="D784" s="279" t="s">
        <v>20</v>
      </c>
      <c r="E784" s="277" t="s">
        <v>3562</v>
      </c>
      <c r="F784" s="277" t="s">
        <v>3563</v>
      </c>
      <c r="G784" s="278" t="s">
        <v>3564</v>
      </c>
      <c r="H784" s="278"/>
      <c r="I784" s="278" t="s">
        <v>3565</v>
      </c>
      <c r="J784" s="277" t="s">
        <v>1222</v>
      </c>
      <c r="K784" s="279" t="s">
        <v>20</v>
      </c>
      <c r="L784" s="288" t="s">
        <v>3566</v>
      </c>
      <c r="M784" s="289" t="s">
        <v>3567</v>
      </c>
      <c r="N784" s="279" t="s">
        <v>230</v>
      </c>
      <c r="O784" s="282" t="s">
        <v>81</v>
      </c>
      <c r="P784" s="279" t="s">
        <v>21</v>
      </c>
      <c r="Q784" s="279" t="s">
        <v>272</v>
      </c>
      <c r="R784" s="384" t="s">
        <v>77</v>
      </c>
      <c r="S784" s="208">
        <f>IF(B784="EXT",MATCH(SUBSTITUTE(M784,"/rsm:CrossIndustryInvoice",""),'Order-X_EXTENDED'!O:O,0),MATCH(B784,'Order-X_EXTENDED'!Z:Z,0))</f>
        <v>932</v>
      </c>
      <c r="T784" s="282" t="s">
        <v>256</v>
      </c>
      <c r="U784" s="273"/>
      <c r="V784" s="271" t="str">
        <f t="shared" si="24"/>
        <v>/rsm:CrossIndustryInvoice/rsm:SupplyChainTradeTransaction/ram:ApplicableHeaderTradeSettlement/ram:SpecifiedTradeSettlementHeaderMonetarySummation</v>
      </c>
      <c r="W784" s="271" t="str">
        <f t="shared" si="25"/>
        <v>/ram:ChargeTotalAmount</v>
      </c>
      <c r="X784" s="272">
        <f>COUNTIFS(M$4:M784,V784)</f>
        <v>1</v>
      </c>
      <c r="Z784" s="371" t="s">
        <v>3561</v>
      </c>
      <c r="AA784" s="279">
        <v>4</v>
      </c>
      <c r="AB784" s="279" t="s">
        <v>20</v>
      </c>
      <c r="AC784" s="277" t="s">
        <v>3568</v>
      </c>
      <c r="AD784" s="277" t="s">
        <v>3569</v>
      </c>
      <c r="AE784" s="278" t="s">
        <v>3570</v>
      </c>
      <c r="AF784" s="278"/>
      <c r="AG784" s="278" t="s">
        <v>3571</v>
      </c>
      <c r="AH784" s="277" t="s">
        <v>1227</v>
      </c>
      <c r="AI784" s="279" t="s">
        <v>20</v>
      </c>
      <c r="AJ784" s="288" t="s">
        <v>3566</v>
      </c>
      <c r="AK784" s="289" t="s">
        <v>3567</v>
      </c>
      <c r="AL784" s="279" t="s">
        <v>230</v>
      </c>
      <c r="AM784" s="282" t="s">
        <v>81</v>
      </c>
      <c r="AN784" s="279" t="s">
        <v>21</v>
      </c>
      <c r="AO784" s="279" t="s">
        <v>272</v>
      </c>
      <c r="AP784" s="384" t="s">
        <v>77</v>
      </c>
      <c r="AQ784" s="268"/>
      <c r="AR784" s="282" t="s">
        <v>256</v>
      </c>
      <c r="AS784" s="398"/>
    </row>
    <row r="785" spans="1:45" s="362" customFormat="1" ht="46" customHeight="1" x14ac:dyDescent="0.2">
      <c r="A785" s="558" t="s">
        <v>4162</v>
      </c>
      <c r="B785" s="371" t="s">
        <v>3572</v>
      </c>
      <c r="C785" s="279">
        <v>4</v>
      </c>
      <c r="D785" s="279" t="s">
        <v>20</v>
      </c>
      <c r="E785" s="277" t="s">
        <v>3573</v>
      </c>
      <c r="F785" s="277" t="s">
        <v>3574</v>
      </c>
      <c r="G785" s="278" t="s">
        <v>3575</v>
      </c>
      <c r="H785" s="278"/>
      <c r="I785" s="278" t="s">
        <v>3576</v>
      </c>
      <c r="J785" s="277" t="s">
        <v>1222</v>
      </c>
      <c r="K785" s="279" t="s">
        <v>20</v>
      </c>
      <c r="L785" s="288" t="s">
        <v>3577</v>
      </c>
      <c r="M785" s="289" t="s">
        <v>3578</v>
      </c>
      <c r="N785" s="279" t="s">
        <v>230</v>
      </c>
      <c r="O785" s="282" t="s">
        <v>81</v>
      </c>
      <c r="P785" s="279" t="s">
        <v>21</v>
      </c>
      <c r="Q785" s="279" t="s">
        <v>272</v>
      </c>
      <c r="R785" s="384" t="s">
        <v>77</v>
      </c>
      <c r="S785" s="208">
        <f>IF(B785="EXT",MATCH(SUBSTITUTE(M785,"/rsm:CrossIndustryInvoice",""),'Order-X_EXTENDED'!O:O,0),MATCH(B785,'Order-X_EXTENDED'!Z:Z,0))</f>
        <v>933</v>
      </c>
      <c r="T785" s="282" t="s">
        <v>256</v>
      </c>
      <c r="U785" s="273"/>
      <c r="V785" s="271" t="str">
        <f t="shared" si="24"/>
        <v>/rsm:CrossIndustryInvoice/rsm:SupplyChainTradeTransaction/ram:ApplicableHeaderTradeSettlement/ram:SpecifiedTradeSettlementHeaderMonetarySummation</v>
      </c>
      <c r="W785" s="271" t="str">
        <f t="shared" si="25"/>
        <v>/ram:AllowanceTotalAmount</v>
      </c>
      <c r="X785" s="272">
        <f>COUNTIFS(M$4:M785,V785)</f>
        <v>1</v>
      </c>
      <c r="Z785" s="371" t="s">
        <v>3572</v>
      </c>
      <c r="AA785" s="279">
        <v>4</v>
      </c>
      <c r="AB785" s="279" t="s">
        <v>20</v>
      </c>
      <c r="AC785" s="277" t="s">
        <v>3579</v>
      </c>
      <c r="AD785" s="277" t="s">
        <v>3580</v>
      </c>
      <c r="AE785" s="278" t="s">
        <v>3581</v>
      </c>
      <c r="AF785" s="278"/>
      <c r="AG785" s="278" t="s">
        <v>3582</v>
      </c>
      <c r="AH785" s="277" t="s">
        <v>1227</v>
      </c>
      <c r="AI785" s="279" t="s">
        <v>20</v>
      </c>
      <c r="AJ785" s="288" t="s">
        <v>3577</v>
      </c>
      <c r="AK785" s="289" t="s">
        <v>3578</v>
      </c>
      <c r="AL785" s="279" t="s">
        <v>230</v>
      </c>
      <c r="AM785" s="282" t="s">
        <v>81</v>
      </c>
      <c r="AN785" s="279" t="s">
        <v>21</v>
      </c>
      <c r="AO785" s="279" t="s">
        <v>272</v>
      </c>
      <c r="AP785" s="384" t="s">
        <v>77</v>
      </c>
      <c r="AQ785" s="268"/>
      <c r="AR785" s="282" t="s">
        <v>256</v>
      </c>
      <c r="AS785" s="398"/>
    </row>
    <row r="786" spans="1:45" s="362" customFormat="1" ht="46" customHeight="1" x14ac:dyDescent="0.2">
      <c r="A786" s="558" t="s">
        <v>4162</v>
      </c>
      <c r="B786" s="371" t="s">
        <v>3583</v>
      </c>
      <c r="C786" s="279">
        <v>4</v>
      </c>
      <c r="D786" s="279" t="s">
        <v>16</v>
      </c>
      <c r="E786" s="277" t="s">
        <v>3584</v>
      </c>
      <c r="F786" s="277" t="s">
        <v>3585</v>
      </c>
      <c r="G786" s="278" t="s">
        <v>3586</v>
      </c>
      <c r="H786" s="278"/>
      <c r="I786" s="278" t="s">
        <v>3587</v>
      </c>
      <c r="J786" s="277" t="s">
        <v>1222</v>
      </c>
      <c r="K786" s="279" t="s">
        <v>16</v>
      </c>
      <c r="L786" s="288" t="s">
        <v>3588</v>
      </c>
      <c r="M786" s="289" t="s">
        <v>3589</v>
      </c>
      <c r="N786" s="279" t="s">
        <v>230</v>
      </c>
      <c r="O786" s="282" t="s">
        <v>81</v>
      </c>
      <c r="P786" s="279" t="s">
        <v>21</v>
      </c>
      <c r="Q786" s="279" t="s">
        <v>148</v>
      </c>
      <c r="R786" s="384" t="s">
        <v>77</v>
      </c>
      <c r="S786" s="208">
        <f>IF(B786="EXT",MATCH(SUBSTITUTE(M786,"/rsm:CrossIndustryInvoice",""),'Order-X_EXTENDED'!O:O,0),MATCH(B786,'Order-X_EXTENDED'!Z:Z,0))</f>
        <v>934</v>
      </c>
      <c r="T786" s="282" t="s">
        <v>84</v>
      </c>
      <c r="U786" s="273"/>
      <c r="V786" s="271" t="str">
        <f t="shared" si="24"/>
        <v>/rsm:CrossIndustryInvoice/rsm:SupplyChainTradeTransaction/ram:ApplicableHeaderTradeSettlement/ram:SpecifiedTradeSettlementHeaderMonetarySummation</v>
      </c>
      <c r="W786" s="271" t="str">
        <f t="shared" si="25"/>
        <v>/ram:TaxBasisTotalAmount</v>
      </c>
      <c r="X786" s="272">
        <f>COUNTIFS(M$4:M786,V786)</f>
        <v>1</v>
      </c>
      <c r="Z786" s="371" t="s">
        <v>3583</v>
      </c>
      <c r="AA786" s="279">
        <v>4</v>
      </c>
      <c r="AB786" s="279" t="s">
        <v>16</v>
      </c>
      <c r="AC786" s="277" t="s">
        <v>3590</v>
      </c>
      <c r="AD786" s="277" t="s">
        <v>3591</v>
      </c>
      <c r="AE786" s="278" t="s">
        <v>3592</v>
      </c>
      <c r="AF786" s="278"/>
      <c r="AG786" s="278" t="s">
        <v>3593</v>
      </c>
      <c r="AH786" s="277" t="s">
        <v>1227</v>
      </c>
      <c r="AI786" s="279" t="s">
        <v>16</v>
      </c>
      <c r="AJ786" s="288" t="s">
        <v>3588</v>
      </c>
      <c r="AK786" s="289" t="s">
        <v>3589</v>
      </c>
      <c r="AL786" s="279" t="s">
        <v>230</v>
      </c>
      <c r="AM786" s="282" t="s">
        <v>81</v>
      </c>
      <c r="AN786" s="279" t="s">
        <v>21</v>
      </c>
      <c r="AO786" s="279" t="s">
        <v>148</v>
      </c>
      <c r="AP786" s="384" t="s">
        <v>77</v>
      </c>
      <c r="AQ786" s="268"/>
      <c r="AR786" s="282" t="s">
        <v>84</v>
      </c>
      <c r="AS786" s="398"/>
    </row>
    <row r="787" spans="1:45" s="362" customFormat="1" ht="46" customHeight="1" x14ac:dyDescent="0.2">
      <c r="A787" s="558" t="s">
        <v>4162</v>
      </c>
      <c r="B787" s="274" t="s">
        <v>92</v>
      </c>
      <c r="C787" s="275">
        <v>5</v>
      </c>
      <c r="D787" s="275" t="s">
        <v>20</v>
      </c>
      <c r="E787" s="277" t="s">
        <v>3594</v>
      </c>
      <c r="F787" s="277"/>
      <c r="G787" s="278"/>
      <c r="H787" s="278"/>
      <c r="I787" s="278"/>
      <c r="J787" s="277"/>
      <c r="K787" s="279" t="s">
        <v>20</v>
      </c>
      <c r="L787" s="280" t="s">
        <v>3595</v>
      </c>
      <c r="M787" s="281" t="s">
        <v>3596</v>
      </c>
      <c r="N787" s="279"/>
      <c r="O787" s="282"/>
      <c r="P787" s="275" t="s">
        <v>20</v>
      </c>
      <c r="Q787" s="279"/>
      <c r="R787" s="283"/>
      <c r="S787" s="208">
        <f>IF(B787="EXT",MATCH(SUBSTITUTE(M787,"/rsm:CrossIndustryInvoice",""),'Order-X_EXTENDED'!O:O,0),MATCH(B787,'Order-X_EXTENDED'!Z:Z,0))</f>
        <v>935</v>
      </c>
      <c r="T787" s="284" t="s">
        <v>99</v>
      </c>
      <c r="U787" s="273"/>
      <c r="V787" s="271" t="str">
        <f t="shared" si="24"/>
        <v>/rsm:CrossIndustryInvoice/rsm:SupplyChainTradeTransaction/ram:ApplicableHeaderTradeSettlement/ram:SpecifiedTradeSettlementHeaderMonetarySummation/ram:TaxBasisTotalAmount</v>
      </c>
      <c r="W787" s="271" t="str">
        <f t="shared" si="25"/>
        <v>/@currencyID</v>
      </c>
      <c r="X787" s="272">
        <f>COUNTIFS(M$4:M787,V787)</f>
        <v>1</v>
      </c>
      <c r="Z787" s="274" t="s">
        <v>92</v>
      </c>
      <c r="AA787" s="275">
        <v>5</v>
      </c>
      <c r="AB787" s="275" t="s">
        <v>20</v>
      </c>
      <c r="AC787" s="277">
        <v>0</v>
      </c>
      <c r="AD787" s="277"/>
      <c r="AE787" s="278"/>
      <c r="AF787" s="278"/>
      <c r="AG787" s="278"/>
      <c r="AH787" s="277"/>
      <c r="AI787" s="279" t="s">
        <v>479</v>
      </c>
      <c r="AJ787" s="280" t="s">
        <v>3595</v>
      </c>
      <c r="AK787" s="281" t="s">
        <v>3596</v>
      </c>
      <c r="AL787" s="279"/>
      <c r="AM787" s="282"/>
      <c r="AN787" s="275" t="s">
        <v>20</v>
      </c>
      <c r="AO787" s="279"/>
      <c r="AP787" s="283"/>
      <c r="AQ787" s="268"/>
      <c r="AR787" s="284" t="s">
        <v>99</v>
      </c>
      <c r="AS787" s="398"/>
    </row>
    <row r="788" spans="1:45" s="362" customFormat="1" ht="46" customHeight="1" x14ac:dyDescent="0.2">
      <c r="A788" s="558" t="s">
        <v>4162</v>
      </c>
      <c r="B788" s="371" t="s">
        <v>3597</v>
      </c>
      <c r="C788" s="279">
        <v>4</v>
      </c>
      <c r="D788" s="279" t="s">
        <v>20</v>
      </c>
      <c r="E788" s="385" t="s">
        <v>3598</v>
      </c>
      <c r="F788" s="277" t="s">
        <v>3599</v>
      </c>
      <c r="G788" s="278" t="s">
        <v>3600</v>
      </c>
      <c r="H788" s="278"/>
      <c r="I788" s="278" t="s">
        <v>3601</v>
      </c>
      <c r="J788" s="277" t="s">
        <v>1222</v>
      </c>
      <c r="K788" s="279" t="s">
        <v>4576</v>
      </c>
      <c r="L788" s="288" t="s">
        <v>3602</v>
      </c>
      <c r="M788" s="289" t="s">
        <v>3603</v>
      </c>
      <c r="N788" s="279" t="s">
        <v>230</v>
      </c>
      <c r="O788" s="282" t="s">
        <v>81</v>
      </c>
      <c r="P788" s="279" t="s">
        <v>21</v>
      </c>
      <c r="Q788" s="279" t="s">
        <v>3604</v>
      </c>
      <c r="R788" s="384" t="s">
        <v>3605</v>
      </c>
      <c r="S788" s="208">
        <f>IF(B788="EXT",MATCH(SUBSTITUTE(M788,"/rsm:CrossIndustryInvoice",""),'Order-X_EXTENDED'!O:O,0),MATCH(B788,'Order-X_EXTENDED'!Z:Z,0))</f>
        <v>936</v>
      </c>
      <c r="T788" s="282" t="s">
        <v>84</v>
      </c>
      <c r="U788" s="273"/>
      <c r="V788" s="271" t="str">
        <f t="shared" si="24"/>
        <v>/rsm:CrossIndustryInvoice/rsm:SupplyChainTradeTransaction/ram:ApplicableHeaderTradeSettlement/ram:SpecifiedTradeSettlementHeaderMonetarySummation</v>
      </c>
      <c r="W788" s="271" t="str">
        <f t="shared" si="25"/>
        <v>/ram:TaxTotalAmount</v>
      </c>
      <c r="X788" s="272">
        <f>COUNTIFS(M$4:M788,V788)</f>
        <v>1</v>
      </c>
      <c r="Z788" s="371" t="s">
        <v>3597</v>
      </c>
      <c r="AA788" s="279">
        <v>4</v>
      </c>
      <c r="AB788" s="279" t="s">
        <v>20</v>
      </c>
      <c r="AC788" s="385" t="s">
        <v>3606</v>
      </c>
      <c r="AD788" s="277" t="s">
        <v>3607</v>
      </c>
      <c r="AE788" s="278" t="s">
        <v>3608</v>
      </c>
      <c r="AF788" s="278"/>
      <c r="AG788" s="278" t="s">
        <v>3609</v>
      </c>
      <c r="AH788" s="277" t="s">
        <v>1227</v>
      </c>
      <c r="AI788" s="279" t="s">
        <v>4576</v>
      </c>
      <c r="AJ788" s="288" t="s">
        <v>3602</v>
      </c>
      <c r="AK788" s="289" t="s">
        <v>3603</v>
      </c>
      <c r="AL788" s="279" t="s">
        <v>230</v>
      </c>
      <c r="AM788" s="282" t="s">
        <v>81</v>
      </c>
      <c r="AN788" s="279" t="s">
        <v>21</v>
      </c>
      <c r="AO788" s="279" t="s">
        <v>3604</v>
      </c>
      <c r="AP788" s="384" t="s">
        <v>3605</v>
      </c>
      <c r="AQ788" s="268"/>
      <c r="AR788" s="282" t="s">
        <v>84</v>
      </c>
      <c r="AS788" s="398"/>
    </row>
    <row r="789" spans="1:45" s="362" customFormat="1" ht="46" customHeight="1" x14ac:dyDescent="0.2">
      <c r="A789" s="558" t="s">
        <v>4162</v>
      </c>
      <c r="B789" s="371" t="s">
        <v>3610</v>
      </c>
      <c r="C789" s="279">
        <v>5</v>
      </c>
      <c r="D789" s="279" t="s">
        <v>16</v>
      </c>
      <c r="E789" s="307" t="s">
        <v>3611</v>
      </c>
      <c r="F789" s="277" t="s">
        <v>77</v>
      </c>
      <c r="G789" s="278" t="s">
        <v>77</v>
      </c>
      <c r="H789" s="278"/>
      <c r="I789" s="278" t="s">
        <v>3605</v>
      </c>
      <c r="J789" s="277"/>
      <c r="K789" s="279" t="s">
        <v>16</v>
      </c>
      <c r="L789" s="288" t="s">
        <v>3612</v>
      </c>
      <c r="M789" s="289" t="s">
        <v>3613</v>
      </c>
      <c r="N789" s="279" t="s">
        <v>77</v>
      </c>
      <c r="O789" s="282" t="s">
        <v>230</v>
      </c>
      <c r="P789" s="279" t="s">
        <v>20</v>
      </c>
      <c r="Q789" s="279" t="s">
        <v>77</v>
      </c>
      <c r="R789" s="384" t="s">
        <v>3605</v>
      </c>
      <c r="S789" s="208">
        <f>IF(B789="EXT",MATCH(SUBSTITUTE(M789,"/rsm:CrossIndustryInvoice",""),'Order-X_EXTENDED'!O:O,0),MATCH(B789,'Order-X_EXTENDED'!Z:Z,0))</f>
        <v>937</v>
      </c>
      <c r="T789" s="282" t="s">
        <v>84</v>
      </c>
      <c r="U789" s="273"/>
      <c r="V789" s="271" t="str">
        <f t="shared" si="24"/>
        <v>/rsm:CrossIndustryInvoice/rsm:SupplyChainTradeTransaction/ram:ApplicableHeaderTradeSettlement/ram:SpecifiedTradeSettlementHeaderMonetarySummation/ram:TaxTotalAmount</v>
      </c>
      <c r="W789" s="271" t="str">
        <f t="shared" si="25"/>
        <v>/@currencyID</v>
      </c>
      <c r="X789" s="272">
        <f>COUNTIFS(M$4:M789,V789)</f>
        <v>1</v>
      </c>
      <c r="Z789" s="371" t="s">
        <v>3610</v>
      </c>
      <c r="AA789" s="279">
        <v>5</v>
      </c>
      <c r="AB789" s="279" t="s">
        <v>16</v>
      </c>
      <c r="AC789" s="307" t="s">
        <v>3614</v>
      </c>
      <c r="AD789" s="277" t="s">
        <v>77</v>
      </c>
      <c r="AE789" s="278" t="s">
        <v>77</v>
      </c>
      <c r="AF789" s="278"/>
      <c r="AG789" s="278" t="s">
        <v>3615</v>
      </c>
      <c r="AH789" s="277"/>
      <c r="AI789" s="279" t="s">
        <v>16</v>
      </c>
      <c r="AJ789" s="288" t="s">
        <v>3612</v>
      </c>
      <c r="AK789" s="289" t="s">
        <v>3613</v>
      </c>
      <c r="AL789" s="279" t="s">
        <v>77</v>
      </c>
      <c r="AM789" s="282" t="s">
        <v>230</v>
      </c>
      <c r="AN789" s="279" t="s">
        <v>20</v>
      </c>
      <c r="AO789" s="279" t="s">
        <v>77</v>
      </c>
      <c r="AP789" s="384" t="s">
        <v>3605</v>
      </c>
      <c r="AQ789" s="268"/>
      <c r="AR789" s="282" t="s">
        <v>84</v>
      </c>
      <c r="AS789" s="398"/>
    </row>
    <row r="790" spans="1:45" s="362" customFormat="1" ht="46" customHeight="1" x14ac:dyDescent="0.2">
      <c r="A790" s="558" t="s">
        <v>4162</v>
      </c>
      <c r="B790" s="371" t="s">
        <v>3616</v>
      </c>
      <c r="C790" s="279">
        <v>4</v>
      </c>
      <c r="D790" s="279" t="s">
        <v>20</v>
      </c>
      <c r="E790" s="277" t="s">
        <v>3617</v>
      </c>
      <c r="F790" s="277" t="s">
        <v>3618</v>
      </c>
      <c r="G790" s="278" t="s">
        <v>3619</v>
      </c>
      <c r="H790" s="278"/>
      <c r="I790" s="278" t="s">
        <v>3620</v>
      </c>
      <c r="J790" s="277" t="s">
        <v>1222</v>
      </c>
      <c r="K790" s="279" t="s">
        <v>4576</v>
      </c>
      <c r="L790" s="288" t="s">
        <v>3602</v>
      </c>
      <c r="M790" s="289" t="s">
        <v>3603</v>
      </c>
      <c r="N790" s="279" t="s">
        <v>230</v>
      </c>
      <c r="O790" s="282" t="s">
        <v>81</v>
      </c>
      <c r="P790" s="279" t="s">
        <v>21</v>
      </c>
      <c r="Q790" s="279" t="s">
        <v>3604</v>
      </c>
      <c r="R790" s="384" t="s">
        <v>3605</v>
      </c>
      <c r="S790" s="208">
        <f>IF(B790="EXT",MATCH(SUBSTITUTE(M790,"/rsm:CrossIndustryInvoice",""),'Order-X_EXTENDED'!O:O,0),MATCH(B790,'Order-X_EXTENDED'!Z:Z,0))</f>
        <v>938</v>
      </c>
      <c r="T790" s="282" t="s">
        <v>359</v>
      </c>
      <c r="U790" s="273"/>
      <c r="V790" s="271" t="str">
        <f t="shared" si="24"/>
        <v>/rsm:CrossIndustryInvoice/rsm:SupplyChainTradeTransaction/ram:ApplicableHeaderTradeSettlement/ram:SpecifiedTradeSettlementHeaderMonetarySummation</v>
      </c>
      <c r="W790" s="271" t="str">
        <f t="shared" si="25"/>
        <v>/ram:TaxTotalAmount</v>
      </c>
      <c r="X790" s="272">
        <f>COUNTIFS(M$4:M790,V790)</f>
        <v>1</v>
      </c>
      <c r="Z790" s="371" t="s">
        <v>3616</v>
      </c>
      <c r="AA790" s="279">
        <v>4</v>
      </c>
      <c r="AB790" s="279" t="s">
        <v>20</v>
      </c>
      <c r="AC790" s="277" t="s">
        <v>3621</v>
      </c>
      <c r="AD790" s="277" t="s">
        <v>3622</v>
      </c>
      <c r="AE790" s="278" t="s">
        <v>3623</v>
      </c>
      <c r="AF790" s="278"/>
      <c r="AG790" s="278" t="s">
        <v>3624</v>
      </c>
      <c r="AH790" s="277" t="s">
        <v>1227</v>
      </c>
      <c r="AI790" s="279" t="s">
        <v>4576</v>
      </c>
      <c r="AJ790" s="288" t="s">
        <v>3602</v>
      </c>
      <c r="AK790" s="289" t="s">
        <v>3603</v>
      </c>
      <c r="AL790" s="279" t="s">
        <v>230</v>
      </c>
      <c r="AM790" s="282" t="s">
        <v>81</v>
      </c>
      <c r="AN790" s="279" t="s">
        <v>21</v>
      </c>
      <c r="AO790" s="279" t="s">
        <v>3604</v>
      </c>
      <c r="AP790" s="384" t="s">
        <v>3605</v>
      </c>
      <c r="AQ790" s="268"/>
      <c r="AR790" s="282" t="s">
        <v>359</v>
      </c>
      <c r="AS790" s="398"/>
    </row>
    <row r="791" spans="1:45" s="362" customFormat="1" ht="46" customHeight="1" x14ac:dyDescent="0.2">
      <c r="A791" s="558" t="s">
        <v>4162</v>
      </c>
      <c r="B791" s="371" t="s">
        <v>3625</v>
      </c>
      <c r="C791" s="279">
        <v>5</v>
      </c>
      <c r="D791" s="279" t="s">
        <v>16</v>
      </c>
      <c r="E791" s="307" t="s">
        <v>3626</v>
      </c>
      <c r="F791" s="277" t="s">
        <v>77</v>
      </c>
      <c r="G791" s="278" t="s">
        <v>77</v>
      </c>
      <c r="H791" s="278"/>
      <c r="I791" s="278" t="s">
        <v>3605</v>
      </c>
      <c r="J791" s="277"/>
      <c r="K791" s="279" t="s">
        <v>16</v>
      </c>
      <c r="L791" s="288" t="s">
        <v>3612</v>
      </c>
      <c r="M791" s="289" t="s">
        <v>3613</v>
      </c>
      <c r="N791" s="279" t="s">
        <v>77</v>
      </c>
      <c r="O791" s="282" t="s">
        <v>230</v>
      </c>
      <c r="P791" s="279" t="s">
        <v>20</v>
      </c>
      <c r="Q791" s="279" t="s">
        <v>77</v>
      </c>
      <c r="R791" s="384" t="s">
        <v>3605</v>
      </c>
      <c r="S791" s="208">
        <f>IF(B791="EXT",MATCH(SUBSTITUTE(M791,"/rsm:CrossIndustryInvoice",""),'Order-X_EXTENDED'!O:O,0),MATCH(B791,'Order-X_EXTENDED'!Z:Z,0))</f>
        <v>939</v>
      </c>
      <c r="T791" s="282" t="s">
        <v>359</v>
      </c>
      <c r="U791" s="273"/>
      <c r="V791" s="271" t="str">
        <f t="shared" si="24"/>
        <v>/rsm:CrossIndustryInvoice/rsm:SupplyChainTradeTransaction/ram:ApplicableHeaderTradeSettlement/ram:SpecifiedTradeSettlementHeaderMonetarySummation/ram:TaxTotalAmount</v>
      </c>
      <c r="W791" s="271" t="str">
        <f t="shared" si="25"/>
        <v>/@currencyID</v>
      </c>
      <c r="X791" s="272">
        <f>COUNTIFS(M$4:M791,V791)</f>
        <v>2</v>
      </c>
      <c r="Z791" s="371" t="s">
        <v>3625</v>
      </c>
      <c r="AA791" s="279">
        <v>5</v>
      </c>
      <c r="AB791" s="279" t="s">
        <v>16</v>
      </c>
      <c r="AC791" s="307" t="s">
        <v>3614</v>
      </c>
      <c r="AD791" s="277" t="s">
        <v>77</v>
      </c>
      <c r="AE791" s="278" t="s">
        <v>77</v>
      </c>
      <c r="AF791" s="278"/>
      <c r="AG791" s="278" t="s">
        <v>3615</v>
      </c>
      <c r="AH791" s="277"/>
      <c r="AI791" s="279" t="s">
        <v>16</v>
      </c>
      <c r="AJ791" s="288" t="s">
        <v>3612</v>
      </c>
      <c r="AK791" s="289" t="s">
        <v>3613</v>
      </c>
      <c r="AL791" s="279" t="s">
        <v>77</v>
      </c>
      <c r="AM791" s="282" t="s">
        <v>230</v>
      </c>
      <c r="AN791" s="279" t="s">
        <v>20</v>
      </c>
      <c r="AO791" s="279" t="s">
        <v>77</v>
      </c>
      <c r="AP791" s="384" t="s">
        <v>3605</v>
      </c>
      <c r="AQ791" s="268"/>
      <c r="AR791" s="282" t="s">
        <v>359</v>
      </c>
      <c r="AS791" s="398"/>
    </row>
    <row r="792" spans="1:45" s="362" customFormat="1" ht="46" customHeight="1" x14ac:dyDescent="0.2">
      <c r="A792" s="558" t="s">
        <v>4162</v>
      </c>
      <c r="B792" s="371" t="s">
        <v>3627</v>
      </c>
      <c r="C792" s="279">
        <v>4</v>
      </c>
      <c r="D792" s="279" t="s">
        <v>20</v>
      </c>
      <c r="E792" s="277" t="s">
        <v>3628</v>
      </c>
      <c r="F792" s="277" t="s">
        <v>3629</v>
      </c>
      <c r="G792" s="278"/>
      <c r="H792" s="278" t="s">
        <v>3630</v>
      </c>
      <c r="I792" s="278" t="s">
        <v>77</v>
      </c>
      <c r="J792" s="277" t="s">
        <v>1222</v>
      </c>
      <c r="K792" s="279" t="s">
        <v>20</v>
      </c>
      <c r="L792" s="288" t="s">
        <v>3631</v>
      </c>
      <c r="M792" s="289" t="s">
        <v>3632</v>
      </c>
      <c r="N792" s="279" t="s">
        <v>230</v>
      </c>
      <c r="O792" s="282" t="s">
        <v>81</v>
      </c>
      <c r="P792" s="279" t="s">
        <v>21</v>
      </c>
      <c r="Q792" s="279" t="s">
        <v>272</v>
      </c>
      <c r="R792" s="384" t="s">
        <v>77</v>
      </c>
      <c r="S792" s="208">
        <f>IF(B792="EXT",MATCH(SUBSTITUTE(M792,"/rsm:CrossIndustryInvoice",""),'Order-X_EXTENDED'!O:O,0),MATCH(B792,'Order-X_EXTENDED'!Z:Z,0))</f>
        <v>940</v>
      </c>
      <c r="T792" s="282" t="s">
        <v>359</v>
      </c>
      <c r="U792" s="273"/>
      <c r="V792" s="271" t="str">
        <f t="shared" si="24"/>
        <v>/rsm:CrossIndustryInvoice/rsm:SupplyChainTradeTransaction/ram:ApplicableHeaderTradeSettlement/ram:SpecifiedTradeSettlementHeaderMonetarySummation</v>
      </c>
      <c r="W792" s="271" t="str">
        <f t="shared" si="25"/>
        <v>/ram:RoundingAmount</v>
      </c>
      <c r="X792" s="272">
        <f>COUNTIFS(M$4:M792,V792)</f>
        <v>1</v>
      </c>
      <c r="Z792" s="371" t="s">
        <v>3627</v>
      </c>
      <c r="AA792" s="279">
        <v>4</v>
      </c>
      <c r="AB792" s="279" t="s">
        <v>20</v>
      </c>
      <c r="AC792" s="277" t="s">
        <v>3633</v>
      </c>
      <c r="AD792" s="277" t="s">
        <v>3634</v>
      </c>
      <c r="AE792" s="278" t="s">
        <v>77</v>
      </c>
      <c r="AF792" s="278" t="s">
        <v>3635</v>
      </c>
      <c r="AG792" s="278" t="s">
        <v>77</v>
      </c>
      <c r="AH792" s="277" t="s">
        <v>1227</v>
      </c>
      <c r="AI792" s="279" t="s">
        <v>20</v>
      </c>
      <c r="AJ792" s="288" t="s">
        <v>3631</v>
      </c>
      <c r="AK792" s="289" t="s">
        <v>3632</v>
      </c>
      <c r="AL792" s="279" t="s">
        <v>230</v>
      </c>
      <c r="AM792" s="282" t="s">
        <v>81</v>
      </c>
      <c r="AN792" s="279" t="s">
        <v>21</v>
      </c>
      <c r="AO792" s="279" t="s">
        <v>272</v>
      </c>
      <c r="AP792" s="384" t="s">
        <v>77</v>
      </c>
      <c r="AQ792" s="268"/>
      <c r="AR792" s="282" t="s">
        <v>359</v>
      </c>
      <c r="AS792" s="398"/>
    </row>
    <row r="793" spans="1:45" s="362" customFormat="1" ht="46" customHeight="1" x14ac:dyDescent="0.2">
      <c r="A793" s="558" t="s">
        <v>4162</v>
      </c>
      <c r="B793" s="371" t="s">
        <v>3636</v>
      </c>
      <c r="C793" s="279">
        <v>4</v>
      </c>
      <c r="D793" s="279" t="s">
        <v>16</v>
      </c>
      <c r="E793" s="277" t="s">
        <v>3637</v>
      </c>
      <c r="F793" s="277" t="s">
        <v>3638</v>
      </c>
      <c r="G793" s="278" t="s">
        <v>3639</v>
      </c>
      <c r="H793" s="278"/>
      <c r="I793" s="278" t="s">
        <v>3640</v>
      </c>
      <c r="J793" s="277" t="s">
        <v>1222</v>
      </c>
      <c r="K793" s="279" t="s">
        <v>16</v>
      </c>
      <c r="L793" s="288" t="s">
        <v>3641</v>
      </c>
      <c r="M793" s="289" t="s">
        <v>3642</v>
      </c>
      <c r="N793" s="279" t="s">
        <v>230</v>
      </c>
      <c r="O793" s="282" t="s">
        <v>81</v>
      </c>
      <c r="P793" s="279" t="s">
        <v>21</v>
      </c>
      <c r="Q793" s="279" t="s">
        <v>148</v>
      </c>
      <c r="R793" s="384" t="s">
        <v>77</v>
      </c>
      <c r="S793" s="208">
        <f>IF(B793="EXT",MATCH(SUBSTITUTE(M793,"/rsm:CrossIndustryInvoice",""),'Order-X_EXTENDED'!O:O,0),MATCH(B793,'Order-X_EXTENDED'!Z:Z,0))</f>
        <v>941</v>
      </c>
      <c r="T793" s="282" t="s">
        <v>84</v>
      </c>
      <c r="U793" s="273"/>
      <c r="V793" s="271" t="str">
        <f t="shared" si="24"/>
        <v>/rsm:CrossIndustryInvoice/rsm:SupplyChainTradeTransaction/ram:ApplicableHeaderTradeSettlement/ram:SpecifiedTradeSettlementHeaderMonetarySummation</v>
      </c>
      <c r="W793" s="271" t="str">
        <f t="shared" si="25"/>
        <v>/ram:GrandTotalAmount</v>
      </c>
      <c r="X793" s="272">
        <f>COUNTIFS(M$4:M793,V793)</f>
        <v>1</v>
      </c>
      <c r="Z793" s="371" t="s">
        <v>3636</v>
      </c>
      <c r="AA793" s="279">
        <v>4</v>
      </c>
      <c r="AB793" s="279" t="s">
        <v>16</v>
      </c>
      <c r="AC793" s="277" t="s">
        <v>3643</v>
      </c>
      <c r="AD793" s="277" t="s">
        <v>3644</v>
      </c>
      <c r="AE793" s="278" t="s">
        <v>3645</v>
      </c>
      <c r="AF793" s="278"/>
      <c r="AG793" s="278" t="s">
        <v>3646</v>
      </c>
      <c r="AH793" s="277" t="s">
        <v>1227</v>
      </c>
      <c r="AI793" s="279" t="s">
        <v>16</v>
      </c>
      <c r="AJ793" s="288" t="s">
        <v>3641</v>
      </c>
      <c r="AK793" s="289" t="s">
        <v>3642</v>
      </c>
      <c r="AL793" s="279" t="s">
        <v>230</v>
      </c>
      <c r="AM793" s="282" t="s">
        <v>81</v>
      </c>
      <c r="AN793" s="279" t="s">
        <v>21</v>
      </c>
      <c r="AO793" s="279" t="s">
        <v>148</v>
      </c>
      <c r="AP793" s="384" t="s">
        <v>77</v>
      </c>
      <c r="AQ793" s="268"/>
      <c r="AR793" s="282" t="s">
        <v>84</v>
      </c>
      <c r="AS793" s="398"/>
    </row>
    <row r="794" spans="1:45" s="362" customFormat="1" ht="46" customHeight="1" x14ac:dyDescent="0.2">
      <c r="A794" s="558" t="s">
        <v>4162</v>
      </c>
      <c r="B794" s="274" t="s">
        <v>92</v>
      </c>
      <c r="C794" s="275">
        <v>5</v>
      </c>
      <c r="D794" s="275" t="s">
        <v>20</v>
      </c>
      <c r="E794" s="277" t="s">
        <v>3594</v>
      </c>
      <c r="F794" s="277"/>
      <c r="G794" s="278"/>
      <c r="H794" s="278"/>
      <c r="I794" s="278"/>
      <c r="J794" s="277"/>
      <c r="K794" s="279" t="s">
        <v>20</v>
      </c>
      <c r="L794" s="280" t="s">
        <v>3647</v>
      </c>
      <c r="M794" s="281" t="s">
        <v>3648</v>
      </c>
      <c r="N794" s="279"/>
      <c r="O794" s="282"/>
      <c r="P794" s="275" t="s">
        <v>20</v>
      </c>
      <c r="Q794" s="279"/>
      <c r="R794" s="283"/>
      <c r="S794" s="208">
        <f>IF(B794="EXT",MATCH(SUBSTITUTE(M794,"/rsm:CrossIndustryInvoice",""),'Order-X_EXTENDED'!O:O,0),MATCH(B794,'Order-X_EXTENDED'!Z:Z,0))</f>
        <v>942</v>
      </c>
      <c r="T794" s="284" t="s">
        <v>99</v>
      </c>
      <c r="U794" s="273"/>
      <c r="V794" s="271" t="str">
        <f t="shared" si="24"/>
        <v>/rsm:CrossIndustryInvoice/rsm:SupplyChainTradeTransaction/ram:ApplicableHeaderTradeSettlement/ram:SpecifiedTradeSettlementHeaderMonetarySummation/ram:GrandTotalAmount</v>
      </c>
      <c r="W794" s="271" t="str">
        <f t="shared" si="25"/>
        <v>/@currencyID</v>
      </c>
      <c r="X794" s="272">
        <f>COUNTIFS(M$4:M794,V794)</f>
        <v>1</v>
      </c>
      <c r="Z794" s="274" t="s">
        <v>92</v>
      </c>
      <c r="AA794" s="275">
        <v>5</v>
      </c>
      <c r="AB794" s="275" t="s">
        <v>20</v>
      </c>
      <c r="AC794" s="277"/>
      <c r="AD794" s="277"/>
      <c r="AE794" s="278"/>
      <c r="AF794" s="278"/>
      <c r="AG794" s="278"/>
      <c r="AH794" s="277"/>
      <c r="AI794" s="279" t="s">
        <v>479</v>
      </c>
      <c r="AJ794" s="280" t="s">
        <v>3647</v>
      </c>
      <c r="AK794" s="281" t="s">
        <v>3648</v>
      </c>
      <c r="AL794" s="279"/>
      <c r="AM794" s="282"/>
      <c r="AN794" s="275" t="s">
        <v>20</v>
      </c>
      <c r="AO794" s="279"/>
      <c r="AP794" s="283"/>
      <c r="AQ794" s="268"/>
      <c r="AR794" s="284" t="s">
        <v>99</v>
      </c>
      <c r="AS794" s="398"/>
    </row>
    <row r="795" spans="1:45" s="362" customFormat="1" ht="46" customHeight="1" x14ac:dyDescent="0.2">
      <c r="A795" s="558" t="s">
        <v>4162</v>
      </c>
      <c r="B795" s="371" t="s">
        <v>3649</v>
      </c>
      <c r="C795" s="279">
        <v>4</v>
      </c>
      <c r="D795" s="279" t="s">
        <v>20</v>
      </c>
      <c r="E795" s="277" t="s">
        <v>3650</v>
      </c>
      <c r="F795" s="277" t="s">
        <v>3651</v>
      </c>
      <c r="G795" s="278" t="s">
        <v>3652</v>
      </c>
      <c r="H795" s="278"/>
      <c r="I795" s="278" t="s">
        <v>77</v>
      </c>
      <c r="J795" s="277" t="s">
        <v>1222</v>
      </c>
      <c r="K795" s="279" t="s">
        <v>20</v>
      </c>
      <c r="L795" s="288" t="s">
        <v>3653</v>
      </c>
      <c r="M795" s="289" t="s">
        <v>3654</v>
      </c>
      <c r="N795" s="279" t="s">
        <v>230</v>
      </c>
      <c r="O795" s="282" t="s">
        <v>81</v>
      </c>
      <c r="P795" s="279" t="s">
        <v>21</v>
      </c>
      <c r="Q795" s="279" t="s">
        <v>272</v>
      </c>
      <c r="R795" s="384" t="s">
        <v>77</v>
      </c>
      <c r="S795" s="208">
        <f>IF(B795="EXT",MATCH(SUBSTITUTE(M795,"/rsm:CrossIndustryInvoice",""),'Order-X_EXTENDED'!O:O,0),MATCH(B795,'Order-X_EXTENDED'!Z:Z,0))</f>
        <v>943</v>
      </c>
      <c r="T795" s="282" t="s">
        <v>256</v>
      </c>
      <c r="U795" s="273"/>
      <c r="V795" s="271" t="str">
        <f t="shared" si="24"/>
        <v>/rsm:CrossIndustryInvoice/rsm:SupplyChainTradeTransaction/ram:ApplicableHeaderTradeSettlement/ram:SpecifiedTradeSettlementHeaderMonetarySummation</v>
      </c>
      <c r="W795" s="271" t="str">
        <f t="shared" si="25"/>
        <v>/ram:TotalPrepaidAmount</v>
      </c>
      <c r="X795" s="272">
        <f>COUNTIFS(M$4:M795,V795)</f>
        <v>1</v>
      </c>
      <c r="Z795" s="371" t="s">
        <v>3649</v>
      </c>
      <c r="AA795" s="279">
        <v>4</v>
      </c>
      <c r="AB795" s="279" t="s">
        <v>20</v>
      </c>
      <c r="AC795" s="277" t="s">
        <v>3655</v>
      </c>
      <c r="AD795" s="277" t="s">
        <v>3656</v>
      </c>
      <c r="AE795" s="278" t="s">
        <v>3657</v>
      </c>
      <c r="AF795" s="278"/>
      <c r="AG795" s="278" t="s">
        <v>77</v>
      </c>
      <c r="AH795" s="277" t="s">
        <v>1227</v>
      </c>
      <c r="AI795" s="279" t="s">
        <v>20</v>
      </c>
      <c r="AJ795" s="288" t="s">
        <v>3653</v>
      </c>
      <c r="AK795" s="289" t="s">
        <v>3654</v>
      </c>
      <c r="AL795" s="279" t="s">
        <v>230</v>
      </c>
      <c r="AM795" s="282" t="s">
        <v>81</v>
      </c>
      <c r="AN795" s="279" t="s">
        <v>21</v>
      </c>
      <c r="AO795" s="279" t="s">
        <v>272</v>
      </c>
      <c r="AP795" s="384" t="s">
        <v>77</v>
      </c>
      <c r="AQ795" s="268"/>
      <c r="AR795" s="282" t="s">
        <v>256</v>
      </c>
      <c r="AS795" s="398"/>
    </row>
    <row r="796" spans="1:45" s="362" customFormat="1" ht="46" customHeight="1" x14ac:dyDescent="0.2">
      <c r="A796" s="558" t="s">
        <v>4162</v>
      </c>
      <c r="B796" s="371" t="s">
        <v>3658</v>
      </c>
      <c r="C796" s="279">
        <v>4</v>
      </c>
      <c r="D796" s="279" t="s">
        <v>16</v>
      </c>
      <c r="E796" s="277" t="s">
        <v>3659</v>
      </c>
      <c r="F796" s="277" t="s">
        <v>3660</v>
      </c>
      <c r="G796" s="278" t="s">
        <v>3661</v>
      </c>
      <c r="H796" s="278"/>
      <c r="I796" s="278" t="s">
        <v>3662</v>
      </c>
      <c r="J796" s="277" t="s">
        <v>1222</v>
      </c>
      <c r="K796" s="279" t="s">
        <v>16</v>
      </c>
      <c r="L796" s="288" t="s">
        <v>3663</v>
      </c>
      <c r="M796" s="289" t="s">
        <v>3664</v>
      </c>
      <c r="N796" s="279" t="s">
        <v>230</v>
      </c>
      <c r="O796" s="282" t="s">
        <v>81</v>
      </c>
      <c r="P796" s="279" t="s">
        <v>21</v>
      </c>
      <c r="Q796" s="279" t="s">
        <v>148</v>
      </c>
      <c r="R796" s="384" t="s">
        <v>77</v>
      </c>
      <c r="S796" s="208">
        <f>IF(B796="EXT",MATCH(SUBSTITUTE(M796,"/rsm:CrossIndustryInvoice",""),'Order-X_EXTENDED'!O:O,0),MATCH(B796,'Order-X_EXTENDED'!Z:Z,0))</f>
        <v>944</v>
      </c>
      <c r="T796" s="282" t="s">
        <v>84</v>
      </c>
      <c r="U796" s="273"/>
      <c r="V796" s="271" t="str">
        <f t="shared" si="24"/>
        <v>/rsm:CrossIndustryInvoice/rsm:SupplyChainTradeTransaction/ram:ApplicableHeaderTradeSettlement/ram:SpecifiedTradeSettlementHeaderMonetarySummation</v>
      </c>
      <c r="W796" s="271" t="str">
        <f t="shared" si="25"/>
        <v>/ram:DuePayableAmount</v>
      </c>
      <c r="X796" s="272">
        <f>COUNTIFS(M$4:M796,V796)</f>
        <v>1</v>
      </c>
      <c r="Z796" s="371" t="s">
        <v>3658</v>
      </c>
      <c r="AA796" s="279">
        <v>4</v>
      </c>
      <c r="AB796" s="279" t="s">
        <v>16</v>
      </c>
      <c r="AC796" s="277" t="s">
        <v>3665</v>
      </c>
      <c r="AD796" s="277" t="s">
        <v>3666</v>
      </c>
      <c r="AE796" s="278" t="s">
        <v>3667</v>
      </c>
      <c r="AF796" s="278"/>
      <c r="AG796" s="278" t="s">
        <v>3668</v>
      </c>
      <c r="AH796" s="277" t="s">
        <v>1227</v>
      </c>
      <c r="AI796" s="279" t="s">
        <v>16</v>
      </c>
      <c r="AJ796" s="288" t="s">
        <v>3663</v>
      </c>
      <c r="AK796" s="289" t="s">
        <v>3664</v>
      </c>
      <c r="AL796" s="279" t="s">
        <v>230</v>
      </c>
      <c r="AM796" s="282" t="s">
        <v>81</v>
      </c>
      <c r="AN796" s="279" t="s">
        <v>21</v>
      </c>
      <c r="AO796" s="279" t="s">
        <v>148</v>
      </c>
      <c r="AP796" s="384" t="s">
        <v>77</v>
      </c>
      <c r="AQ796" s="268"/>
      <c r="AR796" s="282" t="s">
        <v>84</v>
      </c>
      <c r="AS796" s="398"/>
    </row>
    <row r="797" spans="1:45" s="362" customFormat="1" ht="46" customHeight="1" x14ac:dyDescent="0.2">
      <c r="A797" s="557" t="s">
        <v>4162</v>
      </c>
      <c r="B797" s="369" t="s">
        <v>3669</v>
      </c>
      <c r="C797" s="373">
        <v>3</v>
      </c>
      <c r="D797" s="386" t="s">
        <v>21</v>
      </c>
      <c r="E797" s="387" t="s">
        <v>3670</v>
      </c>
      <c r="F797" s="387" t="s">
        <v>3671</v>
      </c>
      <c r="G797" s="388" t="s">
        <v>3672</v>
      </c>
      <c r="H797" s="388" t="s">
        <v>3673</v>
      </c>
      <c r="I797" s="388" t="s">
        <v>77</v>
      </c>
      <c r="J797" s="387"/>
      <c r="K797" s="374" t="s">
        <v>20</v>
      </c>
      <c r="L797" s="375" t="s">
        <v>3674</v>
      </c>
      <c r="M797" s="376" t="s">
        <v>3675</v>
      </c>
      <c r="N797" s="374" t="s">
        <v>77</v>
      </c>
      <c r="O797" s="357" t="s">
        <v>81</v>
      </c>
      <c r="P797" s="374" t="s">
        <v>20</v>
      </c>
      <c r="Q797" s="374" t="s">
        <v>77</v>
      </c>
      <c r="R797" s="377" t="s">
        <v>77</v>
      </c>
      <c r="S797" s="208" t="e">
        <f>IF(B797="EXT",MATCH(SUBSTITUTE(M797,"/rsm:CrossIndustryInvoice",""),'Order-X_EXTENDED'!O:O,0),MATCH(B797,'Order-X_EXTENDED'!Z:Z,0))</f>
        <v>#N/A</v>
      </c>
      <c r="T797" s="357" t="s">
        <v>256</v>
      </c>
      <c r="U797" s="273" t="s">
        <v>4704</v>
      </c>
      <c r="V797" s="271" t="str">
        <f t="shared" si="24"/>
        <v>/rsm:CrossIndustryInvoice/rsm:SupplyChainTradeTransaction/ram:ApplicableHeaderTradeSettlement</v>
      </c>
      <c r="W797" s="271" t="str">
        <f t="shared" si="25"/>
        <v>/ram:InvoiceReferencedDocument</v>
      </c>
      <c r="X797" s="272">
        <f>COUNTIFS(M$4:M797,V797)</f>
        <v>1</v>
      </c>
      <c r="Z797" s="369" t="s">
        <v>3669</v>
      </c>
      <c r="AA797" s="373">
        <v>3</v>
      </c>
      <c r="AB797" s="386" t="s">
        <v>21</v>
      </c>
      <c r="AC797" s="387" t="s">
        <v>3676</v>
      </c>
      <c r="AD797" s="387" t="s">
        <v>3677</v>
      </c>
      <c r="AE797" s="388" t="s">
        <v>3678</v>
      </c>
      <c r="AF797" s="388" t="s">
        <v>3679</v>
      </c>
      <c r="AG797" s="388" t="s">
        <v>77</v>
      </c>
      <c r="AH797" s="387"/>
      <c r="AI797" s="374" t="s">
        <v>20</v>
      </c>
      <c r="AJ797" s="375" t="s">
        <v>3674</v>
      </c>
      <c r="AK797" s="376" t="s">
        <v>3675</v>
      </c>
      <c r="AL797" s="374" t="s">
        <v>77</v>
      </c>
      <c r="AM797" s="357" t="s">
        <v>81</v>
      </c>
      <c r="AN797" s="374" t="s">
        <v>20</v>
      </c>
      <c r="AO797" s="374" t="s">
        <v>77</v>
      </c>
      <c r="AP797" s="377" t="s">
        <v>77</v>
      </c>
      <c r="AQ797" s="268"/>
      <c r="AR797" s="357" t="s">
        <v>256</v>
      </c>
      <c r="AS797" s="398"/>
    </row>
    <row r="798" spans="1:45" s="362" customFormat="1" ht="46" customHeight="1" x14ac:dyDescent="0.2">
      <c r="A798" s="558" t="s">
        <v>4162</v>
      </c>
      <c r="B798" s="371" t="s">
        <v>3680</v>
      </c>
      <c r="C798" s="279">
        <v>4</v>
      </c>
      <c r="D798" s="279" t="s">
        <v>16</v>
      </c>
      <c r="E798" s="277" t="s">
        <v>3681</v>
      </c>
      <c r="F798" s="277" t="s">
        <v>3682</v>
      </c>
      <c r="G798" s="278"/>
      <c r="H798" s="278"/>
      <c r="I798" s="278" t="s">
        <v>3683</v>
      </c>
      <c r="J798" s="340" t="s">
        <v>590</v>
      </c>
      <c r="K798" s="279" t="s">
        <v>16</v>
      </c>
      <c r="L798" s="288" t="s">
        <v>3684</v>
      </c>
      <c r="M798" s="289" t="s">
        <v>3685</v>
      </c>
      <c r="N798" s="279" t="s">
        <v>531</v>
      </c>
      <c r="O798" s="282" t="s">
        <v>81</v>
      </c>
      <c r="P798" s="279" t="s">
        <v>20</v>
      </c>
      <c r="Q798" s="279" t="s">
        <v>193</v>
      </c>
      <c r="R798" s="283" t="s">
        <v>77</v>
      </c>
      <c r="S798" s="208" t="e">
        <f>IF(B798="EXT",MATCH(SUBSTITUTE(M798,"/rsm:CrossIndustryInvoice",""),'Order-X_EXTENDED'!O:O,0),MATCH(B798,'Order-X_EXTENDED'!Z:Z,0))</f>
        <v>#N/A</v>
      </c>
      <c r="T798" s="282" t="s">
        <v>256</v>
      </c>
      <c r="U798" s="273" t="s">
        <v>4704</v>
      </c>
      <c r="V798" s="271" t="str">
        <f t="shared" si="24"/>
        <v>/rsm:CrossIndustryInvoice/rsm:SupplyChainTradeTransaction/ram:ApplicableHeaderTradeSettlement/ram:InvoiceReferencedDocument</v>
      </c>
      <c r="W798" s="271" t="str">
        <f t="shared" si="25"/>
        <v>/ram:IssuerAssignedID</v>
      </c>
      <c r="X798" s="272">
        <f>COUNTIFS(M$4:M798,V798)</f>
        <v>1</v>
      </c>
      <c r="Z798" s="371" t="s">
        <v>3680</v>
      </c>
      <c r="AA798" s="279">
        <v>4</v>
      </c>
      <c r="AB798" s="279" t="s">
        <v>16</v>
      </c>
      <c r="AC798" s="277" t="s">
        <v>3686</v>
      </c>
      <c r="AD798" s="277" t="s">
        <v>3687</v>
      </c>
      <c r="AE798" s="278"/>
      <c r="AF798" s="278"/>
      <c r="AG798" s="278" t="s">
        <v>3688</v>
      </c>
      <c r="AH798" s="340" t="s">
        <v>596</v>
      </c>
      <c r="AI798" s="279" t="s">
        <v>16</v>
      </c>
      <c r="AJ798" s="288" t="s">
        <v>3684</v>
      </c>
      <c r="AK798" s="289" t="s">
        <v>3685</v>
      </c>
      <c r="AL798" s="279" t="s">
        <v>531</v>
      </c>
      <c r="AM798" s="282" t="s">
        <v>81</v>
      </c>
      <c r="AN798" s="279" t="s">
        <v>20</v>
      </c>
      <c r="AO798" s="279" t="s">
        <v>193</v>
      </c>
      <c r="AP798" s="283" t="s">
        <v>77</v>
      </c>
      <c r="AQ798" s="268"/>
      <c r="AR798" s="282" t="s">
        <v>256</v>
      </c>
      <c r="AS798" s="398"/>
    </row>
    <row r="799" spans="1:45" s="362" customFormat="1" ht="46" customHeight="1" x14ac:dyDescent="0.2">
      <c r="A799" s="558" t="s">
        <v>4162</v>
      </c>
      <c r="B799" s="378" t="s">
        <v>3689</v>
      </c>
      <c r="C799" s="327">
        <v>4</v>
      </c>
      <c r="D799" s="327" t="s">
        <v>20</v>
      </c>
      <c r="E799" s="334" t="s">
        <v>3690</v>
      </c>
      <c r="F799" s="328"/>
      <c r="G799" s="329"/>
      <c r="H799" s="329"/>
      <c r="I799" s="329"/>
      <c r="J799" s="328"/>
      <c r="K799" s="327" t="s">
        <v>20</v>
      </c>
      <c r="L799" s="330" t="s">
        <v>3691</v>
      </c>
      <c r="M799" s="331" t="s">
        <v>3692</v>
      </c>
      <c r="N799" s="327"/>
      <c r="O799" s="332"/>
      <c r="P799" s="327" t="s">
        <v>20</v>
      </c>
      <c r="Q799" s="327"/>
      <c r="R799" s="333"/>
      <c r="S799" s="208" t="e">
        <f>IF(B799="EXT",MATCH(SUBSTITUTE(M799,"/rsm:CrossIndustryInvoice",""),'Order-X_EXTENDED'!O:O,0),MATCH(B799,'Order-X_EXTENDED'!Z:Z,0))</f>
        <v>#N/A</v>
      </c>
      <c r="T799" s="332" t="s">
        <v>256</v>
      </c>
      <c r="U799" s="273" t="s">
        <v>4704</v>
      </c>
      <c r="V799" s="271" t="str">
        <f t="shared" si="24"/>
        <v>/rsm:CrossIndustryInvoice/rsm:SupplyChainTradeTransaction/ram:ApplicableHeaderTradeSettlement/ram:InvoiceReferencedDocument</v>
      </c>
      <c r="W799" s="271" t="str">
        <f t="shared" si="25"/>
        <v>/ram:FormattedIssueDateTime</v>
      </c>
      <c r="X799" s="272">
        <f>COUNTIFS(M$4:M799,V799)</f>
        <v>1</v>
      </c>
      <c r="Z799" s="378" t="s">
        <v>3689</v>
      </c>
      <c r="AA799" s="327">
        <v>4</v>
      </c>
      <c r="AB799" s="327" t="s">
        <v>20</v>
      </c>
      <c r="AC799" s="334" t="s">
        <v>3693</v>
      </c>
      <c r="AD799" s="328"/>
      <c r="AE799" s="329"/>
      <c r="AF799" s="329"/>
      <c r="AG799" s="329" t="s">
        <v>77</v>
      </c>
      <c r="AH799" s="328"/>
      <c r="AI799" s="327" t="s">
        <v>20</v>
      </c>
      <c r="AJ799" s="330" t="s">
        <v>3691</v>
      </c>
      <c r="AK799" s="331" t="s">
        <v>3692</v>
      </c>
      <c r="AL799" s="327"/>
      <c r="AM799" s="332"/>
      <c r="AN799" s="327" t="s">
        <v>20</v>
      </c>
      <c r="AO799" s="327"/>
      <c r="AP799" s="333"/>
      <c r="AQ799" s="268"/>
      <c r="AR799" s="332" t="s">
        <v>256</v>
      </c>
      <c r="AS799" s="398"/>
    </row>
    <row r="800" spans="1:45" s="362" customFormat="1" ht="46" customHeight="1" x14ac:dyDescent="0.2">
      <c r="A800" s="558" t="s">
        <v>4162</v>
      </c>
      <c r="B800" s="371" t="s">
        <v>3694</v>
      </c>
      <c r="C800" s="279">
        <v>5</v>
      </c>
      <c r="D800" s="279" t="s">
        <v>20</v>
      </c>
      <c r="E800" s="277" t="s">
        <v>3695</v>
      </c>
      <c r="F800" s="277" t="s">
        <v>3696</v>
      </c>
      <c r="G800" s="278" t="s">
        <v>3697</v>
      </c>
      <c r="H800" s="278"/>
      <c r="I800" s="278" t="s">
        <v>77</v>
      </c>
      <c r="J800" s="277" t="s">
        <v>212</v>
      </c>
      <c r="K800" s="279" t="s">
        <v>16</v>
      </c>
      <c r="L800" s="288" t="s">
        <v>3698</v>
      </c>
      <c r="M800" s="289" t="s">
        <v>3699</v>
      </c>
      <c r="N800" s="279" t="s">
        <v>215</v>
      </c>
      <c r="O800" s="282" t="s">
        <v>81</v>
      </c>
      <c r="P800" s="279" t="s">
        <v>16</v>
      </c>
      <c r="Q800" s="279" t="s">
        <v>77</v>
      </c>
      <c r="R800" s="283" t="s">
        <v>77</v>
      </c>
      <c r="S800" s="208" t="e">
        <f>IF(B800="EXT",MATCH(SUBSTITUTE(M800,"/rsm:CrossIndustryInvoice",""),'Order-X_EXTENDED'!O:O,0),MATCH(B800,'Order-X_EXTENDED'!Z:Z,0))</f>
        <v>#N/A</v>
      </c>
      <c r="T800" s="282" t="s">
        <v>256</v>
      </c>
      <c r="U800" s="273" t="s">
        <v>4704</v>
      </c>
      <c r="V800" s="271" t="str">
        <f t="shared" si="24"/>
        <v>/rsm:CrossIndustryInvoice/rsm:SupplyChainTradeTransaction/ram:ApplicableHeaderTradeSettlement/ram:InvoiceReferencedDocument/ram:FormattedIssueDateTime</v>
      </c>
      <c r="W800" s="271" t="str">
        <f t="shared" si="25"/>
        <v>/qdt:DateTimeString</v>
      </c>
      <c r="X800" s="272">
        <f>COUNTIFS(M$4:M800,V800)</f>
        <v>1</v>
      </c>
      <c r="Z800" s="371" t="s">
        <v>3694</v>
      </c>
      <c r="AA800" s="279">
        <v>5</v>
      </c>
      <c r="AB800" s="279" t="s">
        <v>20</v>
      </c>
      <c r="AC800" s="277" t="s">
        <v>3700</v>
      </c>
      <c r="AD800" s="277" t="s">
        <v>3701</v>
      </c>
      <c r="AE800" s="278" t="s">
        <v>3702</v>
      </c>
      <c r="AF800" s="278"/>
      <c r="AG800" s="278" t="s">
        <v>77</v>
      </c>
      <c r="AH800" s="277" t="s">
        <v>212</v>
      </c>
      <c r="AI800" s="279" t="s">
        <v>16</v>
      </c>
      <c r="AJ800" s="288" t="s">
        <v>3698</v>
      </c>
      <c r="AK800" s="289" t="s">
        <v>3699</v>
      </c>
      <c r="AL800" s="279" t="s">
        <v>215</v>
      </c>
      <c r="AM800" s="282" t="s">
        <v>81</v>
      </c>
      <c r="AN800" s="279" t="s">
        <v>16</v>
      </c>
      <c r="AO800" s="279" t="s">
        <v>77</v>
      </c>
      <c r="AP800" s="283" t="s">
        <v>77</v>
      </c>
      <c r="AQ800" s="268"/>
      <c r="AR800" s="282" t="s">
        <v>256</v>
      </c>
      <c r="AS800" s="398"/>
    </row>
    <row r="801" spans="1:45" s="362" customFormat="1" ht="46" customHeight="1" x14ac:dyDescent="0.2">
      <c r="A801" s="558" t="s">
        <v>4162</v>
      </c>
      <c r="B801" s="371" t="s">
        <v>3703</v>
      </c>
      <c r="C801" s="279">
        <v>6</v>
      </c>
      <c r="D801" s="279" t="s">
        <v>16</v>
      </c>
      <c r="E801" s="307" t="s">
        <v>1164</v>
      </c>
      <c r="F801" s="277" t="s">
        <v>77</v>
      </c>
      <c r="G801" s="278" t="s">
        <v>29</v>
      </c>
      <c r="H801" s="278"/>
      <c r="I801" s="288" t="s">
        <v>227</v>
      </c>
      <c r="J801" s="277"/>
      <c r="K801" s="279" t="s">
        <v>16</v>
      </c>
      <c r="L801" s="288" t="s">
        <v>3704</v>
      </c>
      <c r="M801" s="289" t="s">
        <v>3705</v>
      </c>
      <c r="N801" s="279" t="s">
        <v>77</v>
      </c>
      <c r="O801" s="282" t="s">
        <v>230</v>
      </c>
      <c r="P801" s="279" t="s">
        <v>20</v>
      </c>
      <c r="Q801" s="279" t="s">
        <v>77</v>
      </c>
      <c r="R801" s="283" t="s">
        <v>227</v>
      </c>
      <c r="S801" s="208" t="e">
        <f>IF(B801="EXT",MATCH(SUBSTITUTE(M801,"/rsm:CrossIndustryInvoice",""),'Order-X_EXTENDED'!O:O,0),MATCH(B801,'Order-X_EXTENDED'!Z:Z,0))</f>
        <v>#N/A</v>
      </c>
      <c r="T801" s="282" t="s">
        <v>256</v>
      </c>
      <c r="U801" s="273" t="s">
        <v>4704</v>
      </c>
      <c r="V801" s="271" t="str">
        <f t="shared" si="24"/>
        <v>/rsm:CrossIndustryInvoice/rsm:SupplyChainTradeTransaction/ram:ApplicableHeaderTradeSettlement/ram:InvoiceReferencedDocument/ram:FormattedIssueDateTime/qdt:DateTimeString</v>
      </c>
      <c r="W801" s="271" t="str">
        <f t="shared" si="25"/>
        <v>/@format</v>
      </c>
      <c r="X801" s="272">
        <f>COUNTIFS(M$4:M801,V801)</f>
        <v>1</v>
      </c>
      <c r="Z801" s="371" t="s">
        <v>3703</v>
      </c>
      <c r="AA801" s="279">
        <v>6</v>
      </c>
      <c r="AB801" s="279" t="s">
        <v>16</v>
      </c>
      <c r="AC801" s="307" t="s">
        <v>1167</v>
      </c>
      <c r="AD801" s="277" t="s">
        <v>77</v>
      </c>
      <c r="AE801" s="278" t="s">
        <v>232</v>
      </c>
      <c r="AF801" s="278"/>
      <c r="AG801" s="288" t="s">
        <v>233</v>
      </c>
      <c r="AH801" s="277"/>
      <c r="AI801" s="279" t="s">
        <v>16</v>
      </c>
      <c r="AJ801" s="288" t="s">
        <v>3704</v>
      </c>
      <c r="AK801" s="289" t="s">
        <v>3705</v>
      </c>
      <c r="AL801" s="279" t="s">
        <v>77</v>
      </c>
      <c r="AM801" s="282" t="s">
        <v>230</v>
      </c>
      <c r="AN801" s="279" t="s">
        <v>20</v>
      </c>
      <c r="AO801" s="279" t="s">
        <v>77</v>
      </c>
      <c r="AP801" s="283" t="s">
        <v>227</v>
      </c>
      <c r="AQ801" s="268"/>
      <c r="AR801" s="282" t="s">
        <v>256</v>
      </c>
      <c r="AS801" s="398"/>
    </row>
    <row r="802" spans="1:45" s="362" customFormat="1" ht="46" customHeight="1" x14ac:dyDescent="0.2">
      <c r="A802" s="557" t="s">
        <v>4162</v>
      </c>
      <c r="B802" s="369" t="s">
        <v>503</v>
      </c>
      <c r="C802" s="373">
        <v>3</v>
      </c>
      <c r="D802" s="386" t="s">
        <v>20</v>
      </c>
      <c r="E802" s="387" t="s">
        <v>4698</v>
      </c>
      <c r="F802" s="387"/>
      <c r="G802" s="388"/>
      <c r="H802" s="388"/>
      <c r="I802" s="388"/>
      <c r="J802" s="387"/>
      <c r="K802" s="374" t="s">
        <v>20</v>
      </c>
      <c r="L802" s="375" t="s">
        <v>3706</v>
      </c>
      <c r="M802" s="376" t="s">
        <v>3707</v>
      </c>
      <c r="N802" s="374"/>
      <c r="O802" s="357"/>
      <c r="P802" s="374" t="s">
        <v>21</v>
      </c>
      <c r="Q802" s="374"/>
      <c r="R802" s="377"/>
      <c r="S802" s="208">
        <f>IF(B802="EXT",MATCH(SUBSTITUTE(M802,"/rsm:CrossIndustryInvoice",""),'Order-X_EXTENDED'!O:O,0),MATCH(B802,'Order-X_EXTENDED'!Z:Z,0))</f>
        <v>945</v>
      </c>
      <c r="T802" s="357" t="s">
        <v>256</v>
      </c>
      <c r="U802" s="273"/>
      <c r="V802" s="271" t="str">
        <f t="shared" si="24"/>
        <v>/rsm:CrossIndustryInvoice/rsm:SupplyChainTradeTransaction/ram:ApplicableHeaderTradeSettlement</v>
      </c>
      <c r="W802" s="271" t="str">
        <f t="shared" si="25"/>
        <v>/ram:ReceivableSpecifiedTradeAccountingAccount</v>
      </c>
      <c r="X802" s="272">
        <f>COUNTIFS(M$4:M802,V802)</f>
        <v>1</v>
      </c>
      <c r="Z802" s="369" t="s">
        <v>503</v>
      </c>
      <c r="AA802" s="373">
        <v>3</v>
      </c>
      <c r="AB802" s="386" t="s">
        <v>20</v>
      </c>
      <c r="AC802" s="387" t="s">
        <v>1354</v>
      </c>
      <c r="AD802" s="387"/>
      <c r="AE802" s="388"/>
      <c r="AF802" s="388"/>
      <c r="AG802" s="388" t="s">
        <v>77</v>
      </c>
      <c r="AH802" s="387"/>
      <c r="AI802" s="374" t="s">
        <v>20</v>
      </c>
      <c r="AJ802" s="375" t="s">
        <v>3706</v>
      </c>
      <c r="AK802" s="376" t="s">
        <v>3707</v>
      </c>
      <c r="AL802" s="374"/>
      <c r="AM802" s="357"/>
      <c r="AN802" s="374" t="s">
        <v>21</v>
      </c>
      <c r="AO802" s="374"/>
      <c r="AP802" s="377"/>
      <c r="AQ802" s="268"/>
      <c r="AR802" s="357" t="s">
        <v>256</v>
      </c>
      <c r="AS802" s="398"/>
    </row>
    <row r="803" spans="1:45" s="362" customFormat="1" ht="46" customHeight="1" x14ac:dyDescent="0.2">
      <c r="A803" s="558" t="s">
        <v>4162</v>
      </c>
      <c r="B803" s="371" t="s">
        <v>508</v>
      </c>
      <c r="C803" s="279">
        <v>4</v>
      </c>
      <c r="D803" s="279" t="s">
        <v>20</v>
      </c>
      <c r="E803" s="277" t="s">
        <v>507</v>
      </c>
      <c r="F803" s="277" t="s">
        <v>1357</v>
      </c>
      <c r="G803" s="278"/>
      <c r="H803" s="278" t="s">
        <v>3708</v>
      </c>
      <c r="I803" s="278" t="s">
        <v>77</v>
      </c>
      <c r="J803" s="277" t="s">
        <v>122</v>
      </c>
      <c r="K803" s="279" t="s">
        <v>16</v>
      </c>
      <c r="L803" s="288" t="s">
        <v>3709</v>
      </c>
      <c r="M803" s="289" t="s">
        <v>3710</v>
      </c>
      <c r="N803" s="279" t="s">
        <v>125</v>
      </c>
      <c r="O803" s="282" t="s">
        <v>81</v>
      </c>
      <c r="P803" s="279" t="s">
        <v>16</v>
      </c>
      <c r="Q803" s="279" t="s">
        <v>193</v>
      </c>
      <c r="R803" s="283" t="s">
        <v>77</v>
      </c>
      <c r="S803" s="208">
        <f>IF(B803="EXT",MATCH(SUBSTITUTE(M803,"/rsm:CrossIndustryInvoice",""),'Order-X_EXTENDED'!O:O,0),MATCH(B803,'Order-X_EXTENDED'!Z:Z,0))</f>
        <v>946</v>
      </c>
      <c r="T803" s="282" t="s">
        <v>256</v>
      </c>
      <c r="U803" s="273"/>
      <c r="V803" s="271" t="str">
        <f t="shared" si="24"/>
        <v>/rsm:CrossIndustryInvoice/rsm:SupplyChainTradeTransaction/ram:ApplicableHeaderTradeSettlement/ram:ReceivableSpecifiedTradeAccountingAccount</v>
      </c>
      <c r="W803" s="271" t="str">
        <f t="shared" si="25"/>
        <v>/ram:ID</v>
      </c>
      <c r="X803" s="272">
        <f>COUNTIFS(M$4:M803,V803)</f>
        <v>1</v>
      </c>
      <c r="Z803" s="371" t="s">
        <v>508</v>
      </c>
      <c r="AA803" s="279">
        <v>4</v>
      </c>
      <c r="AB803" s="279" t="s">
        <v>20</v>
      </c>
      <c r="AC803" s="277" t="s">
        <v>1361</v>
      </c>
      <c r="AD803" s="277" t="s">
        <v>1362</v>
      </c>
      <c r="AE803" s="278"/>
      <c r="AF803" s="278" t="s">
        <v>2611</v>
      </c>
      <c r="AG803" s="278" t="s">
        <v>77</v>
      </c>
      <c r="AH803" s="277" t="s">
        <v>131</v>
      </c>
      <c r="AI803" s="279" t="s">
        <v>16</v>
      </c>
      <c r="AJ803" s="288" t="s">
        <v>3709</v>
      </c>
      <c r="AK803" s="289" t="s">
        <v>3710</v>
      </c>
      <c r="AL803" s="279" t="s">
        <v>125</v>
      </c>
      <c r="AM803" s="282" t="s">
        <v>81</v>
      </c>
      <c r="AN803" s="279" t="s">
        <v>16</v>
      </c>
      <c r="AO803" s="279" t="s">
        <v>193</v>
      </c>
      <c r="AP803" s="283" t="s">
        <v>77</v>
      </c>
      <c r="AQ803" s="268"/>
      <c r="AR803" s="282" t="s">
        <v>256</v>
      </c>
      <c r="AS803" s="398"/>
    </row>
    <row r="804" spans="1:45" s="362" customFormat="1" ht="46" customHeight="1" x14ac:dyDescent="0.2">
      <c r="A804" s="558" t="s">
        <v>4162</v>
      </c>
      <c r="B804" s="274" t="s">
        <v>92</v>
      </c>
      <c r="C804" s="275">
        <v>4</v>
      </c>
      <c r="D804" s="275" t="s">
        <v>20</v>
      </c>
      <c r="E804" s="277" t="s">
        <v>454</v>
      </c>
      <c r="F804" s="277" t="s">
        <v>4457</v>
      </c>
      <c r="G804" s="278"/>
      <c r="H804" s="278"/>
      <c r="I804" s="278"/>
      <c r="J804" s="277"/>
      <c r="K804" s="279" t="s">
        <v>20</v>
      </c>
      <c r="L804" s="280" t="s">
        <v>3711</v>
      </c>
      <c r="M804" s="281" t="s">
        <v>3712</v>
      </c>
      <c r="N804" s="279"/>
      <c r="O804" s="282"/>
      <c r="P804" s="275" t="s">
        <v>20</v>
      </c>
      <c r="Q804" s="279"/>
      <c r="R804" s="283"/>
      <c r="S804" s="208">
        <f>IF(B804="EXT",MATCH(SUBSTITUTE(M804,"/rsm:CrossIndustryInvoice",""),'Order-X_EXTENDED'!O:O,0),MATCH(B804,'Order-X_EXTENDED'!Z:Z,0))</f>
        <v>947</v>
      </c>
      <c r="T804" s="284" t="s">
        <v>99</v>
      </c>
      <c r="U804" s="273"/>
      <c r="V804" s="271" t="str">
        <f t="shared" si="24"/>
        <v>/rsm:CrossIndustryInvoice/rsm:SupplyChainTradeTransaction/ram:ApplicableHeaderTradeSettlement/ram:ReceivableSpecifiedTradeAccountingAccount</v>
      </c>
      <c r="W804" s="271" t="str">
        <f t="shared" si="25"/>
        <v>/ram:TypeCode</v>
      </c>
      <c r="X804" s="272">
        <f>COUNTIFS(M$4:M804,V804)</f>
        <v>1</v>
      </c>
      <c r="Z804" s="274" t="s">
        <v>92</v>
      </c>
      <c r="AA804" s="275">
        <v>4</v>
      </c>
      <c r="AB804" s="275" t="s">
        <v>20</v>
      </c>
      <c r="AC804" s="277" t="s">
        <v>1366</v>
      </c>
      <c r="AD804" s="277"/>
      <c r="AE804" s="278"/>
      <c r="AF804" s="278"/>
      <c r="AG804" s="278"/>
      <c r="AH804" s="277"/>
      <c r="AI804" s="279" t="s">
        <v>20</v>
      </c>
      <c r="AJ804" s="280" t="s">
        <v>3711</v>
      </c>
      <c r="AK804" s="281" t="s">
        <v>3712</v>
      </c>
      <c r="AL804" s="279"/>
      <c r="AM804" s="282"/>
      <c r="AN804" s="275" t="s">
        <v>20</v>
      </c>
      <c r="AO804" s="279"/>
      <c r="AP804" s="283"/>
      <c r="AQ804" s="268"/>
      <c r="AR804" s="284" t="s">
        <v>99</v>
      </c>
      <c r="AS804" s="398"/>
    </row>
    <row r="805" spans="1:45" s="362" customFormat="1" ht="46" customHeight="1" x14ac:dyDescent="0.2">
      <c r="A805" s="557" t="s">
        <v>4162</v>
      </c>
      <c r="B805" s="308" t="s">
        <v>92</v>
      </c>
      <c r="C805" s="309">
        <v>3</v>
      </c>
      <c r="D805" s="309" t="s">
        <v>21</v>
      </c>
      <c r="E805" s="328" t="s">
        <v>4699</v>
      </c>
      <c r="F805" s="328"/>
      <c r="G805" s="329"/>
      <c r="H805" s="329"/>
      <c r="I805" s="329"/>
      <c r="J805" s="328"/>
      <c r="K805" s="327" t="s">
        <v>21</v>
      </c>
      <c r="L805" s="311" t="s">
        <v>3713</v>
      </c>
      <c r="M805" s="312" t="s">
        <v>3714</v>
      </c>
      <c r="N805" s="327"/>
      <c r="O805" s="332"/>
      <c r="P805" s="309" t="s">
        <v>21</v>
      </c>
      <c r="Q805" s="327"/>
      <c r="R805" s="333"/>
      <c r="S805" s="208" t="e">
        <f>IF(B805="EXT",MATCH(SUBSTITUTE(M805,"/rsm:CrossIndustryInvoice",""),'Order-X_EXTENDED'!O:O,0),MATCH(B805,'Order-X_EXTENDED'!Z:Z,0))</f>
        <v>#N/A</v>
      </c>
      <c r="T805" s="313" t="s">
        <v>99</v>
      </c>
      <c r="U805" s="273" t="s">
        <v>4970</v>
      </c>
      <c r="V805" s="271" t="str">
        <f t="shared" si="24"/>
        <v>/rsm:CrossIndustryInvoice/rsm:SupplyChainTradeTransaction/ram:ApplicableHeaderTradeSettlement</v>
      </c>
      <c r="W805" s="271" t="str">
        <f t="shared" si="25"/>
        <v>/ram:SpecifiedAdvancePayment</v>
      </c>
      <c r="X805" s="272">
        <f>COUNTIFS(M$4:M805,V805)</f>
        <v>1</v>
      </c>
      <c r="Z805" s="308" t="s">
        <v>92</v>
      </c>
      <c r="AA805" s="309">
        <v>3</v>
      </c>
      <c r="AB805" s="309" t="s">
        <v>21</v>
      </c>
      <c r="AC805" s="328" t="s">
        <v>3715</v>
      </c>
      <c r="AD805" s="328"/>
      <c r="AE805" s="329"/>
      <c r="AF805" s="329"/>
      <c r="AG805" s="329"/>
      <c r="AH805" s="328"/>
      <c r="AI805" s="327" t="s">
        <v>21</v>
      </c>
      <c r="AJ805" s="311" t="s">
        <v>3713</v>
      </c>
      <c r="AK805" s="312" t="s">
        <v>3714</v>
      </c>
      <c r="AL805" s="327"/>
      <c r="AM805" s="332"/>
      <c r="AN805" s="309" t="s">
        <v>21</v>
      </c>
      <c r="AO805" s="327"/>
      <c r="AP805" s="333"/>
      <c r="AQ805" s="268"/>
      <c r="AR805" s="313" t="s">
        <v>99</v>
      </c>
      <c r="AS805" s="398"/>
    </row>
    <row r="806" spans="1:45" s="362" customFormat="1" ht="46" customHeight="1" x14ac:dyDescent="0.2">
      <c r="A806" s="558" t="s">
        <v>4162</v>
      </c>
      <c r="B806" s="274" t="s">
        <v>92</v>
      </c>
      <c r="C806" s="275">
        <v>4</v>
      </c>
      <c r="D806" s="275" t="s">
        <v>16</v>
      </c>
      <c r="E806" s="277" t="s">
        <v>3716</v>
      </c>
      <c r="F806" s="277"/>
      <c r="G806" s="278"/>
      <c r="H806" s="278"/>
      <c r="I806" s="278"/>
      <c r="J806" s="277"/>
      <c r="K806" s="279" t="s">
        <v>16</v>
      </c>
      <c r="L806" s="280" t="s">
        <v>3717</v>
      </c>
      <c r="M806" s="281" t="s">
        <v>3718</v>
      </c>
      <c r="N806" s="279"/>
      <c r="O806" s="282"/>
      <c r="P806" s="275" t="s">
        <v>16</v>
      </c>
      <c r="Q806" s="279"/>
      <c r="R806" s="283"/>
      <c r="S806" s="208" t="e">
        <f>IF(B806="EXT",MATCH(SUBSTITUTE(M806,"/rsm:CrossIndustryInvoice",""),'Order-X_EXTENDED'!O:O,0),MATCH(B806,'Order-X_EXTENDED'!Z:Z,0))</f>
        <v>#N/A</v>
      </c>
      <c r="T806" s="284" t="s">
        <v>99</v>
      </c>
      <c r="U806" s="273" t="s">
        <v>4970</v>
      </c>
      <c r="V806" s="271" t="str">
        <f t="shared" si="24"/>
        <v>/rsm:CrossIndustryInvoice/rsm:SupplyChainTradeTransaction/ram:ApplicableHeaderTradeSettlement/ram:SpecifiedAdvancePayment</v>
      </c>
      <c r="W806" s="271" t="str">
        <f t="shared" si="25"/>
        <v>/ram:PaidAmount</v>
      </c>
      <c r="X806" s="272">
        <f>COUNTIFS(M$4:M806,V806)</f>
        <v>1</v>
      </c>
      <c r="Z806" s="274" t="s">
        <v>92</v>
      </c>
      <c r="AA806" s="275">
        <v>4</v>
      </c>
      <c r="AB806" s="275" t="s">
        <v>16</v>
      </c>
      <c r="AC806" s="277" t="s">
        <v>3719</v>
      </c>
      <c r="AD806" s="277"/>
      <c r="AE806" s="278"/>
      <c r="AF806" s="278"/>
      <c r="AG806" s="278"/>
      <c r="AH806" s="277"/>
      <c r="AI806" s="279" t="s">
        <v>16</v>
      </c>
      <c r="AJ806" s="280" t="s">
        <v>3717</v>
      </c>
      <c r="AK806" s="281" t="s">
        <v>3718</v>
      </c>
      <c r="AL806" s="279"/>
      <c r="AM806" s="282"/>
      <c r="AN806" s="275" t="s">
        <v>16</v>
      </c>
      <c r="AO806" s="279"/>
      <c r="AP806" s="283"/>
      <c r="AQ806" s="268"/>
      <c r="AR806" s="284" t="s">
        <v>99</v>
      </c>
      <c r="AS806" s="398"/>
    </row>
    <row r="807" spans="1:45" s="362" customFormat="1" ht="46" customHeight="1" x14ac:dyDescent="0.2">
      <c r="A807" s="558" t="s">
        <v>4162</v>
      </c>
      <c r="B807" s="335" t="s">
        <v>92</v>
      </c>
      <c r="C807" s="336">
        <v>4</v>
      </c>
      <c r="D807" s="336" t="s">
        <v>20</v>
      </c>
      <c r="E807" s="334" t="s">
        <v>4611</v>
      </c>
      <c r="F807" s="328" t="s">
        <v>4700</v>
      </c>
      <c r="G807" s="329"/>
      <c r="H807" s="329"/>
      <c r="I807" s="329"/>
      <c r="J807" s="328"/>
      <c r="K807" s="327" t="s">
        <v>20</v>
      </c>
      <c r="L807" s="337" t="s">
        <v>3720</v>
      </c>
      <c r="M807" s="338" t="s">
        <v>3721</v>
      </c>
      <c r="N807" s="327"/>
      <c r="O807" s="332"/>
      <c r="P807" s="336" t="s">
        <v>20</v>
      </c>
      <c r="Q807" s="327"/>
      <c r="R807" s="333"/>
      <c r="S807" s="208" t="e">
        <f>IF(B807="EXT",MATCH(SUBSTITUTE(M807,"/rsm:CrossIndustryInvoice",""),'Order-X_EXTENDED'!O:O,0),MATCH(B807,'Order-X_EXTENDED'!Z:Z,0))</f>
        <v>#N/A</v>
      </c>
      <c r="T807" s="339" t="s">
        <v>99</v>
      </c>
      <c r="U807" s="273" t="s">
        <v>4970</v>
      </c>
      <c r="V807" s="271" t="str">
        <f t="shared" si="24"/>
        <v>/rsm:CrossIndustryInvoice/rsm:SupplyChainTradeTransaction/ram:ApplicableHeaderTradeSettlement/ram:SpecifiedAdvancePayment</v>
      </c>
      <c r="W807" s="271" t="str">
        <f t="shared" si="25"/>
        <v>/ram:FormattedReceivedDateTime</v>
      </c>
      <c r="X807" s="272">
        <f>COUNTIFS(M$4:M807,V807)</f>
        <v>1</v>
      </c>
      <c r="Z807" s="335" t="s">
        <v>92</v>
      </c>
      <c r="AA807" s="336">
        <v>4</v>
      </c>
      <c r="AB807" s="336" t="s">
        <v>20</v>
      </c>
      <c r="AC807" s="372" t="s">
        <v>3722</v>
      </c>
      <c r="AD807" s="328"/>
      <c r="AE807" s="329"/>
      <c r="AF807" s="329"/>
      <c r="AG807" s="329"/>
      <c r="AH807" s="328"/>
      <c r="AI807" s="327" t="s">
        <v>20</v>
      </c>
      <c r="AJ807" s="337" t="s">
        <v>3720</v>
      </c>
      <c r="AK807" s="338" t="s">
        <v>3721</v>
      </c>
      <c r="AL807" s="327"/>
      <c r="AM807" s="332"/>
      <c r="AN807" s="336" t="s">
        <v>20</v>
      </c>
      <c r="AO807" s="327"/>
      <c r="AP807" s="333"/>
      <c r="AQ807" s="268"/>
      <c r="AR807" s="339" t="s">
        <v>99</v>
      </c>
      <c r="AS807" s="398"/>
    </row>
    <row r="808" spans="1:45" s="362" customFormat="1" ht="46" customHeight="1" x14ac:dyDescent="0.2">
      <c r="A808" s="558" t="s">
        <v>4162</v>
      </c>
      <c r="B808" s="274" t="s">
        <v>92</v>
      </c>
      <c r="C808" s="275">
        <v>5</v>
      </c>
      <c r="D808" s="275" t="s">
        <v>16</v>
      </c>
      <c r="E808" s="277" t="s">
        <v>4612</v>
      </c>
      <c r="F808" s="277"/>
      <c r="G808" s="278"/>
      <c r="H808" s="278"/>
      <c r="I808" s="278"/>
      <c r="J808" s="277"/>
      <c r="K808" s="279" t="s">
        <v>16</v>
      </c>
      <c r="L808" s="280" t="s">
        <v>3723</v>
      </c>
      <c r="M808" s="281" t="s">
        <v>3724</v>
      </c>
      <c r="N808" s="279"/>
      <c r="O808" s="282"/>
      <c r="P808" s="275" t="s">
        <v>20</v>
      </c>
      <c r="Q808" s="279"/>
      <c r="R808" s="283"/>
      <c r="S808" s="208" t="e">
        <f>IF(B808="EXT",MATCH(SUBSTITUTE(M808,"/rsm:CrossIndustryInvoice",""),'Order-X_EXTENDED'!O:O,0),MATCH(B808,'Order-X_EXTENDED'!Z:Z,0))</f>
        <v>#N/A</v>
      </c>
      <c r="T808" s="284" t="s">
        <v>99</v>
      </c>
      <c r="U808" s="273" t="s">
        <v>4970</v>
      </c>
      <c r="V808" s="271" t="str">
        <f t="shared" si="24"/>
        <v>/rsm:CrossIndustryInvoice/rsm:SupplyChainTradeTransaction/ram:ApplicableHeaderTradeSettlement/ram:SpecifiedAdvancePayment/ram:FormattedReceivedDateTime</v>
      </c>
      <c r="W808" s="271" t="str">
        <f t="shared" si="25"/>
        <v>/qdt:DateTimeString</v>
      </c>
      <c r="X808" s="272">
        <f>COUNTIFS(M$4:M808,V808)</f>
        <v>1</v>
      </c>
      <c r="Z808" s="274" t="s">
        <v>92</v>
      </c>
      <c r="AA808" s="275">
        <v>5</v>
      </c>
      <c r="AB808" s="275" t="s">
        <v>16</v>
      </c>
      <c r="AC808" s="277" t="s">
        <v>3725</v>
      </c>
      <c r="AD808" s="277"/>
      <c r="AE808" s="278"/>
      <c r="AF808" s="278"/>
      <c r="AG808" s="278"/>
      <c r="AH808" s="277"/>
      <c r="AI808" s="279" t="s">
        <v>16</v>
      </c>
      <c r="AJ808" s="280" t="s">
        <v>3723</v>
      </c>
      <c r="AK808" s="281" t="s">
        <v>3724</v>
      </c>
      <c r="AL808" s="279"/>
      <c r="AM808" s="282"/>
      <c r="AN808" s="275" t="s">
        <v>20</v>
      </c>
      <c r="AO808" s="279"/>
      <c r="AP808" s="283"/>
      <c r="AQ808" s="268"/>
      <c r="AR808" s="284" t="s">
        <v>99</v>
      </c>
      <c r="AS808" s="398"/>
    </row>
    <row r="809" spans="1:45" s="362" customFormat="1" ht="46" customHeight="1" x14ac:dyDescent="0.2">
      <c r="A809" s="558" t="s">
        <v>4162</v>
      </c>
      <c r="B809" s="274" t="s">
        <v>92</v>
      </c>
      <c r="C809" s="275">
        <v>6</v>
      </c>
      <c r="D809" s="275" t="s">
        <v>16</v>
      </c>
      <c r="E809" s="277" t="s">
        <v>302</v>
      </c>
      <c r="F809" s="277"/>
      <c r="G809" s="278" t="s">
        <v>29</v>
      </c>
      <c r="H809" s="278"/>
      <c r="I809" s="288" t="s">
        <v>227</v>
      </c>
      <c r="J809" s="277"/>
      <c r="K809" s="279" t="s">
        <v>16</v>
      </c>
      <c r="L809" s="280" t="s">
        <v>3726</v>
      </c>
      <c r="M809" s="281" t="s">
        <v>3727</v>
      </c>
      <c r="N809" s="279"/>
      <c r="O809" s="282"/>
      <c r="P809" s="275" t="s">
        <v>20</v>
      </c>
      <c r="Q809" s="279"/>
      <c r="R809" s="283"/>
      <c r="S809" s="208" t="e">
        <f>IF(B809="EXT",MATCH(SUBSTITUTE(M809,"/rsm:CrossIndustryInvoice",""),'Order-X_EXTENDED'!O:O,0),MATCH(B809,'Order-X_EXTENDED'!Z:Z,0))</f>
        <v>#N/A</v>
      </c>
      <c r="T809" s="284" t="s">
        <v>99</v>
      </c>
      <c r="U809" s="273" t="s">
        <v>4970</v>
      </c>
      <c r="V809" s="271" t="str">
        <f t="shared" si="24"/>
        <v>/rsm:CrossIndustryInvoice/rsm:SupplyChainTradeTransaction/ram:ApplicableHeaderTradeSettlement/ram:SpecifiedAdvancePayment/ram:FormattedReceivedDateTime/qdt:DateTimeString</v>
      </c>
      <c r="W809" s="271" t="str">
        <f t="shared" si="25"/>
        <v>/@format</v>
      </c>
      <c r="X809" s="272">
        <f>COUNTIFS(M$4:M809,V809)</f>
        <v>1</v>
      </c>
      <c r="Z809" s="274" t="s">
        <v>92</v>
      </c>
      <c r="AA809" s="275">
        <v>6</v>
      </c>
      <c r="AB809" s="275" t="s">
        <v>16</v>
      </c>
      <c r="AC809" s="277" t="s">
        <v>307</v>
      </c>
      <c r="AD809" s="277"/>
      <c r="AE809" s="278"/>
      <c r="AF809" s="278"/>
      <c r="AG809" s="288"/>
      <c r="AH809" s="277"/>
      <c r="AI809" s="279" t="s">
        <v>16</v>
      </c>
      <c r="AJ809" s="280" t="s">
        <v>3726</v>
      </c>
      <c r="AK809" s="281" t="s">
        <v>3727</v>
      </c>
      <c r="AL809" s="279"/>
      <c r="AM809" s="282"/>
      <c r="AN809" s="275" t="s">
        <v>20</v>
      </c>
      <c r="AO809" s="279"/>
      <c r="AP809" s="283"/>
      <c r="AQ809" s="268"/>
      <c r="AR809" s="284" t="s">
        <v>99</v>
      </c>
      <c r="AS809" s="398"/>
    </row>
    <row r="810" spans="1:45" s="362" customFormat="1" ht="46" customHeight="1" x14ac:dyDescent="0.2">
      <c r="A810" s="558" t="s">
        <v>4162</v>
      </c>
      <c r="B810" s="335" t="s">
        <v>92</v>
      </c>
      <c r="C810" s="336">
        <v>4</v>
      </c>
      <c r="D810" s="336" t="s">
        <v>40</v>
      </c>
      <c r="E810" s="372" t="s">
        <v>4701</v>
      </c>
      <c r="F810" s="328"/>
      <c r="G810" s="329"/>
      <c r="H810" s="329"/>
      <c r="I810" s="329"/>
      <c r="J810" s="328"/>
      <c r="K810" s="327" t="s">
        <v>40</v>
      </c>
      <c r="L810" s="337" t="s">
        <v>3728</v>
      </c>
      <c r="M810" s="338" t="s">
        <v>3729</v>
      </c>
      <c r="N810" s="327"/>
      <c r="O810" s="332"/>
      <c r="P810" s="336" t="s">
        <v>21</v>
      </c>
      <c r="Q810" s="327"/>
      <c r="R810" s="333"/>
      <c r="S810" s="208" t="e">
        <f>IF(B810="EXT",MATCH(SUBSTITUTE(M810,"/rsm:CrossIndustryInvoice",""),'Order-X_EXTENDED'!O:O,0),MATCH(B810,'Order-X_EXTENDED'!Z:Z,0))</f>
        <v>#N/A</v>
      </c>
      <c r="T810" s="339" t="s">
        <v>99</v>
      </c>
      <c r="U810" s="273" t="s">
        <v>4970</v>
      </c>
      <c r="V810" s="271" t="str">
        <f t="shared" si="24"/>
        <v>/rsm:CrossIndustryInvoice/rsm:SupplyChainTradeTransaction/ram:ApplicableHeaderTradeSettlement/ram:SpecifiedAdvancePayment</v>
      </c>
      <c r="W810" s="271" t="str">
        <f t="shared" si="25"/>
        <v>/ram:IncludedTradeTax</v>
      </c>
      <c r="X810" s="272">
        <f>COUNTIFS(M$4:M810,V810)</f>
        <v>1</v>
      </c>
      <c r="Z810" s="335" t="s">
        <v>92</v>
      </c>
      <c r="AA810" s="336">
        <v>4</v>
      </c>
      <c r="AB810" s="336" t="s">
        <v>40</v>
      </c>
      <c r="AC810" s="372" t="s">
        <v>3730</v>
      </c>
      <c r="AD810" s="328"/>
      <c r="AE810" s="329"/>
      <c r="AF810" s="329"/>
      <c r="AG810" s="329"/>
      <c r="AH810" s="328"/>
      <c r="AI810" s="327" t="s">
        <v>40</v>
      </c>
      <c r="AJ810" s="337" t="s">
        <v>3728</v>
      </c>
      <c r="AK810" s="338" t="s">
        <v>3729</v>
      </c>
      <c r="AL810" s="327"/>
      <c r="AM810" s="332"/>
      <c r="AN810" s="336" t="s">
        <v>21</v>
      </c>
      <c r="AO810" s="327"/>
      <c r="AP810" s="333"/>
      <c r="AQ810" s="268"/>
      <c r="AR810" s="339" t="s">
        <v>99</v>
      </c>
      <c r="AS810" s="398"/>
    </row>
    <row r="811" spans="1:45" s="362" customFormat="1" ht="46" customHeight="1" x14ac:dyDescent="0.2">
      <c r="A811" s="558" t="s">
        <v>4162</v>
      </c>
      <c r="B811" s="274" t="s">
        <v>92</v>
      </c>
      <c r="C811" s="275">
        <v>5</v>
      </c>
      <c r="D811" s="275" t="s">
        <v>16</v>
      </c>
      <c r="E811" s="277" t="s">
        <v>771</v>
      </c>
      <c r="F811" s="277"/>
      <c r="G811" s="278"/>
      <c r="H811" s="278"/>
      <c r="I811" s="278"/>
      <c r="J811" s="277"/>
      <c r="K811" s="279" t="s">
        <v>16</v>
      </c>
      <c r="L811" s="280" t="s">
        <v>3731</v>
      </c>
      <c r="M811" s="281" t="s">
        <v>3732</v>
      </c>
      <c r="N811" s="279"/>
      <c r="O811" s="282"/>
      <c r="P811" s="275" t="s">
        <v>21</v>
      </c>
      <c r="Q811" s="279"/>
      <c r="R811" s="283"/>
      <c r="S811" s="208" t="e">
        <f>IF(B811="EXT",MATCH(SUBSTITUTE(M811,"/rsm:CrossIndustryInvoice",""),'Order-X_EXTENDED'!O:O,0),MATCH(B811,'Order-X_EXTENDED'!Z:Z,0))</f>
        <v>#N/A</v>
      </c>
      <c r="T811" s="284" t="s">
        <v>99</v>
      </c>
      <c r="U811" s="273" t="s">
        <v>4970</v>
      </c>
      <c r="V811" s="271" t="str">
        <f t="shared" si="24"/>
        <v>/rsm:CrossIndustryInvoice/rsm:SupplyChainTradeTransaction/ram:ApplicableHeaderTradeSettlement/ram:SpecifiedAdvancePayment/ram:IncludedTradeTax</v>
      </c>
      <c r="W811" s="271" t="str">
        <f t="shared" si="25"/>
        <v>/ram:CalculatedAmount</v>
      </c>
      <c r="X811" s="272">
        <f>COUNTIFS(M$4:M811,V811)</f>
        <v>1</v>
      </c>
      <c r="Z811" s="274" t="s">
        <v>92</v>
      </c>
      <c r="AA811" s="275">
        <v>5</v>
      </c>
      <c r="AB811" s="275" t="s">
        <v>16</v>
      </c>
      <c r="AC811" s="277"/>
      <c r="AD811" s="277"/>
      <c r="AE811" s="278"/>
      <c r="AF811" s="278"/>
      <c r="AG811" s="278"/>
      <c r="AH811" s="277"/>
      <c r="AI811" s="279" t="s">
        <v>16</v>
      </c>
      <c r="AJ811" s="280" t="s">
        <v>3731</v>
      </c>
      <c r="AK811" s="281" t="s">
        <v>3732</v>
      </c>
      <c r="AL811" s="279"/>
      <c r="AM811" s="282"/>
      <c r="AN811" s="275" t="s">
        <v>21</v>
      </c>
      <c r="AO811" s="279"/>
      <c r="AP811" s="283"/>
      <c r="AQ811" s="268"/>
      <c r="AR811" s="284" t="s">
        <v>99</v>
      </c>
      <c r="AS811" s="398"/>
    </row>
    <row r="812" spans="1:45" s="362" customFormat="1" ht="46" customHeight="1" x14ac:dyDescent="0.2">
      <c r="A812" s="558" t="s">
        <v>4162</v>
      </c>
      <c r="B812" s="274" t="s">
        <v>92</v>
      </c>
      <c r="C812" s="275">
        <v>5</v>
      </c>
      <c r="D812" s="275" t="s">
        <v>16</v>
      </c>
      <c r="E812" s="277" t="s">
        <v>454</v>
      </c>
      <c r="F812" s="277"/>
      <c r="G812" s="278"/>
      <c r="H812" s="278"/>
      <c r="I812" s="278"/>
      <c r="J812" s="277"/>
      <c r="K812" s="279" t="s">
        <v>16</v>
      </c>
      <c r="L812" s="280" t="s">
        <v>3733</v>
      </c>
      <c r="M812" s="281" t="s">
        <v>3734</v>
      </c>
      <c r="N812" s="279"/>
      <c r="O812" s="282"/>
      <c r="P812" s="275" t="s">
        <v>20</v>
      </c>
      <c r="Q812" s="279"/>
      <c r="R812" s="283"/>
      <c r="S812" s="208" t="e">
        <f>IF(B812="EXT",MATCH(SUBSTITUTE(M812,"/rsm:CrossIndustryInvoice",""),'Order-X_EXTENDED'!O:O,0),MATCH(B812,'Order-X_EXTENDED'!Z:Z,0))</f>
        <v>#N/A</v>
      </c>
      <c r="T812" s="284" t="s">
        <v>99</v>
      </c>
      <c r="U812" s="273" t="s">
        <v>4970</v>
      </c>
      <c r="V812" s="271" t="str">
        <f t="shared" si="24"/>
        <v>/rsm:CrossIndustryInvoice/rsm:SupplyChainTradeTransaction/ram:ApplicableHeaderTradeSettlement/ram:SpecifiedAdvancePayment/ram:IncludedTradeTax</v>
      </c>
      <c r="W812" s="271" t="str">
        <f t="shared" si="25"/>
        <v>/ram:TypeCode</v>
      </c>
      <c r="X812" s="272">
        <f>COUNTIFS(M$4:M812,V812)</f>
        <v>1</v>
      </c>
      <c r="Z812" s="274" t="s">
        <v>92</v>
      </c>
      <c r="AA812" s="275">
        <v>5</v>
      </c>
      <c r="AB812" s="275" t="s">
        <v>16</v>
      </c>
      <c r="AC812" s="277" t="s">
        <v>3146</v>
      </c>
      <c r="AD812" s="277"/>
      <c r="AE812" s="278"/>
      <c r="AF812" s="278"/>
      <c r="AG812" s="278"/>
      <c r="AH812" s="277"/>
      <c r="AI812" s="279" t="s">
        <v>16</v>
      </c>
      <c r="AJ812" s="280" t="s">
        <v>3733</v>
      </c>
      <c r="AK812" s="281" t="s">
        <v>3734</v>
      </c>
      <c r="AL812" s="279"/>
      <c r="AM812" s="282"/>
      <c r="AN812" s="275" t="s">
        <v>20</v>
      </c>
      <c r="AO812" s="279"/>
      <c r="AP812" s="283"/>
      <c r="AQ812" s="268"/>
      <c r="AR812" s="284" t="s">
        <v>99</v>
      </c>
      <c r="AS812" s="398"/>
    </row>
    <row r="813" spans="1:45" s="362" customFormat="1" ht="46" customHeight="1" x14ac:dyDescent="0.2">
      <c r="A813" s="558" t="s">
        <v>4162</v>
      </c>
      <c r="B813" s="274" t="s">
        <v>92</v>
      </c>
      <c r="C813" s="275">
        <v>5</v>
      </c>
      <c r="D813" s="275" t="s">
        <v>20</v>
      </c>
      <c r="E813" s="277" t="s">
        <v>778</v>
      </c>
      <c r="F813" s="277"/>
      <c r="G813" s="278"/>
      <c r="H813" s="278"/>
      <c r="I813" s="278"/>
      <c r="J813" s="277"/>
      <c r="K813" s="279" t="s">
        <v>20</v>
      </c>
      <c r="L813" s="280" t="s">
        <v>3735</v>
      </c>
      <c r="M813" s="281" t="s">
        <v>3736</v>
      </c>
      <c r="N813" s="279"/>
      <c r="O813" s="282"/>
      <c r="P813" s="275" t="s">
        <v>20</v>
      </c>
      <c r="Q813" s="279"/>
      <c r="R813" s="283"/>
      <c r="S813" s="208" t="e">
        <f>IF(B813="EXT",MATCH(SUBSTITUTE(M813,"/rsm:CrossIndustryInvoice",""),'Order-X_EXTENDED'!O:O,0),MATCH(B813,'Order-X_EXTENDED'!Z:Z,0))</f>
        <v>#N/A</v>
      </c>
      <c r="T813" s="284" t="s">
        <v>99</v>
      </c>
      <c r="U813" s="273" t="s">
        <v>4970</v>
      </c>
      <c r="V813" s="271" t="str">
        <f t="shared" si="24"/>
        <v>/rsm:CrossIndustryInvoice/rsm:SupplyChainTradeTransaction/ram:ApplicableHeaderTradeSettlement/ram:SpecifiedAdvancePayment/ram:IncludedTradeTax</v>
      </c>
      <c r="W813" s="271" t="str">
        <f t="shared" si="25"/>
        <v>/ram:ExemptionReason</v>
      </c>
      <c r="X813" s="272">
        <f>COUNTIFS(M$4:M813,V813)</f>
        <v>1</v>
      </c>
      <c r="Z813" s="274" t="s">
        <v>92</v>
      </c>
      <c r="AA813" s="275">
        <v>5</v>
      </c>
      <c r="AB813" s="275" t="s">
        <v>20</v>
      </c>
      <c r="AC813" s="277" t="s">
        <v>1108</v>
      </c>
      <c r="AD813" s="277"/>
      <c r="AE813" s="278"/>
      <c r="AF813" s="278"/>
      <c r="AG813" s="278"/>
      <c r="AH813" s="277"/>
      <c r="AI813" s="279" t="s">
        <v>20</v>
      </c>
      <c r="AJ813" s="280" t="s">
        <v>3735</v>
      </c>
      <c r="AK813" s="281" t="s">
        <v>3736</v>
      </c>
      <c r="AL813" s="279"/>
      <c r="AM813" s="282"/>
      <c r="AN813" s="275" t="s">
        <v>20</v>
      </c>
      <c r="AO813" s="279"/>
      <c r="AP813" s="283"/>
      <c r="AQ813" s="268"/>
      <c r="AR813" s="284" t="s">
        <v>99</v>
      </c>
      <c r="AS813" s="398"/>
    </row>
    <row r="814" spans="1:45" s="362" customFormat="1" ht="46" customHeight="1" x14ac:dyDescent="0.2">
      <c r="A814" s="558" t="s">
        <v>4162</v>
      </c>
      <c r="B814" s="274" t="s">
        <v>92</v>
      </c>
      <c r="C814" s="275">
        <v>5</v>
      </c>
      <c r="D814" s="275" t="s">
        <v>16</v>
      </c>
      <c r="E814" s="277" t="s">
        <v>782</v>
      </c>
      <c r="F814" s="277"/>
      <c r="G814" s="278"/>
      <c r="H814" s="278"/>
      <c r="I814" s="278"/>
      <c r="J814" s="277"/>
      <c r="K814" s="279" t="s">
        <v>16</v>
      </c>
      <c r="L814" s="280" t="s">
        <v>3737</v>
      </c>
      <c r="M814" s="281" t="s">
        <v>3738</v>
      </c>
      <c r="N814" s="279"/>
      <c r="O814" s="282"/>
      <c r="P814" s="275" t="s">
        <v>20</v>
      </c>
      <c r="Q814" s="279"/>
      <c r="R814" s="283"/>
      <c r="S814" s="208" t="e">
        <f>IF(B814="EXT",MATCH(SUBSTITUTE(M814,"/rsm:CrossIndustryInvoice",""),'Order-X_EXTENDED'!O:O,0),MATCH(B814,'Order-X_EXTENDED'!Z:Z,0))</f>
        <v>#N/A</v>
      </c>
      <c r="T814" s="284" t="s">
        <v>99</v>
      </c>
      <c r="U814" s="273" t="s">
        <v>4970</v>
      </c>
      <c r="V814" s="271" t="str">
        <f t="shared" si="24"/>
        <v>/rsm:CrossIndustryInvoice/rsm:SupplyChainTradeTransaction/ram:ApplicableHeaderTradeSettlement/ram:SpecifiedAdvancePayment/ram:IncludedTradeTax</v>
      </c>
      <c r="W814" s="271" t="str">
        <f t="shared" si="25"/>
        <v>/ram:CategoryCode</v>
      </c>
      <c r="X814" s="272">
        <f>COUNTIFS(M$4:M814,V814)</f>
        <v>1</v>
      </c>
      <c r="Z814" s="274" t="s">
        <v>92</v>
      </c>
      <c r="AA814" s="275">
        <v>5</v>
      </c>
      <c r="AB814" s="275" t="s">
        <v>16</v>
      </c>
      <c r="AC814" s="277" t="s">
        <v>3739</v>
      </c>
      <c r="AD814" s="277"/>
      <c r="AE814" s="278"/>
      <c r="AF814" s="278"/>
      <c r="AG814" s="278"/>
      <c r="AH814" s="277"/>
      <c r="AI814" s="279" t="s">
        <v>16</v>
      </c>
      <c r="AJ814" s="280" t="s">
        <v>3737</v>
      </c>
      <c r="AK814" s="281" t="s">
        <v>3738</v>
      </c>
      <c r="AL814" s="279"/>
      <c r="AM814" s="282"/>
      <c r="AN814" s="275" t="s">
        <v>20</v>
      </c>
      <c r="AO814" s="279"/>
      <c r="AP814" s="283"/>
      <c r="AQ814" s="268"/>
      <c r="AR814" s="284" t="s">
        <v>99</v>
      </c>
      <c r="AS814" s="398"/>
    </row>
    <row r="815" spans="1:45" s="362" customFormat="1" ht="46" customHeight="1" x14ac:dyDescent="0.2">
      <c r="A815" s="558" t="s">
        <v>4162</v>
      </c>
      <c r="B815" s="274" t="s">
        <v>92</v>
      </c>
      <c r="C815" s="275">
        <v>5</v>
      </c>
      <c r="D815" s="275" t="s">
        <v>20</v>
      </c>
      <c r="E815" s="277" t="s">
        <v>786</v>
      </c>
      <c r="F815" s="277"/>
      <c r="G815" s="278"/>
      <c r="H815" s="278"/>
      <c r="I815" s="278"/>
      <c r="J815" s="277"/>
      <c r="K815" s="279" t="s">
        <v>20</v>
      </c>
      <c r="L815" s="280" t="s">
        <v>3740</v>
      </c>
      <c r="M815" s="281" t="s">
        <v>3741</v>
      </c>
      <c r="N815" s="279"/>
      <c r="O815" s="282"/>
      <c r="P815" s="275" t="s">
        <v>20</v>
      </c>
      <c r="Q815" s="279"/>
      <c r="R815" s="283"/>
      <c r="S815" s="208" t="e">
        <f>IF(B815="EXT",MATCH(SUBSTITUTE(M815,"/rsm:CrossIndustryInvoice",""),'Order-X_EXTENDED'!O:O,0),MATCH(B815,'Order-X_EXTENDED'!Z:Z,0))</f>
        <v>#N/A</v>
      </c>
      <c r="T815" s="284" t="s">
        <v>99</v>
      </c>
      <c r="U815" s="273" t="s">
        <v>4970</v>
      </c>
      <c r="V815" s="271" t="str">
        <f t="shared" si="24"/>
        <v>/rsm:CrossIndustryInvoice/rsm:SupplyChainTradeTransaction/ram:ApplicableHeaderTradeSettlement/ram:SpecifiedAdvancePayment/ram:IncludedTradeTax</v>
      </c>
      <c r="W815" s="271" t="str">
        <f t="shared" si="25"/>
        <v>/ram:ExemptionReasonCode</v>
      </c>
      <c r="X815" s="272">
        <f>COUNTIFS(M$4:M815,V815)</f>
        <v>1</v>
      </c>
      <c r="Z815" s="274" t="s">
        <v>92</v>
      </c>
      <c r="AA815" s="275">
        <v>5</v>
      </c>
      <c r="AB815" s="275" t="s">
        <v>20</v>
      </c>
      <c r="AC815" s="277" t="s">
        <v>789</v>
      </c>
      <c r="AD815" s="277"/>
      <c r="AE815" s="278"/>
      <c r="AF815" s="278"/>
      <c r="AG815" s="278"/>
      <c r="AH815" s="277"/>
      <c r="AI815" s="279" t="s">
        <v>20</v>
      </c>
      <c r="AJ815" s="280" t="s">
        <v>3740</v>
      </c>
      <c r="AK815" s="281" t="s">
        <v>3741</v>
      </c>
      <c r="AL815" s="279"/>
      <c r="AM815" s="282"/>
      <c r="AN815" s="275" t="s">
        <v>20</v>
      </c>
      <c r="AO815" s="279"/>
      <c r="AP815" s="283"/>
      <c r="AQ815" s="268"/>
      <c r="AR815" s="284" t="s">
        <v>99</v>
      </c>
      <c r="AS815" s="398"/>
    </row>
    <row r="816" spans="1:45" s="362" customFormat="1" ht="46" customHeight="1" thickBot="1" x14ac:dyDescent="0.25">
      <c r="A816" s="558" t="s">
        <v>4162</v>
      </c>
      <c r="B816" s="389" t="s">
        <v>92</v>
      </c>
      <c r="C816" s="390">
        <v>5</v>
      </c>
      <c r="D816" s="390" t="s">
        <v>20</v>
      </c>
      <c r="E816" s="391" t="s">
        <v>790</v>
      </c>
      <c r="F816" s="391"/>
      <c r="G816" s="392"/>
      <c r="H816" s="392"/>
      <c r="I816" s="392"/>
      <c r="J816" s="391"/>
      <c r="K816" s="393" t="s">
        <v>20</v>
      </c>
      <c r="L816" s="394" t="s">
        <v>3742</v>
      </c>
      <c r="M816" s="395" t="s">
        <v>3743</v>
      </c>
      <c r="N816" s="393"/>
      <c r="O816" s="396"/>
      <c r="P816" s="390" t="s">
        <v>20</v>
      </c>
      <c r="Q816" s="393"/>
      <c r="R816" s="397"/>
      <c r="S816" s="208" t="e">
        <f>IF(B816="EXT",MATCH(SUBSTITUTE(M816,"/rsm:CrossIndustryInvoice",""),'Order-X_EXTENDED'!O:O,0),MATCH(B816,'Order-X_EXTENDED'!Z:Z,0))</f>
        <v>#N/A</v>
      </c>
      <c r="T816" s="284" t="s">
        <v>99</v>
      </c>
      <c r="U816" s="273" t="s">
        <v>4970</v>
      </c>
      <c r="V816" s="271" t="str">
        <f t="shared" si="24"/>
        <v>/rsm:CrossIndustryInvoice/rsm:SupplyChainTradeTransaction/ram:ApplicableHeaderTradeSettlement/ram:SpecifiedAdvancePayment/ram:IncludedTradeTax</v>
      </c>
      <c r="W816" s="271" t="str">
        <f t="shared" si="25"/>
        <v>/ram:RateApplicablePercent</v>
      </c>
      <c r="X816" s="272">
        <f>COUNTIFS(M$4:M816,V816)</f>
        <v>1</v>
      </c>
      <c r="Z816" s="389" t="s">
        <v>92</v>
      </c>
      <c r="AA816" s="390">
        <v>5</v>
      </c>
      <c r="AB816" s="390" t="s">
        <v>20</v>
      </c>
      <c r="AC816" s="391" t="s">
        <v>3744</v>
      </c>
      <c r="AD816" s="391"/>
      <c r="AE816" s="392"/>
      <c r="AF816" s="392"/>
      <c r="AG816" s="392"/>
      <c r="AH816" s="391"/>
      <c r="AI816" s="393" t="s">
        <v>20</v>
      </c>
      <c r="AJ816" s="394" t="s">
        <v>3742</v>
      </c>
      <c r="AK816" s="395" t="s">
        <v>3743</v>
      </c>
      <c r="AL816" s="393"/>
      <c r="AM816" s="396"/>
      <c r="AN816" s="390" t="s">
        <v>20</v>
      </c>
      <c r="AO816" s="393"/>
      <c r="AP816" s="397"/>
      <c r="AQ816" s="268"/>
      <c r="AR816" s="284" t="s">
        <v>99</v>
      </c>
      <c r="AS816" s="398"/>
    </row>
  </sheetData>
  <autoFilter ref="A4:AS816" xr:uid="{00000000-0009-0000-0000-000003000000}"/>
  <mergeCells count="2">
    <mergeCell ref="B3:K3"/>
    <mergeCell ref="Z3:AJ3"/>
  </mergeCells>
  <conditionalFormatting sqref="K5:K816">
    <cfRule type="expression" dxfId="1" priority="2">
      <formula>K5&lt;&gt;P5</formula>
    </cfRule>
  </conditionalFormatting>
  <conditionalFormatting sqref="AI5:AI816">
    <cfRule type="expression" dxfId="0" priority="1">
      <formula>AI5&lt;&gt;AN5</formula>
    </cfRule>
  </conditionalFormatting>
  <pageMargins left="0.75" right="0.75" top="1" bottom="1"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5</vt:i4>
      </vt:variant>
    </vt:vector>
  </HeadingPairs>
  <TitlesOfParts>
    <vt:vector size="5" baseType="lpstr">
      <vt:lpstr>TO BE READ</vt:lpstr>
      <vt:lpstr>Order-X_EXTENDED</vt:lpstr>
      <vt:lpstr>Order-X_COMFORT</vt:lpstr>
      <vt:lpstr>Order-X_BASIC</vt:lpstr>
      <vt:lpstr>Factur-X FULL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Gerhard</dc:creator>
  <cp:lastModifiedBy>Microsoft Office User</cp:lastModifiedBy>
  <dcterms:created xsi:type="dcterms:W3CDTF">2019-12-13T09:30:20Z</dcterms:created>
  <dcterms:modified xsi:type="dcterms:W3CDTF">2021-04-12T21:30:08Z</dcterms:modified>
</cp:coreProperties>
</file>