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cvTLxqft66GuXP8kETImwnNlX7RbaC3ZDpTc4lgXQI="/>
    </ext>
  </extLst>
</workbook>
</file>

<file path=xl/sharedStrings.xml><?xml version="1.0" encoding="utf-8"?>
<sst xmlns="http://schemas.openxmlformats.org/spreadsheetml/2006/main" count="31" uniqueCount="14">
  <si>
    <t>SECUENCIAL</t>
  </si>
  <si>
    <t>Dimensiones</t>
  </si>
  <si>
    <t>OPTIMIZACIÓN</t>
  </si>
  <si>
    <t>(-O1)</t>
  </si>
  <si>
    <t>(-O2)</t>
  </si>
  <si>
    <t>(-O3)</t>
  </si>
  <si>
    <t>Promedio</t>
  </si>
  <si>
    <t>2 HILOS</t>
  </si>
  <si>
    <t>SpeedUp</t>
  </si>
  <si>
    <t>4 HILOS</t>
  </si>
  <si>
    <t>8 HILOS</t>
  </si>
  <si>
    <t>16 HILOS</t>
  </si>
  <si>
    <t>32 HILOS</t>
  </si>
  <si>
    <t>PROCESOS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</si>
</sst>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7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4472C4"/>
        <bgColor rgb="FF4472C4"/>
      </patternFill>
    </fill>
    <fill>
      <patternFill patternType="solid">
        <fgColor rgb="FF8497B0"/>
        <bgColor rgb="FF8497B0"/>
      </patternFill>
    </fill>
    <fill>
      <patternFill patternType="solid">
        <fgColor rgb="FF8496B0"/>
        <bgColor rgb="FF8496B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" fillId="4" fontId="1" numFmtId="0" xfId="0" applyAlignment="1" applyBorder="1" applyFill="1" applyFont="1">
      <alignment horizontal="center"/>
    </xf>
    <xf borderId="1" fillId="4" fontId="5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5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Ejecucion secuencial VS concorrente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secu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Hoja1!$B$2:$F$2</c:f>
            </c:numRef>
          </c:xVal>
          <c:yVal>
            <c:numRef>
              <c:f>Hoja1!$B$13:$F$13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22551"/>
        <c:axId val="579802104"/>
      </c:scatterChart>
      <c:valAx>
        <c:axId val="380722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Dimension de la matriz (NxN)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9802104"/>
      </c:valAx>
      <c:valAx>
        <c:axId val="579802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ejecucion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072255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2hilos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Hoja1!$B$17:$F$17</c:f>
            </c:numRef>
          </c:xVal>
          <c:yVal>
            <c:numRef>
              <c:f>Hoja1!$B$29:$F$29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68392"/>
        <c:axId val="1762219185"/>
      </c:scatterChart>
      <c:valAx>
        <c:axId val="1351168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2219185"/>
      </c:valAx>
      <c:valAx>
        <c:axId val="1762219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116839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180975</xdr:rowOff>
    </xdr:from>
    <xdr:ext cx="7019925" cy="4667250"/>
    <xdr:graphicFrame>
      <xdr:nvGraphicFramePr>
        <xdr:cNvPr id="73601125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25</xdr:row>
      <xdr:rowOff>114300</xdr:rowOff>
    </xdr:from>
    <xdr:ext cx="6457950" cy="3543300"/>
    <xdr:graphicFrame>
      <xdr:nvGraphicFramePr>
        <xdr:cNvPr id="73521367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86"/>
    <col customWidth="1" min="3" max="3" width="11.86"/>
    <col customWidth="1" min="4" max="5" width="10.71"/>
    <col customWidth="1" min="6" max="6" width="12.43"/>
    <col customWidth="1" min="7" max="23" width="10.71"/>
  </cols>
  <sheetData>
    <row r="1">
      <c r="A1" s="1" t="s">
        <v>0</v>
      </c>
      <c r="F1" s="2"/>
    </row>
    <row r="2">
      <c r="A2" s="3" t="s">
        <v>1</v>
      </c>
      <c r="B2" s="3">
        <v>400.0</v>
      </c>
      <c r="C2" s="3">
        <v>800.0</v>
      </c>
      <c r="D2" s="3">
        <v>1600.0</v>
      </c>
      <c r="E2" s="3">
        <v>3200.0</v>
      </c>
      <c r="F2" s="3">
        <v>4000.0</v>
      </c>
    </row>
    <row r="3">
      <c r="A3" s="3">
        <v>1.0</v>
      </c>
      <c r="B3" s="4">
        <v>0.21896</v>
      </c>
      <c r="C3" s="4">
        <v>1.935297</v>
      </c>
      <c r="D3" s="4">
        <v>21.101804</v>
      </c>
      <c r="E3" s="4">
        <v>273.464547</v>
      </c>
      <c r="F3" s="5">
        <v>539.594843</v>
      </c>
      <c r="G3" s="6" t="s">
        <v>2</v>
      </c>
    </row>
    <row r="4">
      <c r="A4" s="3">
        <v>2.0</v>
      </c>
      <c r="B4" s="4">
        <v>0.221405</v>
      </c>
      <c r="C4" s="4">
        <v>1.926711</v>
      </c>
      <c r="D4" s="4">
        <v>21.670502</v>
      </c>
      <c r="E4" s="4">
        <v>267.679666</v>
      </c>
      <c r="F4" s="5">
        <v>544.411861</v>
      </c>
      <c r="G4" s="6">
        <v>3200.0</v>
      </c>
    </row>
    <row r="5">
      <c r="A5" s="3">
        <v>3.0</v>
      </c>
      <c r="B5" s="4">
        <v>0.220018</v>
      </c>
      <c r="C5" s="4">
        <v>1.916417</v>
      </c>
      <c r="D5" s="4">
        <v>21.284529</v>
      </c>
      <c r="E5" s="4">
        <v>260.726112</v>
      </c>
      <c r="F5" s="5">
        <v>540.49948</v>
      </c>
      <c r="G5" s="6" t="s">
        <v>3</v>
      </c>
      <c r="H5" s="6" t="s">
        <v>4</v>
      </c>
      <c r="I5" s="6" t="s">
        <v>5</v>
      </c>
    </row>
    <row r="6">
      <c r="A6" s="3">
        <v>4.0</v>
      </c>
      <c r="B6" s="4">
        <v>0.219993</v>
      </c>
      <c r="C6" s="4">
        <v>1.936827</v>
      </c>
      <c r="D6" s="4">
        <v>21.186428</v>
      </c>
      <c r="E6" s="4">
        <v>264.411391</v>
      </c>
      <c r="F6" s="5">
        <v>537.48766</v>
      </c>
      <c r="G6" s="7">
        <v>150.47541</v>
      </c>
      <c r="H6" s="7">
        <v>155.824068</v>
      </c>
      <c r="I6" s="7">
        <v>156.007384</v>
      </c>
    </row>
    <row r="7">
      <c r="A7" s="3">
        <v>5.0</v>
      </c>
      <c r="B7" s="4">
        <v>0.219554</v>
      </c>
      <c r="C7" s="4">
        <v>1.923626</v>
      </c>
      <c r="D7" s="4">
        <v>21.261502</v>
      </c>
      <c r="E7" s="4">
        <v>263.610806</v>
      </c>
      <c r="F7" s="5">
        <v>539.650267</v>
      </c>
    </row>
    <row r="8">
      <c r="A8" s="3">
        <v>6.0</v>
      </c>
      <c r="B8" s="4">
        <v>0.219276</v>
      </c>
      <c r="C8" s="4">
        <v>1.945628</v>
      </c>
      <c r="D8" s="4">
        <v>21.388101</v>
      </c>
      <c r="E8" s="4">
        <v>257.510921</v>
      </c>
      <c r="F8" s="5">
        <v>542.061808</v>
      </c>
    </row>
    <row r="9">
      <c r="A9" s="3">
        <v>7.0</v>
      </c>
      <c r="B9" s="4">
        <v>0.219769</v>
      </c>
      <c r="C9" s="4">
        <v>1.940097</v>
      </c>
      <c r="D9" s="4">
        <v>21.365844</v>
      </c>
      <c r="E9" s="4">
        <v>255.246534</v>
      </c>
      <c r="F9" s="5">
        <v>544.109411</v>
      </c>
    </row>
    <row r="10">
      <c r="A10" s="3">
        <v>8.0</v>
      </c>
      <c r="B10" s="4">
        <v>0.219272</v>
      </c>
      <c r="C10" s="4">
        <v>1.923033</v>
      </c>
      <c r="D10" s="4">
        <v>21.195518</v>
      </c>
      <c r="E10" s="4">
        <v>261.046276</v>
      </c>
      <c r="F10" s="5">
        <v>530.778101</v>
      </c>
    </row>
    <row r="11">
      <c r="A11" s="3">
        <v>9.0</v>
      </c>
      <c r="B11" s="4">
        <v>0.219155</v>
      </c>
      <c r="C11" s="4">
        <v>1.932617</v>
      </c>
      <c r="D11" s="4">
        <v>21.41464</v>
      </c>
      <c r="E11" s="4">
        <v>258.349886</v>
      </c>
      <c r="F11" s="5">
        <v>542.711289</v>
      </c>
    </row>
    <row r="12">
      <c r="A12" s="3">
        <v>10.0</v>
      </c>
      <c r="B12" s="4">
        <v>0.219456</v>
      </c>
      <c r="C12" s="4">
        <v>1.940142</v>
      </c>
      <c r="D12" s="4">
        <v>21.238682</v>
      </c>
      <c r="E12" s="4">
        <v>262.06251</v>
      </c>
      <c r="F12" s="5">
        <v>529.709401</v>
      </c>
    </row>
    <row r="13">
      <c r="A13" s="8" t="s">
        <v>6</v>
      </c>
      <c r="B13" s="9">
        <v>0.2196858</v>
      </c>
      <c r="C13" s="9">
        <v>1.9320395</v>
      </c>
      <c r="D13" s="9">
        <v>21.310755</v>
      </c>
      <c r="E13" s="9">
        <v>262.4108649</v>
      </c>
      <c r="F13" s="9">
        <v>539.101412</v>
      </c>
    </row>
    <row r="16">
      <c r="A16" s="1" t="s">
        <v>7</v>
      </c>
      <c r="F16" s="4"/>
    </row>
    <row r="17">
      <c r="A17" s="3" t="s">
        <v>1</v>
      </c>
      <c r="B17" s="3">
        <v>400.0</v>
      </c>
      <c r="C17" s="3">
        <v>800.0</v>
      </c>
      <c r="D17" s="3">
        <v>1600.0</v>
      </c>
      <c r="E17" s="3">
        <v>3200.0</v>
      </c>
      <c r="F17" s="3">
        <v>4000.0</v>
      </c>
    </row>
    <row r="18">
      <c r="A18" s="3">
        <v>1.0</v>
      </c>
      <c r="B18" s="4">
        <v>0.077</v>
      </c>
      <c r="C18" s="4">
        <v>0.662</v>
      </c>
      <c r="D18" s="4">
        <v>7.402</v>
      </c>
      <c r="E18" s="4">
        <v>96.769</v>
      </c>
      <c r="F18" s="10">
        <f> 395.848953/2</f>
        <v>197.9244765</v>
      </c>
    </row>
    <row r="19">
      <c r="A19" s="3">
        <v>2.0</v>
      </c>
      <c r="B19" s="4">
        <v>0.08</v>
      </c>
      <c r="C19" s="4">
        <v>0.669</v>
      </c>
      <c r="D19" s="4">
        <v>7.696</v>
      </c>
      <c r="E19" s="4">
        <v>96.61</v>
      </c>
      <c r="F19" s="4">
        <f>406.349398/2</f>
        <v>203.174699</v>
      </c>
    </row>
    <row r="20">
      <c r="A20" s="3">
        <v>3.0</v>
      </c>
      <c r="B20" s="4">
        <v>0.08</v>
      </c>
      <c r="C20" s="4">
        <v>0.678</v>
      </c>
      <c r="D20" s="4">
        <v>8.148</v>
      </c>
      <c r="E20" s="4">
        <v>97.682</v>
      </c>
      <c r="F20" s="4">
        <f>402.747332/2</f>
        <v>201.373666</v>
      </c>
    </row>
    <row r="21" ht="15.75" customHeight="1">
      <c r="A21" s="3">
        <v>4.0</v>
      </c>
      <c r="B21" s="4">
        <v>0.079</v>
      </c>
      <c r="C21" s="4">
        <v>0.66</v>
      </c>
      <c r="D21" s="4">
        <v>7.722</v>
      </c>
      <c r="E21" s="4">
        <v>98.437</v>
      </c>
      <c r="F21" s="4">
        <f>411.502438/2</f>
        <v>205.751219</v>
      </c>
    </row>
    <row r="22" ht="15.75" customHeight="1">
      <c r="A22" s="3">
        <v>5.0</v>
      </c>
      <c r="B22" s="4">
        <v>0.08</v>
      </c>
      <c r="C22" s="4">
        <v>0.67</v>
      </c>
      <c r="D22" s="4">
        <v>7.72</v>
      </c>
      <c r="E22" s="4">
        <v>97.162</v>
      </c>
      <c r="F22" s="4">
        <f>425.214393/2</f>
        <v>212.6071965</v>
      </c>
    </row>
    <row r="23" ht="15.75" customHeight="1">
      <c r="A23" s="3">
        <v>6.0</v>
      </c>
      <c r="B23" s="4">
        <v>0.08</v>
      </c>
      <c r="C23" s="4">
        <v>0.699</v>
      </c>
      <c r="D23" s="4">
        <v>7.663</v>
      </c>
      <c r="E23" s="4">
        <v>101.784</v>
      </c>
      <c r="F23" s="4">
        <f>395.188712/2</f>
        <v>197.594356</v>
      </c>
    </row>
    <row r="24" ht="15.75" customHeight="1">
      <c r="A24" s="3">
        <v>7.0</v>
      </c>
      <c r="B24" s="4">
        <v>0.081</v>
      </c>
      <c r="C24" s="4">
        <v>0.684</v>
      </c>
      <c r="D24" s="4">
        <v>7.912</v>
      </c>
      <c r="E24" s="4">
        <v>97.865</v>
      </c>
      <c r="F24" s="4">
        <f>401.461246/2</f>
        <v>200.730623</v>
      </c>
    </row>
    <row r="25" ht="15.75" customHeight="1">
      <c r="A25" s="3">
        <v>8.0</v>
      </c>
      <c r="B25" s="4">
        <v>0.079</v>
      </c>
      <c r="C25" s="4">
        <v>0.65</v>
      </c>
      <c r="D25" s="4">
        <v>7.569</v>
      </c>
      <c r="E25" s="4">
        <v>99.446</v>
      </c>
      <c r="F25" s="4">
        <f>405.447463/2</f>
        <v>202.7237315</v>
      </c>
    </row>
    <row r="26" ht="15.75" customHeight="1">
      <c r="A26" s="3">
        <v>9.0</v>
      </c>
      <c r="B26" s="4">
        <v>0.079</v>
      </c>
      <c r="C26" s="4">
        <v>0.666</v>
      </c>
      <c r="D26" s="4">
        <v>7.455</v>
      </c>
      <c r="E26" s="4">
        <v>97.424</v>
      </c>
      <c r="F26" s="4">
        <f>433.141794/2</f>
        <v>216.570897</v>
      </c>
    </row>
    <row r="27" ht="15.75" customHeight="1">
      <c r="A27" s="3">
        <v>10.0</v>
      </c>
      <c r="B27" s="4">
        <v>0.079</v>
      </c>
      <c r="C27" s="4">
        <v>0.661</v>
      </c>
      <c r="D27" s="4">
        <v>7.664</v>
      </c>
      <c r="E27" s="4">
        <v>97.973</v>
      </c>
      <c r="F27" s="4">
        <f>419.645358/2</f>
        <v>209.822679</v>
      </c>
    </row>
    <row r="28" ht="15.75" customHeight="1">
      <c r="A28" s="8" t="s">
        <v>6</v>
      </c>
      <c r="B28" s="9">
        <v>0.0794</v>
      </c>
      <c r="C28" s="9">
        <v>0.6699</v>
      </c>
      <c r="D28" s="9">
        <v>7.6951</v>
      </c>
      <c r="E28" s="9">
        <v>98.1152</v>
      </c>
      <c r="F28" s="9">
        <f>AVERAGE(F18:F27)</f>
        <v>204.8273544</v>
      </c>
    </row>
    <row r="29" ht="15.75" customHeight="1">
      <c r="A29" s="11" t="s">
        <v>8</v>
      </c>
      <c r="B29" s="12">
        <v>2.766823678</v>
      </c>
      <c r="C29" s="12">
        <v>2.884071503</v>
      </c>
      <c r="D29" s="12">
        <v>2.76939286</v>
      </c>
      <c r="E29" s="12">
        <v>2.674517964</v>
      </c>
      <c r="F29" s="12">
        <v>1.315989785</v>
      </c>
    </row>
    <row r="30" ht="15.75" customHeight="1"/>
    <row r="31" ht="15.75" customHeight="1">
      <c r="A31" s="1" t="s">
        <v>9</v>
      </c>
      <c r="F31" s="4"/>
    </row>
    <row r="32" ht="15.75" customHeight="1">
      <c r="A32" s="3" t="s">
        <v>1</v>
      </c>
      <c r="B32" s="3">
        <v>400.0</v>
      </c>
      <c r="C32" s="3">
        <v>800.0</v>
      </c>
      <c r="D32" s="3">
        <v>1600.0</v>
      </c>
      <c r="E32" s="3">
        <v>3200.0</v>
      </c>
      <c r="F32" s="3">
        <v>4000.0</v>
      </c>
    </row>
    <row r="33" ht="15.75" customHeight="1">
      <c r="A33" s="3">
        <v>1.0</v>
      </c>
      <c r="B33" s="4">
        <v>0.042</v>
      </c>
      <c r="C33" s="4">
        <v>0.337</v>
      </c>
      <c r="D33" s="4">
        <v>3.885</v>
      </c>
      <c r="E33" s="4">
        <v>49.083</v>
      </c>
      <c r="F33" s="4">
        <f>423.064406/4</f>
        <v>105.7661015</v>
      </c>
    </row>
    <row r="34" ht="15.75" customHeight="1">
      <c r="A34" s="3">
        <v>2.0</v>
      </c>
      <c r="B34" s="4">
        <v>0.045</v>
      </c>
      <c r="C34" s="4">
        <v>0.353</v>
      </c>
      <c r="D34" s="4">
        <v>4.274</v>
      </c>
      <c r="E34" s="4">
        <v>49.571</v>
      </c>
      <c r="F34" s="4">
        <f>435.108306/4</f>
        <v>108.7770765</v>
      </c>
    </row>
    <row r="35" ht="15.75" customHeight="1">
      <c r="A35" s="3">
        <v>3.0</v>
      </c>
      <c r="B35" s="4">
        <v>0.045</v>
      </c>
      <c r="C35" s="4">
        <v>0.352</v>
      </c>
      <c r="D35" s="4">
        <v>3.88</v>
      </c>
      <c r="E35" s="4">
        <v>50.473</v>
      </c>
      <c r="F35" s="4">
        <f>432.955529/4</f>
        <v>108.2388823</v>
      </c>
    </row>
    <row r="36" ht="15.75" customHeight="1">
      <c r="A36" s="3">
        <v>4.0</v>
      </c>
      <c r="B36" s="4">
        <v>0.046</v>
      </c>
      <c r="C36" s="4">
        <v>0.353</v>
      </c>
      <c r="D36" s="4">
        <v>3.937</v>
      </c>
      <c r="E36" s="4">
        <v>51.329</v>
      </c>
      <c r="F36" s="4">
        <f>410.044249/4</f>
        <v>102.5110623</v>
      </c>
    </row>
    <row r="37" ht="15.75" customHeight="1">
      <c r="A37" s="3">
        <v>5.0</v>
      </c>
      <c r="B37" s="4">
        <v>0.044</v>
      </c>
      <c r="C37" s="4">
        <v>0.356</v>
      </c>
      <c r="D37" s="4">
        <v>4.036</v>
      </c>
      <c r="E37" s="4">
        <v>50.627</v>
      </c>
      <c r="F37" s="4">
        <f>433.920985/4</f>
        <v>108.4802463</v>
      </c>
    </row>
    <row r="38" ht="15.75" customHeight="1">
      <c r="A38" s="3">
        <v>6.0</v>
      </c>
      <c r="B38" s="4">
        <v>0.046</v>
      </c>
      <c r="C38" s="4">
        <v>0.355</v>
      </c>
      <c r="D38" s="4">
        <v>4.03</v>
      </c>
      <c r="E38" s="4">
        <v>50.515</v>
      </c>
      <c r="F38" s="4">
        <f>431.109768/4</f>
        <v>107.777442</v>
      </c>
    </row>
    <row r="39" ht="15.75" customHeight="1">
      <c r="A39" s="3">
        <v>7.0</v>
      </c>
      <c r="B39" s="4">
        <v>0.044</v>
      </c>
      <c r="C39" s="4">
        <v>0.572</v>
      </c>
      <c r="D39" s="4">
        <v>4.073</v>
      </c>
      <c r="E39" s="4">
        <v>50.44</v>
      </c>
      <c r="F39" s="4">
        <f>424.96299/4</f>
        <v>106.2407475</v>
      </c>
    </row>
    <row r="40" ht="15.75" customHeight="1">
      <c r="A40" s="3">
        <v>8.0</v>
      </c>
      <c r="B40" s="4">
        <v>0.046</v>
      </c>
      <c r="C40" s="4">
        <v>0.357</v>
      </c>
      <c r="D40" s="4">
        <v>4.001</v>
      </c>
      <c r="E40" s="4">
        <v>50.439</v>
      </c>
      <c r="F40" s="4">
        <f>421.992442/4</f>
        <v>105.4981105</v>
      </c>
    </row>
    <row r="41" ht="15.75" customHeight="1">
      <c r="A41" s="3">
        <v>9.0</v>
      </c>
      <c r="B41" s="4">
        <v>0.045</v>
      </c>
      <c r="C41" s="4">
        <v>0.356</v>
      </c>
      <c r="D41" s="4">
        <v>4.412</v>
      </c>
      <c r="E41" s="4">
        <v>49.994</v>
      </c>
      <c r="F41" s="4">
        <f>455.182362/4</f>
        <v>113.7955905</v>
      </c>
    </row>
    <row r="42" ht="15.75" customHeight="1">
      <c r="A42" s="3">
        <v>10.0</v>
      </c>
      <c r="B42" s="4">
        <v>0.045</v>
      </c>
      <c r="C42" s="4">
        <v>0.361</v>
      </c>
      <c r="D42" s="4">
        <v>4.002</v>
      </c>
      <c r="E42" s="4">
        <v>50.31</v>
      </c>
      <c r="F42" s="4">
        <f>425.954919/4</f>
        <v>106.4887298</v>
      </c>
    </row>
    <row r="43" ht="15.75" customHeight="1">
      <c r="A43" s="8" t="s">
        <v>6</v>
      </c>
      <c r="B43" s="9">
        <v>0.0448</v>
      </c>
      <c r="C43" s="9">
        <v>0.3752</v>
      </c>
      <c r="D43" s="9">
        <v>4.053</v>
      </c>
      <c r="E43" s="9">
        <v>50.2781</v>
      </c>
      <c r="F43" s="13">
        <f>AVERAGE(F33:F42)</f>
        <v>107.3573989</v>
      </c>
    </row>
    <row r="44" ht="15.75" customHeight="1">
      <c r="A44" s="14" t="s">
        <v>8</v>
      </c>
      <c r="B44" s="15">
        <v>4.903700893</v>
      </c>
      <c r="C44" s="15">
        <v>5.149359009</v>
      </c>
      <c r="D44" s="15">
        <v>5.25801999</v>
      </c>
      <c r="E44" s="15">
        <v>5.219188173</v>
      </c>
      <c r="F44" s="15">
        <v>1.255389516</v>
      </c>
    </row>
    <row r="45" ht="15.75" customHeight="1"/>
    <row r="46" ht="15.75" customHeight="1">
      <c r="A46" s="1" t="s">
        <v>10</v>
      </c>
      <c r="F46" s="4"/>
    </row>
    <row r="47" ht="15.75" customHeight="1">
      <c r="A47" s="3" t="s">
        <v>1</v>
      </c>
      <c r="B47" s="3">
        <v>400.0</v>
      </c>
      <c r="C47" s="3">
        <v>800.0</v>
      </c>
      <c r="D47" s="3">
        <v>1600.0</v>
      </c>
      <c r="E47" s="3">
        <v>3200.0</v>
      </c>
      <c r="F47" s="3">
        <v>4000.0</v>
      </c>
    </row>
    <row r="48" ht="15.75" customHeight="1">
      <c r="A48" s="3">
        <v>1.0</v>
      </c>
      <c r="B48" s="4">
        <v>0.025</v>
      </c>
      <c r="C48" s="4">
        <v>0.179</v>
      </c>
      <c r="D48" s="4">
        <v>2.026</v>
      </c>
      <c r="E48" s="4">
        <v>26.772</v>
      </c>
      <c r="F48" s="4">
        <f>503.421416/8</f>
        <v>62.927677</v>
      </c>
    </row>
    <row r="49" ht="15.75" customHeight="1">
      <c r="A49" s="3">
        <v>2.0</v>
      </c>
      <c r="B49" s="4">
        <v>0.026</v>
      </c>
      <c r="C49" s="4">
        <v>0.197</v>
      </c>
      <c r="D49" s="4">
        <v>2.237</v>
      </c>
      <c r="E49" s="4">
        <v>26.831</v>
      </c>
      <c r="F49" s="4">
        <f>506.420436/8</f>
        <v>63.3025545</v>
      </c>
    </row>
    <row r="50" ht="15.75" customHeight="1">
      <c r="A50" s="3">
        <v>3.0</v>
      </c>
      <c r="B50" s="4">
        <v>0.026</v>
      </c>
      <c r="C50" s="4">
        <v>0.186</v>
      </c>
      <c r="D50" s="4">
        <v>2.017</v>
      </c>
      <c r="E50" s="4">
        <v>26.825</v>
      </c>
      <c r="F50" s="4">
        <f>505.997533/8</f>
        <v>63.24969163</v>
      </c>
    </row>
    <row r="51" ht="15.75" customHeight="1">
      <c r="A51" s="3">
        <v>4.0</v>
      </c>
      <c r="B51" s="4">
        <v>0.026</v>
      </c>
      <c r="C51" s="4">
        <v>0.191</v>
      </c>
      <c r="D51" s="4">
        <v>2.187</v>
      </c>
      <c r="E51" s="4">
        <v>27.108</v>
      </c>
      <c r="F51" s="4">
        <f>505.13/8</f>
        <v>63.14125</v>
      </c>
    </row>
    <row r="52" ht="15.75" customHeight="1">
      <c r="A52" s="3">
        <v>5.0</v>
      </c>
      <c r="B52" s="4">
        <v>0.025</v>
      </c>
      <c r="C52" s="4">
        <v>0.202</v>
      </c>
      <c r="D52" s="4">
        <v>2.265</v>
      </c>
      <c r="E52" s="4">
        <v>27.396</v>
      </c>
      <c r="F52" s="4">
        <f>503.110468/8</f>
        <v>62.8888085</v>
      </c>
    </row>
    <row r="53" ht="15.75" customHeight="1">
      <c r="A53" s="3">
        <v>6.0</v>
      </c>
      <c r="B53" s="4">
        <v>0.025</v>
      </c>
      <c r="C53" s="4">
        <v>0.2</v>
      </c>
      <c r="D53" s="4">
        <v>2.256</v>
      </c>
      <c r="E53" s="4">
        <v>27.293</v>
      </c>
      <c r="F53" s="4">
        <f>501.135654/8</f>
        <v>62.64195675</v>
      </c>
    </row>
    <row r="54" ht="15.75" customHeight="1">
      <c r="A54" s="3">
        <v>7.0</v>
      </c>
      <c r="B54" s="4">
        <v>0.027</v>
      </c>
      <c r="C54" s="4">
        <v>0.204</v>
      </c>
      <c r="D54" s="4">
        <v>2.259</v>
      </c>
      <c r="E54" s="4">
        <v>27.519</v>
      </c>
      <c r="F54" s="4">
        <f>505.635729/8</f>
        <v>63.20446613</v>
      </c>
    </row>
    <row r="55" ht="15.75" customHeight="1">
      <c r="A55" s="3">
        <v>8.0</v>
      </c>
      <c r="B55" s="4">
        <v>0.025</v>
      </c>
      <c r="C55" s="4">
        <v>0.202</v>
      </c>
      <c r="D55" s="4">
        <v>2.266</v>
      </c>
      <c r="E55" s="4">
        <v>28.0</v>
      </c>
      <c r="F55" s="4">
        <f>478.116865/8</f>
        <v>59.76460813</v>
      </c>
    </row>
    <row r="56" ht="15.75" customHeight="1">
      <c r="A56" s="3">
        <v>9.0</v>
      </c>
      <c r="B56" s="4">
        <v>0.026</v>
      </c>
      <c r="C56" s="4">
        <v>0.205</v>
      </c>
      <c r="D56" s="4">
        <v>2.278</v>
      </c>
      <c r="E56" s="4">
        <v>27.819</v>
      </c>
      <c r="F56" s="4">
        <f>481.476445/8</f>
        <v>60.18455563</v>
      </c>
    </row>
    <row r="57" ht="15.75" customHeight="1">
      <c r="A57" s="3">
        <v>10.0</v>
      </c>
      <c r="B57" s="4">
        <v>0.027</v>
      </c>
      <c r="C57" s="4">
        <v>0.21</v>
      </c>
      <c r="D57" s="4">
        <v>2.292</v>
      </c>
      <c r="E57" s="4">
        <v>28.096</v>
      </c>
      <c r="F57" s="4">
        <f>445.823184/8</f>
        <v>55.727898</v>
      </c>
    </row>
    <row r="58" ht="15.75" customHeight="1">
      <c r="A58" s="8" t="s">
        <v>6</v>
      </c>
      <c r="B58" s="9">
        <v>0.0258</v>
      </c>
      <c r="C58" s="9">
        <v>0.1976</v>
      </c>
      <c r="D58" s="9">
        <v>2.2083</v>
      </c>
      <c r="E58" s="9">
        <v>27.3659</v>
      </c>
      <c r="F58" s="9">
        <f>AVERAGE(F48:F57)</f>
        <v>61.70334663</v>
      </c>
    </row>
    <row r="59" ht="15.75" customHeight="1">
      <c r="A59" s="14" t="s">
        <v>8</v>
      </c>
      <c r="B59" s="15">
        <v>8.514953488</v>
      </c>
      <c r="C59" s="15">
        <v>9.777527834</v>
      </c>
      <c r="D59" s="15">
        <v>9.65029887</v>
      </c>
      <c r="E59" s="15">
        <v>9.588972586</v>
      </c>
      <c r="F59" s="15">
        <v>1.092123526</v>
      </c>
    </row>
    <row r="60" ht="15.75" customHeight="1"/>
    <row r="61" ht="15.75" customHeight="1">
      <c r="A61" s="1" t="s">
        <v>11</v>
      </c>
      <c r="F61" s="4"/>
    </row>
    <row r="62" ht="15.75" customHeight="1">
      <c r="A62" s="3" t="s">
        <v>1</v>
      </c>
      <c r="B62" s="3">
        <v>400.0</v>
      </c>
      <c r="C62" s="3">
        <v>800.0</v>
      </c>
      <c r="D62" s="3">
        <v>1600.0</v>
      </c>
      <c r="E62" s="3">
        <v>3200.0</v>
      </c>
      <c r="F62" s="3">
        <v>4000.0</v>
      </c>
    </row>
    <row r="63" ht="15.75" customHeight="1">
      <c r="A63" s="3">
        <v>1.0</v>
      </c>
      <c r="B63" s="4">
        <v>0.025</v>
      </c>
      <c r="C63" s="4">
        <v>0.207</v>
      </c>
      <c r="D63" s="4">
        <v>1.947</v>
      </c>
      <c r="E63" s="4">
        <v>22.268</v>
      </c>
      <c r="F63" s="10">
        <f>618.45195/13</f>
        <v>47.57322692</v>
      </c>
    </row>
    <row r="64" ht="15.75" customHeight="1">
      <c r="A64" s="3">
        <v>2.0</v>
      </c>
      <c r="B64" s="4">
        <v>0.026</v>
      </c>
      <c r="C64" s="4">
        <v>0.209</v>
      </c>
      <c r="D64" s="4">
        <v>1.962</v>
      </c>
      <c r="E64" s="4">
        <v>22.496</v>
      </c>
      <c r="F64" s="10">
        <f>623.797737/13</f>
        <v>47.98444131</v>
      </c>
    </row>
    <row r="65" ht="15.75" customHeight="1">
      <c r="A65" s="3">
        <v>3.0</v>
      </c>
      <c r="B65" s="4">
        <v>0.025</v>
      </c>
      <c r="C65" s="4">
        <v>0.22</v>
      </c>
      <c r="D65" s="4">
        <v>2.147</v>
      </c>
      <c r="E65" s="4">
        <v>23.858</v>
      </c>
      <c r="F65" s="10">
        <f>635.835497/13</f>
        <v>48.91042285</v>
      </c>
    </row>
    <row r="66" ht="15.75" customHeight="1">
      <c r="A66" s="3">
        <v>4.0</v>
      </c>
      <c r="B66" s="4">
        <v>0.026</v>
      </c>
      <c r="C66" s="4">
        <v>0.23</v>
      </c>
      <c r="D66" s="4">
        <v>2.125</v>
      </c>
      <c r="E66" s="4">
        <v>23.997</v>
      </c>
      <c r="F66" s="10">
        <f>651.53842/13</f>
        <v>50.11834</v>
      </c>
    </row>
    <row r="67" ht="15.75" customHeight="1">
      <c r="A67" s="3">
        <v>5.0</v>
      </c>
      <c r="B67" s="4">
        <v>0.026</v>
      </c>
      <c r="C67" s="4">
        <v>0.232</v>
      </c>
      <c r="D67" s="4">
        <v>2.158</v>
      </c>
      <c r="E67" s="4">
        <v>24.334</v>
      </c>
      <c r="F67" s="10">
        <f>649.909444/13</f>
        <v>49.99303415</v>
      </c>
    </row>
    <row r="68" ht="15.75" customHeight="1">
      <c r="A68" s="3">
        <v>6.0</v>
      </c>
      <c r="B68" s="4">
        <v>0.028</v>
      </c>
      <c r="C68" s="4">
        <v>0.236</v>
      </c>
      <c r="D68" s="4">
        <v>2.179</v>
      </c>
      <c r="E68" s="4">
        <v>24.211</v>
      </c>
      <c r="F68" s="10">
        <f>662.205538/13</f>
        <v>50.93888754</v>
      </c>
    </row>
    <row r="69" ht="15.75" customHeight="1">
      <c r="A69" s="3">
        <v>7.0</v>
      </c>
      <c r="B69" s="4">
        <v>0.025</v>
      </c>
      <c r="C69" s="4">
        <v>0.236</v>
      </c>
      <c r="D69" s="4">
        <v>2.156</v>
      </c>
      <c r="E69" s="4">
        <v>24.189</v>
      </c>
      <c r="F69" s="10">
        <f>661.532869/13</f>
        <v>50.88714377</v>
      </c>
    </row>
    <row r="70" ht="15.75" customHeight="1">
      <c r="A70" s="3">
        <v>8.0</v>
      </c>
      <c r="B70" s="4">
        <v>0.025</v>
      </c>
      <c r="C70" s="4">
        <v>0.233</v>
      </c>
      <c r="D70" s="4">
        <v>2.229</v>
      </c>
      <c r="E70" s="4">
        <v>24.282</v>
      </c>
      <c r="F70" s="10">
        <f>661.751024/13</f>
        <v>50.90392492</v>
      </c>
    </row>
    <row r="71" ht="15.75" customHeight="1">
      <c r="A71" s="3">
        <v>9.0</v>
      </c>
      <c r="B71" s="4">
        <v>0.028</v>
      </c>
      <c r="C71" s="4">
        <v>0.277</v>
      </c>
      <c r="D71" s="4">
        <v>2.298</v>
      </c>
      <c r="E71" s="4">
        <v>22.781</v>
      </c>
      <c r="F71" s="10">
        <f>667.394439/13</f>
        <v>51.33803377</v>
      </c>
    </row>
    <row r="72" ht="15.75" customHeight="1">
      <c r="A72" s="3">
        <v>10.0</v>
      </c>
      <c r="B72" s="4">
        <v>0.026</v>
      </c>
      <c r="C72" s="4">
        <v>0.234</v>
      </c>
      <c r="D72" s="4">
        <v>2.164</v>
      </c>
      <c r="E72" s="4">
        <v>24.055</v>
      </c>
      <c r="F72" s="10">
        <f>661.613621/13</f>
        <v>50.89335546</v>
      </c>
    </row>
    <row r="73" ht="15.75" customHeight="1">
      <c r="A73" s="8" t="s">
        <v>6</v>
      </c>
      <c r="B73" s="9">
        <v>0.026</v>
      </c>
      <c r="C73" s="9">
        <v>0.2314</v>
      </c>
      <c r="D73" s="9">
        <v>2.1365</v>
      </c>
      <c r="E73" s="9">
        <v>23.6471</v>
      </c>
      <c r="F73" s="9">
        <f>AVERAGE(F63:F72)</f>
        <v>49.95408107</v>
      </c>
    </row>
    <row r="74" ht="15.75" customHeight="1">
      <c r="A74" s="14" t="s">
        <v>8</v>
      </c>
      <c r="B74" s="15">
        <v>8.449453846</v>
      </c>
      <c r="C74" s="15">
        <v>8.349349611</v>
      </c>
      <c r="D74" s="15">
        <v>9.97461034</v>
      </c>
      <c r="E74" s="15">
        <v>11.09695755</v>
      </c>
      <c r="F74" s="15">
        <v>8.301491791</v>
      </c>
    </row>
    <row r="75" ht="15.75" customHeight="1"/>
    <row r="76" ht="15.75" customHeight="1">
      <c r="A76" s="1" t="s">
        <v>12</v>
      </c>
      <c r="F76" s="4"/>
    </row>
    <row r="77" ht="15.75" customHeight="1">
      <c r="A77" s="3" t="s">
        <v>1</v>
      </c>
      <c r="B77" s="3">
        <v>400.0</v>
      </c>
      <c r="C77" s="3">
        <v>800.0</v>
      </c>
      <c r="D77" s="3">
        <v>1600.0</v>
      </c>
      <c r="E77" s="3">
        <v>3200.0</v>
      </c>
      <c r="F77" s="3">
        <v>4000.0</v>
      </c>
    </row>
    <row r="78" ht="15.75" customHeight="1">
      <c r="A78" s="3">
        <v>1.0</v>
      </c>
      <c r="B78" s="4">
        <v>0.026</v>
      </c>
      <c r="C78" s="4">
        <v>0.186</v>
      </c>
      <c r="D78" s="4">
        <v>1.858</v>
      </c>
      <c r="E78" s="4">
        <v>21.106</v>
      </c>
      <c r="F78" s="10">
        <v>45.2932</v>
      </c>
    </row>
    <row r="79" ht="15.75" customHeight="1">
      <c r="A79" s="3">
        <v>2.0</v>
      </c>
      <c r="B79" s="4">
        <v>0.025</v>
      </c>
      <c r="C79" s="4">
        <v>0.191</v>
      </c>
      <c r="D79" s="4">
        <v>1.953</v>
      </c>
      <c r="E79" s="4">
        <v>21.156</v>
      </c>
      <c r="F79" s="10">
        <v>44.762</v>
      </c>
    </row>
    <row r="80" ht="15.75" customHeight="1">
      <c r="A80" s="3">
        <v>3.0</v>
      </c>
      <c r="B80" s="4">
        <v>0.025</v>
      </c>
      <c r="C80" s="4">
        <v>0.191</v>
      </c>
      <c r="D80" s="4">
        <v>1.866</v>
      </c>
      <c r="E80" s="4">
        <v>21.061</v>
      </c>
      <c r="F80" s="10">
        <v>43.459</v>
      </c>
    </row>
    <row r="81" ht="15.75" customHeight="1">
      <c r="A81" s="3">
        <v>4.0</v>
      </c>
      <c r="B81" s="4">
        <v>0.026</v>
      </c>
      <c r="C81" s="4">
        <v>0.193</v>
      </c>
      <c r="D81" s="4">
        <v>2.045</v>
      </c>
      <c r="E81" s="4">
        <v>21.852</v>
      </c>
      <c r="F81" s="10">
        <v>45.1017</v>
      </c>
    </row>
    <row r="82" ht="15.75" customHeight="1">
      <c r="A82" s="3">
        <v>5.0</v>
      </c>
      <c r="B82" s="4">
        <v>0.026</v>
      </c>
      <c r="C82" s="4">
        <v>0.202</v>
      </c>
      <c r="D82" s="4">
        <v>2.049</v>
      </c>
      <c r="E82" s="4">
        <v>22.239</v>
      </c>
      <c r="F82" s="10">
        <v>43.86262</v>
      </c>
    </row>
    <row r="83" ht="15.75" customHeight="1">
      <c r="A83" s="3">
        <v>6.0</v>
      </c>
      <c r="B83" s="4">
        <v>0.026</v>
      </c>
      <c r="C83" s="4">
        <v>0.211</v>
      </c>
      <c r="D83" s="4">
        <v>2.097</v>
      </c>
      <c r="E83" s="4">
        <v>22.69</v>
      </c>
      <c r="F83" s="10">
        <v>43.28087</v>
      </c>
    </row>
    <row r="84" ht="15.75" customHeight="1">
      <c r="A84" s="3">
        <v>7.0</v>
      </c>
      <c r="B84" s="4">
        <v>0.025</v>
      </c>
      <c r="C84" s="4">
        <v>0.197</v>
      </c>
      <c r="D84" s="4">
        <v>2.125</v>
      </c>
      <c r="E84" s="4">
        <v>22.51</v>
      </c>
      <c r="F84" s="10">
        <v>43.67012</v>
      </c>
    </row>
    <row r="85" ht="15.75" customHeight="1">
      <c r="A85" s="3">
        <v>8.0</v>
      </c>
      <c r="B85" s="4">
        <v>0.026</v>
      </c>
      <c r="C85" s="4">
        <v>0.212</v>
      </c>
      <c r="D85" s="4">
        <v>2.129</v>
      </c>
      <c r="E85" s="4">
        <v>22.442</v>
      </c>
      <c r="F85" s="10">
        <v>43.578217</v>
      </c>
    </row>
    <row r="86" ht="15.75" customHeight="1">
      <c r="A86" s="3">
        <v>9.0</v>
      </c>
      <c r="B86" s="4">
        <v>0.024</v>
      </c>
      <c r="C86" s="4">
        <v>0.213</v>
      </c>
      <c r="D86" s="4">
        <v>2.102</v>
      </c>
      <c r="E86" s="4">
        <v>22.646</v>
      </c>
      <c r="F86" s="10">
        <v>43.578217</v>
      </c>
    </row>
    <row r="87" ht="15.75" customHeight="1">
      <c r="A87" s="3">
        <v>10.0</v>
      </c>
      <c r="B87" s="4">
        <v>0.026</v>
      </c>
      <c r="C87" s="4">
        <v>0.211</v>
      </c>
      <c r="D87" s="4">
        <v>2.11</v>
      </c>
      <c r="E87" s="4">
        <v>22.605</v>
      </c>
      <c r="F87" s="10">
        <v>44.61426</v>
      </c>
    </row>
    <row r="88" ht="15.75" customHeight="1">
      <c r="A88" s="8" t="s">
        <v>6</v>
      </c>
      <c r="B88" s="9">
        <v>0.0255</v>
      </c>
      <c r="C88" s="9">
        <v>0.2007</v>
      </c>
      <c r="D88" s="9">
        <v>2.0334</v>
      </c>
      <c r="E88" s="9">
        <v>22.0307</v>
      </c>
      <c r="F88" s="13">
        <f>AVERAGE(F78:F87)</f>
        <v>44.1200204</v>
      </c>
    </row>
    <row r="89" ht="15.75" customHeight="1">
      <c r="A89" s="14" t="s">
        <v>8</v>
      </c>
      <c r="B89" s="15">
        <v>8.615129412</v>
      </c>
      <c r="C89" s="15">
        <v>9.626504733</v>
      </c>
      <c r="D89" s="15">
        <v>10.4803556</v>
      </c>
      <c r="E89" s="15">
        <v>11.91114512</v>
      </c>
      <c r="F89" s="15">
        <f>DIVIDE(F13,F88)</f>
        <v>12.21897468</v>
      </c>
    </row>
    <row r="90" ht="15.75" customHeight="1"/>
    <row r="91" ht="15.75" customHeight="1">
      <c r="A91" s="1" t="s">
        <v>13</v>
      </c>
      <c r="F91" s="4"/>
    </row>
    <row r="92" ht="15.75" customHeight="1">
      <c r="A92" s="3" t="s">
        <v>1</v>
      </c>
      <c r="B92" s="3">
        <v>400.0</v>
      </c>
      <c r="C92" s="3">
        <v>800.0</v>
      </c>
      <c r="D92" s="3">
        <v>1600.0</v>
      </c>
      <c r="E92" s="3">
        <v>3200.0</v>
      </c>
      <c r="F92" s="3">
        <v>4000.0</v>
      </c>
    </row>
    <row r="93" ht="15.75" customHeight="1">
      <c r="A93" s="3">
        <v>1.0</v>
      </c>
      <c r="B93" s="4">
        <v>0.075</v>
      </c>
      <c r="C93" s="4">
        <v>0.614</v>
      </c>
      <c r="D93" s="4">
        <v>8.854</v>
      </c>
      <c r="E93" s="4">
        <v>78.959</v>
      </c>
      <c r="F93" s="4">
        <v>157.398</v>
      </c>
    </row>
    <row r="94" ht="15.75" customHeight="1">
      <c r="A94" s="3">
        <v>2.0</v>
      </c>
      <c r="B94" s="4">
        <v>0.075</v>
      </c>
      <c r="C94" s="4">
        <v>0.693</v>
      </c>
      <c r="D94" s="4">
        <v>9.041</v>
      </c>
      <c r="E94" s="4">
        <v>76.738</v>
      </c>
      <c r="F94" s="4">
        <v>162.086</v>
      </c>
    </row>
    <row r="95" ht="15.75" customHeight="1">
      <c r="A95" s="3">
        <v>3.0</v>
      </c>
      <c r="B95" s="4">
        <v>0.075</v>
      </c>
      <c r="C95" s="4">
        <v>0.659</v>
      </c>
      <c r="D95" s="4">
        <v>9.32</v>
      </c>
      <c r="E95" s="4">
        <v>81.634</v>
      </c>
      <c r="F95" s="4">
        <v>163.315</v>
      </c>
    </row>
    <row r="96" ht="15.75" customHeight="1">
      <c r="A96" s="3">
        <v>4.0</v>
      </c>
      <c r="B96" s="4">
        <v>0.075</v>
      </c>
      <c r="C96" s="4">
        <v>0.669</v>
      </c>
      <c r="D96" s="4">
        <v>9.039</v>
      </c>
      <c r="E96" s="4">
        <v>76.867</v>
      </c>
      <c r="F96" s="4">
        <v>156.068</v>
      </c>
    </row>
    <row r="97" ht="15.75" customHeight="1">
      <c r="A97" s="3">
        <v>5.0</v>
      </c>
      <c r="B97" s="4">
        <v>0.079</v>
      </c>
      <c r="C97" s="4">
        <v>0.746</v>
      </c>
      <c r="D97" s="4">
        <v>9.397</v>
      </c>
      <c r="E97" s="4">
        <v>82.681</v>
      </c>
      <c r="F97" s="4">
        <v>179.17</v>
      </c>
    </row>
    <row r="98" ht="15.75" customHeight="1">
      <c r="A98" s="3">
        <v>6.0</v>
      </c>
      <c r="B98" s="4">
        <v>0.078</v>
      </c>
      <c r="C98" s="4">
        <v>0.723</v>
      </c>
      <c r="D98" s="4">
        <v>9.291</v>
      </c>
      <c r="E98" s="4">
        <v>84.866</v>
      </c>
      <c r="F98" s="4">
        <v>170.106</v>
      </c>
    </row>
    <row r="99" ht="15.75" customHeight="1">
      <c r="A99" s="3">
        <v>7.0</v>
      </c>
      <c r="B99" s="4">
        <v>0.081</v>
      </c>
      <c r="C99" s="4">
        <v>0.739</v>
      </c>
      <c r="D99" s="4">
        <v>9.351</v>
      </c>
      <c r="E99" s="4">
        <v>82.697</v>
      </c>
      <c r="F99" s="4">
        <v>166.972</v>
      </c>
    </row>
    <row r="100" ht="15.75" customHeight="1">
      <c r="A100" s="3">
        <v>8.0</v>
      </c>
      <c r="B100" s="4">
        <v>0.077</v>
      </c>
      <c r="C100" s="4">
        <v>0.727</v>
      </c>
      <c r="D100" s="4">
        <v>9.198</v>
      </c>
      <c r="E100" s="4">
        <v>81.013</v>
      </c>
      <c r="F100" s="4">
        <v>155.278</v>
      </c>
    </row>
    <row r="101" ht="15.75" customHeight="1">
      <c r="A101" s="3">
        <v>9.0</v>
      </c>
      <c r="B101" s="4">
        <v>0.069</v>
      </c>
      <c r="C101" s="4">
        <v>0.639</v>
      </c>
      <c r="D101" s="4">
        <v>8.234</v>
      </c>
      <c r="E101" s="4">
        <v>92.639</v>
      </c>
      <c r="F101" s="4">
        <v>209.196</v>
      </c>
    </row>
    <row r="102" ht="15.75" customHeight="1">
      <c r="A102" s="3">
        <v>10.0</v>
      </c>
      <c r="B102" s="4">
        <v>0.092</v>
      </c>
      <c r="C102" s="4">
        <v>0.877</v>
      </c>
      <c r="D102" s="4">
        <v>11.568</v>
      </c>
      <c r="E102" s="4">
        <v>103.042</v>
      </c>
      <c r="F102" s="4">
        <v>192.722</v>
      </c>
    </row>
    <row r="103" ht="15.75" customHeight="1">
      <c r="A103" s="8" t="s">
        <v>6</v>
      </c>
      <c r="B103" s="9">
        <v>0.0776</v>
      </c>
      <c r="C103" s="9">
        <v>0.7086</v>
      </c>
      <c r="D103" s="9">
        <v>9.3293</v>
      </c>
      <c r="E103" s="9">
        <v>84.1136</v>
      </c>
      <c r="F103" s="9">
        <v>171.2311</v>
      </c>
    </row>
    <row r="104" ht="15.75" customHeight="1">
      <c r="A104" s="14" t="s">
        <v>8</v>
      </c>
      <c r="B104" s="15">
        <v>2.831002577</v>
      </c>
      <c r="C104" s="15">
        <v>2.726558707</v>
      </c>
      <c r="D104" s="15">
        <v>2.28428231</v>
      </c>
      <c r="E104" s="15">
        <v>3.119719818</v>
      </c>
      <c r="F104" s="15">
        <v>3.148384914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76:E76"/>
    <mergeCell ref="A91:E91"/>
    <mergeCell ref="A1:E1"/>
    <mergeCell ref="G3:I3"/>
    <mergeCell ref="G4:I4"/>
    <mergeCell ref="A16:E16"/>
    <mergeCell ref="A31:E31"/>
    <mergeCell ref="A46:E46"/>
    <mergeCell ref="A61:E6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2023-09-13T20:07:40Z</dcterms:created>
  <dc:creator>MI EQUIPO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0x01010067CBB4BA5705664F9599B44D89014103</vt:lpwstr>
  </property>
</Properties>
</file>