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18915" windowHeight="8010" activeTab="4"/>
  </bookViews>
  <sheets>
    <sheet name="completed" sheetId="5" r:id="rId1"/>
    <sheet name="postingrating" sheetId="2" r:id="rId2"/>
    <sheet name="posting" sheetId="7" r:id="rId3"/>
    <sheet name="image" sheetId="3" r:id="rId4"/>
    <sheet name="TRAININGSDATEN" sheetId="8" r:id="rId5"/>
  </sheets>
  <calcPr calcId="145621"/>
</workbook>
</file>

<file path=xl/calcChain.xml><?xml version="1.0" encoding="utf-8"?>
<calcChain xmlns="http://schemas.openxmlformats.org/spreadsheetml/2006/main">
  <c r="B451" i="8" l="1"/>
  <c r="C451" i="8"/>
  <c r="D451" i="8"/>
  <c r="B452" i="8"/>
  <c r="C452" i="8"/>
  <c r="D452" i="8"/>
  <c r="B453" i="8"/>
  <c r="C453" i="8"/>
  <c r="D453" i="8"/>
  <c r="B454" i="8"/>
  <c r="C454" i="8"/>
  <c r="D454" i="8"/>
  <c r="B455" i="8"/>
  <c r="C455" i="8"/>
  <c r="D455" i="8"/>
  <c r="B433" i="8"/>
  <c r="C433" i="8"/>
  <c r="D433" i="8"/>
  <c r="B434" i="8"/>
  <c r="C434" i="8"/>
  <c r="D434" i="8"/>
  <c r="B435" i="8"/>
  <c r="C435" i="8"/>
  <c r="D435" i="8"/>
  <c r="B436" i="8"/>
  <c r="C436" i="8"/>
  <c r="D436" i="8"/>
  <c r="B437" i="8"/>
  <c r="C437" i="8"/>
  <c r="D437" i="8"/>
  <c r="B438" i="8"/>
  <c r="C438" i="8"/>
  <c r="D438" i="8"/>
  <c r="B439" i="8"/>
  <c r="C439" i="8"/>
  <c r="D439" i="8"/>
  <c r="B440" i="8"/>
  <c r="C440" i="8"/>
  <c r="D440" i="8"/>
  <c r="B441" i="8"/>
  <c r="C441" i="8"/>
  <c r="D441" i="8"/>
  <c r="B442" i="8"/>
  <c r="C442" i="8"/>
  <c r="D442" i="8"/>
  <c r="B443" i="8"/>
  <c r="C443" i="8"/>
  <c r="D443" i="8"/>
  <c r="B444" i="8"/>
  <c r="C444" i="8"/>
  <c r="D444" i="8"/>
  <c r="B445" i="8"/>
  <c r="C445" i="8"/>
  <c r="D445" i="8"/>
  <c r="B446" i="8"/>
  <c r="C446" i="8"/>
  <c r="D446" i="8"/>
  <c r="B447" i="8"/>
  <c r="C447" i="8"/>
  <c r="D447" i="8"/>
  <c r="B448" i="8"/>
  <c r="C448" i="8"/>
  <c r="D448" i="8"/>
  <c r="B449" i="8"/>
  <c r="C449" i="8"/>
  <c r="D449" i="8"/>
  <c r="B450" i="8"/>
  <c r="C450" i="8"/>
  <c r="D450" i="8"/>
  <c r="B433" i="5"/>
  <c r="B434" i="5"/>
  <c r="B435" i="5"/>
  <c r="B436" i="5"/>
  <c r="B437" i="5"/>
  <c r="B438" i="5"/>
  <c r="B439" i="5"/>
  <c r="B440" i="5"/>
  <c r="B441" i="5"/>
  <c r="B442" i="5"/>
  <c r="B443" i="5"/>
  <c r="B444" i="5"/>
  <c r="B445" i="5"/>
  <c r="B446" i="5"/>
  <c r="B447" i="5"/>
  <c r="B448" i="5"/>
  <c r="B449" i="5"/>
  <c r="B450" i="5"/>
  <c r="B451" i="5"/>
  <c r="B452" i="5"/>
  <c r="B453" i="5"/>
  <c r="B454" i="5"/>
  <c r="B455" i="5"/>
  <c r="C22" i="8"/>
  <c r="B350" i="8"/>
  <c r="C350" i="8"/>
  <c r="D350" i="8"/>
  <c r="B351" i="8"/>
  <c r="C351" i="8"/>
  <c r="D351" i="8"/>
  <c r="B352" i="8"/>
  <c r="C352" i="8"/>
  <c r="D352" i="8"/>
  <c r="B353" i="8"/>
  <c r="C353" i="8"/>
  <c r="D353" i="8"/>
  <c r="B354" i="8"/>
  <c r="C354" i="8"/>
  <c r="D354" i="8"/>
  <c r="B355" i="8"/>
  <c r="C355" i="8"/>
  <c r="D355" i="8"/>
  <c r="B356" i="8"/>
  <c r="C356" i="8"/>
  <c r="D356" i="8"/>
  <c r="B357" i="8"/>
  <c r="C357" i="8"/>
  <c r="D357" i="8"/>
  <c r="B358" i="8"/>
  <c r="C358" i="8"/>
  <c r="D358" i="8"/>
  <c r="B359" i="8"/>
  <c r="C359" i="8"/>
  <c r="D359" i="8"/>
  <c r="B360" i="8"/>
  <c r="C360" i="8"/>
  <c r="D360" i="8"/>
  <c r="B361" i="8"/>
  <c r="C361" i="8"/>
  <c r="D361" i="8"/>
  <c r="B362" i="8"/>
  <c r="C362" i="8"/>
  <c r="D362" i="8"/>
  <c r="B363" i="8"/>
  <c r="C363" i="8"/>
  <c r="D363" i="8"/>
  <c r="B364" i="8"/>
  <c r="C364" i="8"/>
  <c r="D364" i="8"/>
  <c r="B365" i="8"/>
  <c r="C365" i="8"/>
  <c r="D365" i="8"/>
  <c r="B366" i="8"/>
  <c r="C366" i="8"/>
  <c r="D366" i="8"/>
  <c r="B367" i="8"/>
  <c r="C367" i="8"/>
  <c r="D367" i="8"/>
  <c r="B368" i="8"/>
  <c r="C368" i="8"/>
  <c r="D368" i="8"/>
  <c r="B369" i="8"/>
  <c r="C369" i="8"/>
  <c r="D369" i="8"/>
  <c r="B370" i="8"/>
  <c r="C370" i="8"/>
  <c r="D370" i="8"/>
  <c r="B371" i="8"/>
  <c r="C371" i="8"/>
  <c r="D371" i="8"/>
  <c r="B372" i="8"/>
  <c r="C372" i="8"/>
  <c r="D372" i="8"/>
  <c r="B373" i="8"/>
  <c r="C373" i="8"/>
  <c r="D373" i="8"/>
  <c r="B374" i="8"/>
  <c r="C374" i="8"/>
  <c r="D374" i="8"/>
  <c r="B375" i="8"/>
  <c r="C375" i="8"/>
  <c r="D375" i="8"/>
  <c r="B376" i="8"/>
  <c r="C376" i="8"/>
  <c r="D376" i="8"/>
  <c r="B377" i="8"/>
  <c r="C377" i="8"/>
  <c r="D377" i="8"/>
  <c r="B378" i="8"/>
  <c r="C378" i="8"/>
  <c r="D378" i="8"/>
  <c r="B379" i="8"/>
  <c r="C379" i="8"/>
  <c r="D379" i="8"/>
  <c r="B380" i="8"/>
  <c r="C380" i="8"/>
  <c r="D380" i="8"/>
  <c r="B381" i="8"/>
  <c r="C381" i="8"/>
  <c r="D381" i="8"/>
  <c r="B382" i="8"/>
  <c r="C382" i="8"/>
  <c r="D382" i="8"/>
  <c r="B383" i="8"/>
  <c r="C383" i="8"/>
  <c r="D383" i="8"/>
  <c r="B384" i="8"/>
  <c r="C384" i="8"/>
  <c r="D384" i="8"/>
  <c r="B385" i="8"/>
  <c r="C385" i="8"/>
  <c r="D385" i="8"/>
  <c r="B386" i="8"/>
  <c r="C386" i="8"/>
  <c r="D386" i="8"/>
  <c r="B387" i="8"/>
  <c r="C387" i="8"/>
  <c r="D387" i="8"/>
  <c r="B388" i="8"/>
  <c r="C388" i="8"/>
  <c r="D388" i="8"/>
  <c r="B389" i="8"/>
  <c r="C389" i="8"/>
  <c r="D389" i="8"/>
  <c r="B390" i="8"/>
  <c r="C390" i="8"/>
  <c r="D390" i="8"/>
  <c r="B391" i="8"/>
  <c r="C391" i="8"/>
  <c r="D391" i="8"/>
  <c r="B392" i="8"/>
  <c r="C392" i="8"/>
  <c r="D392" i="8"/>
  <c r="B393" i="8"/>
  <c r="C393" i="8"/>
  <c r="D393" i="8"/>
  <c r="B394" i="8"/>
  <c r="C394" i="8"/>
  <c r="D394" i="8"/>
  <c r="B395" i="8"/>
  <c r="C395" i="8"/>
  <c r="D395" i="8"/>
  <c r="B396" i="8"/>
  <c r="C396" i="8"/>
  <c r="D396" i="8"/>
  <c r="B397" i="8"/>
  <c r="C397" i="8"/>
  <c r="D397" i="8"/>
  <c r="B398" i="8"/>
  <c r="C398" i="8"/>
  <c r="D398" i="8"/>
  <c r="B399" i="8"/>
  <c r="C399" i="8"/>
  <c r="D399" i="8"/>
  <c r="B400" i="8"/>
  <c r="C400" i="8"/>
  <c r="D400" i="8"/>
  <c r="B401" i="8"/>
  <c r="C401" i="8"/>
  <c r="D401" i="8"/>
  <c r="B402" i="8"/>
  <c r="C402" i="8"/>
  <c r="D402" i="8"/>
  <c r="B403" i="8"/>
  <c r="C403" i="8"/>
  <c r="D403" i="8"/>
  <c r="B404" i="8"/>
  <c r="C404" i="8"/>
  <c r="D404" i="8"/>
  <c r="B405" i="8"/>
  <c r="C405" i="8"/>
  <c r="D405" i="8"/>
  <c r="B406" i="8"/>
  <c r="C406" i="8"/>
  <c r="D406" i="8"/>
  <c r="B407" i="8"/>
  <c r="C407" i="8"/>
  <c r="D407" i="8"/>
  <c r="B408" i="8"/>
  <c r="C408" i="8"/>
  <c r="D408" i="8"/>
  <c r="B409" i="8"/>
  <c r="C409" i="8"/>
  <c r="D409" i="8"/>
  <c r="B410" i="8"/>
  <c r="C410" i="8"/>
  <c r="D410" i="8"/>
  <c r="B411" i="8"/>
  <c r="C411" i="8"/>
  <c r="D411" i="8"/>
  <c r="B412" i="8"/>
  <c r="C412" i="8"/>
  <c r="D412" i="8"/>
  <c r="B413" i="8"/>
  <c r="C413" i="8"/>
  <c r="D413" i="8"/>
  <c r="B414" i="8"/>
  <c r="C414" i="8"/>
  <c r="D414" i="8"/>
  <c r="B415" i="8"/>
  <c r="C415" i="8"/>
  <c r="D415" i="8"/>
  <c r="B416" i="8"/>
  <c r="C416" i="8"/>
  <c r="D416" i="8"/>
  <c r="B417" i="8"/>
  <c r="C417" i="8"/>
  <c r="D417" i="8"/>
  <c r="B418" i="8"/>
  <c r="C418" i="8"/>
  <c r="D418" i="8"/>
  <c r="B419" i="8"/>
  <c r="C419" i="8"/>
  <c r="D419" i="8"/>
  <c r="B420" i="8"/>
  <c r="C420" i="8"/>
  <c r="D420" i="8"/>
  <c r="B421" i="8"/>
  <c r="C421" i="8"/>
  <c r="D421" i="8"/>
  <c r="B422" i="8"/>
  <c r="C422" i="8"/>
  <c r="D422" i="8"/>
  <c r="B423" i="8"/>
  <c r="C423" i="8"/>
  <c r="D423" i="8"/>
  <c r="B424" i="8"/>
  <c r="C424" i="8"/>
  <c r="D424" i="8"/>
  <c r="B425" i="8"/>
  <c r="C425" i="8"/>
  <c r="D425" i="8"/>
  <c r="B426" i="8"/>
  <c r="C426" i="8"/>
  <c r="D426" i="8"/>
  <c r="B427" i="8"/>
  <c r="C427" i="8"/>
  <c r="D427" i="8"/>
  <c r="B428" i="8"/>
  <c r="C428" i="8"/>
  <c r="D428" i="8"/>
  <c r="B429" i="8"/>
  <c r="C429" i="8"/>
  <c r="D429" i="8"/>
  <c r="B430" i="8"/>
  <c r="C430" i="8"/>
  <c r="D430" i="8"/>
  <c r="B431" i="8"/>
  <c r="C431" i="8"/>
  <c r="D431" i="8"/>
  <c r="B432" i="8"/>
  <c r="C432" i="8"/>
  <c r="D432" i="8"/>
  <c r="B307" i="8"/>
  <c r="C307" i="8"/>
  <c r="D307" i="8"/>
  <c r="B308" i="8"/>
  <c r="C308" i="8"/>
  <c r="D308" i="8"/>
  <c r="B309" i="8"/>
  <c r="C309" i="8"/>
  <c r="D309" i="8"/>
  <c r="B310" i="8"/>
  <c r="C310" i="8"/>
  <c r="D310" i="8"/>
  <c r="B311" i="8"/>
  <c r="C311" i="8"/>
  <c r="D311" i="8"/>
  <c r="B312" i="8"/>
  <c r="C312" i="8"/>
  <c r="D312" i="8"/>
  <c r="B313" i="8"/>
  <c r="C313" i="8"/>
  <c r="D313" i="8"/>
  <c r="B314" i="8"/>
  <c r="C314" i="8"/>
  <c r="D314" i="8"/>
  <c r="B315" i="8"/>
  <c r="C315" i="8"/>
  <c r="D315" i="8"/>
  <c r="B316" i="8"/>
  <c r="C316" i="8"/>
  <c r="D316" i="8"/>
  <c r="B317" i="8"/>
  <c r="C317" i="8"/>
  <c r="D317" i="8"/>
  <c r="B318" i="8"/>
  <c r="C318" i="8"/>
  <c r="D318" i="8"/>
  <c r="B319" i="8"/>
  <c r="C319" i="8"/>
  <c r="D319" i="8"/>
  <c r="B320" i="8"/>
  <c r="C320" i="8"/>
  <c r="D320" i="8"/>
  <c r="B321" i="8"/>
  <c r="C321" i="8"/>
  <c r="D321" i="8"/>
  <c r="B322" i="8"/>
  <c r="C322" i="8"/>
  <c r="D322" i="8"/>
  <c r="B323" i="8"/>
  <c r="C323" i="8"/>
  <c r="D323" i="8"/>
  <c r="B324" i="8"/>
  <c r="C324" i="8"/>
  <c r="D324" i="8"/>
  <c r="B325" i="8"/>
  <c r="C325" i="8"/>
  <c r="D325" i="8"/>
  <c r="B326" i="8"/>
  <c r="C326" i="8"/>
  <c r="D326" i="8"/>
  <c r="B327" i="8"/>
  <c r="C327" i="8"/>
  <c r="D327" i="8"/>
  <c r="B328" i="8"/>
  <c r="C328" i="8"/>
  <c r="D328" i="8"/>
  <c r="B329" i="8"/>
  <c r="C329" i="8"/>
  <c r="D329" i="8"/>
  <c r="B330" i="8"/>
  <c r="C330" i="8"/>
  <c r="D330" i="8"/>
  <c r="B331" i="8"/>
  <c r="C331" i="8"/>
  <c r="D331" i="8"/>
  <c r="B332" i="8"/>
  <c r="C332" i="8"/>
  <c r="D332" i="8"/>
  <c r="B333" i="8"/>
  <c r="C333" i="8"/>
  <c r="D333" i="8"/>
  <c r="B334" i="8"/>
  <c r="C334" i="8"/>
  <c r="D334" i="8"/>
  <c r="B335" i="8"/>
  <c r="C335" i="8"/>
  <c r="D335" i="8"/>
  <c r="B336" i="8"/>
  <c r="C336" i="8"/>
  <c r="D336" i="8"/>
  <c r="B337" i="8"/>
  <c r="C337" i="8"/>
  <c r="D337" i="8"/>
  <c r="B338" i="8"/>
  <c r="C338" i="8"/>
  <c r="D338" i="8"/>
  <c r="B339" i="8"/>
  <c r="C339" i="8"/>
  <c r="D339" i="8"/>
  <c r="B340" i="8"/>
  <c r="C340" i="8"/>
  <c r="D340" i="8"/>
  <c r="B341" i="8"/>
  <c r="C341" i="8"/>
  <c r="D341" i="8"/>
  <c r="B342" i="8"/>
  <c r="C342" i="8"/>
  <c r="D342" i="8"/>
  <c r="B343" i="8"/>
  <c r="C343" i="8"/>
  <c r="D343" i="8"/>
  <c r="B344" i="8"/>
  <c r="C344" i="8"/>
  <c r="D344" i="8"/>
  <c r="B345" i="8"/>
  <c r="C345" i="8"/>
  <c r="D345" i="8"/>
  <c r="B346" i="8"/>
  <c r="C346" i="8"/>
  <c r="D346" i="8"/>
  <c r="B347" i="8"/>
  <c r="C347" i="8"/>
  <c r="D347" i="8"/>
  <c r="B348" i="8"/>
  <c r="C348" i="8"/>
  <c r="D348" i="8"/>
  <c r="B349" i="8"/>
  <c r="C349" i="8"/>
  <c r="D349" i="8"/>
  <c r="B289" i="8"/>
  <c r="C289" i="8"/>
  <c r="D289" i="8"/>
  <c r="B290" i="8"/>
  <c r="C290" i="8"/>
  <c r="D290" i="8"/>
  <c r="B291" i="8"/>
  <c r="C291" i="8"/>
  <c r="D291" i="8"/>
  <c r="B292" i="8"/>
  <c r="C292" i="8"/>
  <c r="D292" i="8"/>
  <c r="B293" i="8"/>
  <c r="C293" i="8"/>
  <c r="D293" i="8"/>
  <c r="B294" i="8"/>
  <c r="C294" i="8"/>
  <c r="D294" i="8"/>
  <c r="B295" i="8"/>
  <c r="C295" i="8"/>
  <c r="D295" i="8"/>
  <c r="B296" i="8"/>
  <c r="C296" i="8"/>
  <c r="D296" i="8"/>
  <c r="B297" i="8"/>
  <c r="C297" i="8"/>
  <c r="D297" i="8"/>
  <c r="B298" i="8"/>
  <c r="C298" i="8"/>
  <c r="D298" i="8"/>
  <c r="B299" i="8"/>
  <c r="C299" i="8"/>
  <c r="D299" i="8"/>
  <c r="B300" i="8"/>
  <c r="C300" i="8"/>
  <c r="D300" i="8"/>
  <c r="B301" i="8"/>
  <c r="C301" i="8"/>
  <c r="D301" i="8"/>
  <c r="B302" i="8"/>
  <c r="C302" i="8"/>
  <c r="D302" i="8"/>
  <c r="B303" i="8"/>
  <c r="C303" i="8"/>
  <c r="D303" i="8"/>
  <c r="B304" i="8"/>
  <c r="C304" i="8"/>
  <c r="D304" i="8"/>
  <c r="B305" i="8"/>
  <c r="C305" i="8"/>
  <c r="D305" i="8"/>
  <c r="B306" i="8"/>
  <c r="C306" i="8"/>
  <c r="D306" i="8"/>
  <c r="B3" i="8" l="1"/>
  <c r="C3" i="8"/>
  <c r="D3" i="8"/>
  <c r="B4" i="8"/>
  <c r="C4" i="8"/>
  <c r="D4" i="8"/>
  <c r="B5" i="8"/>
  <c r="C5" i="8"/>
  <c r="D5" i="8"/>
  <c r="B6" i="8"/>
  <c r="C6" i="8"/>
  <c r="D6" i="8"/>
  <c r="B7" i="8"/>
  <c r="C7" i="8"/>
  <c r="D7" i="8"/>
  <c r="B8" i="8"/>
  <c r="C8" i="8"/>
  <c r="D8" i="8"/>
  <c r="B9" i="8"/>
  <c r="C9" i="8"/>
  <c r="D9" i="8"/>
  <c r="B10" i="8"/>
  <c r="C10" i="8"/>
  <c r="D10" i="8"/>
  <c r="B11" i="8"/>
  <c r="C11" i="8"/>
  <c r="D11" i="8"/>
  <c r="B12" i="8"/>
  <c r="C12" i="8"/>
  <c r="D12" i="8"/>
  <c r="B13" i="8"/>
  <c r="C13" i="8"/>
  <c r="D13" i="8"/>
  <c r="B14" i="8"/>
  <c r="C14" i="8"/>
  <c r="D14" i="8"/>
  <c r="B15" i="8"/>
  <c r="C15" i="8"/>
  <c r="D15" i="8"/>
  <c r="B16" i="8"/>
  <c r="C16" i="8"/>
  <c r="D16" i="8"/>
  <c r="B17" i="8"/>
  <c r="C17" i="8"/>
  <c r="D17" i="8"/>
  <c r="B18" i="8"/>
  <c r="C18" i="8"/>
  <c r="D18" i="8"/>
  <c r="B19" i="8"/>
  <c r="C19" i="8"/>
  <c r="D19" i="8"/>
  <c r="B20" i="8"/>
  <c r="C20" i="8"/>
  <c r="D20" i="8"/>
  <c r="B21" i="8"/>
  <c r="C21" i="8"/>
  <c r="D21" i="8"/>
  <c r="B22" i="8"/>
  <c r="D22" i="8"/>
  <c r="B23" i="8"/>
  <c r="C23" i="8"/>
  <c r="D23" i="8"/>
  <c r="B24" i="8"/>
  <c r="C24" i="8"/>
  <c r="D24" i="8"/>
  <c r="B25" i="8"/>
  <c r="C25" i="8"/>
  <c r="D25" i="8"/>
  <c r="B26" i="8"/>
  <c r="C26" i="8"/>
  <c r="D26" i="8"/>
  <c r="B27" i="8"/>
  <c r="C27" i="8"/>
  <c r="D27" i="8"/>
  <c r="B28" i="8"/>
  <c r="C28" i="8"/>
  <c r="D28" i="8"/>
  <c r="B29" i="8"/>
  <c r="C29" i="8"/>
  <c r="D29" i="8"/>
  <c r="B30" i="8"/>
  <c r="C30" i="8"/>
  <c r="D30" i="8"/>
  <c r="B31" i="8"/>
  <c r="C31" i="8"/>
  <c r="D31" i="8"/>
  <c r="B32" i="8"/>
  <c r="C32" i="8"/>
  <c r="D32" i="8"/>
  <c r="B33" i="8"/>
  <c r="C33" i="8"/>
  <c r="D33" i="8"/>
  <c r="B34" i="8"/>
  <c r="C34" i="8"/>
  <c r="D34" i="8"/>
  <c r="B35" i="8"/>
  <c r="C35" i="8"/>
  <c r="D35" i="8"/>
  <c r="B36" i="8"/>
  <c r="C36" i="8"/>
  <c r="D36" i="8"/>
  <c r="B37" i="8"/>
  <c r="C37" i="8"/>
  <c r="D37" i="8"/>
  <c r="B38" i="8"/>
  <c r="C38" i="8"/>
  <c r="D38" i="8"/>
  <c r="B39" i="8"/>
  <c r="C39" i="8"/>
  <c r="D39" i="8"/>
  <c r="B40" i="8"/>
  <c r="C40" i="8"/>
  <c r="D40" i="8"/>
  <c r="B41" i="8"/>
  <c r="C41" i="8"/>
  <c r="D41" i="8"/>
  <c r="B42" i="8"/>
  <c r="C42" i="8"/>
  <c r="D42" i="8"/>
  <c r="B43" i="8"/>
  <c r="C43" i="8"/>
  <c r="D43" i="8"/>
  <c r="B44" i="8"/>
  <c r="C44" i="8"/>
  <c r="D44" i="8"/>
  <c r="B45" i="8"/>
  <c r="C45" i="8"/>
  <c r="D45" i="8"/>
  <c r="B46" i="8"/>
  <c r="C46" i="8"/>
  <c r="D46" i="8"/>
  <c r="B47" i="8"/>
  <c r="C47" i="8"/>
  <c r="D47" i="8"/>
  <c r="B48" i="8"/>
  <c r="C48" i="8"/>
  <c r="D48" i="8"/>
  <c r="B49" i="8"/>
  <c r="C49" i="8"/>
  <c r="D49" i="8"/>
  <c r="B50" i="8"/>
  <c r="C50" i="8"/>
  <c r="D50" i="8"/>
  <c r="B51" i="8"/>
  <c r="C51" i="8"/>
  <c r="D51" i="8"/>
  <c r="B52" i="8"/>
  <c r="C52" i="8"/>
  <c r="D52" i="8"/>
  <c r="B53" i="8"/>
  <c r="C53" i="8"/>
  <c r="D53" i="8"/>
  <c r="B54" i="8"/>
  <c r="C54" i="8"/>
  <c r="D54" i="8"/>
  <c r="B55" i="8"/>
  <c r="C55" i="8"/>
  <c r="D55" i="8"/>
  <c r="B56" i="8"/>
  <c r="C56" i="8"/>
  <c r="D56" i="8"/>
  <c r="B57" i="8"/>
  <c r="C57" i="8"/>
  <c r="D57" i="8"/>
  <c r="B58" i="8"/>
  <c r="C58" i="8"/>
  <c r="D58" i="8"/>
  <c r="B59" i="8"/>
  <c r="C59" i="8"/>
  <c r="D59" i="8"/>
  <c r="B60" i="8"/>
  <c r="C60" i="8"/>
  <c r="D60" i="8"/>
  <c r="B61" i="8"/>
  <c r="C61" i="8"/>
  <c r="D61" i="8"/>
  <c r="B62" i="8"/>
  <c r="C62" i="8"/>
  <c r="D62" i="8"/>
  <c r="B63" i="8"/>
  <c r="C63" i="8"/>
  <c r="D63" i="8"/>
  <c r="B64" i="8"/>
  <c r="C64" i="8"/>
  <c r="D64" i="8"/>
  <c r="B65" i="8"/>
  <c r="C65" i="8"/>
  <c r="D65" i="8"/>
  <c r="B66" i="8"/>
  <c r="C66" i="8"/>
  <c r="D66" i="8"/>
  <c r="B67" i="8"/>
  <c r="C67" i="8"/>
  <c r="D67" i="8"/>
  <c r="B68" i="8"/>
  <c r="C68" i="8"/>
  <c r="D68" i="8"/>
  <c r="B69" i="8"/>
  <c r="C69" i="8"/>
  <c r="D69" i="8"/>
  <c r="B70" i="8"/>
  <c r="C70" i="8"/>
  <c r="D70" i="8"/>
  <c r="B71" i="8"/>
  <c r="C71" i="8"/>
  <c r="D71" i="8"/>
  <c r="B72" i="8"/>
  <c r="C72" i="8"/>
  <c r="D72" i="8"/>
  <c r="B73" i="8"/>
  <c r="C73" i="8"/>
  <c r="D73" i="8"/>
  <c r="B74" i="8"/>
  <c r="C74" i="8"/>
  <c r="D74" i="8"/>
  <c r="B75" i="8"/>
  <c r="C75" i="8"/>
  <c r="D75" i="8"/>
  <c r="B76" i="8"/>
  <c r="C76" i="8"/>
  <c r="D76" i="8"/>
  <c r="B77" i="8"/>
  <c r="C77" i="8"/>
  <c r="D77" i="8"/>
  <c r="B78" i="8"/>
  <c r="C78" i="8"/>
  <c r="D78" i="8"/>
  <c r="B79" i="8"/>
  <c r="C79" i="8"/>
  <c r="D79" i="8"/>
  <c r="B80" i="8"/>
  <c r="C80" i="8"/>
  <c r="D80" i="8"/>
  <c r="B81" i="8"/>
  <c r="C81" i="8"/>
  <c r="D81" i="8"/>
  <c r="B82" i="8"/>
  <c r="C82" i="8"/>
  <c r="D82" i="8"/>
  <c r="B83" i="8"/>
  <c r="C83" i="8"/>
  <c r="D83" i="8"/>
  <c r="B84" i="8"/>
  <c r="C84" i="8"/>
  <c r="D84" i="8"/>
  <c r="B85" i="8"/>
  <c r="C85" i="8"/>
  <c r="D85" i="8"/>
  <c r="B86" i="8"/>
  <c r="C86" i="8"/>
  <c r="D86" i="8"/>
  <c r="B87" i="8"/>
  <c r="C87" i="8"/>
  <c r="D87" i="8"/>
  <c r="B88" i="8"/>
  <c r="C88" i="8"/>
  <c r="D88" i="8"/>
  <c r="B89" i="8"/>
  <c r="C89" i="8"/>
  <c r="D89" i="8"/>
  <c r="B90" i="8"/>
  <c r="C90" i="8"/>
  <c r="D90" i="8"/>
  <c r="B91" i="8"/>
  <c r="C91" i="8"/>
  <c r="D91" i="8"/>
  <c r="B92" i="8"/>
  <c r="C92" i="8"/>
  <c r="D92" i="8"/>
  <c r="B93" i="8"/>
  <c r="C93" i="8"/>
  <c r="D93" i="8"/>
  <c r="B94" i="8"/>
  <c r="C94" i="8"/>
  <c r="D94" i="8"/>
  <c r="B95" i="8"/>
  <c r="C95" i="8"/>
  <c r="D95" i="8"/>
  <c r="B96" i="8"/>
  <c r="C96" i="8"/>
  <c r="D96" i="8"/>
  <c r="B97" i="8"/>
  <c r="C97" i="8"/>
  <c r="D97" i="8"/>
  <c r="B98" i="8"/>
  <c r="C98" i="8"/>
  <c r="D98" i="8"/>
  <c r="B99" i="8"/>
  <c r="C99" i="8"/>
  <c r="D99" i="8"/>
  <c r="B100" i="8"/>
  <c r="C100" i="8"/>
  <c r="D100" i="8"/>
  <c r="B101" i="8"/>
  <c r="C101" i="8"/>
  <c r="D101" i="8"/>
  <c r="B102" i="8"/>
  <c r="C102" i="8"/>
  <c r="D102" i="8"/>
  <c r="B103" i="8"/>
  <c r="C103" i="8"/>
  <c r="D103" i="8"/>
  <c r="B104" i="8"/>
  <c r="C104" i="8"/>
  <c r="D104" i="8"/>
  <c r="B105" i="8"/>
  <c r="C105" i="8"/>
  <c r="D105" i="8"/>
  <c r="B106" i="8"/>
  <c r="C106" i="8"/>
  <c r="D106" i="8"/>
  <c r="B107" i="8"/>
  <c r="C107" i="8"/>
  <c r="D107" i="8"/>
  <c r="B108" i="8"/>
  <c r="C108" i="8"/>
  <c r="D108" i="8"/>
  <c r="B109" i="8"/>
  <c r="C109" i="8"/>
  <c r="D109" i="8"/>
  <c r="B110" i="8"/>
  <c r="C110" i="8"/>
  <c r="D110" i="8"/>
  <c r="B111" i="8"/>
  <c r="C111" i="8"/>
  <c r="D111" i="8"/>
  <c r="B112" i="8"/>
  <c r="C112" i="8"/>
  <c r="D112" i="8"/>
  <c r="B113" i="8"/>
  <c r="C113" i="8"/>
  <c r="D113" i="8"/>
  <c r="B114" i="8"/>
  <c r="C114" i="8"/>
  <c r="D114" i="8"/>
  <c r="B115" i="8"/>
  <c r="C115" i="8"/>
  <c r="D115" i="8"/>
  <c r="B116" i="8"/>
  <c r="C116" i="8"/>
  <c r="D116" i="8"/>
  <c r="B117" i="8"/>
  <c r="C117" i="8"/>
  <c r="D117" i="8"/>
  <c r="B118" i="8"/>
  <c r="C118" i="8"/>
  <c r="D118" i="8"/>
  <c r="B119" i="8"/>
  <c r="C119" i="8"/>
  <c r="D119" i="8"/>
  <c r="B120" i="8"/>
  <c r="C120" i="8"/>
  <c r="D120" i="8"/>
  <c r="B121" i="8"/>
  <c r="C121" i="8"/>
  <c r="D121" i="8"/>
  <c r="B122" i="8"/>
  <c r="C122" i="8"/>
  <c r="D122" i="8"/>
  <c r="B123" i="8"/>
  <c r="C123" i="8"/>
  <c r="D123" i="8"/>
  <c r="B124" i="8"/>
  <c r="C124" i="8"/>
  <c r="D124" i="8"/>
  <c r="B125" i="8"/>
  <c r="C125" i="8"/>
  <c r="D125" i="8"/>
  <c r="B126" i="8"/>
  <c r="C126" i="8"/>
  <c r="D126" i="8"/>
  <c r="B127" i="8"/>
  <c r="C127" i="8"/>
  <c r="D127" i="8"/>
  <c r="B128" i="8"/>
  <c r="C128" i="8"/>
  <c r="D128" i="8"/>
  <c r="B129" i="8"/>
  <c r="C129" i="8"/>
  <c r="D129" i="8"/>
  <c r="B130" i="8"/>
  <c r="C130" i="8"/>
  <c r="D130" i="8"/>
  <c r="B131" i="8"/>
  <c r="C131" i="8"/>
  <c r="D131" i="8"/>
  <c r="B132" i="8"/>
  <c r="C132" i="8"/>
  <c r="D132" i="8"/>
  <c r="B133" i="8"/>
  <c r="C133" i="8"/>
  <c r="D133" i="8"/>
  <c r="B134" i="8"/>
  <c r="C134" i="8"/>
  <c r="D134" i="8"/>
  <c r="B135" i="8"/>
  <c r="C135" i="8"/>
  <c r="D135" i="8"/>
  <c r="B136" i="8"/>
  <c r="C136" i="8"/>
  <c r="D136" i="8"/>
  <c r="B137" i="8"/>
  <c r="C137" i="8"/>
  <c r="D137" i="8"/>
  <c r="B138" i="8"/>
  <c r="C138" i="8"/>
  <c r="D138" i="8"/>
  <c r="B139" i="8"/>
  <c r="C139" i="8"/>
  <c r="D139" i="8"/>
  <c r="B140" i="8"/>
  <c r="C140" i="8"/>
  <c r="D140" i="8"/>
  <c r="B141" i="8"/>
  <c r="C141" i="8"/>
  <c r="D141" i="8"/>
  <c r="B142" i="8"/>
  <c r="C142" i="8"/>
  <c r="D142" i="8"/>
  <c r="B143" i="8"/>
  <c r="C143" i="8"/>
  <c r="D143" i="8"/>
  <c r="B144" i="8"/>
  <c r="C144" i="8"/>
  <c r="D144" i="8"/>
  <c r="B145" i="8"/>
  <c r="C145" i="8"/>
  <c r="D145" i="8"/>
  <c r="B146" i="8"/>
  <c r="C146" i="8"/>
  <c r="D146" i="8"/>
  <c r="B147" i="8"/>
  <c r="C147" i="8"/>
  <c r="D147" i="8"/>
  <c r="B148" i="8"/>
  <c r="C148" i="8"/>
  <c r="D148" i="8"/>
  <c r="B149" i="8"/>
  <c r="C149" i="8"/>
  <c r="D149" i="8"/>
  <c r="B150" i="8"/>
  <c r="C150" i="8"/>
  <c r="D150" i="8"/>
  <c r="B151" i="8"/>
  <c r="C151" i="8"/>
  <c r="D151" i="8"/>
  <c r="B152" i="8"/>
  <c r="C152" i="8"/>
  <c r="D152" i="8"/>
  <c r="B153" i="8"/>
  <c r="C153" i="8"/>
  <c r="D153" i="8"/>
  <c r="B154" i="8"/>
  <c r="C154" i="8"/>
  <c r="D154" i="8"/>
  <c r="B155" i="8"/>
  <c r="C155" i="8"/>
  <c r="D155" i="8"/>
  <c r="B156" i="8"/>
  <c r="C156" i="8"/>
  <c r="D156" i="8"/>
  <c r="B157" i="8"/>
  <c r="C157" i="8"/>
  <c r="D157" i="8"/>
  <c r="B158" i="8"/>
  <c r="C158" i="8"/>
  <c r="D158" i="8"/>
  <c r="B159" i="8"/>
  <c r="C159" i="8"/>
  <c r="D159" i="8"/>
  <c r="B160" i="8"/>
  <c r="C160" i="8"/>
  <c r="D160" i="8"/>
  <c r="B161" i="8"/>
  <c r="C161" i="8"/>
  <c r="D161" i="8"/>
  <c r="B162" i="8"/>
  <c r="C162" i="8"/>
  <c r="D162" i="8"/>
  <c r="B163" i="8"/>
  <c r="C163" i="8"/>
  <c r="D163" i="8"/>
  <c r="B164" i="8"/>
  <c r="C164" i="8"/>
  <c r="D164" i="8"/>
  <c r="B165" i="8"/>
  <c r="C165" i="8"/>
  <c r="D165" i="8"/>
  <c r="B166" i="8"/>
  <c r="C166" i="8"/>
  <c r="D166" i="8"/>
  <c r="B167" i="8"/>
  <c r="C167" i="8"/>
  <c r="D167" i="8"/>
  <c r="B168" i="8"/>
  <c r="C168" i="8"/>
  <c r="D168" i="8"/>
  <c r="B169" i="8"/>
  <c r="C169" i="8"/>
  <c r="D169" i="8"/>
  <c r="B170" i="8"/>
  <c r="C170" i="8"/>
  <c r="D170" i="8"/>
  <c r="B171" i="8"/>
  <c r="C171" i="8"/>
  <c r="D171" i="8"/>
  <c r="B172" i="8"/>
  <c r="C172" i="8"/>
  <c r="D172" i="8"/>
  <c r="B173" i="8"/>
  <c r="C173" i="8"/>
  <c r="D173" i="8"/>
  <c r="B174" i="8"/>
  <c r="C174" i="8"/>
  <c r="D174" i="8"/>
  <c r="B175" i="8"/>
  <c r="C175" i="8"/>
  <c r="D175" i="8"/>
  <c r="B176" i="8"/>
  <c r="C176" i="8"/>
  <c r="D176" i="8"/>
  <c r="B177" i="8"/>
  <c r="C177" i="8"/>
  <c r="D177" i="8"/>
  <c r="B178" i="8"/>
  <c r="C178" i="8"/>
  <c r="D178" i="8"/>
  <c r="B179" i="8"/>
  <c r="C179" i="8"/>
  <c r="D179" i="8"/>
  <c r="B180" i="8"/>
  <c r="C180" i="8"/>
  <c r="D180" i="8"/>
  <c r="B181" i="8"/>
  <c r="C181" i="8"/>
  <c r="D181" i="8"/>
  <c r="B182" i="8"/>
  <c r="C182" i="8"/>
  <c r="D182" i="8"/>
  <c r="B183" i="8"/>
  <c r="C183" i="8"/>
  <c r="D183" i="8"/>
  <c r="B184" i="8"/>
  <c r="C184" i="8"/>
  <c r="D184" i="8"/>
  <c r="B185" i="8"/>
  <c r="C185" i="8"/>
  <c r="D185" i="8"/>
  <c r="B186" i="8"/>
  <c r="C186" i="8"/>
  <c r="D186" i="8"/>
  <c r="B187" i="8"/>
  <c r="C187" i="8"/>
  <c r="D187" i="8"/>
  <c r="B188" i="8"/>
  <c r="C188" i="8"/>
  <c r="D188" i="8"/>
  <c r="B189" i="8"/>
  <c r="C189" i="8"/>
  <c r="D189" i="8"/>
  <c r="B190" i="8"/>
  <c r="C190" i="8"/>
  <c r="D190" i="8"/>
  <c r="B191" i="8"/>
  <c r="C191" i="8"/>
  <c r="D191" i="8"/>
  <c r="B192" i="8"/>
  <c r="C192" i="8"/>
  <c r="D192" i="8"/>
  <c r="B193" i="8"/>
  <c r="C193" i="8"/>
  <c r="D193" i="8"/>
  <c r="B194" i="8"/>
  <c r="C194" i="8"/>
  <c r="D194" i="8"/>
  <c r="B195" i="8"/>
  <c r="C195" i="8"/>
  <c r="D195" i="8"/>
  <c r="B196" i="8"/>
  <c r="C196" i="8"/>
  <c r="D196" i="8"/>
  <c r="B197" i="8"/>
  <c r="C197" i="8"/>
  <c r="D197" i="8"/>
  <c r="B198" i="8"/>
  <c r="C198" i="8"/>
  <c r="D198" i="8"/>
  <c r="B199" i="8"/>
  <c r="C199" i="8"/>
  <c r="D199" i="8"/>
  <c r="B200" i="8"/>
  <c r="C200" i="8"/>
  <c r="D200" i="8"/>
  <c r="B201" i="8"/>
  <c r="C201" i="8"/>
  <c r="D201" i="8"/>
  <c r="B202" i="8"/>
  <c r="C202" i="8"/>
  <c r="D202" i="8"/>
  <c r="B203" i="8"/>
  <c r="C203" i="8"/>
  <c r="D203" i="8"/>
  <c r="B204" i="8"/>
  <c r="C204" i="8"/>
  <c r="D204" i="8"/>
  <c r="B205" i="8"/>
  <c r="C205" i="8"/>
  <c r="D205" i="8"/>
  <c r="B206" i="8"/>
  <c r="C206" i="8"/>
  <c r="D206" i="8"/>
  <c r="B207" i="8"/>
  <c r="C207" i="8"/>
  <c r="D207" i="8"/>
  <c r="B208" i="8"/>
  <c r="C208" i="8"/>
  <c r="D208" i="8"/>
  <c r="B209" i="8"/>
  <c r="C209" i="8"/>
  <c r="D209" i="8"/>
  <c r="B210" i="8"/>
  <c r="C210" i="8"/>
  <c r="D210" i="8"/>
  <c r="B211" i="8"/>
  <c r="C211" i="8"/>
  <c r="D211" i="8"/>
  <c r="B212" i="8"/>
  <c r="C212" i="8"/>
  <c r="D212" i="8"/>
  <c r="B213" i="8"/>
  <c r="C213" i="8"/>
  <c r="D213" i="8"/>
  <c r="B214" i="8"/>
  <c r="C214" i="8"/>
  <c r="D214" i="8"/>
  <c r="B215" i="8"/>
  <c r="C215" i="8"/>
  <c r="D215" i="8"/>
  <c r="B216" i="8"/>
  <c r="C216" i="8"/>
  <c r="D216" i="8"/>
  <c r="B217" i="8"/>
  <c r="C217" i="8"/>
  <c r="D217" i="8"/>
  <c r="B218" i="8"/>
  <c r="C218" i="8"/>
  <c r="D218" i="8"/>
  <c r="B219" i="8"/>
  <c r="C219" i="8"/>
  <c r="D219" i="8"/>
  <c r="B220" i="8"/>
  <c r="C220" i="8"/>
  <c r="D220" i="8"/>
  <c r="B221" i="8"/>
  <c r="C221" i="8"/>
  <c r="D221" i="8"/>
  <c r="B222" i="8"/>
  <c r="C222" i="8"/>
  <c r="D222" i="8"/>
  <c r="B223" i="8"/>
  <c r="C223" i="8"/>
  <c r="D223" i="8"/>
  <c r="B224" i="8"/>
  <c r="C224" i="8"/>
  <c r="D224" i="8"/>
  <c r="B225" i="8"/>
  <c r="C225" i="8"/>
  <c r="D225" i="8"/>
  <c r="B226" i="8"/>
  <c r="C226" i="8"/>
  <c r="D226" i="8"/>
  <c r="B227" i="8"/>
  <c r="C227" i="8"/>
  <c r="D227" i="8"/>
  <c r="B228" i="8"/>
  <c r="C228" i="8"/>
  <c r="D228" i="8"/>
  <c r="B229" i="8"/>
  <c r="C229" i="8"/>
  <c r="D229" i="8"/>
  <c r="B230" i="8"/>
  <c r="C230" i="8"/>
  <c r="D230" i="8"/>
  <c r="B231" i="8"/>
  <c r="C231" i="8"/>
  <c r="D231" i="8"/>
  <c r="B232" i="8"/>
  <c r="C232" i="8"/>
  <c r="D232" i="8"/>
  <c r="B233" i="8"/>
  <c r="C233" i="8"/>
  <c r="D233" i="8"/>
  <c r="B234" i="8"/>
  <c r="C234" i="8"/>
  <c r="D234" i="8"/>
  <c r="B235" i="8"/>
  <c r="C235" i="8"/>
  <c r="D235" i="8"/>
  <c r="B236" i="8"/>
  <c r="C236" i="8"/>
  <c r="D236" i="8"/>
  <c r="B237" i="8"/>
  <c r="C237" i="8"/>
  <c r="D237" i="8"/>
  <c r="B238" i="8"/>
  <c r="C238" i="8"/>
  <c r="D238" i="8"/>
  <c r="B239" i="8"/>
  <c r="C239" i="8"/>
  <c r="D239" i="8"/>
  <c r="B240" i="8"/>
  <c r="C240" i="8"/>
  <c r="D240" i="8"/>
  <c r="B241" i="8"/>
  <c r="C241" i="8"/>
  <c r="D241" i="8"/>
  <c r="B242" i="8"/>
  <c r="C242" i="8"/>
  <c r="D242" i="8"/>
  <c r="B243" i="8"/>
  <c r="C243" i="8"/>
  <c r="D243" i="8"/>
  <c r="B244" i="8"/>
  <c r="C244" i="8"/>
  <c r="D244" i="8"/>
  <c r="B245" i="8"/>
  <c r="C245" i="8"/>
  <c r="D245" i="8"/>
  <c r="B246" i="8"/>
  <c r="C246" i="8"/>
  <c r="D246" i="8"/>
  <c r="B247" i="8"/>
  <c r="C247" i="8"/>
  <c r="D247" i="8"/>
  <c r="B248" i="8"/>
  <c r="C248" i="8"/>
  <c r="D248" i="8"/>
  <c r="B249" i="8"/>
  <c r="C249" i="8"/>
  <c r="D249" i="8"/>
  <c r="B250" i="8"/>
  <c r="C250" i="8"/>
  <c r="D250" i="8"/>
  <c r="B251" i="8"/>
  <c r="C251" i="8"/>
  <c r="D251" i="8"/>
  <c r="B252" i="8"/>
  <c r="C252" i="8"/>
  <c r="D252" i="8"/>
  <c r="B253" i="8"/>
  <c r="C253" i="8"/>
  <c r="D253" i="8"/>
  <c r="B254" i="8"/>
  <c r="C254" i="8"/>
  <c r="D254" i="8"/>
  <c r="B255" i="8"/>
  <c r="C255" i="8"/>
  <c r="D255" i="8"/>
  <c r="B256" i="8"/>
  <c r="C256" i="8"/>
  <c r="D256" i="8"/>
  <c r="B257" i="8"/>
  <c r="C257" i="8"/>
  <c r="D257" i="8"/>
  <c r="B258" i="8"/>
  <c r="C258" i="8"/>
  <c r="D258" i="8"/>
  <c r="B259" i="8"/>
  <c r="C259" i="8"/>
  <c r="D259" i="8"/>
  <c r="B260" i="8"/>
  <c r="C260" i="8"/>
  <c r="D260" i="8"/>
  <c r="B261" i="8"/>
  <c r="C261" i="8"/>
  <c r="D261" i="8"/>
  <c r="B262" i="8"/>
  <c r="C262" i="8"/>
  <c r="D262" i="8"/>
  <c r="B263" i="8"/>
  <c r="C263" i="8"/>
  <c r="D263" i="8"/>
  <c r="B264" i="8"/>
  <c r="C264" i="8"/>
  <c r="D264" i="8"/>
  <c r="B265" i="8"/>
  <c r="C265" i="8"/>
  <c r="D265" i="8"/>
  <c r="B266" i="8"/>
  <c r="C266" i="8"/>
  <c r="D266" i="8"/>
  <c r="B267" i="8"/>
  <c r="C267" i="8"/>
  <c r="D267" i="8"/>
  <c r="B268" i="8"/>
  <c r="C268" i="8"/>
  <c r="D268" i="8"/>
  <c r="B269" i="8"/>
  <c r="C269" i="8"/>
  <c r="D269" i="8"/>
  <c r="B270" i="8"/>
  <c r="C270" i="8"/>
  <c r="D270" i="8"/>
  <c r="B271" i="8"/>
  <c r="C271" i="8"/>
  <c r="D271" i="8"/>
  <c r="B272" i="8"/>
  <c r="C272" i="8"/>
  <c r="D272" i="8"/>
  <c r="B273" i="8"/>
  <c r="C273" i="8"/>
  <c r="D273" i="8"/>
  <c r="B274" i="8"/>
  <c r="C274" i="8"/>
  <c r="D274" i="8"/>
  <c r="B275" i="8"/>
  <c r="C275" i="8"/>
  <c r="D275" i="8"/>
  <c r="B276" i="8"/>
  <c r="C276" i="8"/>
  <c r="D276" i="8"/>
  <c r="B277" i="8"/>
  <c r="C277" i="8"/>
  <c r="D277" i="8"/>
  <c r="B278" i="8"/>
  <c r="C278" i="8"/>
  <c r="D278" i="8"/>
  <c r="B279" i="8"/>
  <c r="C279" i="8"/>
  <c r="D279" i="8"/>
  <c r="B280" i="8"/>
  <c r="C280" i="8"/>
  <c r="D280" i="8"/>
  <c r="B281" i="8"/>
  <c r="C281" i="8"/>
  <c r="D281" i="8"/>
  <c r="B282" i="8"/>
  <c r="C282" i="8"/>
  <c r="D282" i="8"/>
  <c r="B283" i="8"/>
  <c r="C283" i="8"/>
  <c r="D283" i="8"/>
  <c r="B284" i="8"/>
  <c r="C284" i="8"/>
  <c r="D284" i="8"/>
  <c r="B285" i="8"/>
  <c r="C285" i="8"/>
  <c r="D285" i="8"/>
  <c r="B286" i="8"/>
  <c r="C286" i="8"/>
  <c r="D286" i="8"/>
  <c r="B287" i="8"/>
  <c r="C287" i="8"/>
  <c r="D287" i="8"/>
  <c r="B288" i="8"/>
  <c r="C288" i="8"/>
  <c r="D288" i="8"/>
  <c r="D2" i="8"/>
  <c r="B2" i="8"/>
  <c r="C2" i="8"/>
  <c r="B3" i="5" l="1"/>
  <c r="C3" i="5"/>
  <c r="D3" i="5"/>
  <c r="H3" i="5"/>
  <c r="I3" i="5"/>
  <c r="J3" i="5"/>
  <c r="K3" i="5"/>
  <c r="L3" i="5"/>
  <c r="M3" i="5"/>
  <c r="N3" i="5"/>
  <c r="E3" i="5"/>
  <c r="O3" i="5"/>
  <c r="Q3" i="5" s="1"/>
  <c r="P3" i="5"/>
  <c r="B4" i="5"/>
  <c r="C4" i="5"/>
  <c r="D4" i="5"/>
  <c r="H4" i="5"/>
  <c r="I4" i="5"/>
  <c r="J4" i="5"/>
  <c r="K4" i="5"/>
  <c r="L4" i="5"/>
  <c r="M4" i="5"/>
  <c r="N4" i="5"/>
  <c r="E4" i="5"/>
  <c r="O4" i="5"/>
  <c r="Q4" i="5" s="1"/>
  <c r="P4" i="5"/>
  <c r="B5" i="5"/>
  <c r="C5" i="5"/>
  <c r="D5" i="5"/>
  <c r="H5" i="5"/>
  <c r="I5" i="5"/>
  <c r="J5" i="5"/>
  <c r="K5" i="5"/>
  <c r="L5" i="5"/>
  <c r="M5" i="5"/>
  <c r="N5" i="5"/>
  <c r="E5" i="5"/>
  <c r="O5" i="5"/>
  <c r="Q5" i="5" s="1"/>
  <c r="P5" i="5"/>
  <c r="B6" i="5"/>
  <c r="C6" i="5"/>
  <c r="D6" i="5"/>
  <c r="H6" i="5"/>
  <c r="I6" i="5"/>
  <c r="J6" i="5"/>
  <c r="K6" i="5"/>
  <c r="L6" i="5"/>
  <c r="M6" i="5"/>
  <c r="N6" i="5"/>
  <c r="E6" i="5"/>
  <c r="O6" i="5"/>
  <c r="Q6" i="5" s="1"/>
  <c r="P6" i="5"/>
  <c r="B7" i="5"/>
  <c r="C7" i="5"/>
  <c r="D7" i="5"/>
  <c r="H7" i="5"/>
  <c r="I7" i="5"/>
  <c r="J7" i="5"/>
  <c r="K7" i="5"/>
  <c r="L7" i="5"/>
  <c r="M7" i="5"/>
  <c r="N7" i="5"/>
  <c r="E7" i="5"/>
  <c r="O7" i="5"/>
  <c r="Q7" i="5" s="1"/>
  <c r="P7" i="5"/>
  <c r="B8" i="5"/>
  <c r="C8" i="5"/>
  <c r="D8" i="5"/>
  <c r="H8" i="5"/>
  <c r="I8" i="5"/>
  <c r="J8" i="5"/>
  <c r="K8" i="5"/>
  <c r="L8" i="5"/>
  <c r="M8" i="5"/>
  <c r="N8" i="5"/>
  <c r="E8" i="5"/>
  <c r="O8" i="5"/>
  <c r="Q8" i="5" s="1"/>
  <c r="P8" i="5"/>
  <c r="B9" i="5"/>
  <c r="C9" i="5"/>
  <c r="D9" i="5"/>
  <c r="H9" i="5"/>
  <c r="I9" i="5"/>
  <c r="J9" i="5"/>
  <c r="K9" i="5"/>
  <c r="L9" i="5"/>
  <c r="M9" i="5"/>
  <c r="N9" i="5"/>
  <c r="E9" i="5"/>
  <c r="O9" i="5"/>
  <c r="Q9" i="5" s="1"/>
  <c r="P9" i="5"/>
  <c r="B10" i="5"/>
  <c r="C10" i="5"/>
  <c r="D10" i="5"/>
  <c r="H10" i="5"/>
  <c r="I10" i="5"/>
  <c r="J10" i="5"/>
  <c r="K10" i="5"/>
  <c r="L10" i="5"/>
  <c r="M10" i="5"/>
  <c r="N10" i="5"/>
  <c r="E10" i="5"/>
  <c r="O10" i="5"/>
  <c r="Q10" i="5" s="1"/>
  <c r="P10" i="5"/>
  <c r="B11" i="5"/>
  <c r="C11" i="5"/>
  <c r="D11" i="5"/>
  <c r="H11" i="5"/>
  <c r="I11" i="5"/>
  <c r="J11" i="5"/>
  <c r="K11" i="5"/>
  <c r="L11" i="5"/>
  <c r="M11" i="5"/>
  <c r="N11" i="5"/>
  <c r="E11" i="5"/>
  <c r="O11" i="5"/>
  <c r="Q11" i="5" s="1"/>
  <c r="P11" i="5"/>
  <c r="B12" i="5"/>
  <c r="C12" i="5"/>
  <c r="D12" i="5"/>
  <c r="H12" i="5"/>
  <c r="I12" i="5"/>
  <c r="J12" i="5"/>
  <c r="K12" i="5"/>
  <c r="L12" i="5"/>
  <c r="M12" i="5"/>
  <c r="N12" i="5"/>
  <c r="E12" i="5"/>
  <c r="O12" i="5"/>
  <c r="Q12" i="5" s="1"/>
  <c r="P12" i="5"/>
  <c r="B13" i="5"/>
  <c r="C13" i="5"/>
  <c r="D13" i="5"/>
  <c r="H13" i="5"/>
  <c r="I13" i="5"/>
  <c r="J13" i="5"/>
  <c r="K13" i="5"/>
  <c r="L13" i="5"/>
  <c r="M13" i="5"/>
  <c r="N13" i="5"/>
  <c r="E13" i="5"/>
  <c r="O13" i="5"/>
  <c r="Q13" i="5" s="1"/>
  <c r="P13" i="5"/>
  <c r="B14" i="5"/>
  <c r="C14" i="5"/>
  <c r="D14" i="5"/>
  <c r="H14" i="5"/>
  <c r="I14" i="5"/>
  <c r="J14" i="5"/>
  <c r="K14" i="5"/>
  <c r="L14" i="5"/>
  <c r="M14" i="5"/>
  <c r="N14" i="5"/>
  <c r="E14" i="5"/>
  <c r="O14" i="5"/>
  <c r="Q14" i="5" s="1"/>
  <c r="P14" i="5"/>
  <c r="B15" i="5"/>
  <c r="C15" i="5"/>
  <c r="D15" i="5"/>
  <c r="H15" i="5"/>
  <c r="I15" i="5"/>
  <c r="J15" i="5"/>
  <c r="K15" i="5"/>
  <c r="L15" i="5"/>
  <c r="M15" i="5"/>
  <c r="N15" i="5"/>
  <c r="E15" i="5"/>
  <c r="O15" i="5"/>
  <c r="Q15" i="5" s="1"/>
  <c r="P15" i="5"/>
  <c r="B16" i="5"/>
  <c r="C16" i="5"/>
  <c r="D16" i="5"/>
  <c r="H16" i="5"/>
  <c r="I16" i="5"/>
  <c r="J16" i="5"/>
  <c r="K16" i="5"/>
  <c r="L16" i="5"/>
  <c r="M16" i="5"/>
  <c r="N16" i="5"/>
  <c r="E16" i="5"/>
  <c r="O16" i="5"/>
  <c r="Q16" i="5" s="1"/>
  <c r="P16" i="5"/>
  <c r="B17" i="5"/>
  <c r="C17" i="5"/>
  <c r="D17" i="5"/>
  <c r="H17" i="5"/>
  <c r="I17" i="5"/>
  <c r="J17" i="5"/>
  <c r="K17" i="5"/>
  <c r="L17" i="5"/>
  <c r="M17" i="5"/>
  <c r="N17" i="5"/>
  <c r="E17" i="5"/>
  <c r="O17" i="5"/>
  <c r="Q17" i="5" s="1"/>
  <c r="P17" i="5"/>
  <c r="B18" i="5"/>
  <c r="C18" i="5"/>
  <c r="D18" i="5"/>
  <c r="H18" i="5"/>
  <c r="I18" i="5"/>
  <c r="J18" i="5"/>
  <c r="K18" i="5"/>
  <c r="L18" i="5"/>
  <c r="M18" i="5"/>
  <c r="N18" i="5"/>
  <c r="E18" i="5"/>
  <c r="O18" i="5"/>
  <c r="Q18" i="5" s="1"/>
  <c r="P18" i="5"/>
  <c r="B19" i="5"/>
  <c r="C19" i="5"/>
  <c r="D19" i="5"/>
  <c r="H19" i="5"/>
  <c r="I19" i="5"/>
  <c r="J19" i="5"/>
  <c r="K19" i="5"/>
  <c r="L19" i="5"/>
  <c r="M19" i="5"/>
  <c r="N19" i="5"/>
  <c r="E19" i="5"/>
  <c r="O19" i="5"/>
  <c r="Q19" i="5" s="1"/>
  <c r="P19" i="5"/>
  <c r="B20" i="5"/>
  <c r="C20" i="5"/>
  <c r="D20" i="5"/>
  <c r="H20" i="5"/>
  <c r="I20" i="5"/>
  <c r="J20" i="5"/>
  <c r="K20" i="5"/>
  <c r="L20" i="5"/>
  <c r="M20" i="5"/>
  <c r="N20" i="5"/>
  <c r="E20" i="5"/>
  <c r="O20" i="5"/>
  <c r="Q20" i="5" s="1"/>
  <c r="P20" i="5"/>
  <c r="B21" i="5"/>
  <c r="C21" i="5"/>
  <c r="D21" i="5"/>
  <c r="H21" i="5"/>
  <c r="I21" i="5"/>
  <c r="J21" i="5"/>
  <c r="K21" i="5"/>
  <c r="L21" i="5"/>
  <c r="M21" i="5"/>
  <c r="N21" i="5"/>
  <c r="E21" i="5"/>
  <c r="O21" i="5"/>
  <c r="Q21" i="5" s="1"/>
  <c r="P21" i="5"/>
  <c r="B22" i="5"/>
  <c r="C22" i="5"/>
  <c r="D22" i="5"/>
  <c r="H22" i="5"/>
  <c r="I22" i="5"/>
  <c r="J22" i="5"/>
  <c r="K22" i="5"/>
  <c r="L22" i="5"/>
  <c r="M22" i="5"/>
  <c r="N22" i="5"/>
  <c r="E22" i="5"/>
  <c r="O22" i="5"/>
  <c r="Q22" i="5" s="1"/>
  <c r="P22" i="5"/>
  <c r="B23" i="5"/>
  <c r="C23" i="5"/>
  <c r="D23" i="5"/>
  <c r="H23" i="5"/>
  <c r="I23" i="5"/>
  <c r="J23" i="5"/>
  <c r="K23" i="5"/>
  <c r="L23" i="5"/>
  <c r="M23" i="5"/>
  <c r="N23" i="5"/>
  <c r="E23" i="5"/>
  <c r="O23" i="5"/>
  <c r="Q23" i="5" s="1"/>
  <c r="P23" i="5"/>
  <c r="B24" i="5"/>
  <c r="C24" i="5"/>
  <c r="D24" i="5"/>
  <c r="H24" i="5"/>
  <c r="I24" i="5"/>
  <c r="J24" i="5"/>
  <c r="K24" i="5"/>
  <c r="L24" i="5"/>
  <c r="M24" i="5"/>
  <c r="N24" i="5"/>
  <c r="E24" i="5"/>
  <c r="O24" i="5"/>
  <c r="Q24" i="5" s="1"/>
  <c r="P24" i="5"/>
  <c r="B25" i="5"/>
  <c r="C25" i="5"/>
  <c r="D25" i="5"/>
  <c r="H25" i="5"/>
  <c r="I25" i="5"/>
  <c r="J25" i="5"/>
  <c r="K25" i="5"/>
  <c r="L25" i="5"/>
  <c r="M25" i="5"/>
  <c r="N25" i="5"/>
  <c r="E25" i="5"/>
  <c r="O25" i="5"/>
  <c r="Q25" i="5" s="1"/>
  <c r="P25" i="5"/>
  <c r="B26" i="5"/>
  <c r="C26" i="5"/>
  <c r="D26" i="5"/>
  <c r="H26" i="5"/>
  <c r="I26" i="5"/>
  <c r="J26" i="5"/>
  <c r="K26" i="5"/>
  <c r="L26" i="5"/>
  <c r="M26" i="5"/>
  <c r="N26" i="5"/>
  <c r="E26" i="5"/>
  <c r="O26" i="5"/>
  <c r="Q26" i="5" s="1"/>
  <c r="P26" i="5"/>
  <c r="B27" i="5"/>
  <c r="C27" i="5"/>
  <c r="D27" i="5"/>
  <c r="H27" i="5"/>
  <c r="I27" i="5"/>
  <c r="J27" i="5"/>
  <c r="K27" i="5"/>
  <c r="L27" i="5"/>
  <c r="M27" i="5"/>
  <c r="N27" i="5"/>
  <c r="E27" i="5"/>
  <c r="O27" i="5"/>
  <c r="Q27" i="5" s="1"/>
  <c r="P27" i="5"/>
  <c r="B28" i="5"/>
  <c r="C28" i="5"/>
  <c r="D28" i="5"/>
  <c r="H28" i="5"/>
  <c r="I28" i="5"/>
  <c r="J28" i="5"/>
  <c r="K28" i="5"/>
  <c r="L28" i="5"/>
  <c r="M28" i="5"/>
  <c r="N28" i="5"/>
  <c r="E28" i="5"/>
  <c r="O28" i="5"/>
  <c r="Q28" i="5" s="1"/>
  <c r="P28" i="5"/>
  <c r="B29" i="5"/>
  <c r="C29" i="5"/>
  <c r="D29" i="5"/>
  <c r="H29" i="5"/>
  <c r="I29" i="5"/>
  <c r="J29" i="5"/>
  <c r="K29" i="5"/>
  <c r="L29" i="5"/>
  <c r="M29" i="5"/>
  <c r="N29" i="5"/>
  <c r="E29" i="5"/>
  <c r="O29" i="5"/>
  <c r="Q29" i="5" s="1"/>
  <c r="P29" i="5"/>
  <c r="B30" i="5"/>
  <c r="C30" i="5"/>
  <c r="D30" i="5"/>
  <c r="H30" i="5"/>
  <c r="I30" i="5"/>
  <c r="J30" i="5"/>
  <c r="K30" i="5"/>
  <c r="L30" i="5"/>
  <c r="M30" i="5"/>
  <c r="N30" i="5"/>
  <c r="E30" i="5"/>
  <c r="O30" i="5"/>
  <c r="Q30" i="5" s="1"/>
  <c r="P30" i="5"/>
  <c r="B31" i="5"/>
  <c r="C31" i="5"/>
  <c r="D31" i="5"/>
  <c r="H31" i="5"/>
  <c r="I31" i="5"/>
  <c r="J31" i="5"/>
  <c r="K31" i="5"/>
  <c r="L31" i="5"/>
  <c r="M31" i="5"/>
  <c r="N31" i="5"/>
  <c r="E31" i="5"/>
  <c r="O31" i="5"/>
  <c r="Q31" i="5" s="1"/>
  <c r="P31" i="5"/>
  <c r="B32" i="5"/>
  <c r="C32" i="5"/>
  <c r="D32" i="5"/>
  <c r="H32" i="5"/>
  <c r="I32" i="5"/>
  <c r="J32" i="5"/>
  <c r="K32" i="5"/>
  <c r="L32" i="5"/>
  <c r="M32" i="5"/>
  <c r="N32" i="5"/>
  <c r="E32" i="5"/>
  <c r="O32" i="5"/>
  <c r="Q32" i="5" s="1"/>
  <c r="P32" i="5"/>
  <c r="B33" i="5"/>
  <c r="C33" i="5"/>
  <c r="D33" i="5"/>
  <c r="H33" i="5"/>
  <c r="I33" i="5"/>
  <c r="J33" i="5"/>
  <c r="K33" i="5"/>
  <c r="L33" i="5"/>
  <c r="M33" i="5"/>
  <c r="N33" i="5"/>
  <c r="E33" i="5"/>
  <c r="O33" i="5"/>
  <c r="Q33" i="5" s="1"/>
  <c r="P33" i="5"/>
  <c r="B34" i="5"/>
  <c r="C34" i="5"/>
  <c r="D34" i="5"/>
  <c r="H34" i="5"/>
  <c r="I34" i="5"/>
  <c r="J34" i="5"/>
  <c r="K34" i="5"/>
  <c r="L34" i="5"/>
  <c r="M34" i="5"/>
  <c r="N34" i="5"/>
  <c r="E34" i="5"/>
  <c r="O34" i="5"/>
  <c r="Q34" i="5" s="1"/>
  <c r="P34" i="5"/>
  <c r="B35" i="5"/>
  <c r="C35" i="5"/>
  <c r="D35" i="5"/>
  <c r="H35" i="5"/>
  <c r="I35" i="5"/>
  <c r="J35" i="5"/>
  <c r="K35" i="5"/>
  <c r="L35" i="5"/>
  <c r="M35" i="5"/>
  <c r="N35" i="5"/>
  <c r="E35" i="5"/>
  <c r="O35" i="5"/>
  <c r="Q35" i="5" s="1"/>
  <c r="P35" i="5"/>
  <c r="B36" i="5"/>
  <c r="C36" i="5"/>
  <c r="D36" i="5"/>
  <c r="H36" i="5"/>
  <c r="I36" i="5"/>
  <c r="J36" i="5"/>
  <c r="K36" i="5"/>
  <c r="L36" i="5"/>
  <c r="M36" i="5"/>
  <c r="N36" i="5"/>
  <c r="E36" i="5"/>
  <c r="O36" i="5"/>
  <c r="Q36" i="5" s="1"/>
  <c r="P36" i="5"/>
  <c r="B37" i="5"/>
  <c r="C37" i="5"/>
  <c r="D37" i="5"/>
  <c r="H37" i="5"/>
  <c r="I37" i="5"/>
  <c r="J37" i="5"/>
  <c r="K37" i="5"/>
  <c r="L37" i="5"/>
  <c r="M37" i="5"/>
  <c r="N37" i="5"/>
  <c r="E37" i="5"/>
  <c r="O37" i="5"/>
  <c r="Q37" i="5" s="1"/>
  <c r="P37" i="5"/>
  <c r="B38" i="5"/>
  <c r="C38" i="5"/>
  <c r="D38" i="5"/>
  <c r="H38" i="5"/>
  <c r="I38" i="5"/>
  <c r="J38" i="5"/>
  <c r="K38" i="5"/>
  <c r="L38" i="5"/>
  <c r="M38" i="5"/>
  <c r="N38" i="5"/>
  <c r="E38" i="5"/>
  <c r="O38" i="5"/>
  <c r="Q38" i="5" s="1"/>
  <c r="P38" i="5"/>
  <c r="B39" i="5"/>
  <c r="C39" i="5"/>
  <c r="D39" i="5"/>
  <c r="H39" i="5"/>
  <c r="I39" i="5"/>
  <c r="J39" i="5"/>
  <c r="K39" i="5"/>
  <c r="L39" i="5"/>
  <c r="M39" i="5"/>
  <c r="N39" i="5"/>
  <c r="E39" i="5"/>
  <c r="O39" i="5"/>
  <c r="Q39" i="5" s="1"/>
  <c r="P39" i="5"/>
  <c r="B40" i="5"/>
  <c r="C40" i="5"/>
  <c r="D40" i="5"/>
  <c r="H40" i="5"/>
  <c r="I40" i="5"/>
  <c r="J40" i="5"/>
  <c r="K40" i="5"/>
  <c r="L40" i="5"/>
  <c r="M40" i="5"/>
  <c r="N40" i="5"/>
  <c r="E40" i="5"/>
  <c r="O40" i="5"/>
  <c r="Q40" i="5" s="1"/>
  <c r="P40" i="5"/>
  <c r="B41" i="5"/>
  <c r="C41" i="5"/>
  <c r="D41" i="5"/>
  <c r="H41" i="5"/>
  <c r="I41" i="5"/>
  <c r="J41" i="5"/>
  <c r="K41" i="5"/>
  <c r="L41" i="5"/>
  <c r="M41" i="5"/>
  <c r="N41" i="5"/>
  <c r="E41" i="5"/>
  <c r="O41" i="5"/>
  <c r="Q41" i="5" s="1"/>
  <c r="P41" i="5"/>
  <c r="B42" i="5"/>
  <c r="C42" i="5"/>
  <c r="D42" i="5"/>
  <c r="H42" i="5"/>
  <c r="I42" i="5"/>
  <c r="J42" i="5"/>
  <c r="K42" i="5"/>
  <c r="L42" i="5"/>
  <c r="M42" i="5"/>
  <c r="N42" i="5"/>
  <c r="E42" i="5"/>
  <c r="O42" i="5"/>
  <c r="Q42" i="5" s="1"/>
  <c r="P42" i="5"/>
  <c r="B43" i="5"/>
  <c r="C43" i="5"/>
  <c r="D43" i="5"/>
  <c r="H43" i="5"/>
  <c r="I43" i="5"/>
  <c r="J43" i="5"/>
  <c r="K43" i="5"/>
  <c r="L43" i="5"/>
  <c r="M43" i="5"/>
  <c r="N43" i="5"/>
  <c r="E43" i="5"/>
  <c r="O43" i="5"/>
  <c r="Q43" i="5" s="1"/>
  <c r="P43" i="5"/>
  <c r="B44" i="5"/>
  <c r="C44" i="5"/>
  <c r="D44" i="5"/>
  <c r="H44" i="5"/>
  <c r="I44" i="5"/>
  <c r="J44" i="5"/>
  <c r="K44" i="5"/>
  <c r="L44" i="5"/>
  <c r="M44" i="5"/>
  <c r="N44" i="5"/>
  <c r="E44" i="5"/>
  <c r="O44" i="5"/>
  <c r="Q44" i="5" s="1"/>
  <c r="P44" i="5"/>
  <c r="B45" i="5"/>
  <c r="C45" i="5"/>
  <c r="D45" i="5"/>
  <c r="H45" i="5"/>
  <c r="I45" i="5"/>
  <c r="J45" i="5"/>
  <c r="K45" i="5"/>
  <c r="L45" i="5"/>
  <c r="M45" i="5"/>
  <c r="N45" i="5"/>
  <c r="E45" i="5"/>
  <c r="O45" i="5"/>
  <c r="Q45" i="5" s="1"/>
  <c r="P45" i="5"/>
  <c r="B46" i="5"/>
  <c r="C46" i="5"/>
  <c r="D46" i="5"/>
  <c r="H46" i="5"/>
  <c r="I46" i="5"/>
  <c r="J46" i="5"/>
  <c r="K46" i="5"/>
  <c r="L46" i="5"/>
  <c r="M46" i="5"/>
  <c r="N46" i="5"/>
  <c r="E46" i="5"/>
  <c r="O46" i="5"/>
  <c r="Q46" i="5" s="1"/>
  <c r="P46" i="5"/>
  <c r="B47" i="5"/>
  <c r="C47" i="5"/>
  <c r="D47" i="5"/>
  <c r="H47" i="5"/>
  <c r="I47" i="5"/>
  <c r="J47" i="5"/>
  <c r="K47" i="5"/>
  <c r="L47" i="5"/>
  <c r="M47" i="5"/>
  <c r="N47" i="5"/>
  <c r="E47" i="5"/>
  <c r="O47" i="5"/>
  <c r="Q47" i="5" s="1"/>
  <c r="P47" i="5"/>
  <c r="B48" i="5"/>
  <c r="C48" i="5"/>
  <c r="D48" i="5"/>
  <c r="H48" i="5"/>
  <c r="I48" i="5"/>
  <c r="J48" i="5"/>
  <c r="K48" i="5"/>
  <c r="L48" i="5"/>
  <c r="M48" i="5"/>
  <c r="N48" i="5"/>
  <c r="E48" i="5"/>
  <c r="O48" i="5"/>
  <c r="Q48" i="5" s="1"/>
  <c r="P48" i="5"/>
  <c r="B49" i="5"/>
  <c r="C49" i="5"/>
  <c r="D49" i="5"/>
  <c r="H49" i="5"/>
  <c r="I49" i="5"/>
  <c r="J49" i="5"/>
  <c r="K49" i="5"/>
  <c r="L49" i="5"/>
  <c r="M49" i="5"/>
  <c r="N49" i="5"/>
  <c r="E49" i="5"/>
  <c r="O49" i="5"/>
  <c r="Q49" i="5" s="1"/>
  <c r="P49" i="5"/>
  <c r="B50" i="5"/>
  <c r="C50" i="5"/>
  <c r="D50" i="5"/>
  <c r="H50" i="5"/>
  <c r="I50" i="5"/>
  <c r="J50" i="5"/>
  <c r="K50" i="5"/>
  <c r="L50" i="5"/>
  <c r="M50" i="5"/>
  <c r="N50" i="5"/>
  <c r="E50" i="5"/>
  <c r="O50" i="5"/>
  <c r="Q50" i="5" s="1"/>
  <c r="P50" i="5"/>
  <c r="B51" i="5"/>
  <c r="C51" i="5"/>
  <c r="D51" i="5"/>
  <c r="H51" i="5"/>
  <c r="I51" i="5"/>
  <c r="J51" i="5"/>
  <c r="K51" i="5"/>
  <c r="L51" i="5"/>
  <c r="M51" i="5"/>
  <c r="N51" i="5"/>
  <c r="E51" i="5"/>
  <c r="O51" i="5"/>
  <c r="Q51" i="5" s="1"/>
  <c r="P51" i="5"/>
  <c r="B52" i="5"/>
  <c r="C52" i="5"/>
  <c r="D52" i="5"/>
  <c r="H52" i="5"/>
  <c r="I52" i="5"/>
  <c r="J52" i="5"/>
  <c r="K52" i="5"/>
  <c r="L52" i="5"/>
  <c r="M52" i="5"/>
  <c r="N52" i="5"/>
  <c r="E52" i="5"/>
  <c r="O52" i="5"/>
  <c r="Q52" i="5" s="1"/>
  <c r="P52" i="5"/>
  <c r="B53" i="5"/>
  <c r="C53" i="5"/>
  <c r="D53" i="5"/>
  <c r="H53" i="5"/>
  <c r="I53" i="5"/>
  <c r="J53" i="5"/>
  <c r="K53" i="5"/>
  <c r="L53" i="5"/>
  <c r="M53" i="5"/>
  <c r="N53" i="5"/>
  <c r="E53" i="5"/>
  <c r="O53" i="5"/>
  <c r="Q53" i="5" s="1"/>
  <c r="P53" i="5"/>
  <c r="B54" i="5"/>
  <c r="C54" i="5"/>
  <c r="D54" i="5"/>
  <c r="H54" i="5"/>
  <c r="I54" i="5"/>
  <c r="J54" i="5"/>
  <c r="K54" i="5"/>
  <c r="L54" i="5"/>
  <c r="M54" i="5"/>
  <c r="N54" i="5"/>
  <c r="E54" i="5"/>
  <c r="O54" i="5"/>
  <c r="Q54" i="5" s="1"/>
  <c r="P54" i="5"/>
  <c r="B55" i="5"/>
  <c r="C55" i="5"/>
  <c r="D55" i="5"/>
  <c r="H55" i="5"/>
  <c r="I55" i="5"/>
  <c r="J55" i="5"/>
  <c r="K55" i="5"/>
  <c r="L55" i="5"/>
  <c r="M55" i="5"/>
  <c r="N55" i="5"/>
  <c r="E55" i="5"/>
  <c r="O55" i="5"/>
  <c r="Q55" i="5" s="1"/>
  <c r="P55" i="5"/>
  <c r="B56" i="5"/>
  <c r="C56" i="5"/>
  <c r="D56" i="5"/>
  <c r="H56" i="5"/>
  <c r="I56" i="5"/>
  <c r="J56" i="5"/>
  <c r="K56" i="5"/>
  <c r="L56" i="5"/>
  <c r="M56" i="5"/>
  <c r="N56" i="5"/>
  <c r="E56" i="5"/>
  <c r="O56" i="5"/>
  <c r="Q56" i="5" s="1"/>
  <c r="P56" i="5"/>
  <c r="B57" i="5"/>
  <c r="C57" i="5"/>
  <c r="D57" i="5"/>
  <c r="H57" i="5"/>
  <c r="I57" i="5"/>
  <c r="J57" i="5"/>
  <c r="K57" i="5"/>
  <c r="L57" i="5"/>
  <c r="M57" i="5"/>
  <c r="N57" i="5"/>
  <c r="E57" i="5"/>
  <c r="O57" i="5"/>
  <c r="Q57" i="5" s="1"/>
  <c r="P57" i="5"/>
  <c r="B58" i="5"/>
  <c r="C58" i="5"/>
  <c r="D58" i="5"/>
  <c r="H58" i="5"/>
  <c r="I58" i="5"/>
  <c r="J58" i="5"/>
  <c r="K58" i="5"/>
  <c r="L58" i="5"/>
  <c r="M58" i="5"/>
  <c r="N58" i="5"/>
  <c r="E58" i="5"/>
  <c r="O58" i="5"/>
  <c r="Q58" i="5" s="1"/>
  <c r="P58" i="5"/>
  <c r="B59" i="5"/>
  <c r="C59" i="5"/>
  <c r="D59" i="5"/>
  <c r="H59" i="5"/>
  <c r="I59" i="5"/>
  <c r="J59" i="5"/>
  <c r="K59" i="5"/>
  <c r="L59" i="5"/>
  <c r="M59" i="5"/>
  <c r="N59" i="5"/>
  <c r="E59" i="5"/>
  <c r="O59" i="5"/>
  <c r="Q59" i="5" s="1"/>
  <c r="P59" i="5"/>
  <c r="B60" i="5"/>
  <c r="C60" i="5"/>
  <c r="D60" i="5"/>
  <c r="H60" i="5"/>
  <c r="I60" i="5"/>
  <c r="J60" i="5"/>
  <c r="K60" i="5"/>
  <c r="L60" i="5"/>
  <c r="M60" i="5"/>
  <c r="N60" i="5"/>
  <c r="E60" i="5"/>
  <c r="O60" i="5"/>
  <c r="Q60" i="5" s="1"/>
  <c r="P60" i="5"/>
  <c r="B61" i="5"/>
  <c r="C61" i="5"/>
  <c r="D61" i="5"/>
  <c r="H61" i="5"/>
  <c r="I61" i="5"/>
  <c r="J61" i="5"/>
  <c r="K61" i="5"/>
  <c r="L61" i="5"/>
  <c r="M61" i="5"/>
  <c r="N61" i="5"/>
  <c r="E61" i="5"/>
  <c r="O61" i="5"/>
  <c r="Q61" i="5" s="1"/>
  <c r="P61" i="5"/>
  <c r="B62" i="5"/>
  <c r="C62" i="5"/>
  <c r="D62" i="5"/>
  <c r="H62" i="5"/>
  <c r="I62" i="5"/>
  <c r="J62" i="5"/>
  <c r="K62" i="5"/>
  <c r="L62" i="5"/>
  <c r="M62" i="5"/>
  <c r="N62" i="5"/>
  <c r="E62" i="5"/>
  <c r="O62" i="5"/>
  <c r="Q62" i="5" s="1"/>
  <c r="P62" i="5"/>
  <c r="B63" i="5"/>
  <c r="C63" i="5"/>
  <c r="D63" i="5"/>
  <c r="H63" i="5"/>
  <c r="I63" i="5"/>
  <c r="J63" i="5"/>
  <c r="K63" i="5"/>
  <c r="L63" i="5"/>
  <c r="M63" i="5"/>
  <c r="N63" i="5"/>
  <c r="E63" i="5"/>
  <c r="O63" i="5"/>
  <c r="Q63" i="5" s="1"/>
  <c r="P63" i="5"/>
  <c r="B64" i="5"/>
  <c r="C64" i="5"/>
  <c r="D64" i="5"/>
  <c r="H64" i="5"/>
  <c r="I64" i="5"/>
  <c r="J64" i="5"/>
  <c r="K64" i="5"/>
  <c r="L64" i="5"/>
  <c r="M64" i="5"/>
  <c r="N64" i="5"/>
  <c r="E64" i="5"/>
  <c r="O64" i="5"/>
  <c r="Q64" i="5" s="1"/>
  <c r="P64" i="5"/>
  <c r="B65" i="5"/>
  <c r="C65" i="5"/>
  <c r="D65" i="5"/>
  <c r="H65" i="5"/>
  <c r="I65" i="5"/>
  <c r="J65" i="5"/>
  <c r="K65" i="5"/>
  <c r="L65" i="5"/>
  <c r="M65" i="5"/>
  <c r="N65" i="5"/>
  <c r="E65" i="5"/>
  <c r="O65" i="5"/>
  <c r="Q65" i="5" s="1"/>
  <c r="P65" i="5"/>
  <c r="B66" i="5"/>
  <c r="C66" i="5"/>
  <c r="D66" i="5"/>
  <c r="H66" i="5"/>
  <c r="I66" i="5"/>
  <c r="J66" i="5"/>
  <c r="K66" i="5"/>
  <c r="L66" i="5"/>
  <c r="M66" i="5"/>
  <c r="N66" i="5"/>
  <c r="E66" i="5"/>
  <c r="O66" i="5"/>
  <c r="Q66" i="5" s="1"/>
  <c r="P66" i="5"/>
  <c r="B67" i="5"/>
  <c r="C67" i="5"/>
  <c r="D67" i="5"/>
  <c r="H67" i="5"/>
  <c r="I67" i="5"/>
  <c r="J67" i="5"/>
  <c r="K67" i="5"/>
  <c r="L67" i="5"/>
  <c r="M67" i="5"/>
  <c r="N67" i="5"/>
  <c r="E67" i="5"/>
  <c r="O67" i="5"/>
  <c r="Q67" i="5" s="1"/>
  <c r="P67" i="5"/>
  <c r="B68" i="5"/>
  <c r="C68" i="5"/>
  <c r="D68" i="5"/>
  <c r="H68" i="5"/>
  <c r="I68" i="5"/>
  <c r="J68" i="5"/>
  <c r="K68" i="5"/>
  <c r="L68" i="5"/>
  <c r="M68" i="5"/>
  <c r="N68" i="5"/>
  <c r="E68" i="5"/>
  <c r="O68" i="5"/>
  <c r="Q68" i="5" s="1"/>
  <c r="P68" i="5"/>
  <c r="B69" i="5"/>
  <c r="C69" i="5"/>
  <c r="D69" i="5"/>
  <c r="H69" i="5"/>
  <c r="I69" i="5"/>
  <c r="J69" i="5"/>
  <c r="K69" i="5"/>
  <c r="L69" i="5"/>
  <c r="M69" i="5"/>
  <c r="N69" i="5"/>
  <c r="E69" i="5"/>
  <c r="O69" i="5"/>
  <c r="P69" i="5"/>
  <c r="Q69" i="5"/>
  <c r="B70" i="5"/>
  <c r="C70" i="5"/>
  <c r="D70" i="5"/>
  <c r="H70" i="5"/>
  <c r="I70" i="5"/>
  <c r="J70" i="5"/>
  <c r="K70" i="5"/>
  <c r="L70" i="5"/>
  <c r="M70" i="5"/>
  <c r="N70" i="5"/>
  <c r="E70" i="5"/>
  <c r="O70" i="5"/>
  <c r="Q70" i="5" s="1"/>
  <c r="P70" i="5"/>
  <c r="B71" i="5"/>
  <c r="C71" i="5"/>
  <c r="D71" i="5"/>
  <c r="H71" i="5"/>
  <c r="I71" i="5"/>
  <c r="J71" i="5"/>
  <c r="K71" i="5"/>
  <c r="L71" i="5"/>
  <c r="M71" i="5"/>
  <c r="N71" i="5"/>
  <c r="E71" i="5"/>
  <c r="O71" i="5"/>
  <c r="Q71" i="5" s="1"/>
  <c r="P71" i="5"/>
  <c r="B72" i="5"/>
  <c r="C72" i="5"/>
  <c r="D72" i="5"/>
  <c r="H72" i="5"/>
  <c r="I72" i="5"/>
  <c r="J72" i="5"/>
  <c r="K72" i="5"/>
  <c r="L72" i="5"/>
  <c r="M72" i="5"/>
  <c r="N72" i="5"/>
  <c r="E72" i="5"/>
  <c r="O72" i="5"/>
  <c r="Q72" i="5" s="1"/>
  <c r="P72" i="5"/>
  <c r="B73" i="5"/>
  <c r="C73" i="5"/>
  <c r="D73" i="5"/>
  <c r="H73" i="5"/>
  <c r="I73" i="5"/>
  <c r="J73" i="5"/>
  <c r="K73" i="5"/>
  <c r="L73" i="5"/>
  <c r="M73" i="5"/>
  <c r="N73" i="5"/>
  <c r="E73" i="5"/>
  <c r="O73" i="5"/>
  <c r="Q73" i="5" s="1"/>
  <c r="P73" i="5"/>
  <c r="B74" i="5"/>
  <c r="C74" i="5"/>
  <c r="D74" i="5"/>
  <c r="H74" i="5"/>
  <c r="I74" i="5"/>
  <c r="J74" i="5"/>
  <c r="K74" i="5"/>
  <c r="L74" i="5"/>
  <c r="M74" i="5"/>
  <c r="N74" i="5"/>
  <c r="E74" i="5"/>
  <c r="O74" i="5"/>
  <c r="Q74" i="5" s="1"/>
  <c r="P74" i="5"/>
  <c r="B75" i="5"/>
  <c r="C75" i="5"/>
  <c r="D75" i="5"/>
  <c r="H75" i="5"/>
  <c r="I75" i="5"/>
  <c r="J75" i="5"/>
  <c r="K75" i="5"/>
  <c r="L75" i="5"/>
  <c r="M75" i="5"/>
  <c r="N75" i="5"/>
  <c r="E75" i="5"/>
  <c r="O75" i="5"/>
  <c r="Q75" i="5" s="1"/>
  <c r="P75" i="5"/>
  <c r="B76" i="5"/>
  <c r="C76" i="5"/>
  <c r="D76" i="5"/>
  <c r="H76" i="5"/>
  <c r="I76" i="5"/>
  <c r="J76" i="5"/>
  <c r="K76" i="5"/>
  <c r="L76" i="5"/>
  <c r="M76" i="5"/>
  <c r="N76" i="5"/>
  <c r="E76" i="5"/>
  <c r="O76" i="5"/>
  <c r="Q76" i="5" s="1"/>
  <c r="P76" i="5"/>
  <c r="B77" i="5"/>
  <c r="C77" i="5"/>
  <c r="D77" i="5"/>
  <c r="H77" i="5"/>
  <c r="I77" i="5"/>
  <c r="J77" i="5"/>
  <c r="K77" i="5"/>
  <c r="L77" i="5"/>
  <c r="M77" i="5"/>
  <c r="N77" i="5"/>
  <c r="E77" i="5"/>
  <c r="O77" i="5"/>
  <c r="P77" i="5"/>
  <c r="Q77" i="5"/>
  <c r="B78" i="5"/>
  <c r="C78" i="5"/>
  <c r="D78" i="5"/>
  <c r="H78" i="5"/>
  <c r="I78" i="5"/>
  <c r="J78" i="5"/>
  <c r="K78" i="5"/>
  <c r="L78" i="5"/>
  <c r="M78" i="5"/>
  <c r="N78" i="5"/>
  <c r="E78" i="5"/>
  <c r="O78" i="5"/>
  <c r="Q78" i="5" s="1"/>
  <c r="P78" i="5"/>
  <c r="B79" i="5"/>
  <c r="C79" i="5"/>
  <c r="D79" i="5"/>
  <c r="H79" i="5"/>
  <c r="I79" i="5"/>
  <c r="J79" i="5"/>
  <c r="K79" i="5"/>
  <c r="L79" i="5"/>
  <c r="M79" i="5"/>
  <c r="N79" i="5"/>
  <c r="E79" i="5"/>
  <c r="O79" i="5"/>
  <c r="Q79" i="5" s="1"/>
  <c r="P79" i="5"/>
  <c r="B80" i="5"/>
  <c r="C80" i="5"/>
  <c r="D80" i="5"/>
  <c r="H80" i="5"/>
  <c r="I80" i="5"/>
  <c r="J80" i="5"/>
  <c r="K80" i="5"/>
  <c r="L80" i="5"/>
  <c r="M80" i="5"/>
  <c r="N80" i="5"/>
  <c r="E80" i="5"/>
  <c r="O80" i="5"/>
  <c r="Q80" i="5" s="1"/>
  <c r="P80" i="5"/>
  <c r="B81" i="5"/>
  <c r="C81" i="5"/>
  <c r="D81" i="5"/>
  <c r="H81" i="5"/>
  <c r="I81" i="5"/>
  <c r="J81" i="5"/>
  <c r="K81" i="5"/>
  <c r="L81" i="5"/>
  <c r="M81" i="5"/>
  <c r="N81" i="5"/>
  <c r="E81" i="5"/>
  <c r="O81" i="5"/>
  <c r="Q81" i="5" s="1"/>
  <c r="P81" i="5"/>
  <c r="B82" i="5"/>
  <c r="C82" i="5"/>
  <c r="D82" i="5"/>
  <c r="H82" i="5"/>
  <c r="I82" i="5"/>
  <c r="J82" i="5"/>
  <c r="K82" i="5"/>
  <c r="L82" i="5"/>
  <c r="M82" i="5"/>
  <c r="N82" i="5"/>
  <c r="E82" i="5"/>
  <c r="O82" i="5"/>
  <c r="Q82" i="5" s="1"/>
  <c r="P82" i="5"/>
  <c r="B83" i="5"/>
  <c r="C83" i="5"/>
  <c r="D83" i="5"/>
  <c r="H83" i="5"/>
  <c r="I83" i="5"/>
  <c r="J83" i="5"/>
  <c r="K83" i="5"/>
  <c r="L83" i="5"/>
  <c r="M83" i="5"/>
  <c r="N83" i="5"/>
  <c r="E83" i="5"/>
  <c r="O83" i="5"/>
  <c r="Q83" i="5" s="1"/>
  <c r="P83" i="5"/>
  <c r="B84" i="5"/>
  <c r="C84" i="5"/>
  <c r="D84" i="5"/>
  <c r="H84" i="5"/>
  <c r="I84" i="5"/>
  <c r="J84" i="5"/>
  <c r="K84" i="5"/>
  <c r="L84" i="5"/>
  <c r="M84" i="5"/>
  <c r="N84" i="5"/>
  <c r="E84" i="5"/>
  <c r="O84" i="5"/>
  <c r="Q84" i="5" s="1"/>
  <c r="P84" i="5"/>
  <c r="B85" i="5"/>
  <c r="C85" i="5"/>
  <c r="D85" i="5"/>
  <c r="H85" i="5"/>
  <c r="I85" i="5"/>
  <c r="J85" i="5"/>
  <c r="K85" i="5"/>
  <c r="L85" i="5"/>
  <c r="M85" i="5"/>
  <c r="N85" i="5"/>
  <c r="E85" i="5"/>
  <c r="O85" i="5"/>
  <c r="Q85" i="5" s="1"/>
  <c r="P85" i="5"/>
  <c r="B86" i="5"/>
  <c r="C86" i="5"/>
  <c r="D86" i="5"/>
  <c r="H86" i="5"/>
  <c r="I86" i="5"/>
  <c r="J86" i="5"/>
  <c r="K86" i="5"/>
  <c r="L86" i="5"/>
  <c r="M86" i="5"/>
  <c r="N86" i="5"/>
  <c r="E86" i="5"/>
  <c r="O86" i="5"/>
  <c r="Q86" i="5" s="1"/>
  <c r="P86" i="5"/>
  <c r="B87" i="5"/>
  <c r="C87" i="5"/>
  <c r="D87" i="5"/>
  <c r="H87" i="5"/>
  <c r="I87" i="5"/>
  <c r="J87" i="5"/>
  <c r="K87" i="5"/>
  <c r="L87" i="5"/>
  <c r="M87" i="5"/>
  <c r="N87" i="5"/>
  <c r="E87" i="5"/>
  <c r="O87" i="5"/>
  <c r="Q87" i="5" s="1"/>
  <c r="P87" i="5"/>
  <c r="B88" i="5"/>
  <c r="C88" i="5"/>
  <c r="D88" i="5"/>
  <c r="H88" i="5"/>
  <c r="I88" i="5"/>
  <c r="J88" i="5"/>
  <c r="K88" i="5"/>
  <c r="L88" i="5"/>
  <c r="M88" i="5"/>
  <c r="N88" i="5"/>
  <c r="E88" i="5"/>
  <c r="O88" i="5"/>
  <c r="Q88" i="5" s="1"/>
  <c r="P88" i="5"/>
  <c r="B89" i="5"/>
  <c r="C89" i="5"/>
  <c r="D89" i="5"/>
  <c r="H89" i="5"/>
  <c r="I89" i="5"/>
  <c r="J89" i="5"/>
  <c r="K89" i="5"/>
  <c r="L89" i="5"/>
  <c r="M89" i="5"/>
  <c r="N89" i="5"/>
  <c r="E89" i="5"/>
  <c r="O89" i="5"/>
  <c r="Q89" i="5" s="1"/>
  <c r="P89" i="5"/>
  <c r="B90" i="5"/>
  <c r="C90" i="5"/>
  <c r="D90" i="5"/>
  <c r="H90" i="5"/>
  <c r="I90" i="5"/>
  <c r="J90" i="5"/>
  <c r="K90" i="5"/>
  <c r="L90" i="5"/>
  <c r="M90" i="5"/>
  <c r="N90" i="5"/>
  <c r="E90" i="5"/>
  <c r="O90" i="5"/>
  <c r="Q90" i="5" s="1"/>
  <c r="P90" i="5"/>
  <c r="B91" i="5"/>
  <c r="C91" i="5"/>
  <c r="D91" i="5"/>
  <c r="H91" i="5"/>
  <c r="I91" i="5"/>
  <c r="J91" i="5"/>
  <c r="K91" i="5"/>
  <c r="L91" i="5"/>
  <c r="M91" i="5"/>
  <c r="N91" i="5"/>
  <c r="E91" i="5"/>
  <c r="O91" i="5"/>
  <c r="Q91" i="5" s="1"/>
  <c r="P91" i="5"/>
  <c r="B92" i="5"/>
  <c r="C92" i="5"/>
  <c r="D92" i="5"/>
  <c r="H92" i="5"/>
  <c r="I92" i="5"/>
  <c r="J92" i="5"/>
  <c r="K92" i="5"/>
  <c r="L92" i="5"/>
  <c r="M92" i="5"/>
  <c r="N92" i="5"/>
  <c r="E92" i="5"/>
  <c r="O92" i="5"/>
  <c r="Q92" i="5" s="1"/>
  <c r="P92" i="5"/>
  <c r="B93" i="5"/>
  <c r="C93" i="5"/>
  <c r="D93" i="5"/>
  <c r="H93" i="5"/>
  <c r="I93" i="5"/>
  <c r="J93" i="5"/>
  <c r="K93" i="5"/>
  <c r="L93" i="5"/>
  <c r="M93" i="5"/>
  <c r="N93" i="5"/>
  <c r="E93" i="5"/>
  <c r="O93" i="5"/>
  <c r="Q93" i="5" s="1"/>
  <c r="P93" i="5"/>
  <c r="B94" i="5"/>
  <c r="C94" i="5"/>
  <c r="D94" i="5"/>
  <c r="H94" i="5"/>
  <c r="I94" i="5"/>
  <c r="J94" i="5"/>
  <c r="K94" i="5"/>
  <c r="L94" i="5"/>
  <c r="M94" i="5"/>
  <c r="N94" i="5"/>
  <c r="E94" i="5"/>
  <c r="O94" i="5"/>
  <c r="Q94" i="5" s="1"/>
  <c r="P94" i="5"/>
  <c r="B95" i="5"/>
  <c r="C95" i="5"/>
  <c r="D95" i="5"/>
  <c r="H95" i="5"/>
  <c r="I95" i="5"/>
  <c r="J95" i="5"/>
  <c r="K95" i="5"/>
  <c r="L95" i="5"/>
  <c r="M95" i="5"/>
  <c r="N95" i="5"/>
  <c r="E95" i="5"/>
  <c r="O95" i="5"/>
  <c r="Q95" i="5" s="1"/>
  <c r="P95" i="5"/>
  <c r="B96" i="5"/>
  <c r="C96" i="5"/>
  <c r="D96" i="5"/>
  <c r="H96" i="5"/>
  <c r="I96" i="5"/>
  <c r="J96" i="5"/>
  <c r="K96" i="5"/>
  <c r="L96" i="5"/>
  <c r="M96" i="5"/>
  <c r="N96" i="5"/>
  <c r="E96" i="5"/>
  <c r="O96" i="5"/>
  <c r="Q96" i="5" s="1"/>
  <c r="P96" i="5"/>
  <c r="B97" i="5"/>
  <c r="C97" i="5"/>
  <c r="D97" i="5"/>
  <c r="H97" i="5"/>
  <c r="I97" i="5"/>
  <c r="J97" i="5"/>
  <c r="K97" i="5"/>
  <c r="L97" i="5"/>
  <c r="M97" i="5"/>
  <c r="N97" i="5"/>
  <c r="E97" i="5"/>
  <c r="O97" i="5"/>
  <c r="Q97" i="5" s="1"/>
  <c r="P97" i="5"/>
  <c r="B98" i="5"/>
  <c r="C98" i="5"/>
  <c r="D98" i="5"/>
  <c r="H98" i="5"/>
  <c r="I98" i="5"/>
  <c r="J98" i="5"/>
  <c r="K98" i="5"/>
  <c r="L98" i="5"/>
  <c r="M98" i="5"/>
  <c r="N98" i="5"/>
  <c r="E98" i="5"/>
  <c r="O98" i="5"/>
  <c r="Q98" i="5" s="1"/>
  <c r="P98" i="5"/>
  <c r="B99" i="5"/>
  <c r="C99" i="5"/>
  <c r="D99" i="5"/>
  <c r="H99" i="5"/>
  <c r="I99" i="5"/>
  <c r="J99" i="5"/>
  <c r="K99" i="5"/>
  <c r="L99" i="5"/>
  <c r="M99" i="5"/>
  <c r="N99" i="5"/>
  <c r="E99" i="5"/>
  <c r="O99" i="5"/>
  <c r="Q99" i="5" s="1"/>
  <c r="P99" i="5"/>
  <c r="B100" i="5"/>
  <c r="C100" i="5"/>
  <c r="D100" i="5"/>
  <c r="H100" i="5"/>
  <c r="I100" i="5"/>
  <c r="J100" i="5"/>
  <c r="K100" i="5"/>
  <c r="L100" i="5"/>
  <c r="M100" i="5"/>
  <c r="N100" i="5"/>
  <c r="E100" i="5"/>
  <c r="O100" i="5"/>
  <c r="Q100" i="5" s="1"/>
  <c r="P100" i="5"/>
  <c r="B101" i="5"/>
  <c r="C101" i="5"/>
  <c r="D101" i="5"/>
  <c r="H101" i="5"/>
  <c r="I101" i="5"/>
  <c r="J101" i="5"/>
  <c r="K101" i="5"/>
  <c r="L101" i="5"/>
  <c r="M101" i="5"/>
  <c r="N101" i="5"/>
  <c r="E101" i="5"/>
  <c r="O101" i="5"/>
  <c r="Q101" i="5" s="1"/>
  <c r="P101" i="5"/>
  <c r="B102" i="5"/>
  <c r="C102" i="5"/>
  <c r="D102" i="5"/>
  <c r="H102" i="5"/>
  <c r="I102" i="5"/>
  <c r="J102" i="5"/>
  <c r="K102" i="5"/>
  <c r="L102" i="5"/>
  <c r="M102" i="5"/>
  <c r="N102" i="5"/>
  <c r="E102" i="5"/>
  <c r="O102" i="5"/>
  <c r="Q102" i="5" s="1"/>
  <c r="P102" i="5"/>
  <c r="B103" i="5"/>
  <c r="C103" i="5"/>
  <c r="D103" i="5"/>
  <c r="H103" i="5"/>
  <c r="I103" i="5"/>
  <c r="J103" i="5"/>
  <c r="K103" i="5"/>
  <c r="L103" i="5"/>
  <c r="M103" i="5"/>
  <c r="N103" i="5"/>
  <c r="E103" i="5"/>
  <c r="O103" i="5"/>
  <c r="Q103" i="5" s="1"/>
  <c r="P103" i="5"/>
  <c r="B104" i="5"/>
  <c r="C104" i="5"/>
  <c r="D104" i="5"/>
  <c r="H104" i="5"/>
  <c r="I104" i="5"/>
  <c r="J104" i="5"/>
  <c r="K104" i="5"/>
  <c r="L104" i="5"/>
  <c r="M104" i="5"/>
  <c r="N104" i="5"/>
  <c r="E104" i="5"/>
  <c r="O104" i="5"/>
  <c r="Q104" i="5" s="1"/>
  <c r="P104" i="5"/>
  <c r="B105" i="5"/>
  <c r="C105" i="5"/>
  <c r="D105" i="5"/>
  <c r="H105" i="5"/>
  <c r="I105" i="5"/>
  <c r="J105" i="5"/>
  <c r="K105" i="5"/>
  <c r="L105" i="5"/>
  <c r="M105" i="5"/>
  <c r="N105" i="5"/>
  <c r="E105" i="5"/>
  <c r="O105" i="5"/>
  <c r="Q105" i="5" s="1"/>
  <c r="P105" i="5"/>
  <c r="B106" i="5"/>
  <c r="C106" i="5"/>
  <c r="D106" i="5"/>
  <c r="H106" i="5"/>
  <c r="I106" i="5"/>
  <c r="J106" i="5"/>
  <c r="K106" i="5"/>
  <c r="L106" i="5"/>
  <c r="M106" i="5"/>
  <c r="N106" i="5"/>
  <c r="E106" i="5"/>
  <c r="O106" i="5"/>
  <c r="Q106" i="5" s="1"/>
  <c r="P106" i="5"/>
  <c r="B107" i="5"/>
  <c r="C107" i="5"/>
  <c r="D107" i="5"/>
  <c r="H107" i="5"/>
  <c r="I107" i="5"/>
  <c r="J107" i="5"/>
  <c r="K107" i="5"/>
  <c r="L107" i="5"/>
  <c r="M107" i="5"/>
  <c r="N107" i="5"/>
  <c r="E107" i="5"/>
  <c r="O107" i="5"/>
  <c r="Q107" i="5" s="1"/>
  <c r="P107" i="5"/>
  <c r="B108" i="5"/>
  <c r="C108" i="5"/>
  <c r="D108" i="5"/>
  <c r="H108" i="5"/>
  <c r="I108" i="5"/>
  <c r="J108" i="5"/>
  <c r="K108" i="5"/>
  <c r="L108" i="5"/>
  <c r="M108" i="5"/>
  <c r="N108" i="5"/>
  <c r="E108" i="5"/>
  <c r="O108" i="5"/>
  <c r="Q108" i="5" s="1"/>
  <c r="P108" i="5"/>
  <c r="B109" i="5"/>
  <c r="C109" i="5"/>
  <c r="D109" i="5"/>
  <c r="H109" i="5"/>
  <c r="I109" i="5"/>
  <c r="J109" i="5"/>
  <c r="K109" i="5"/>
  <c r="L109" i="5"/>
  <c r="M109" i="5"/>
  <c r="N109" i="5"/>
  <c r="E109" i="5"/>
  <c r="O109" i="5"/>
  <c r="Q109" i="5" s="1"/>
  <c r="P109" i="5"/>
  <c r="B110" i="5"/>
  <c r="C110" i="5"/>
  <c r="D110" i="5"/>
  <c r="H110" i="5"/>
  <c r="I110" i="5"/>
  <c r="J110" i="5"/>
  <c r="K110" i="5"/>
  <c r="L110" i="5"/>
  <c r="M110" i="5"/>
  <c r="N110" i="5"/>
  <c r="E110" i="5"/>
  <c r="O110" i="5"/>
  <c r="Q110" i="5" s="1"/>
  <c r="P110" i="5"/>
  <c r="B111" i="5"/>
  <c r="C111" i="5"/>
  <c r="D111" i="5"/>
  <c r="H111" i="5"/>
  <c r="I111" i="5"/>
  <c r="J111" i="5"/>
  <c r="K111" i="5"/>
  <c r="L111" i="5"/>
  <c r="M111" i="5"/>
  <c r="N111" i="5"/>
  <c r="E111" i="5"/>
  <c r="O111" i="5"/>
  <c r="Q111" i="5" s="1"/>
  <c r="P111" i="5"/>
  <c r="B112" i="5"/>
  <c r="C112" i="5"/>
  <c r="D112" i="5"/>
  <c r="H112" i="5"/>
  <c r="I112" i="5"/>
  <c r="J112" i="5"/>
  <c r="K112" i="5"/>
  <c r="L112" i="5"/>
  <c r="M112" i="5"/>
  <c r="N112" i="5"/>
  <c r="E112" i="5"/>
  <c r="O112" i="5"/>
  <c r="Q112" i="5" s="1"/>
  <c r="P112" i="5"/>
  <c r="B113" i="5"/>
  <c r="C113" i="5"/>
  <c r="D113" i="5"/>
  <c r="H113" i="5"/>
  <c r="I113" i="5"/>
  <c r="J113" i="5"/>
  <c r="K113" i="5"/>
  <c r="L113" i="5"/>
  <c r="M113" i="5"/>
  <c r="N113" i="5"/>
  <c r="E113" i="5"/>
  <c r="O113" i="5"/>
  <c r="Q113" i="5" s="1"/>
  <c r="P113" i="5"/>
  <c r="B114" i="5"/>
  <c r="C114" i="5"/>
  <c r="D114" i="5"/>
  <c r="H114" i="5"/>
  <c r="I114" i="5"/>
  <c r="J114" i="5"/>
  <c r="K114" i="5"/>
  <c r="L114" i="5"/>
  <c r="M114" i="5"/>
  <c r="N114" i="5"/>
  <c r="E114" i="5"/>
  <c r="O114" i="5"/>
  <c r="Q114" i="5" s="1"/>
  <c r="P114" i="5"/>
  <c r="B115" i="5"/>
  <c r="C115" i="5"/>
  <c r="D115" i="5"/>
  <c r="H115" i="5"/>
  <c r="I115" i="5"/>
  <c r="J115" i="5"/>
  <c r="K115" i="5"/>
  <c r="L115" i="5"/>
  <c r="M115" i="5"/>
  <c r="N115" i="5"/>
  <c r="E115" i="5"/>
  <c r="O115" i="5"/>
  <c r="Q115" i="5" s="1"/>
  <c r="P115" i="5"/>
  <c r="B116" i="5"/>
  <c r="C116" i="5"/>
  <c r="D116" i="5"/>
  <c r="H116" i="5"/>
  <c r="I116" i="5"/>
  <c r="J116" i="5"/>
  <c r="K116" i="5"/>
  <c r="L116" i="5"/>
  <c r="M116" i="5"/>
  <c r="N116" i="5"/>
  <c r="E116" i="5"/>
  <c r="O116" i="5"/>
  <c r="Q116" i="5" s="1"/>
  <c r="P116" i="5"/>
  <c r="B117" i="5"/>
  <c r="C117" i="5"/>
  <c r="D117" i="5"/>
  <c r="H117" i="5"/>
  <c r="I117" i="5"/>
  <c r="J117" i="5"/>
  <c r="K117" i="5"/>
  <c r="L117" i="5"/>
  <c r="M117" i="5"/>
  <c r="N117" i="5"/>
  <c r="E117" i="5"/>
  <c r="O117" i="5"/>
  <c r="Q117" i="5" s="1"/>
  <c r="P117" i="5"/>
  <c r="B118" i="5"/>
  <c r="C118" i="5"/>
  <c r="D118" i="5"/>
  <c r="H118" i="5"/>
  <c r="I118" i="5"/>
  <c r="J118" i="5"/>
  <c r="K118" i="5"/>
  <c r="L118" i="5"/>
  <c r="M118" i="5"/>
  <c r="N118" i="5"/>
  <c r="E118" i="5"/>
  <c r="O118" i="5"/>
  <c r="Q118" i="5" s="1"/>
  <c r="P118" i="5"/>
  <c r="B119" i="5"/>
  <c r="C119" i="5"/>
  <c r="D119" i="5"/>
  <c r="H119" i="5"/>
  <c r="I119" i="5"/>
  <c r="J119" i="5"/>
  <c r="K119" i="5"/>
  <c r="L119" i="5"/>
  <c r="M119" i="5"/>
  <c r="N119" i="5"/>
  <c r="E119" i="5"/>
  <c r="O119" i="5"/>
  <c r="Q119" i="5" s="1"/>
  <c r="P119" i="5"/>
  <c r="B120" i="5"/>
  <c r="C120" i="5"/>
  <c r="D120" i="5"/>
  <c r="H120" i="5"/>
  <c r="I120" i="5"/>
  <c r="J120" i="5"/>
  <c r="K120" i="5"/>
  <c r="L120" i="5"/>
  <c r="M120" i="5"/>
  <c r="N120" i="5"/>
  <c r="E120" i="5"/>
  <c r="O120" i="5"/>
  <c r="Q120" i="5" s="1"/>
  <c r="P120" i="5"/>
  <c r="B121" i="5"/>
  <c r="C121" i="5"/>
  <c r="D121" i="5"/>
  <c r="H121" i="5"/>
  <c r="I121" i="5"/>
  <c r="J121" i="5"/>
  <c r="K121" i="5"/>
  <c r="L121" i="5"/>
  <c r="M121" i="5"/>
  <c r="N121" i="5"/>
  <c r="E121" i="5"/>
  <c r="O121" i="5"/>
  <c r="Q121" i="5" s="1"/>
  <c r="P121" i="5"/>
  <c r="B122" i="5"/>
  <c r="C122" i="5"/>
  <c r="D122" i="5"/>
  <c r="H122" i="5"/>
  <c r="I122" i="5"/>
  <c r="J122" i="5"/>
  <c r="K122" i="5"/>
  <c r="L122" i="5"/>
  <c r="M122" i="5"/>
  <c r="N122" i="5"/>
  <c r="E122" i="5"/>
  <c r="O122" i="5"/>
  <c r="Q122" i="5" s="1"/>
  <c r="P122" i="5"/>
  <c r="B123" i="5"/>
  <c r="C123" i="5"/>
  <c r="D123" i="5"/>
  <c r="H123" i="5"/>
  <c r="I123" i="5"/>
  <c r="J123" i="5"/>
  <c r="K123" i="5"/>
  <c r="L123" i="5"/>
  <c r="M123" i="5"/>
  <c r="N123" i="5"/>
  <c r="E123" i="5"/>
  <c r="O123" i="5"/>
  <c r="Q123" i="5" s="1"/>
  <c r="P123" i="5"/>
  <c r="B124" i="5"/>
  <c r="C124" i="5"/>
  <c r="D124" i="5"/>
  <c r="H124" i="5"/>
  <c r="I124" i="5"/>
  <c r="J124" i="5"/>
  <c r="K124" i="5"/>
  <c r="L124" i="5"/>
  <c r="M124" i="5"/>
  <c r="N124" i="5"/>
  <c r="E124" i="5"/>
  <c r="O124" i="5"/>
  <c r="Q124" i="5" s="1"/>
  <c r="P124" i="5"/>
  <c r="B125" i="5"/>
  <c r="C125" i="5"/>
  <c r="D125" i="5"/>
  <c r="H125" i="5"/>
  <c r="I125" i="5"/>
  <c r="J125" i="5"/>
  <c r="K125" i="5"/>
  <c r="L125" i="5"/>
  <c r="M125" i="5"/>
  <c r="N125" i="5"/>
  <c r="E125" i="5"/>
  <c r="O125" i="5"/>
  <c r="Q125" i="5" s="1"/>
  <c r="P125" i="5"/>
  <c r="B126" i="5"/>
  <c r="C126" i="5"/>
  <c r="D126" i="5"/>
  <c r="H126" i="5"/>
  <c r="I126" i="5"/>
  <c r="J126" i="5"/>
  <c r="K126" i="5"/>
  <c r="L126" i="5"/>
  <c r="M126" i="5"/>
  <c r="N126" i="5"/>
  <c r="E126" i="5"/>
  <c r="O126" i="5"/>
  <c r="Q126" i="5" s="1"/>
  <c r="P126" i="5"/>
  <c r="B127" i="5"/>
  <c r="C127" i="5"/>
  <c r="D127" i="5"/>
  <c r="H127" i="5"/>
  <c r="I127" i="5"/>
  <c r="J127" i="5"/>
  <c r="K127" i="5"/>
  <c r="L127" i="5"/>
  <c r="M127" i="5"/>
  <c r="N127" i="5"/>
  <c r="E127" i="5"/>
  <c r="O127" i="5"/>
  <c r="Q127" i="5" s="1"/>
  <c r="P127" i="5"/>
  <c r="B128" i="5"/>
  <c r="C128" i="5"/>
  <c r="D128" i="5"/>
  <c r="H128" i="5"/>
  <c r="I128" i="5"/>
  <c r="J128" i="5"/>
  <c r="K128" i="5"/>
  <c r="L128" i="5"/>
  <c r="M128" i="5"/>
  <c r="N128" i="5"/>
  <c r="E128" i="5"/>
  <c r="O128" i="5"/>
  <c r="Q128" i="5" s="1"/>
  <c r="P128" i="5"/>
  <c r="B129" i="5"/>
  <c r="C129" i="5"/>
  <c r="D129" i="5"/>
  <c r="H129" i="5"/>
  <c r="I129" i="5"/>
  <c r="J129" i="5"/>
  <c r="K129" i="5"/>
  <c r="L129" i="5"/>
  <c r="M129" i="5"/>
  <c r="N129" i="5"/>
  <c r="E129" i="5"/>
  <c r="O129" i="5"/>
  <c r="Q129" i="5" s="1"/>
  <c r="P129" i="5"/>
  <c r="B130" i="5"/>
  <c r="C130" i="5"/>
  <c r="D130" i="5"/>
  <c r="H130" i="5"/>
  <c r="I130" i="5"/>
  <c r="J130" i="5"/>
  <c r="K130" i="5"/>
  <c r="L130" i="5"/>
  <c r="M130" i="5"/>
  <c r="N130" i="5"/>
  <c r="E130" i="5"/>
  <c r="O130" i="5"/>
  <c r="Q130" i="5" s="1"/>
  <c r="P130" i="5"/>
  <c r="B131" i="5"/>
  <c r="C131" i="5"/>
  <c r="D131" i="5"/>
  <c r="H131" i="5"/>
  <c r="I131" i="5"/>
  <c r="J131" i="5"/>
  <c r="K131" i="5"/>
  <c r="L131" i="5"/>
  <c r="M131" i="5"/>
  <c r="N131" i="5"/>
  <c r="E131" i="5"/>
  <c r="O131" i="5"/>
  <c r="Q131" i="5" s="1"/>
  <c r="P131" i="5"/>
  <c r="B132" i="5"/>
  <c r="C132" i="5"/>
  <c r="D132" i="5"/>
  <c r="H132" i="5"/>
  <c r="I132" i="5"/>
  <c r="J132" i="5"/>
  <c r="K132" i="5"/>
  <c r="L132" i="5"/>
  <c r="M132" i="5"/>
  <c r="N132" i="5"/>
  <c r="E132" i="5"/>
  <c r="O132" i="5"/>
  <c r="Q132" i="5" s="1"/>
  <c r="P132" i="5"/>
  <c r="B133" i="5"/>
  <c r="C133" i="5"/>
  <c r="D133" i="5"/>
  <c r="H133" i="5"/>
  <c r="I133" i="5"/>
  <c r="J133" i="5"/>
  <c r="K133" i="5"/>
  <c r="L133" i="5"/>
  <c r="M133" i="5"/>
  <c r="N133" i="5"/>
  <c r="E133" i="5"/>
  <c r="O133" i="5"/>
  <c r="Q133" i="5" s="1"/>
  <c r="P133" i="5"/>
  <c r="B134" i="5"/>
  <c r="C134" i="5"/>
  <c r="D134" i="5"/>
  <c r="H134" i="5"/>
  <c r="I134" i="5"/>
  <c r="J134" i="5"/>
  <c r="K134" i="5"/>
  <c r="L134" i="5"/>
  <c r="M134" i="5"/>
  <c r="N134" i="5"/>
  <c r="E134" i="5"/>
  <c r="O134" i="5"/>
  <c r="Q134" i="5" s="1"/>
  <c r="P134" i="5"/>
  <c r="B135" i="5"/>
  <c r="C135" i="5"/>
  <c r="D135" i="5"/>
  <c r="H135" i="5"/>
  <c r="I135" i="5"/>
  <c r="J135" i="5"/>
  <c r="K135" i="5"/>
  <c r="L135" i="5"/>
  <c r="M135" i="5"/>
  <c r="N135" i="5"/>
  <c r="E135" i="5"/>
  <c r="O135" i="5"/>
  <c r="Q135" i="5" s="1"/>
  <c r="P135" i="5"/>
  <c r="B136" i="5"/>
  <c r="C136" i="5"/>
  <c r="D136" i="5"/>
  <c r="H136" i="5"/>
  <c r="I136" i="5"/>
  <c r="J136" i="5"/>
  <c r="K136" i="5"/>
  <c r="L136" i="5"/>
  <c r="M136" i="5"/>
  <c r="N136" i="5"/>
  <c r="E136" i="5"/>
  <c r="O136" i="5"/>
  <c r="Q136" i="5" s="1"/>
  <c r="P136" i="5"/>
  <c r="B137" i="5"/>
  <c r="C137" i="5"/>
  <c r="D137" i="5"/>
  <c r="H137" i="5"/>
  <c r="I137" i="5"/>
  <c r="J137" i="5"/>
  <c r="K137" i="5"/>
  <c r="L137" i="5"/>
  <c r="M137" i="5"/>
  <c r="N137" i="5"/>
  <c r="E137" i="5"/>
  <c r="O137" i="5"/>
  <c r="Q137" i="5" s="1"/>
  <c r="P137" i="5"/>
  <c r="B138" i="5"/>
  <c r="C138" i="5"/>
  <c r="D138" i="5"/>
  <c r="H138" i="5"/>
  <c r="I138" i="5"/>
  <c r="J138" i="5"/>
  <c r="K138" i="5"/>
  <c r="L138" i="5"/>
  <c r="M138" i="5"/>
  <c r="N138" i="5"/>
  <c r="E138" i="5"/>
  <c r="O138" i="5"/>
  <c r="Q138" i="5" s="1"/>
  <c r="P138" i="5"/>
  <c r="B139" i="5"/>
  <c r="C139" i="5"/>
  <c r="D139" i="5"/>
  <c r="H139" i="5"/>
  <c r="I139" i="5"/>
  <c r="J139" i="5"/>
  <c r="K139" i="5"/>
  <c r="L139" i="5"/>
  <c r="M139" i="5"/>
  <c r="N139" i="5"/>
  <c r="E139" i="5"/>
  <c r="O139" i="5"/>
  <c r="Q139" i="5" s="1"/>
  <c r="P139" i="5"/>
  <c r="B140" i="5"/>
  <c r="C140" i="5"/>
  <c r="D140" i="5"/>
  <c r="H140" i="5"/>
  <c r="I140" i="5"/>
  <c r="J140" i="5"/>
  <c r="K140" i="5"/>
  <c r="L140" i="5"/>
  <c r="M140" i="5"/>
  <c r="N140" i="5"/>
  <c r="E140" i="5"/>
  <c r="O140" i="5"/>
  <c r="Q140" i="5" s="1"/>
  <c r="P140" i="5"/>
  <c r="B141" i="5"/>
  <c r="C141" i="5"/>
  <c r="D141" i="5"/>
  <c r="H141" i="5"/>
  <c r="I141" i="5"/>
  <c r="J141" i="5"/>
  <c r="K141" i="5"/>
  <c r="L141" i="5"/>
  <c r="M141" i="5"/>
  <c r="N141" i="5"/>
  <c r="E141" i="5"/>
  <c r="O141" i="5"/>
  <c r="Q141" i="5" s="1"/>
  <c r="P141" i="5"/>
  <c r="B142" i="5"/>
  <c r="C142" i="5"/>
  <c r="D142" i="5"/>
  <c r="H142" i="5"/>
  <c r="I142" i="5"/>
  <c r="J142" i="5"/>
  <c r="K142" i="5"/>
  <c r="L142" i="5"/>
  <c r="M142" i="5"/>
  <c r="N142" i="5"/>
  <c r="E142" i="5"/>
  <c r="O142" i="5"/>
  <c r="Q142" i="5" s="1"/>
  <c r="P142" i="5"/>
  <c r="B143" i="5"/>
  <c r="C143" i="5"/>
  <c r="D143" i="5"/>
  <c r="H143" i="5"/>
  <c r="I143" i="5"/>
  <c r="J143" i="5"/>
  <c r="K143" i="5"/>
  <c r="L143" i="5"/>
  <c r="M143" i="5"/>
  <c r="N143" i="5"/>
  <c r="E143" i="5"/>
  <c r="O143" i="5"/>
  <c r="Q143" i="5" s="1"/>
  <c r="P143" i="5"/>
  <c r="B144" i="5"/>
  <c r="C144" i="5"/>
  <c r="D144" i="5"/>
  <c r="H144" i="5"/>
  <c r="I144" i="5"/>
  <c r="J144" i="5"/>
  <c r="K144" i="5"/>
  <c r="L144" i="5"/>
  <c r="M144" i="5"/>
  <c r="N144" i="5"/>
  <c r="E144" i="5"/>
  <c r="O144" i="5"/>
  <c r="Q144" i="5" s="1"/>
  <c r="P144" i="5"/>
  <c r="B145" i="5"/>
  <c r="C145" i="5"/>
  <c r="D145" i="5"/>
  <c r="H145" i="5"/>
  <c r="I145" i="5"/>
  <c r="J145" i="5"/>
  <c r="K145" i="5"/>
  <c r="L145" i="5"/>
  <c r="M145" i="5"/>
  <c r="N145" i="5"/>
  <c r="E145" i="5"/>
  <c r="O145" i="5"/>
  <c r="Q145" i="5" s="1"/>
  <c r="P145" i="5"/>
  <c r="B146" i="5"/>
  <c r="C146" i="5"/>
  <c r="D146" i="5"/>
  <c r="H146" i="5"/>
  <c r="I146" i="5"/>
  <c r="J146" i="5"/>
  <c r="K146" i="5"/>
  <c r="L146" i="5"/>
  <c r="M146" i="5"/>
  <c r="N146" i="5"/>
  <c r="E146" i="5"/>
  <c r="O146" i="5"/>
  <c r="Q146" i="5" s="1"/>
  <c r="P146" i="5"/>
  <c r="B147" i="5"/>
  <c r="C147" i="5"/>
  <c r="D147" i="5"/>
  <c r="H147" i="5"/>
  <c r="I147" i="5"/>
  <c r="J147" i="5"/>
  <c r="K147" i="5"/>
  <c r="L147" i="5"/>
  <c r="M147" i="5"/>
  <c r="N147" i="5"/>
  <c r="E147" i="5"/>
  <c r="O147" i="5"/>
  <c r="Q147" i="5" s="1"/>
  <c r="P147" i="5"/>
  <c r="B148" i="5"/>
  <c r="C148" i="5"/>
  <c r="D148" i="5"/>
  <c r="H148" i="5"/>
  <c r="I148" i="5"/>
  <c r="J148" i="5"/>
  <c r="K148" i="5"/>
  <c r="L148" i="5"/>
  <c r="M148" i="5"/>
  <c r="N148" i="5"/>
  <c r="E148" i="5"/>
  <c r="O148" i="5"/>
  <c r="Q148" i="5" s="1"/>
  <c r="P148" i="5"/>
  <c r="B149" i="5"/>
  <c r="C149" i="5"/>
  <c r="D149" i="5"/>
  <c r="H149" i="5"/>
  <c r="I149" i="5"/>
  <c r="J149" i="5"/>
  <c r="K149" i="5"/>
  <c r="L149" i="5"/>
  <c r="M149" i="5"/>
  <c r="N149" i="5"/>
  <c r="E149" i="5"/>
  <c r="O149" i="5"/>
  <c r="Q149" i="5" s="1"/>
  <c r="P149" i="5"/>
  <c r="B150" i="5"/>
  <c r="C150" i="5"/>
  <c r="D150" i="5"/>
  <c r="H150" i="5"/>
  <c r="I150" i="5"/>
  <c r="J150" i="5"/>
  <c r="K150" i="5"/>
  <c r="L150" i="5"/>
  <c r="M150" i="5"/>
  <c r="N150" i="5"/>
  <c r="E150" i="5"/>
  <c r="O150" i="5"/>
  <c r="Q150" i="5" s="1"/>
  <c r="P150" i="5"/>
  <c r="B151" i="5"/>
  <c r="C151" i="5"/>
  <c r="D151" i="5"/>
  <c r="H151" i="5"/>
  <c r="I151" i="5"/>
  <c r="J151" i="5"/>
  <c r="K151" i="5"/>
  <c r="L151" i="5"/>
  <c r="M151" i="5"/>
  <c r="N151" i="5"/>
  <c r="E151" i="5"/>
  <c r="O151" i="5"/>
  <c r="Q151" i="5" s="1"/>
  <c r="P151" i="5"/>
  <c r="B152" i="5"/>
  <c r="C152" i="5"/>
  <c r="D152" i="5"/>
  <c r="H152" i="5"/>
  <c r="I152" i="5"/>
  <c r="J152" i="5"/>
  <c r="K152" i="5"/>
  <c r="L152" i="5"/>
  <c r="M152" i="5"/>
  <c r="N152" i="5"/>
  <c r="E152" i="5"/>
  <c r="O152" i="5"/>
  <c r="Q152" i="5" s="1"/>
  <c r="P152" i="5"/>
  <c r="B153" i="5"/>
  <c r="C153" i="5"/>
  <c r="D153" i="5"/>
  <c r="H153" i="5"/>
  <c r="I153" i="5"/>
  <c r="J153" i="5"/>
  <c r="K153" i="5"/>
  <c r="L153" i="5"/>
  <c r="M153" i="5"/>
  <c r="N153" i="5"/>
  <c r="E153" i="5"/>
  <c r="O153" i="5"/>
  <c r="Q153" i="5" s="1"/>
  <c r="P153" i="5"/>
  <c r="B154" i="5"/>
  <c r="C154" i="5"/>
  <c r="D154" i="5"/>
  <c r="H154" i="5"/>
  <c r="I154" i="5"/>
  <c r="J154" i="5"/>
  <c r="K154" i="5"/>
  <c r="L154" i="5"/>
  <c r="M154" i="5"/>
  <c r="N154" i="5"/>
  <c r="E154" i="5"/>
  <c r="O154" i="5"/>
  <c r="Q154" i="5" s="1"/>
  <c r="P154" i="5"/>
  <c r="B155" i="5"/>
  <c r="C155" i="5"/>
  <c r="D155" i="5"/>
  <c r="H155" i="5"/>
  <c r="I155" i="5"/>
  <c r="J155" i="5"/>
  <c r="K155" i="5"/>
  <c r="L155" i="5"/>
  <c r="M155" i="5"/>
  <c r="N155" i="5"/>
  <c r="E155" i="5"/>
  <c r="O155" i="5"/>
  <c r="Q155" i="5" s="1"/>
  <c r="P155" i="5"/>
  <c r="B156" i="5"/>
  <c r="C156" i="5"/>
  <c r="D156" i="5"/>
  <c r="H156" i="5"/>
  <c r="I156" i="5"/>
  <c r="J156" i="5"/>
  <c r="K156" i="5"/>
  <c r="L156" i="5"/>
  <c r="M156" i="5"/>
  <c r="N156" i="5"/>
  <c r="E156" i="5"/>
  <c r="O156" i="5"/>
  <c r="Q156" i="5" s="1"/>
  <c r="P156" i="5"/>
  <c r="B157" i="5"/>
  <c r="C157" i="5"/>
  <c r="D157" i="5"/>
  <c r="H157" i="5"/>
  <c r="I157" i="5"/>
  <c r="J157" i="5"/>
  <c r="K157" i="5"/>
  <c r="L157" i="5"/>
  <c r="M157" i="5"/>
  <c r="N157" i="5"/>
  <c r="E157" i="5"/>
  <c r="O157" i="5"/>
  <c r="Q157" i="5" s="1"/>
  <c r="P157" i="5"/>
  <c r="B158" i="5"/>
  <c r="C158" i="5"/>
  <c r="D158" i="5"/>
  <c r="H158" i="5"/>
  <c r="I158" i="5"/>
  <c r="J158" i="5"/>
  <c r="K158" i="5"/>
  <c r="L158" i="5"/>
  <c r="M158" i="5"/>
  <c r="N158" i="5"/>
  <c r="E158" i="5"/>
  <c r="O158" i="5"/>
  <c r="Q158" i="5" s="1"/>
  <c r="P158" i="5"/>
  <c r="B159" i="5"/>
  <c r="C159" i="5"/>
  <c r="D159" i="5"/>
  <c r="H159" i="5"/>
  <c r="I159" i="5"/>
  <c r="J159" i="5"/>
  <c r="K159" i="5"/>
  <c r="L159" i="5"/>
  <c r="M159" i="5"/>
  <c r="N159" i="5"/>
  <c r="E159" i="5"/>
  <c r="O159" i="5"/>
  <c r="Q159" i="5" s="1"/>
  <c r="P159" i="5"/>
  <c r="B160" i="5"/>
  <c r="C160" i="5"/>
  <c r="D160" i="5"/>
  <c r="H160" i="5"/>
  <c r="I160" i="5"/>
  <c r="J160" i="5"/>
  <c r="K160" i="5"/>
  <c r="L160" i="5"/>
  <c r="M160" i="5"/>
  <c r="N160" i="5"/>
  <c r="E160" i="5"/>
  <c r="O160" i="5"/>
  <c r="Q160" i="5" s="1"/>
  <c r="P160" i="5"/>
  <c r="B161" i="5"/>
  <c r="C161" i="5"/>
  <c r="D161" i="5"/>
  <c r="H161" i="5"/>
  <c r="I161" i="5"/>
  <c r="J161" i="5"/>
  <c r="K161" i="5"/>
  <c r="L161" i="5"/>
  <c r="M161" i="5"/>
  <c r="N161" i="5"/>
  <c r="E161" i="5"/>
  <c r="O161" i="5"/>
  <c r="Q161" i="5" s="1"/>
  <c r="P161" i="5"/>
  <c r="B162" i="5"/>
  <c r="C162" i="5"/>
  <c r="D162" i="5"/>
  <c r="H162" i="5"/>
  <c r="I162" i="5"/>
  <c r="J162" i="5"/>
  <c r="K162" i="5"/>
  <c r="L162" i="5"/>
  <c r="M162" i="5"/>
  <c r="N162" i="5"/>
  <c r="E162" i="5"/>
  <c r="O162" i="5"/>
  <c r="Q162" i="5" s="1"/>
  <c r="P162" i="5"/>
  <c r="B163" i="5"/>
  <c r="C163" i="5"/>
  <c r="D163" i="5"/>
  <c r="H163" i="5"/>
  <c r="I163" i="5"/>
  <c r="J163" i="5"/>
  <c r="K163" i="5"/>
  <c r="L163" i="5"/>
  <c r="M163" i="5"/>
  <c r="N163" i="5"/>
  <c r="E163" i="5"/>
  <c r="O163" i="5"/>
  <c r="Q163" i="5" s="1"/>
  <c r="P163" i="5"/>
  <c r="B164" i="5"/>
  <c r="C164" i="5"/>
  <c r="D164" i="5"/>
  <c r="H164" i="5"/>
  <c r="I164" i="5"/>
  <c r="J164" i="5"/>
  <c r="K164" i="5"/>
  <c r="L164" i="5"/>
  <c r="M164" i="5"/>
  <c r="N164" i="5"/>
  <c r="E164" i="5"/>
  <c r="O164" i="5"/>
  <c r="Q164" i="5" s="1"/>
  <c r="P164" i="5"/>
  <c r="B165" i="5"/>
  <c r="C165" i="5"/>
  <c r="D165" i="5"/>
  <c r="H165" i="5"/>
  <c r="I165" i="5"/>
  <c r="J165" i="5"/>
  <c r="K165" i="5"/>
  <c r="L165" i="5"/>
  <c r="M165" i="5"/>
  <c r="N165" i="5"/>
  <c r="E165" i="5"/>
  <c r="O165" i="5"/>
  <c r="Q165" i="5" s="1"/>
  <c r="P165" i="5"/>
  <c r="B166" i="5"/>
  <c r="C166" i="5"/>
  <c r="D166" i="5"/>
  <c r="H166" i="5"/>
  <c r="I166" i="5"/>
  <c r="J166" i="5"/>
  <c r="K166" i="5"/>
  <c r="L166" i="5"/>
  <c r="M166" i="5"/>
  <c r="N166" i="5"/>
  <c r="E166" i="5"/>
  <c r="O166" i="5"/>
  <c r="Q166" i="5" s="1"/>
  <c r="P166" i="5"/>
  <c r="B167" i="5"/>
  <c r="C167" i="5"/>
  <c r="D167" i="5"/>
  <c r="H167" i="5"/>
  <c r="I167" i="5"/>
  <c r="J167" i="5"/>
  <c r="K167" i="5"/>
  <c r="L167" i="5"/>
  <c r="M167" i="5"/>
  <c r="N167" i="5"/>
  <c r="E167" i="5"/>
  <c r="O167" i="5"/>
  <c r="Q167" i="5" s="1"/>
  <c r="P167" i="5"/>
  <c r="B168" i="5"/>
  <c r="C168" i="5"/>
  <c r="D168" i="5"/>
  <c r="H168" i="5"/>
  <c r="I168" i="5"/>
  <c r="J168" i="5"/>
  <c r="K168" i="5"/>
  <c r="L168" i="5"/>
  <c r="M168" i="5"/>
  <c r="N168" i="5"/>
  <c r="E168" i="5"/>
  <c r="O168" i="5"/>
  <c r="Q168" i="5" s="1"/>
  <c r="P168" i="5"/>
  <c r="B169" i="5"/>
  <c r="C169" i="5"/>
  <c r="D169" i="5"/>
  <c r="H169" i="5"/>
  <c r="I169" i="5"/>
  <c r="J169" i="5"/>
  <c r="K169" i="5"/>
  <c r="L169" i="5"/>
  <c r="M169" i="5"/>
  <c r="N169" i="5"/>
  <c r="E169" i="5"/>
  <c r="O169" i="5"/>
  <c r="Q169" i="5" s="1"/>
  <c r="P169" i="5"/>
  <c r="B170" i="5"/>
  <c r="C170" i="5"/>
  <c r="D170" i="5"/>
  <c r="H170" i="5"/>
  <c r="I170" i="5"/>
  <c r="J170" i="5"/>
  <c r="K170" i="5"/>
  <c r="L170" i="5"/>
  <c r="M170" i="5"/>
  <c r="N170" i="5"/>
  <c r="E170" i="5"/>
  <c r="O170" i="5"/>
  <c r="Q170" i="5" s="1"/>
  <c r="P170" i="5"/>
  <c r="B171" i="5"/>
  <c r="C171" i="5"/>
  <c r="D171" i="5"/>
  <c r="H171" i="5"/>
  <c r="I171" i="5"/>
  <c r="J171" i="5"/>
  <c r="K171" i="5"/>
  <c r="L171" i="5"/>
  <c r="M171" i="5"/>
  <c r="N171" i="5"/>
  <c r="E171" i="5"/>
  <c r="O171" i="5"/>
  <c r="Q171" i="5" s="1"/>
  <c r="P171" i="5"/>
  <c r="B172" i="5"/>
  <c r="C172" i="5"/>
  <c r="D172" i="5"/>
  <c r="H172" i="5"/>
  <c r="I172" i="5"/>
  <c r="J172" i="5"/>
  <c r="K172" i="5"/>
  <c r="L172" i="5"/>
  <c r="M172" i="5"/>
  <c r="N172" i="5"/>
  <c r="E172" i="5"/>
  <c r="O172" i="5"/>
  <c r="Q172" i="5" s="1"/>
  <c r="P172" i="5"/>
  <c r="B173" i="5"/>
  <c r="C173" i="5"/>
  <c r="D173" i="5"/>
  <c r="H173" i="5"/>
  <c r="I173" i="5"/>
  <c r="J173" i="5"/>
  <c r="K173" i="5"/>
  <c r="L173" i="5"/>
  <c r="M173" i="5"/>
  <c r="N173" i="5"/>
  <c r="E173" i="5"/>
  <c r="O173" i="5"/>
  <c r="Q173" i="5" s="1"/>
  <c r="P173" i="5"/>
  <c r="B174" i="5"/>
  <c r="C174" i="5"/>
  <c r="D174" i="5"/>
  <c r="H174" i="5"/>
  <c r="I174" i="5"/>
  <c r="J174" i="5"/>
  <c r="K174" i="5"/>
  <c r="L174" i="5"/>
  <c r="M174" i="5"/>
  <c r="N174" i="5"/>
  <c r="E174" i="5"/>
  <c r="O174" i="5"/>
  <c r="Q174" i="5" s="1"/>
  <c r="P174" i="5"/>
  <c r="B175" i="5"/>
  <c r="C175" i="5"/>
  <c r="D175" i="5"/>
  <c r="H175" i="5"/>
  <c r="I175" i="5"/>
  <c r="J175" i="5"/>
  <c r="K175" i="5"/>
  <c r="L175" i="5"/>
  <c r="M175" i="5"/>
  <c r="N175" i="5"/>
  <c r="E175" i="5"/>
  <c r="O175" i="5"/>
  <c r="Q175" i="5" s="1"/>
  <c r="P175" i="5"/>
  <c r="B176" i="5"/>
  <c r="C176" i="5"/>
  <c r="D176" i="5"/>
  <c r="H176" i="5"/>
  <c r="I176" i="5"/>
  <c r="J176" i="5"/>
  <c r="K176" i="5"/>
  <c r="L176" i="5"/>
  <c r="M176" i="5"/>
  <c r="N176" i="5"/>
  <c r="E176" i="5"/>
  <c r="O176" i="5"/>
  <c r="Q176" i="5" s="1"/>
  <c r="P176" i="5"/>
  <c r="B177" i="5"/>
  <c r="C177" i="5"/>
  <c r="D177" i="5"/>
  <c r="H177" i="5"/>
  <c r="I177" i="5"/>
  <c r="J177" i="5"/>
  <c r="K177" i="5"/>
  <c r="L177" i="5"/>
  <c r="M177" i="5"/>
  <c r="N177" i="5"/>
  <c r="E177" i="5"/>
  <c r="O177" i="5"/>
  <c r="Q177" i="5" s="1"/>
  <c r="P177" i="5"/>
  <c r="B178" i="5"/>
  <c r="C178" i="5"/>
  <c r="D178" i="5"/>
  <c r="H178" i="5"/>
  <c r="I178" i="5"/>
  <c r="J178" i="5"/>
  <c r="K178" i="5"/>
  <c r="L178" i="5"/>
  <c r="M178" i="5"/>
  <c r="N178" i="5"/>
  <c r="E178" i="5"/>
  <c r="O178" i="5"/>
  <c r="Q178" i="5" s="1"/>
  <c r="P178" i="5"/>
  <c r="B179" i="5"/>
  <c r="C179" i="5"/>
  <c r="D179" i="5"/>
  <c r="H179" i="5"/>
  <c r="I179" i="5"/>
  <c r="J179" i="5"/>
  <c r="K179" i="5"/>
  <c r="L179" i="5"/>
  <c r="M179" i="5"/>
  <c r="N179" i="5"/>
  <c r="E179" i="5"/>
  <c r="O179" i="5"/>
  <c r="Q179" i="5" s="1"/>
  <c r="P179" i="5"/>
  <c r="B180" i="5"/>
  <c r="C180" i="5"/>
  <c r="D180" i="5"/>
  <c r="H180" i="5"/>
  <c r="I180" i="5"/>
  <c r="J180" i="5"/>
  <c r="K180" i="5"/>
  <c r="L180" i="5"/>
  <c r="M180" i="5"/>
  <c r="N180" i="5"/>
  <c r="E180" i="5"/>
  <c r="O180" i="5"/>
  <c r="Q180" i="5" s="1"/>
  <c r="P180" i="5"/>
  <c r="B181" i="5"/>
  <c r="C181" i="5"/>
  <c r="D181" i="5"/>
  <c r="H181" i="5"/>
  <c r="I181" i="5"/>
  <c r="J181" i="5"/>
  <c r="K181" i="5"/>
  <c r="L181" i="5"/>
  <c r="M181" i="5"/>
  <c r="N181" i="5"/>
  <c r="E181" i="5"/>
  <c r="O181" i="5"/>
  <c r="Q181" i="5" s="1"/>
  <c r="P181" i="5"/>
  <c r="B182" i="5"/>
  <c r="C182" i="5"/>
  <c r="D182" i="5"/>
  <c r="H182" i="5"/>
  <c r="I182" i="5"/>
  <c r="J182" i="5"/>
  <c r="K182" i="5"/>
  <c r="L182" i="5"/>
  <c r="M182" i="5"/>
  <c r="N182" i="5"/>
  <c r="E182" i="5"/>
  <c r="O182" i="5"/>
  <c r="Q182" i="5" s="1"/>
  <c r="P182" i="5"/>
  <c r="B183" i="5"/>
  <c r="C183" i="5"/>
  <c r="D183" i="5"/>
  <c r="H183" i="5"/>
  <c r="I183" i="5"/>
  <c r="J183" i="5"/>
  <c r="K183" i="5"/>
  <c r="L183" i="5"/>
  <c r="M183" i="5"/>
  <c r="N183" i="5"/>
  <c r="E183" i="5"/>
  <c r="O183" i="5"/>
  <c r="Q183" i="5" s="1"/>
  <c r="P183" i="5"/>
  <c r="B184" i="5"/>
  <c r="C184" i="5"/>
  <c r="D184" i="5"/>
  <c r="H184" i="5"/>
  <c r="I184" i="5"/>
  <c r="J184" i="5"/>
  <c r="K184" i="5"/>
  <c r="L184" i="5"/>
  <c r="M184" i="5"/>
  <c r="N184" i="5"/>
  <c r="E184" i="5"/>
  <c r="O184" i="5"/>
  <c r="Q184" i="5" s="1"/>
  <c r="P184" i="5"/>
  <c r="B185" i="5"/>
  <c r="C185" i="5"/>
  <c r="D185" i="5"/>
  <c r="H185" i="5"/>
  <c r="I185" i="5"/>
  <c r="J185" i="5"/>
  <c r="K185" i="5"/>
  <c r="L185" i="5"/>
  <c r="M185" i="5"/>
  <c r="N185" i="5"/>
  <c r="E185" i="5"/>
  <c r="O185" i="5"/>
  <c r="Q185" i="5" s="1"/>
  <c r="P185" i="5"/>
  <c r="B186" i="5"/>
  <c r="C186" i="5"/>
  <c r="D186" i="5"/>
  <c r="H186" i="5"/>
  <c r="I186" i="5"/>
  <c r="J186" i="5"/>
  <c r="K186" i="5"/>
  <c r="L186" i="5"/>
  <c r="M186" i="5"/>
  <c r="N186" i="5"/>
  <c r="E186" i="5"/>
  <c r="O186" i="5"/>
  <c r="Q186" i="5" s="1"/>
  <c r="P186" i="5"/>
  <c r="B187" i="5"/>
  <c r="C187" i="5"/>
  <c r="D187" i="5"/>
  <c r="H187" i="5"/>
  <c r="I187" i="5"/>
  <c r="J187" i="5"/>
  <c r="K187" i="5"/>
  <c r="L187" i="5"/>
  <c r="M187" i="5"/>
  <c r="N187" i="5"/>
  <c r="E187" i="5"/>
  <c r="O187" i="5"/>
  <c r="Q187" i="5" s="1"/>
  <c r="P187" i="5"/>
  <c r="B188" i="5"/>
  <c r="C188" i="5"/>
  <c r="D188" i="5"/>
  <c r="H188" i="5"/>
  <c r="I188" i="5"/>
  <c r="J188" i="5"/>
  <c r="K188" i="5"/>
  <c r="L188" i="5"/>
  <c r="M188" i="5"/>
  <c r="N188" i="5"/>
  <c r="E188" i="5"/>
  <c r="O188" i="5"/>
  <c r="Q188" i="5" s="1"/>
  <c r="P188" i="5"/>
  <c r="B189" i="5"/>
  <c r="C189" i="5"/>
  <c r="D189" i="5"/>
  <c r="H189" i="5"/>
  <c r="I189" i="5"/>
  <c r="J189" i="5"/>
  <c r="K189" i="5"/>
  <c r="L189" i="5"/>
  <c r="M189" i="5"/>
  <c r="N189" i="5"/>
  <c r="E189" i="5"/>
  <c r="O189" i="5"/>
  <c r="Q189" i="5" s="1"/>
  <c r="P189" i="5"/>
  <c r="B190" i="5"/>
  <c r="C190" i="5"/>
  <c r="D190" i="5"/>
  <c r="H190" i="5"/>
  <c r="I190" i="5"/>
  <c r="J190" i="5"/>
  <c r="K190" i="5"/>
  <c r="L190" i="5"/>
  <c r="M190" i="5"/>
  <c r="N190" i="5"/>
  <c r="E190" i="5"/>
  <c r="O190" i="5"/>
  <c r="Q190" i="5" s="1"/>
  <c r="P190" i="5"/>
  <c r="B191" i="5"/>
  <c r="C191" i="5"/>
  <c r="D191" i="5"/>
  <c r="H191" i="5"/>
  <c r="I191" i="5"/>
  <c r="J191" i="5"/>
  <c r="K191" i="5"/>
  <c r="L191" i="5"/>
  <c r="M191" i="5"/>
  <c r="N191" i="5"/>
  <c r="E191" i="5"/>
  <c r="O191" i="5"/>
  <c r="Q191" i="5" s="1"/>
  <c r="P191" i="5"/>
  <c r="B192" i="5"/>
  <c r="C192" i="5"/>
  <c r="D192" i="5"/>
  <c r="H192" i="5"/>
  <c r="I192" i="5"/>
  <c r="J192" i="5"/>
  <c r="K192" i="5"/>
  <c r="L192" i="5"/>
  <c r="M192" i="5"/>
  <c r="N192" i="5"/>
  <c r="E192" i="5"/>
  <c r="O192" i="5"/>
  <c r="Q192" i="5" s="1"/>
  <c r="P192" i="5"/>
  <c r="B193" i="5"/>
  <c r="C193" i="5"/>
  <c r="D193" i="5"/>
  <c r="H193" i="5"/>
  <c r="I193" i="5"/>
  <c r="J193" i="5"/>
  <c r="K193" i="5"/>
  <c r="L193" i="5"/>
  <c r="M193" i="5"/>
  <c r="N193" i="5"/>
  <c r="E193" i="5"/>
  <c r="O193" i="5"/>
  <c r="Q193" i="5" s="1"/>
  <c r="P193" i="5"/>
  <c r="B194" i="5"/>
  <c r="C194" i="5"/>
  <c r="D194" i="5"/>
  <c r="H194" i="5"/>
  <c r="I194" i="5"/>
  <c r="J194" i="5"/>
  <c r="K194" i="5"/>
  <c r="L194" i="5"/>
  <c r="M194" i="5"/>
  <c r="N194" i="5"/>
  <c r="E194" i="5"/>
  <c r="O194" i="5"/>
  <c r="Q194" i="5" s="1"/>
  <c r="P194" i="5"/>
  <c r="B195" i="5"/>
  <c r="C195" i="5"/>
  <c r="D195" i="5"/>
  <c r="H195" i="5"/>
  <c r="I195" i="5"/>
  <c r="J195" i="5"/>
  <c r="K195" i="5"/>
  <c r="L195" i="5"/>
  <c r="M195" i="5"/>
  <c r="N195" i="5"/>
  <c r="E195" i="5"/>
  <c r="O195" i="5"/>
  <c r="Q195" i="5" s="1"/>
  <c r="P195" i="5"/>
  <c r="B196" i="5"/>
  <c r="C196" i="5"/>
  <c r="D196" i="5"/>
  <c r="H196" i="5"/>
  <c r="I196" i="5"/>
  <c r="J196" i="5"/>
  <c r="K196" i="5"/>
  <c r="L196" i="5"/>
  <c r="M196" i="5"/>
  <c r="N196" i="5"/>
  <c r="E196" i="5"/>
  <c r="O196" i="5"/>
  <c r="Q196" i="5" s="1"/>
  <c r="P196" i="5"/>
  <c r="B197" i="5"/>
  <c r="C197" i="5"/>
  <c r="D197" i="5"/>
  <c r="H197" i="5"/>
  <c r="I197" i="5"/>
  <c r="J197" i="5"/>
  <c r="K197" i="5"/>
  <c r="L197" i="5"/>
  <c r="M197" i="5"/>
  <c r="N197" i="5"/>
  <c r="E197" i="5"/>
  <c r="O197" i="5"/>
  <c r="Q197" i="5" s="1"/>
  <c r="P197" i="5"/>
  <c r="B198" i="5"/>
  <c r="C198" i="5"/>
  <c r="D198" i="5"/>
  <c r="H198" i="5"/>
  <c r="I198" i="5"/>
  <c r="J198" i="5"/>
  <c r="K198" i="5"/>
  <c r="L198" i="5"/>
  <c r="M198" i="5"/>
  <c r="N198" i="5"/>
  <c r="E198" i="5"/>
  <c r="O198" i="5"/>
  <c r="Q198" i="5" s="1"/>
  <c r="P198" i="5"/>
  <c r="B199" i="5"/>
  <c r="C199" i="5"/>
  <c r="D199" i="5"/>
  <c r="H199" i="5"/>
  <c r="I199" i="5"/>
  <c r="J199" i="5"/>
  <c r="K199" i="5"/>
  <c r="L199" i="5"/>
  <c r="M199" i="5"/>
  <c r="N199" i="5"/>
  <c r="E199" i="5"/>
  <c r="O199" i="5"/>
  <c r="Q199" i="5" s="1"/>
  <c r="P199" i="5"/>
  <c r="B200" i="5"/>
  <c r="C200" i="5"/>
  <c r="D200" i="5"/>
  <c r="H200" i="5"/>
  <c r="I200" i="5"/>
  <c r="J200" i="5"/>
  <c r="K200" i="5"/>
  <c r="L200" i="5"/>
  <c r="M200" i="5"/>
  <c r="N200" i="5"/>
  <c r="E200" i="5"/>
  <c r="O200" i="5"/>
  <c r="Q200" i="5" s="1"/>
  <c r="P200" i="5"/>
  <c r="B201" i="5"/>
  <c r="C201" i="5"/>
  <c r="D201" i="5"/>
  <c r="H201" i="5"/>
  <c r="I201" i="5"/>
  <c r="J201" i="5"/>
  <c r="K201" i="5"/>
  <c r="L201" i="5"/>
  <c r="M201" i="5"/>
  <c r="N201" i="5"/>
  <c r="E201" i="5"/>
  <c r="O201" i="5"/>
  <c r="Q201" i="5" s="1"/>
  <c r="P201" i="5"/>
  <c r="B202" i="5"/>
  <c r="C202" i="5"/>
  <c r="D202" i="5"/>
  <c r="H202" i="5"/>
  <c r="I202" i="5"/>
  <c r="J202" i="5"/>
  <c r="K202" i="5"/>
  <c r="L202" i="5"/>
  <c r="M202" i="5"/>
  <c r="N202" i="5"/>
  <c r="E202" i="5"/>
  <c r="O202" i="5"/>
  <c r="Q202" i="5" s="1"/>
  <c r="P202" i="5"/>
  <c r="B203" i="5"/>
  <c r="C203" i="5"/>
  <c r="D203" i="5"/>
  <c r="H203" i="5"/>
  <c r="I203" i="5"/>
  <c r="J203" i="5"/>
  <c r="K203" i="5"/>
  <c r="L203" i="5"/>
  <c r="M203" i="5"/>
  <c r="N203" i="5"/>
  <c r="E203" i="5"/>
  <c r="O203" i="5"/>
  <c r="Q203" i="5" s="1"/>
  <c r="P203" i="5"/>
  <c r="B204" i="5"/>
  <c r="C204" i="5"/>
  <c r="D204" i="5"/>
  <c r="H204" i="5"/>
  <c r="I204" i="5"/>
  <c r="J204" i="5"/>
  <c r="K204" i="5"/>
  <c r="L204" i="5"/>
  <c r="M204" i="5"/>
  <c r="N204" i="5"/>
  <c r="E204" i="5"/>
  <c r="O204" i="5"/>
  <c r="Q204" i="5" s="1"/>
  <c r="P204" i="5"/>
  <c r="B205" i="5"/>
  <c r="C205" i="5"/>
  <c r="D205" i="5"/>
  <c r="H205" i="5"/>
  <c r="I205" i="5"/>
  <c r="J205" i="5"/>
  <c r="K205" i="5"/>
  <c r="L205" i="5"/>
  <c r="M205" i="5"/>
  <c r="N205" i="5"/>
  <c r="E205" i="5"/>
  <c r="O205" i="5"/>
  <c r="Q205" i="5" s="1"/>
  <c r="P205" i="5"/>
  <c r="B206" i="5"/>
  <c r="C206" i="5"/>
  <c r="D206" i="5"/>
  <c r="H206" i="5"/>
  <c r="I206" i="5"/>
  <c r="J206" i="5"/>
  <c r="K206" i="5"/>
  <c r="L206" i="5"/>
  <c r="M206" i="5"/>
  <c r="N206" i="5"/>
  <c r="E206" i="5"/>
  <c r="O206" i="5"/>
  <c r="Q206" i="5" s="1"/>
  <c r="P206" i="5"/>
  <c r="B207" i="5"/>
  <c r="C207" i="5"/>
  <c r="D207" i="5"/>
  <c r="H207" i="5"/>
  <c r="I207" i="5"/>
  <c r="J207" i="5"/>
  <c r="K207" i="5"/>
  <c r="L207" i="5"/>
  <c r="M207" i="5"/>
  <c r="N207" i="5"/>
  <c r="E207" i="5"/>
  <c r="O207" i="5"/>
  <c r="Q207" i="5" s="1"/>
  <c r="P207" i="5"/>
  <c r="B208" i="5"/>
  <c r="C208" i="5"/>
  <c r="D208" i="5"/>
  <c r="H208" i="5"/>
  <c r="I208" i="5"/>
  <c r="J208" i="5"/>
  <c r="K208" i="5"/>
  <c r="L208" i="5"/>
  <c r="M208" i="5"/>
  <c r="N208" i="5"/>
  <c r="E208" i="5"/>
  <c r="O208" i="5"/>
  <c r="Q208" i="5" s="1"/>
  <c r="P208" i="5"/>
  <c r="B209" i="5"/>
  <c r="C209" i="5"/>
  <c r="D209" i="5"/>
  <c r="H209" i="5"/>
  <c r="I209" i="5"/>
  <c r="J209" i="5"/>
  <c r="K209" i="5"/>
  <c r="L209" i="5"/>
  <c r="M209" i="5"/>
  <c r="N209" i="5"/>
  <c r="E209" i="5"/>
  <c r="O209" i="5"/>
  <c r="Q209" i="5" s="1"/>
  <c r="P209" i="5"/>
  <c r="B210" i="5"/>
  <c r="C210" i="5"/>
  <c r="D210" i="5"/>
  <c r="H210" i="5"/>
  <c r="I210" i="5"/>
  <c r="J210" i="5"/>
  <c r="K210" i="5"/>
  <c r="L210" i="5"/>
  <c r="M210" i="5"/>
  <c r="N210" i="5"/>
  <c r="E210" i="5"/>
  <c r="O210" i="5"/>
  <c r="Q210" i="5" s="1"/>
  <c r="P210" i="5"/>
  <c r="B211" i="5"/>
  <c r="C211" i="5"/>
  <c r="D211" i="5"/>
  <c r="H211" i="5"/>
  <c r="I211" i="5"/>
  <c r="J211" i="5"/>
  <c r="K211" i="5"/>
  <c r="L211" i="5"/>
  <c r="M211" i="5"/>
  <c r="N211" i="5"/>
  <c r="E211" i="5"/>
  <c r="O211" i="5"/>
  <c r="Q211" i="5" s="1"/>
  <c r="P211" i="5"/>
  <c r="B212" i="5"/>
  <c r="C212" i="5"/>
  <c r="D212" i="5"/>
  <c r="H212" i="5"/>
  <c r="I212" i="5"/>
  <c r="J212" i="5"/>
  <c r="K212" i="5"/>
  <c r="L212" i="5"/>
  <c r="M212" i="5"/>
  <c r="N212" i="5"/>
  <c r="E212" i="5"/>
  <c r="O212" i="5"/>
  <c r="Q212" i="5" s="1"/>
  <c r="P212" i="5"/>
  <c r="B213" i="5"/>
  <c r="C213" i="5"/>
  <c r="D213" i="5"/>
  <c r="H213" i="5"/>
  <c r="I213" i="5"/>
  <c r="J213" i="5"/>
  <c r="K213" i="5"/>
  <c r="L213" i="5"/>
  <c r="M213" i="5"/>
  <c r="N213" i="5"/>
  <c r="E213" i="5"/>
  <c r="O213" i="5"/>
  <c r="Q213" i="5" s="1"/>
  <c r="P213" i="5"/>
  <c r="B214" i="5"/>
  <c r="C214" i="5"/>
  <c r="D214" i="5"/>
  <c r="H214" i="5"/>
  <c r="I214" i="5"/>
  <c r="J214" i="5"/>
  <c r="K214" i="5"/>
  <c r="L214" i="5"/>
  <c r="M214" i="5"/>
  <c r="N214" i="5"/>
  <c r="E214" i="5"/>
  <c r="O214" i="5"/>
  <c r="Q214" i="5" s="1"/>
  <c r="P214" i="5"/>
  <c r="B215" i="5"/>
  <c r="C215" i="5"/>
  <c r="D215" i="5"/>
  <c r="H215" i="5"/>
  <c r="I215" i="5"/>
  <c r="J215" i="5"/>
  <c r="K215" i="5"/>
  <c r="L215" i="5"/>
  <c r="M215" i="5"/>
  <c r="N215" i="5"/>
  <c r="E215" i="5"/>
  <c r="O215" i="5"/>
  <c r="Q215" i="5" s="1"/>
  <c r="P215" i="5"/>
  <c r="B216" i="5"/>
  <c r="C216" i="5"/>
  <c r="D216" i="5"/>
  <c r="H216" i="5"/>
  <c r="I216" i="5"/>
  <c r="J216" i="5"/>
  <c r="K216" i="5"/>
  <c r="L216" i="5"/>
  <c r="M216" i="5"/>
  <c r="N216" i="5"/>
  <c r="E216" i="5"/>
  <c r="O216" i="5"/>
  <c r="Q216" i="5" s="1"/>
  <c r="P216" i="5"/>
  <c r="B217" i="5"/>
  <c r="C217" i="5"/>
  <c r="D217" i="5"/>
  <c r="H217" i="5"/>
  <c r="I217" i="5"/>
  <c r="J217" i="5"/>
  <c r="K217" i="5"/>
  <c r="L217" i="5"/>
  <c r="M217" i="5"/>
  <c r="N217" i="5"/>
  <c r="E217" i="5"/>
  <c r="O217" i="5"/>
  <c r="Q217" i="5" s="1"/>
  <c r="P217" i="5"/>
  <c r="B218" i="5"/>
  <c r="C218" i="5"/>
  <c r="D218" i="5"/>
  <c r="H218" i="5"/>
  <c r="I218" i="5"/>
  <c r="J218" i="5"/>
  <c r="K218" i="5"/>
  <c r="L218" i="5"/>
  <c r="M218" i="5"/>
  <c r="N218" i="5"/>
  <c r="E218" i="5"/>
  <c r="O218" i="5"/>
  <c r="Q218" i="5" s="1"/>
  <c r="P218" i="5"/>
  <c r="B219" i="5"/>
  <c r="C219" i="5"/>
  <c r="D219" i="5"/>
  <c r="H219" i="5"/>
  <c r="I219" i="5"/>
  <c r="J219" i="5"/>
  <c r="K219" i="5"/>
  <c r="L219" i="5"/>
  <c r="M219" i="5"/>
  <c r="N219" i="5"/>
  <c r="E219" i="5"/>
  <c r="O219" i="5"/>
  <c r="Q219" i="5" s="1"/>
  <c r="P219" i="5"/>
  <c r="B220" i="5"/>
  <c r="C220" i="5"/>
  <c r="D220" i="5"/>
  <c r="H220" i="5"/>
  <c r="I220" i="5"/>
  <c r="J220" i="5"/>
  <c r="K220" i="5"/>
  <c r="L220" i="5"/>
  <c r="M220" i="5"/>
  <c r="N220" i="5"/>
  <c r="E220" i="5"/>
  <c r="O220" i="5"/>
  <c r="Q220" i="5" s="1"/>
  <c r="P220" i="5"/>
  <c r="B221" i="5"/>
  <c r="C221" i="5"/>
  <c r="D221" i="5"/>
  <c r="H221" i="5"/>
  <c r="I221" i="5"/>
  <c r="J221" i="5"/>
  <c r="K221" i="5"/>
  <c r="L221" i="5"/>
  <c r="M221" i="5"/>
  <c r="N221" i="5"/>
  <c r="E221" i="5"/>
  <c r="O221" i="5"/>
  <c r="Q221" i="5" s="1"/>
  <c r="P221" i="5"/>
  <c r="B222" i="5"/>
  <c r="C222" i="5"/>
  <c r="D222" i="5"/>
  <c r="H222" i="5"/>
  <c r="I222" i="5"/>
  <c r="J222" i="5"/>
  <c r="K222" i="5"/>
  <c r="L222" i="5"/>
  <c r="M222" i="5"/>
  <c r="N222" i="5"/>
  <c r="E222" i="5"/>
  <c r="O222" i="5"/>
  <c r="Q222" i="5" s="1"/>
  <c r="P222" i="5"/>
  <c r="B223" i="5"/>
  <c r="C223" i="5"/>
  <c r="D223" i="5"/>
  <c r="H223" i="5"/>
  <c r="I223" i="5"/>
  <c r="J223" i="5"/>
  <c r="K223" i="5"/>
  <c r="L223" i="5"/>
  <c r="M223" i="5"/>
  <c r="N223" i="5"/>
  <c r="E223" i="5"/>
  <c r="O223" i="5"/>
  <c r="Q223" i="5" s="1"/>
  <c r="P223" i="5"/>
  <c r="B224" i="5"/>
  <c r="C224" i="5"/>
  <c r="D224" i="5"/>
  <c r="H224" i="5"/>
  <c r="I224" i="5"/>
  <c r="J224" i="5"/>
  <c r="K224" i="5"/>
  <c r="L224" i="5"/>
  <c r="M224" i="5"/>
  <c r="N224" i="5"/>
  <c r="E224" i="5"/>
  <c r="O224" i="5"/>
  <c r="Q224" i="5" s="1"/>
  <c r="P224" i="5"/>
  <c r="B225" i="5"/>
  <c r="C225" i="5"/>
  <c r="D225" i="5"/>
  <c r="H225" i="5"/>
  <c r="I225" i="5"/>
  <c r="J225" i="5"/>
  <c r="K225" i="5"/>
  <c r="L225" i="5"/>
  <c r="M225" i="5"/>
  <c r="N225" i="5"/>
  <c r="E225" i="5"/>
  <c r="O225" i="5"/>
  <c r="Q225" i="5" s="1"/>
  <c r="P225" i="5"/>
  <c r="B226" i="5"/>
  <c r="C226" i="5"/>
  <c r="D226" i="5"/>
  <c r="H226" i="5"/>
  <c r="I226" i="5"/>
  <c r="J226" i="5"/>
  <c r="K226" i="5"/>
  <c r="L226" i="5"/>
  <c r="M226" i="5"/>
  <c r="N226" i="5"/>
  <c r="E226" i="5"/>
  <c r="O226" i="5"/>
  <c r="Q226" i="5" s="1"/>
  <c r="P226" i="5"/>
  <c r="B227" i="5"/>
  <c r="C227" i="5"/>
  <c r="D227" i="5"/>
  <c r="H227" i="5"/>
  <c r="I227" i="5"/>
  <c r="J227" i="5"/>
  <c r="K227" i="5"/>
  <c r="L227" i="5"/>
  <c r="M227" i="5"/>
  <c r="N227" i="5"/>
  <c r="E227" i="5"/>
  <c r="O227" i="5"/>
  <c r="Q227" i="5" s="1"/>
  <c r="P227" i="5"/>
  <c r="B228" i="5"/>
  <c r="C228" i="5"/>
  <c r="D228" i="5"/>
  <c r="H228" i="5"/>
  <c r="I228" i="5"/>
  <c r="J228" i="5"/>
  <c r="K228" i="5"/>
  <c r="L228" i="5"/>
  <c r="M228" i="5"/>
  <c r="N228" i="5"/>
  <c r="E228" i="5"/>
  <c r="O228" i="5"/>
  <c r="Q228" i="5" s="1"/>
  <c r="P228" i="5"/>
  <c r="B229" i="5"/>
  <c r="C229" i="5"/>
  <c r="D229" i="5"/>
  <c r="H229" i="5"/>
  <c r="I229" i="5"/>
  <c r="J229" i="5"/>
  <c r="K229" i="5"/>
  <c r="L229" i="5"/>
  <c r="M229" i="5"/>
  <c r="N229" i="5"/>
  <c r="E229" i="5"/>
  <c r="O229" i="5"/>
  <c r="Q229" i="5" s="1"/>
  <c r="P229" i="5"/>
  <c r="B230" i="5"/>
  <c r="C230" i="5"/>
  <c r="D230" i="5"/>
  <c r="H230" i="5"/>
  <c r="I230" i="5"/>
  <c r="J230" i="5"/>
  <c r="K230" i="5"/>
  <c r="L230" i="5"/>
  <c r="M230" i="5"/>
  <c r="N230" i="5"/>
  <c r="E230" i="5"/>
  <c r="O230" i="5"/>
  <c r="Q230" i="5" s="1"/>
  <c r="P230" i="5"/>
  <c r="B231" i="5"/>
  <c r="C231" i="5"/>
  <c r="D231" i="5"/>
  <c r="H231" i="5"/>
  <c r="I231" i="5"/>
  <c r="J231" i="5"/>
  <c r="K231" i="5"/>
  <c r="L231" i="5"/>
  <c r="M231" i="5"/>
  <c r="N231" i="5"/>
  <c r="E231" i="5"/>
  <c r="O231" i="5"/>
  <c r="Q231" i="5" s="1"/>
  <c r="P231" i="5"/>
  <c r="B232" i="5"/>
  <c r="C232" i="5"/>
  <c r="D232" i="5"/>
  <c r="H232" i="5"/>
  <c r="I232" i="5"/>
  <c r="J232" i="5"/>
  <c r="K232" i="5"/>
  <c r="L232" i="5"/>
  <c r="M232" i="5"/>
  <c r="N232" i="5"/>
  <c r="E232" i="5"/>
  <c r="O232" i="5"/>
  <c r="Q232" i="5" s="1"/>
  <c r="P232" i="5"/>
  <c r="B233" i="5"/>
  <c r="C233" i="5"/>
  <c r="D233" i="5"/>
  <c r="H233" i="5"/>
  <c r="I233" i="5"/>
  <c r="J233" i="5"/>
  <c r="K233" i="5"/>
  <c r="L233" i="5"/>
  <c r="M233" i="5"/>
  <c r="N233" i="5"/>
  <c r="E233" i="5"/>
  <c r="O233" i="5"/>
  <c r="Q233" i="5" s="1"/>
  <c r="P233" i="5"/>
  <c r="B234" i="5"/>
  <c r="C234" i="5"/>
  <c r="D234" i="5"/>
  <c r="H234" i="5"/>
  <c r="I234" i="5"/>
  <c r="J234" i="5"/>
  <c r="K234" i="5"/>
  <c r="L234" i="5"/>
  <c r="M234" i="5"/>
  <c r="N234" i="5"/>
  <c r="E234" i="5"/>
  <c r="O234" i="5"/>
  <c r="Q234" i="5" s="1"/>
  <c r="P234" i="5"/>
  <c r="B235" i="5"/>
  <c r="C235" i="5"/>
  <c r="D235" i="5"/>
  <c r="H235" i="5"/>
  <c r="I235" i="5"/>
  <c r="J235" i="5"/>
  <c r="K235" i="5"/>
  <c r="L235" i="5"/>
  <c r="M235" i="5"/>
  <c r="N235" i="5"/>
  <c r="E235" i="5"/>
  <c r="O235" i="5"/>
  <c r="Q235" i="5" s="1"/>
  <c r="P235" i="5"/>
  <c r="B236" i="5"/>
  <c r="C236" i="5"/>
  <c r="D236" i="5"/>
  <c r="H236" i="5"/>
  <c r="I236" i="5"/>
  <c r="J236" i="5"/>
  <c r="K236" i="5"/>
  <c r="L236" i="5"/>
  <c r="M236" i="5"/>
  <c r="N236" i="5"/>
  <c r="E236" i="5"/>
  <c r="O236" i="5"/>
  <c r="Q236" i="5" s="1"/>
  <c r="P236" i="5"/>
  <c r="B237" i="5"/>
  <c r="C237" i="5"/>
  <c r="D237" i="5"/>
  <c r="H237" i="5"/>
  <c r="I237" i="5"/>
  <c r="J237" i="5"/>
  <c r="K237" i="5"/>
  <c r="L237" i="5"/>
  <c r="M237" i="5"/>
  <c r="N237" i="5"/>
  <c r="E237" i="5"/>
  <c r="O237" i="5"/>
  <c r="Q237" i="5" s="1"/>
  <c r="P237" i="5"/>
  <c r="B238" i="5"/>
  <c r="C238" i="5"/>
  <c r="D238" i="5"/>
  <c r="H238" i="5"/>
  <c r="I238" i="5"/>
  <c r="J238" i="5"/>
  <c r="K238" i="5"/>
  <c r="L238" i="5"/>
  <c r="M238" i="5"/>
  <c r="N238" i="5"/>
  <c r="E238" i="5"/>
  <c r="O238" i="5"/>
  <c r="Q238" i="5" s="1"/>
  <c r="P238" i="5"/>
  <c r="B239" i="5"/>
  <c r="C239" i="5"/>
  <c r="D239" i="5"/>
  <c r="H239" i="5"/>
  <c r="I239" i="5"/>
  <c r="J239" i="5"/>
  <c r="K239" i="5"/>
  <c r="L239" i="5"/>
  <c r="M239" i="5"/>
  <c r="N239" i="5"/>
  <c r="E239" i="5"/>
  <c r="O239" i="5"/>
  <c r="Q239" i="5" s="1"/>
  <c r="P239" i="5"/>
  <c r="B240" i="5"/>
  <c r="C240" i="5"/>
  <c r="D240" i="5"/>
  <c r="H240" i="5"/>
  <c r="I240" i="5"/>
  <c r="J240" i="5"/>
  <c r="K240" i="5"/>
  <c r="L240" i="5"/>
  <c r="M240" i="5"/>
  <c r="N240" i="5"/>
  <c r="E240" i="5"/>
  <c r="O240" i="5"/>
  <c r="Q240" i="5" s="1"/>
  <c r="P240" i="5"/>
  <c r="B241" i="5"/>
  <c r="C241" i="5"/>
  <c r="D241" i="5"/>
  <c r="H241" i="5"/>
  <c r="I241" i="5"/>
  <c r="J241" i="5"/>
  <c r="K241" i="5"/>
  <c r="L241" i="5"/>
  <c r="M241" i="5"/>
  <c r="N241" i="5"/>
  <c r="E241" i="5"/>
  <c r="O241" i="5"/>
  <c r="Q241" i="5" s="1"/>
  <c r="P241" i="5"/>
  <c r="B242" i="5"/>
  <c r="C242" i="5"/>
  <c r="D242" i="5"/>
  <c r="H242" i="5"/>
  <c r="I242" i="5"/>
  <c r="J242" i="5"/>
  <c r="K242" i="5"/>
  <c r="L242" i="5"/>
  <c r="M242" i="5"/>
  <c r="N242" i="5"/>
  <c r="E242" i="5"/>
  <c r="O242" i="5"/>
  <c r="Q242" i="5" s="1"/>
  <c r="P242" i="5"/>
  <c r="B243" i="5"/>
  <c r="C243" i="5"/>
  <c r="D243" i="5"/>
  <c r="H243" i="5"/>
  <c r="I243" i="5"/>
  <c r="J243" i="5"/>
  <c r="K243" i="5"/>
  <c r="L243" i="5"/>
  <c r="M243" i="5"/>
  <c r="N243" i="5"/>
  <c r="E243" i="5"/>
  <c r="O243" i="5"/>
  <c r="Q243" i="5" s="1"/>
  <c r="P243" i="5"/>
  <c r="B244" i="5"/>
  <c r="C244" i="5"/>
  <c r="D244" i="5"/>
  <c r="H244" i="5"/>
  <c r="I244" i="5"/>
  <c r="J244" i="5"/>
  <c r="K244" i="5"/>
  <c r="L244" i="5"/>
  <c r="M244" i="5"/>
  <c r="N244" i="5"/>
  <c r="E244" i="5"/>
  <c r="O244" i="5"/>
  <c r="Q244" i="5" s="1"/>
  <c r="P244" i="5"/>
  <c r="B245" i="5"/>
  <c r="C245" i="5"/>
  <c r="D245" i="5"/>
  <c r="H245" i="5"/>
  <c r="I245" i="5"/>
  <c r="J245" i="5"/>
  <c r="K245" i="5"/>
  <c r="L245" i="5"/>
  <c r="M245" i="5"/>
  <c r="N245" i="5"/>
  <c r="E245" i="5"/>
  <c r="O245" i="5"/>
  <c r="Q245" i="5" s="1"/>
  <c r="P245" i="5"/>
  <c r="B246" i="5"/>
  <c r="C246" i="5"/>
  <c r="D246" i="5"/>
  <c r="H246" i="5"/>
  <c r="I246" i="5"/>
  <c r="J246" i="5"/>
  <c r="K246" i="5"/>
  <c r="L246" i="5"/>
  <c r="M246" i="5"/>
  <c r="N246" i="5"/>
  <c r="E246" i="5"/>
  <c r="O246" i="5"/>
  <c r="Q246" i="5" s="1"/>
  <c r="P246" i="5"/>
  <c r="B247" i="5"/>
  <c r="C247" i="5"/>
  <c r="D247" i="5"/>
  <c r="H247" i="5"/>
  <c r="I247" i="5"/>
  <c r="J247" i="5"/>
  <c r="K247" i="5"/>
  <c r="L247" i="5"/>
  <c r="M247" i="5"/>
  <c r="N247" i="5"/>
  <c r="E247" i="5"/>
  <c r="O247" i="5"/>
  <c r="Q247" i="5" s="1"/>
  <c r="P247" i="5"/>
  <c r="B248" i="5"/>
  <c r="C248" i="5"/>
  <c r="D248" i="5"/>
  <c r="H248" i="5"/>
  <c r="I248" i="5"/>
  <c r="J248" i="5"/>
  <c r="K248" i="5"/>
  <c r="L248" i="5"/>
  <c r="M248" i="5"/>
  <c r="N248" i="5"/>
  <c r="E248" i="5"/>
  <c r="O248" i="5"/>
  <c r="Q248" i="5" s="1"/>
  <c r="P248" i="5"/>
  <c r="B249" i="5"/>
  <c r="C249" i="5"/>
  <c r="D249" i="5"/>
  <c r="H249" i="5"/>
  <c r="I249" i="5"/>
  <c r="J249" i="5"/>
  <c r="K249" i="5"/>
  <c r="L249" i="5"/>
  <c r="M249" i="5"/>
  <c r="N249" i="5"/>
  <c r="E249" i="5"/>
  <c r="O249" i="5"/>
  <c r="Q249" i="5" s="1"/>
  <c r="P249" i="5"/>
  <c r="B250" i="5"/>
  <c r="C250" i="5"/>
  <c r="D250" i="5"/>
  <c r="H250" i="5"/>
  <c r="I250" i="5"/>
  <c r="J250" i="5"/>
  <c r="K250" i="5"/>
  <c r="L250" i="5"/>
  <c r="M250" i="5"/>
  <c r="N250" i="5"/>
  <c r="E250" i="5"/>
  <c r="O250" i="5"/>
  <c r="Q250" i="5" s="1"/>
  <c r="P250" i="5"/>
  <c r="B251" i="5"/>
  <c r="C251" i="5"/>
  <c r="D251" i="5"/>
  <c r="H251" i="5"/>
  <c r="I251" i="5"/>
  <c r="J251" i="5"/>
  <c r="K251" i="5"/>
  <c r="L251" i="5"/>
  <c r="M251" i="5"/>
  <c r="N251" i="5"/>
  <c r="E251" i="5"/>
  <c r="O251" i="5"/>
  <c r="Q251" i="5" s="1"/>
  <c r="P251" i="5"/>
  <c r="B252" i="5"/>
  <c r="C252" i="5"/>
  <c r="D252" i="5"/>
  <c r="H252" i="5"/>
  <c r="I252" i="5"/>
  <c r="J252" i="5"/>
  <c r="K252" i="5"/>
  <c r="L252" i="5"/>
  <c r="M252" i="5"/>
  <c r="N252" i="5"/>
  <c r="E252" i="5"/>
  <c r="O252" i="5"/>
  <c r="Q252" i="5" s="1"/>
  <c r="P252" i="5"/>
  <c r="B253" i="5"/>
  <c r="C253" i="5"/>
  <c r="D253" i="5"/>
  <c r="H253" i="5"/>
  <c r="I253" i="5"/>
  <c r="J253" i="5"/>
  <c r="K253" i="5"/>
  <c r="L253" i="5"/>
  <c r="M253" i="5"/>
  <c r="N253" i="5"/>
  <c r="E253" i="5"/>
  <c r="O253" i="5"/>
  <c r="Q253" i="5" s="1"/>
  <c r="P253" i="5"/>
  <c r="B254" i="5"/>
  <c r="C254" i="5"/>
  <c r="D254" i="5"/>
  <c r="H254" i="5"/>
  <c r="I254" i="5"/>
  <c r="J254" i="5"/>
  <c r="K254" i="5"/>
  <c r="L254" i="5"/>
  <c r="M254" i="5"/>
  <c r="N254" i="5"/>
  <c r="E254" i="5"/>
  <c r="O254" i="5"/>
  <c r="Q254" i="5" s="1"/>
  <c r="P254" i="5"/>
  <c r="B255" i="5"/>
  <c r="C255" i="5"/>
  <c r="D255" i="5"/>
  <c r="H255" i="5"/>
  <c r="I255" i="5"/>
  <c r="J255" i="5"/>
  <c r="K255" i="5"/>
  <c r="L255" i="5"/>
  <c r="M255" i="5"/>
  <c r="N255" i="5"/>
  <c r="E255" i="5"/>
  <c r="O255" i="5"/>
  <c r="Q255" i="5" s="1"/>
  <c r="P255" i="5"/>
  <c r="B256" i="5"/>
  <c r="C256" i="5"/>
  <c r="D256" i="5"/>
  <c r="H256" i="5"/>
  <c r="I256" i="5"/>
  <c r="J256" i="5"/>
  <c r="K256" i="5"/>
  <c r="L256" i="5"/>
  <c r="M256" i="5"/>
  <c r="N256" i="5"/>
  <c r="E256" i="5"/>
  <c r="O256" i="5"/>
  <c r="Q256" i="5" s="1"/>
  <c r="P256" i="5"/>
  <c r="B257" i="5"/>
  <c r="C257" i="5"/>
  <c r="D257" i="5"/>
  <c r="H257" i="5"/>
  <c r="I257" i="5"/>
  <c r="J257" i="5"/>
  <c r="K257" i="5"/>
  <c r="L257" i="5"/>
  <c r="M257" i="5"/>
  <c r="N257" i="5"/>
  <c r="E257" i="5"/>
  <c r="O257" i="5"/>
  <c r="Q257" i="5" s="1"/>
  <c r="P257" i="5"/>
  <c r="B258" i="5"/>
  <c r="C258" i="5"/>
  <c r="D258" i="5"/>
  <c r="H258" i="5"/>
  <c r="I258" i="5"/>
  <c r="J258" i="5"/>
  <c r="K258" i="5"/>
  <c r="L258" i="5"/>
  <c r="M258" i="5"/>
  <c r="N258" i="5"/>
  <c r="E258" i="5"/>
  <c r="O258" i="5"/>
  <c r="Q258" i="5" s="1"/>
  <c r="P258" i="5"/>
  <c r="B259" i="5"/>
  <c r="C259" i="5"/>
  <c r="D259" i="5"/>
  <c r="H259" i="5"/>
  <c r="I259" i="5"/>
  <c r="J259" i="5"/>
  <c r="K259" i="5"/>
  <c r="L259" i="5"/>
  <c r="M259" i="5"/>
  <c r="N259" i="5"/>
  <c r="E259" i="5"/>
  <c r="O259" i="5"/>
  <c r="Q259" i="5" s="1"/>
  <c r="P259" i="5"/>
  <c r="B260" i="5"/>
  <c r="C260" i="5"/>
  <c r="D260" i="5"/>
  <c r="H260" i="5"/>
  <c r="I260" i="5"/>
  <c r="J260" i="5"/>
  <c r="K260" i="5"/>
  <c r="L260" i="5"/>
  <c r="M260" i="5"/>
  <c r="N260" i="5"/>
  <c r="E260" i="5"/>
  <c r="O260" i="5"/>
  <c r="Q260" i="5" s="1"/>
  <c r="P260" i="5"/>
  <c r="B261" i="5"/>
  <c r="C261" i="5"/>
  <c r="D261" i="5"/>
  <c r="H261" i="5"/>
  <c r="I261" i="5"/>
  <c r="J261" i="5"/>
  <c r="K261" i="5"/>
  <c r="L261" i="5"/>
  <c r="M261" i="5"/>
  <c r="N261" i="5"/>
  <c r="E261" i="5"/>
  <c r="O261" i="5"/>
  <c r="Q261" i="5" s="1"/>
  <c r="P261" i="5"/>
  <c r="B262" i="5"/>
  <c r="C262" i="5"/>
  <c r="D262" i="5"/>
  <c r="H262" i="5"/>
  <c r="I262" i="5"/>
  <c r="J262" i="5"/>
  <c r="K262" i="5"/>
  <c r="L262" i="5"/>
  <c r="M262" i="5"/>
  <c r="N262" i="5"/>
  <c r="E262" i="5"/>
  <c r="O262" i="5"/>
  <c r="Q262" i="5" s="1"/>
  <c r="P262" i="5"/>
  <c r="B263" i="5"/>
  <c r="C263" i="5"/>
  <c r="D263" i="5"/>
  <c r="H263" i="5"/>
  <c r="I263" i="5"/>
  <c r="J263" i="5"/>
  <c r="K263" i="5"/>
  <c r="L263" i="5"/>
  <c r="M263" i="5"/>
  <c r="N263" i="5"/>
  <c r="E263" i="5"/>
  <c r="O263" i="5"/>
  <c r="Q263" i="5" s="1"/>
  <c r="P263" i="5"/>
  <c r="B264" i="5"/>
  <c r="C264" i="5"/>
  <c r="D264" i="5"/>
  <c r="H264" i="5"/>
  <c r="I264" i="5"/>
  <c r="J264" i="5"/>
  <c r="K264" i="5"/>
  <c r="L264" i="5"/>
  <c r="M264" i="5"/>
  <c r="N264" i="5"/>
  <c r="E264" i="5"/>
  <c r="O264" i="5"/>
  <c r="Q264" i="5" s="1"/>
  <c r="P264" i="5"/>
  <c r="B265" i="5"/>
  <c r="C265" i="5"/>
  <c r="D265" i="5"/>
  <c r="H265" i="5"/>
  <c r="I265" i="5"/>
  <c r="J265" i="5"/>
  <c r="K265" i="5"/>
  <c r="L265" i="5"/>
  <c r="M265" i="5"/>
  <c r="N265" i="5"/>
  <c r="E265" i="5"/>
  <c r="O265" i="5"/>
  <c r="Q265" i="5" s="1"/>
  <c r="P265" i="5"/>
  <c r="B266" i="5"/>
  <c r="C266" i="5"/>
  <c r="D266" i="5"/>
  <c r="H266" i="5"/>
  <c r="I266" i="5"/>
  <c r="J266" i="5"/>
  <c r="K266" i="5"/>
  <c r="L266" i="5"/>
  <c r="M266" i="5"/>
  <c r="N266" i="5"/>
  <c r="E266" i="5"/>
  <c r="O266" i="5"/>
  <c r="Q266" i="5" s="1"/>
  <c r="P266" i="5"/>
  <c r="B267" i="5"/>
  <c r="C267" i="5"/>
  <c r="D267" i="5"/>
  <c r="H267" i="5"/>
  <c r="I267" i="5"/>
  <c r="J267" i="5"/>
  <c r="K267" i="5"/>
  <c r="L267" i="5"/>
  <c r="M267" i="5"/>
  <c r="N267" i="5"/>
  <c r="E267" i="5"/>
  <c r="O267" i="5"/>
  <c r="Q267" i="5" s="1"/>
  <c r="P267" i="5"/>
  <c r="B268" i="5"/>
  <c r="C268" i="5"/>
  <c r="D268" i="5"/>
  <c r="H268" i="5"/>
  <c r="I268" i="5"/>
  <c r="J268" i="5"/>
  <c r="K268" i="5"/>
  <c r="L268" i="5"/>
  <c r="M268" i="5"/>
  <c r="N268" i="5"/>
  <c r="E268" i="5"/>
  <c r="O268" i="5"/>
  <c r="Q268" i="5" s="1"/>
  <c r="P268" i="5"/>
  <c r="B269" i="5"/>
  <c r="C269" i="5"/>
  <c r="D269" i="5"/>
  <c r="H269" i="5"/>
  <c r="I269" i="5"/>
  <c r="J269" i="5"/>
  <c r="K269" i="5"/>
  <c r="L269" i="5"/>
  <c r="M269" i="5"/>
  <c r="N269" i="5"/>
  <c r="E269" i="5"/>
  <c r="O269" i="5"/>
  <c r="Q269" i="5" s="1"/>
  <c r="P269" i="5"/>
  <c r="B270" i="5"/>
  <c r="C270" i="5"/>
  <c r="D270" i="5"/>
  <c r="H270" i="5"/>
  <c r="I270" i="5"/>
  <c r="J270" i="5"/>
  <c r="K270" i="5"/>
  <c r="L270" i="5"/>
  <c r="M270" i="5"/>
  <c r="N270" i="5"/>
  <c r="E270" i="5"/>
  <c r="O270" i="5"/>
  <c r="Q270" i="5" s="1"/>
  <c r="P270" i="5"/>
  <c r="B271" i="5"/>
  <c r="C271" i="5"/>
  <c r="D271" i="5"/>
  <c r="H271" i="5"/>
  <c r="I271" i="5"/>
  <c r="J271" i="5"/>
  <c r="K271" i="5"/>
  <c r="L271" i="5"/>
  <c r="M271" i="5"/>
  <c r="N271" i="5"/>
  <c r="E271" i="5"/>
  <c r="O271" i="5"/>
  <c r="Q271" i="5" s="1"/>
  <c r="P271" i="5"/>
  <c r="B272" i="5"/>
  <c r="C272" i="5"/>
  <c r="D272" i="5"/>
  <c r="H272" i="5"/>
  <c r="I272" i="5"/>
  <c r="J272" i="5"/>
  <c r="K272" i="5"/>
  <c r="L272" i="5"/>
  <c r="M272" i="5"/>
  <c r="N272" i="5"/>
  <c r="E272" i="5"/>
  <c r="O272" i="5"/>
  <c r="Q272" i="5" s="1"/>
  <c r="P272" i="5"/>
  <c r="B273" i="5"/>
  <c r="C273" i="5"/>
  <c r="D273" i="5"/>
  <c r="H273" i="5"/>
  <c r="I273" i="5"/>
  <c r="J273" i="5"/>
  <c r="K273" i="5"/>
  <c r="L273" i="5"/>
  <c r="M273" i="5"/>
  <c r="N273" i="5"/>
  <c r="E273" i="5"/>
  <c r="O273" i="5"/>
  <c r="Q273" i="5" s="1"/>
  <c r="P273" i="5"/>
  <c r="B274" i="5"/>
  <c r="C274" i="5"/>
  <c r="D274" i="5"/>
  <c r="H274" i="5"/>
  <c r="I274" i="5"/>
  <c r="J274" i="5"/>
  <c r="K274" i="5"/>
  <c r="L274" i="5"/>
  <c r="M274" i="5"/>
  <c r="N274" i="5"/>
  <c r="E274" i="5"/>
  <c r="O274" i="5"/>
  <c r="Q274" i="5" s="1"/>
  <c r="P274" i="5"/>
  <c r="B275" i="5"/>
  <c r="C275" i="5"/>
  <c r="D275" i="5"/>
  <c r="H275" i="5"/>
  <c r="I275" i="5"/>
  <c r="J275" i="5"/>
  <c r="K275" i="5"/>
  <c r="L275" i="5"/>
  <c r="M275" i="5"/>
  <c r="N275" i="5"/>
  <c r="E275" i="5"/>
  <c r="O275" i="5"/>
  <c r="Q275" i="5" s="1"/>
  <c r="P275" i="5"/>
  <c r="B276" i="5"/>
  <c r="C276" i="5"/>
  <c r="D276" i="5"/>
  <c r="H276" i="5"/>
  <c r="I276" i="5"/>
  <c r="J276" i="5"/>
  <c r="K276" i="5"/>
  <c r="L276" i="5"/>
  <c r="M276" i="5"/>
  <c r="N276" i="5"/>
  <c r="E276" i="5"/>
  <c r="O276" i="5"/>
  <c r="Q276" i="5" s="1"/>
  <c r="P276" i="5"/>
  <c r="B277" i="5"/>
  <c r="C277" i="5"/>
  <c r="D277" i="5"/>
  <c r="H277" i="5"/>
  <c r="I277" i="5"/>
  <c r="J277" i="5"/>
  <c r="K277" i="5"/>
  <c r="L277" i="5"/>
  <c r="M277" i="5"/>
  <c r="N277" i="5"/>
  <c r="E277" i="5"/>
  <c r="O277" i="5"/>
  <c r="Q277" i="5" s="1"/>
  <c r="P277" i="5"/>
  <c r="B278" i="5"/>
  <c r="C278" i="5"/>
  <c r="D278" i="5"/>
  <c r="H278" i="5"/>
  <c r="I278" i="5"/>
  <c r="J278" i="5"/>
  <c r="K278" i="5"/>
  <c r="L278" i="5"/>
  <c r="M278" i="5"/>
  <c r="N278" i="5"/>
  <c r="E278" i="5"/>
  <c r="O278" i="5"/>
  <c r="Q278" i="5" s="1"/>
  <c r="P278" i="5"/>
  <c r="B279" i="5"/>
  <c r="C279" i="5"/>
  <c r="D279" i="5"/>
  <c r="H279" i="5"/>
  <c r="I279" i="5"/>
  <c r="J279" i="5"/>
  <c r="K279" i="5"/>
  <c r="L279" i="5"/>
  <c r="M279" i="5"/>
  <c r="N279" i="5"/>
  <c r="E279" i="5"/>
  <c r="O279" i="5"/>
  <c r="Q279" i="5" s="1"/>
  <c r="P279" i="5"/>
  <c r="B280" i="5"/>
  <c r="C280" i="5"/>
  <c r="D280" i="5"/>
  <c r="H280" i="5"/>
  <c r="I280" i="5"/>
  <c r="J280" i="5"/>
  <c r="K280" i="5"/>
  <c r="L280" i="5"/>
  <c r="M280" i="5"/>
  <c r="N280" i="5"/>
  <c r="E280" i="5"/>
  <c r="O280" i="5"/>
  <c r="Q280" i="5" s="1"/>
  <c r="P280" i="5"/>
  <c r="B281" i="5"/>
  <c r="C281" i="5"/>
  <c r="D281" i="5"/>
  <c r="H281" i="5"/>
  <c r="I281" i="5"/>
  <c r="J281" i="5"/>
  <c r="K281" i="5"/>
  <c r="L281" i="5"/>
  <c r="M281" i="5"/>
  <c r="N281" i="5"/>
  <c r="E281" i="5"/>
  <c r="O281" i="5"/>
  <c r="Q281" i="5" s="1"/>
  <c r="P281" i="5"/>
  <c r="B282" i="5"/>
  <c r="C282" i="5"/>
  <c r="D282" i="5"/>
  <c r="H282" i="5"/>
  <c r="I282" i="5"/>
  <c r="J282" i="5"/>
  <c r="K282" i="5"/>
  <c r="L282" i="5"/>
  <c r="M282" i="5"/>
  <c r="N282" i="5"/>
  <c r="E282" i="5"/>
  <c r="O282" i="5"/>
  <c r="Q282" i="5" s="1"/>
  <c r="P282" i="5"/>
  <c r="B283" i="5"/>
  <c r="C283" i="5"/>
  <c r="D283" i="5"/>
  <c r="H283" i="5"/>
  <c r="I283" i="5"/>
  <c r="J283" i="5"/>
  <c r="K283" i="5"/>
  <c r="L283" i="5"/>
  <c r="M283" i="5"/>
  <c r="N283" i="5"/>
  <c r="E283" i="5"/>
  <c r="O283" i="5"/>
  <c r="Q283" i="5" s="1"/>
  <c r="P283" i="5"/>
  <c r="B284" i="5"/>
  <c r="C284" i="5"/>
  <c r="D284" i="5"/>
  <c r="H284" i="5"/>
  <c r="I284" i="5"/>
  <c r="J284" i="5"/>
  <c r="K284" i="5"/>
  <c r="L284" i="5"/>
  <c r="M284" i="5"/>
  <c r="N284" i="5"/>
  <c r="E284" i="5"/>
  <c r="O284" i="5"/>
  <c r="Q284" i="5" s="1"/>
  <c r="P284" i="5"/>
  <c r="B285" i="5"/>
  <c r="C285" i="5"/>
  <c r="D285" i="5"/>
  <c r="H285" i="5"/>
  <c r="I285" i="5"/>
  <c r="J285" i="5"/>
  <c r="K285" i="5"/>
  <c r="L285" i="5"/>
  <c r="M285" i="5"/>
  <c r="N285" i="5"/>
  <c r="E285" i="5"/>
  <c r="O285" i="5"/>
  <c r="Q285" i="5" s="1"/>
  <c r="P285" i="5"/>
  <c r="B286" i="5"/>
  <c r="C286" i="5"/>
  <c r="D286" i="5"/>
  <c r="H286" i="5"/>
  <c r="I286" i="5"/>
  <c r="J286" i="5"/>
  <c r="K286" i="5"/>
  <c r="L286" i="5"/>
  <c r="M286" i="5"/>
  <c r="N286" i="5"/>
  <c r="E286" i="5"/>
  <c r="O286" i="5"/>
  <c r="Q286" i="5" s="1"/>
  <c r="P286" i="5"/>
  <c r="B287" i="5"/>
  <c r="C287" i="5"/>
  <c r="D287" i="5"/>
  <c r="H287" i="5"/>
  <c r="I287" i="5"/>
  <c r="J287" i="5"/>
  <c r="K287" i="5"/>
  <c r="L287" i="5"/>
  <c r="M287" i="5"/>
  <c r="N287" i="5"/>
  <c r="E287" i="5"/>
  <c r="O287" i="5"/>
  <c r="Q287" i="5" s="1"/>
  <c r="P287" i="5"/>
  <c r="B288" i="5"/>
  <c r="C288" i="5"/>
  <c r="D288" i="5"/>
  <c r="H288" i="5"/>
  <c r="I288" i="5"/>
  <c r="J288" i="5"/>
  <c r="K288" i="5"/>
  <c r="L288" i="5"/>
  <c r="M288" i="5"/>
  <c r="N288" i="5"/>
  <c r="E288" i="5"/>
  <c r="O288" i="5"/>
  <c r="Q288" i="5" s="1"/>
  <c r="P288" i="5"/>
  <c r="B289" i="5"/>
  <c r="C289" i="5"/>
  <c r="D289" i="5"/>
  <c r="H289" i="5"/>
  <c r="I289" i="5"/>
  <c r="J289" i="5"/>
  <c r="K289" i="5"/>
  <c r="L289" i="5"/>
  <c r="M289" i="5"/>
  <c r="N289" i="5"/>
  <c r="E289" i="5"/>
  <c r="O289" i="5"/>
  <c r="Q289" i="5" s="1"/>
  <c r="P289" i="5"/>
  <c r="B290" i="5"/>
  <c r="C290" i="5"/>
  <c r="D290" i="5"/>
  <c r="H290" i="5"/>
  <c r="I290" i="5"/>
  <c r="J290" i="5"/>
  <c r="K290" i="5"/>
  <c r="L290" i="5"/>
  <c r="M290" i="5"/>
  <c r="N290" i="5"/>
  <c r="E290" i="5"/>
  <c r="O290" i="5"/>
  <c r="Q290" i="5" s="1"/>
  <c r="P290" i="5"/>
  <c r="B291" i="5"/>
  <c r="C291" i="5"/>
  <c r="D291" i="5"/>
  <c r="H291" i="5"/>
  <c r="I291" i="5"/>
  <c r="J291" i="5"/>
  <c r="K291" i="5"/>
  <c r="L291" i="5"/>
  <c r="M291" i="5"/>
  <c r="N291" i="5"/>
  <c r="E291" i="5"/>
  <c r="O291" i="5"/>
  <c r="Q291" i="5" s="1"/>
  <c r="P291" i="5"/>
  <c r="B292" i="5"/>
  <c r="C292" i="5"/>
  <c r="D292" i="5"/>
  <c r="H292" i="5"/>
  <c r="I292" i="5"/>
  <c r="J292" i="5"/>
  <c r="K292" i="5"/>
  <c r="L292" i="5"/>
  <c r="M292" i="5"/>
  <c r="N292" i="5"/>
  <c r="E292" i="5"/>
  <c r="O292" i="5"/>
  <c r="Q292" i="5" s="1"/>
  <c r="P292" i="5"/>
  <c r="B293" i="5"/>
  <c r="C293" i="5"/>
  <c r="D293" i="5"/>
  <c r="H293" i="5"/>
  <c r="I293" i="5"/>
  <c r="J293" i="5"/>
  <c r="K293" i="5"/>
  <c r="L293" i="5"/>
  <c r="M293" i="5"/>
  <c r="N293" i="5"/>
  <c r="E293" i="5"/>
  <c r="O293" i="5"/>
  <c r="Q293" i="5" s="1"/>
  <c r="P293" i="5"/>
  <c r="B294" i="5"/>
  <c r="C294" i="5"/>
  <c r="D294" i="5"/>
  <c r="H294" i="5"/>
  <c r="I294" i="5"/>
  <c r="J294" i="5"/>
  <c r="K294" i="5"/>
  <c r="L294" i="5"/>
  <c r="M294" i="5"/>
  <c r="N294" i="5"/>
  <c r="E294" i="5"/>
  <c r="O294" i="5"/>
  <c r="Q294" i="5" s="1"/>
  <c r="P294" i="5"/>
  <c r="B295" i="5"/>
  <c r="C295" i="5"/>
  <c r="D295" i="5"/>
  <c r="H295" i="5"/>
  <c r="I295" i="5"/>
  <c r="J295" i="5"/>
  <c r="K295" i="5"/>
  <c r="L295" i="5"/>
  <c r="M295" i="5"/>
  <c r="N295" i="5"/>
  <c r="E295" i="5"/>
  <c r="O295" i="5"/>
  <c r="Q295" i="5" s="1"/>
  <c r="P295" i="5"/>
  <c r="B296" i="5"/>
  <c r="C296" i="5"/>
  <c r="D296" i="5"/>
  <c r="H296" i="5"/>
  <c r="I296" i="5"/>
  <c r="J296" i="5"/>
  <c r="K296" i="5"/>
  <c r="L296" i="5"/>
  <c r="M296" i="5"/>
  <c r="N296" i="5"/>
  <c r="E296" i="5"/>
  <c r="O296" i="5"/>
  <c r="Q296" i="5" s="1"/>
  <c r="P296" i="5"/>
  <c r="B297" i="5"/>
  <c r="C297" i="5"/>
  <c r="D297" i="5"/>
  <c r="H297" i="5"/>
  <c r="I297" i="5"/>
  <c r="J297" i="5"/>
  <c r="K297" i="5"/>
  <c r="L297" i="5"/>
  <c r="M297" i="5"/>
  <c r="N297" i="5"/>
  <c r="E297" i="5"/>
  <c r="O297" i="5"/>
  <c r="Q297" i="5" s="1"/>
  <c r="P297" i="5"/>
  <c r="B298" i="5"/>
  <c r="C298" i="5"/>
  <c r="D298" i="5"/>
  <c r="H298" i="5"/>
  <c r="I298" i="5"/>
  <c r="J298" i="5"/>
  <c r="K298" i="5"/>
  <c r="L298" i="5"/>
  <c r="M298" i="5"/>
  <c r="N298" i="5"/>
  <c r="E298" i="5"/>
  <c r="O298" i="5"/>
  <c r="Q298" i="5" s="1"/>
  <c r="P298" i="5"/>
  <c r="B299" i="5"/>
  <c r="C299" i="5"/>
  <c r="D299" i="5"/>
  <c r="H299" i="5"/>
  <c r="I299" i="5"/>
  <c r="J299" i="5"/>
  <c r="K299" i="5"/>
  <c r="L299" i="5"/>
  <c r="M299" i="5"/>
  <c r="N299" i="5"/>
  <c r="E299" i="5"/>
  <c r="O299" i="5"/>
  <c r="Q299" i="5" s="1"/>
  <c r="P299" i="5"/>
  <c r="B300" i="5"/>
  <c r="C300" i="5"/>
  <c r="D300" i="5"/>
  <c r="H300" i="5"/>
  <c r="I300" i="5"/>
  <c r="J300" i="5"/>
  <c r="K300" i="5"/>
  <c r="L300" i="5"/>
  <c r="M300" i="5"/>
  <c r="N300" i="5"/>
  <c r="E300" i="5"/>
  <c r="O300" i="5"/>
  <c r="Q300" i="5" s="1"/>
  <c r="P300" i="5"/>
  <c r="B301" i="5"/>
  <c r="C301" i="5"/>
  <c r="D301" i="5"/>
  <c r="H301" i="5"/>
  <c r="I301" i="5"/>
  <c r="J301" i="5"/>
  <c r="K301" i="5"/>
  <c r="L301" i="5"/>
  <c r="M301" i="5"/>
  <c r="N301" i="5"/>
  <c r="E301" i="5"/>
  <c r="O301" i="5"/>
  <c r="Q301" i="5" s="1"/>
  <c r="P301" i="5"/>
  <c r="B302" i="5"/>
  <c r="C302" i="5"/>
  <c r="D302" i="5"/>
  <c r="H302" i="5"/>
  <c r="I302" i="5"/>
  <c r="J302" i="5"/>
  <c r="K302" i="5"/>
  <c r="L302" i="5"/>
  <c r="M302" i="5"/>
  <c r="N302" i="5"/>
  <c r="E302" i="5"/>
  <c r="O302" i="5"/>
  <c r="Q302" i="5" s="1"/>
  <c r="P302" i="5"/>
  <c r="B303" i="5"/>
  <c r="C303" i="5"/>
  <c r="D303" i="5"/>
  <c r="H303" i="5"/>
  <c r="I303" i="5"/>
  <c r="J303" i="5"/>
  <c r="K303" i="5"/>
  <c r="L303" i="5"/>
  <c r="M303" i="5"/>
  <c r="N303" i="5"/>
  <c r="E303" i="5"/>
  <c r="O303" i="5"/>
  <c r="Q303" i="5" s="1"/>
  <c r="P303" i="5"/>
  <c r="B304" i="5"/>
  <c r="C304" i="5"/>
  <c r="D304" i="5"/>
  <c r="H304" i="5"/>
  <c r="I304" i="5"/>
  <c r="J304" i="5"/>
  <c r="K304" i="5"/>
  <c r="L304" i="5"/>
  <c r="M304" i="5"/>
  <c r="N304" i="5"/>
  <c r="E304" i="5"/>
  <c r="O304" i="5"/>
  <c r="Q304" i="5" s="1"/>
  <c r="P304" i="5"/>
  <c r="B305" i="5"/>
  <c r="C305" i="5"/>
  <c r="D305" i="5"/>
  <c r="H305" i="5"/>
  <c r="I305" i="5"/>
  <c r="J305" i="5"/>
  <c r="K305" i="5"/>
  <c r="L305" i="5"/>
  <c r="M305" i="5"/>
  <c r="N305" i="5"/>
  <c r="E305" i="5"/>
  <c r="O305" i="5"/>
  <c r="Q305" i="5" s="1"/>
  <c r="P305" i="5"/>
  <c r="B306" i="5"/>
  <c r="C306" i="5"/>
  <c r="D306" i="5"/>
  <c r="H306" i="5"/>
  <c r="I306" i="5"/>
  <c r="J306" i="5"/>
  <c r="K306" i="5"/>
  <c r="L306" i="5"/>
  <c r="M306" i="5"/>
  <c r="N306" i="5"/>
  <c r="E306" i="5"/>
  <c r="O306" i="5"/>
  <c r="Q306" i="5" s="1"/>
  <c r="P306" i="5"/>
  <c r="B307" i="5"/>
  <c r="C307" i="5"/>
  <c r="D307" i="5"/>
  <c r="H307" i="5"/>
  <c r="I307" i="5"/>
  <c r="J307" i="5"/>
  <c r="K307" i="5"/>
  <c r="L307" i="5"/>
  <c r="M307" i="5"/>
  <c r="N307" i="5"/>
  <c r="E307" i="5"/>
  <c r="O307" i="5"/>
  <c r="Q307" i="5" s="1"/>
  <c r="P307" i="5"/>
  <c r="B308" i="5"/>
  <c r="C308" i="5"/>
  <c r="D308" i="5"/>
  <c r="H308" i="5"/>
  <c r="I308" i="5"/>
  <c r="J308" i="5"/>
  <c r="K308" i="5"/>
  <c r="L308" i="5"/>
  <c r="M308" i="5"/>
  <c r="N308" i="5"/>
  <c r="E308" i="5"/>
  <c r="O308" i="5"/>
  <c r="Q308" i="5" s="1"/>
  <c r="P308" i="5"/>
  <c r="B309" i="5"/>
  <c r="C309" i="5"/>
  <c r="D309" i="5"/>
  <c r="H309" i="5"/>
  <c r="I309" i="5"/>
  <c r="J309" i="5"/>
  <c r="K309" i="5"/>
  <c r="L309" i="5"/>
  <c r="M309" i="5"/>
  <c r="N309" i="5"/>
  <c r="E309" i="5"/>
  <c r="O309" i="5"/>
  <c r="Q309" i="5" s="1"/>
  <c r="P309" i="5"/>
  <c r="B310" i="5"/>
  <c r="C310" i="5"/>
  <c r="D310" i="5"/>
  <c r="H310" i="5"/>
  <c r="I310" i="5"/>
  <c r="J310" i="5"/>
  <c r="K310" i="5"/>
  <c r="L310" i="5"/>
  <c r="M310" i="5"/>
  <c r="N310" i="5"/>
  <c r="E310" i="5"/>
  <c r="O310" i="5"/>
  <c r="Q310" i="5" s="1"/>
  <c r="P310" i="5"/>
  <c r="B311" i="5"/>
  <c r="C311" i="5"/>
  <c r="D311" i="5"/>
  <c r="H311" i="5"/>
  <c r="I311" i="5"/>
  <c r="J311" i="5"/>
  <c r="K311" i="5"/>
  <c r="L311" i="5"/>
  <c r="M311" i="5"/>
  <c r="N311" i="5"/>
  <c r="E311" i="5"/>
  <c r="O311" i="5"/>
  <c r="Q311" i="5" s="1"/>
  <c r="P311" i="5"/>
  <c r="B312" i="5"/>
  <c r="C312" i="5"/>
  <c r="D312" i="5"/>
  <c r="H312" i="5"/>
  <c r="I312" i="5"/>
  <c r="J312" i="5"/>
  <c r="K312" i="5"/>
  <c r="L312" i="5"/>
  <c r="M312" i="5"/>
  <c r="N312" i="5"/>
  <c r="E312" i="5"/>
  <c r="O312" i="5"/>
  <c r="Q312" i="5" s="1"/>
  <c r="P312" i="5"/>
  <c r="B313" i="5"/>
  <c r="C313" i="5"/>
  <c r="D313" i="5"/>
  <c r="H313" i="5"/>
  <c r="I313" i="5"/>
  <c r="J313" i="5"/>
  <c r="K313" i="5"/>
  <c r="L313" i="5"/>
  <c r="M313" i="5"/>
  <c r="N313" i="5"/>
  <c r="E313" i="5"/>
  <c r="O313" i="5"/>
  <c r="Q313" i="5" s="1"/>
  <c r="P313" i="5"/>
  <c r="B314" i="5"/>
  <c r="C314" i="5"/>
  <c r="D314" i="5"/>
  <c r="H314" i="5"/>
  <c r="I314" i="5"/>
  <c r="J314" i="5"/>
  <c r="K314" i="5"/>
  <c r="L314" i="5"/>
  <c r="M314" i="5"/>
  <c r="N314" i="5"/>
  <c r="E314" i="5"/>
  <c r="O314" i="5"/>
  <c r="Q314" i="5" s="1"/>
  <c r="P314" i="5"/>
  <c r="B315" i="5"/>
  <c r="C315" i="5"/>
  <c r="D315" i="5"/>
  <c r="H315" i="5"/>
  <c r="I315" i="5"/>
  <c r="J315" i="5"/>
  <c r="K315" i="5"/>
  <c r="L315" i="5"/>
  <c r="M315" i="5"/>
  <c r="N315" i="5"/>
  <c r="E315" i="5"/>
  <c r="O315" i="5"/>
  <c r="Q315" i="5" s="1"/>
  <c r="P315" i="5"/>
  <c r="B316" i="5"/>
  <c r="C316" i="5"/>
  <c r="D316" i="5"/>
  <c r="H316" i="5"/>
  <c r="I316" i="5"/>
  <c r="J316" i="5"/>
  <c r="K316" i="5"/>
  <c r="L316" i="5"/>
  <c r="M316" i="5"/>
  <c r="N316" i="5"/>
  <c r="E316" i="5"/>
  <c r="O316" i="5"/>
  <c r="Q316" i="5" s="1"/>
  <c r="P316" i="5"/>
  <c r="B317" i="5"/>
  <c r="C317" i="5"/>
  <c r="D317" i="5"/>
  <c r="H317" i="5"/>
  <c r="I317" i="5"/>
  <c r="J317" i="5"/>
  <c r="K317" i="5"/>
  <c r="L317" i="5"/>
  <c r="M317" i="5"/>
  <c r="N317" i="5"/>
  <c r="E317" i="5"/>
  <c r="O317" i="5"/>
  <c r="Q317" i="5" s="1"/>
  <c r="P317" i="5"/>
  <c r="B318" i="5"/>
  <c r="C318" i="5"/>
  <c r="D318" i="5"/>
  <c r="H318" i="5"/>
  <c r="I318" i="5"/>
  <c r="J318" i="5"/>
  <c r="K318" i="5"/>
  <c r="L318" i="5"/>
  <c r="M318" i="5"/>
  <c r="N318" i="5"/>
  <c r="E318" i="5"/>
  <c r="O318" i="5"/>
  <c r="Q318" i="5" s="1"/>
  <c r="P318" i="5"/>
  <c r="B319" i="5"/>
  <c r="C319" i="5"/>
  <c r="D319" i="5"/>
  <c r="H319" i="5"/>
  <c r="I319" i="5"/>
  <c r="J319" i="5"/>
  <c r="K319" i="5"/>
  <c r="L319" i="5"/>
  <c r="M319" i="5"/>
  <c r="N319" i="5"/>
  <c r="E319" i="5"/>
  <c r="O319" i="5"/>
  <c r="Q319" i="5" s="1"/>
  <c r="P319" i="5"/>
  <c r="B320" i="5"/>
  <c r="C320" i="5"/>
  <c r="D320" i="5"/>
  <c r="H320" i="5"/>
  <c r="I320" i="5"/>
  <c r="J320" i="5"/>
  <c r="K320" i="5"/>
  <c r="L320" i="5"/>
  <c r="M320" i="5"/>
  <c r="N320" i="5"/>
  <c r="E320" i="5"/>
  <c r="O320" i="5"/>
  <c r="Q320" i="5" s="1"/>
  <c r="P320" i="5"/>
  <c r="B321" i="5"/>
  <c r="C321" i="5"/>
  <c r="D321" i="5"/>
  <c r="H321" i="5"/>
  <c r="I321" i="5"/>
  <c r="J321" i="5"/>
  <c r="K321" i="5"/>
  <c r="L321" i="5"/>
  <c r="M321" i="5"/>
  <c r="N321" i="5"/>
  <c r="E321" i="5"/>
  <c r="O321" i="5"/>
  <c r="Q321" i="5" s="1"/>
  <c r="P321" i="5"/>
  <c r="B322" i="5"/>
  <c r="C322" i="5"/>
  <c r="D322" i="5"/>
  <c r="H322" i="5"/>
  <c r="I322" i="5"/>
  <c r="J322" i="5"/>
  <c r="K322" i="5"/>
  <c r="L322" i="5"/>
  <c r="M322" i="5"/>
  <c r="N322" i="5"/>
  <c r="E322" i="5"/>
  <c r="O322" i="5"/>
  <c r="Q322" i="5" s="1"/>
  <c r="P322" i="5"/>
  <c r="B323" i="5"/>
  <c r="C323" i="5"/>
  <c r="D323" i="5"/>
  <c r="H323" i="5"/>
  <c r="I323" i="5"/>
  <c r="J323" i="5"/>
  <c r="K323" i="5"/>
  <c r="L323" i="5"/>
  <c r="M323" i="5"/>
  <c r="N323" i="5"/>
  <c r="E323" i="5"/>
  <c r="O323" i="5"/>
  <c r="Q323" i="5" s="1"/>
  <c r="P323" i="5"/>
  <c r="B324" i="5"/>
  <c r="C324" i="5"/>
  <c r="D324" i="5"/>
  <c r="H324" i="5"/>
  <c r="I324" i="5"/>
  <c r="J324" i="5"/>
  <c r="K324" i="5"/>
  <c r="L324" i="5"/>
  <c r="M324" i="5"/>
  <c r="N324" i="5"/>
  <c r="E324" i="5"/>
  <c r="O324" i="5"/>
  <c r="Q324" i="5" s="1"/>
  <c r="P324" i="5"/>
  <c r="B325" i="5"/>
  <c r="C325" i="5"/>
  <c r="D325" i="5"/>
  <c r="H325" i="5"/>
  <c r="I325" i="5"/>
  <c r="J325" i="5"/>
  <c r="K325" i="5"/>
  <c r="L325" i="5"/>
  <c r="M325" i="5"/>
  <c r="N325" i="5"/>
  <c r="E325" i="5"/>
  <c r="O325" i="5"/>
  <c r="Q325" i="5" s="1"/>
  <c r="P325" i="5"/>
  <c r="B326" i="5"/>
  <c r="C326" i="5"/>
  <c r="D326" i="5"/>
  <c r="H326" i="5"/>
  <c r="I326" i="5"/>
  <c r="J326" i="5"/>
  <c r="K326" i="5"/>
  <c r="L326" i="5"/>
  <c r="M326" i="5"/>
  <c r="N326" i="5"/>
  <c r="E326" i="5"/>
  <c r="O326" i="5"/>
  <c r="Q326" i="5" s="1"/>
  <c r="P326" i="5"/>
  <c r="B327" i="5"/>
  <c r="C327" i="5"/>
  <c r="D327" i="5"/>
  <c r="H327" i="5"/>
  <c r="I327" i="5"/>
  <c r="J327" i="5"/>
  <c r="K327" i="5"/>
  <c r="L327" i="5"/>
  <c r="M327" i="5"/>
  <c r="N327" i="5"/>
  <c r="E327" i="5"/>
  <c r="O327" i="5"/>
  <c r="Q327" i="5" s="1"/>
  <c r="P327" i="5"/>
  <c r="B328" i="5"/>
  <c r="C328" i="5"/>
  <c r="D328" i="5"/>
  <c r="H328" i="5"/>
  <c r="I328" i="5"/>
  <c r="J328" i="5"/>
  <c r="K328" i="5"/>
  <c r="L328" i="5"/>
  <c r="M328" i="5"/>
  <c r="N328" i="5"/>
  <c r="E328" i="5"/>
  <c r="O328" i="5"/>
  <c r="Q328" i="5" s="1"/>
  <c r="P328" i="5"/>
  <c r="B329" i="5"/>
  <c r="C329" i="5"/>
  <c r="D329" i="5"/>
  <c r="H329" i="5"/>
  <c r="I329" i="5"/>
  <c r="J329" i="5"/>
  <c r="K329" i="5"/>
  <c r="L329" i="5"/>
  <c r="M329" i="5"/>
  <c r="N329" i="5"/>
  <c r="E329" i="5"/>
  <c r="O329" i="5"/>
  <c r="Q329" i="5" s="1"/>
  <c r="P329" i="5"/>
  <c r="B330" i="5"/>
  <c r="C330" i="5"/>
  <c r="D330" i="5"/>
  <c r="H330" i="5"/>
  <c r="I330" i="5"/>
  <c r="J330" i="5"/>
  <c r="K330" i="5"/>
  <c r="L330" i="5"/>
  <c r="M330" i="5"/>
  <c r="N330" i="5"/>
  <c r="E330" i="5"/>
  <c r="O330" i="5"/>
  <c r="Q330" i="5" s="1"/>
  <c r="P330" i="5"/>
  <c r="B331" i="5"/>
  <c r="C331" i="5"/>
  <c r="D331" i="5"/>
  <c r="H331" i="5"/>
  <c r="I331" i="5"/>
  <c r="J331" i="5"/>
  <c r="K331" i="5"/>
  <c r="L331" i="5"/>
  <c r="M331" i="5"/>
  <c r="N331" i="5"/>
  <c r="E331" i="5"/>
  <c r="O331" i="5"/>
  <c r="Q331" i="5" s="1"/>
  <c r="P331" i="5"/>
  <c r="B332" i="5"/>
  <c r="C332" i="5"/>
  <c r="D332" i="5"/>
  <c r="H332" i="5"/>
  <c r="I332" i="5"/>
  <c r="J332" i="5"/>
  <c r="K332" i="5"/>
  <c r="L332" i="5"/>
  <c r="M332" i="5"/>
  <c r="N332" i="5"/>
  <c r="E332" i="5"/>
  <c r="O332" i="5"/>
  <c r="Q332" i="5" s="1"/>
  <c r="P332" i="5"/>
  <c r="B333" i="5"/>
  <c r="C333" i="5"/>
  <c r="D333" i="5"/>
  <c r="H333" i="5"/>
  <c r="I333" i="5"/>
  <c r="J333" i="5"/>
  <c r="K333" i="5"/>
  <c r="L333" i="5"/>
  <c r="M333" i="5"/>
  <c r="N333" i="5"/>
  <c r="E333" i="5"/>
  <c r="O333" i="5"/>
  <c r="Q333" i="5" s="1"/>
  <c r="P333" i="5"/>
  <c r="B334" i="5"/>
  <c r="C334" i="5"/>
  <c r="D334" i="5"/>
  <c r="H334" i="5"/>
  <c r="I334" i="5"/>
  <c r="J334" i="5"/>
  <c r="K334" i="5"/>
  <c r="L334" i="5"/>
  <c r="M334" i="5"/>
  <c r="N334" i="5"/>
  <c r="E334" i="5"/>
  <c r="O334" i="5"/>
  <c r="Q334" i="5" s="1"/>
  <c r="P334" i="5"/>
  <c r="B335" i="5"/>
  <c r="C335" i="5"/>
  <c r="D335" i="5"/>
  <c r="H335" i="5"/>
  <c r="I335" i="5"/>
  <c r="J335" i="5"/>
  <c r="K335" i="5"/>
  <c r="L335" i="5"/>
  <c r="M335" i="5"/>
  <c r="N335" i="5"/>
  <c r="E335" i="5"/>
  <c r="O335" i="5"/>
  <c r="Q335" i="5" s="1"/>
  <c r="P335" i="5"/>
  <c r="B336" i="5"/>
  <c r="C336" i="5"/>
  <c r="D336" i="5"/>
  <c r="H336" i="5"/>
  <c r="I336" i="5"/>
  <c r="J336" i="5"/>
  <c r="K336" i="5"/>
  <c r="L336" i="5"/>
  <c r="M336" i="5"/>
  <c r="N336" i="5"/>
  <c r="E336" i="5"/>
  <c r="O336" i="5"/>
  <c r="Q336" i="5" s="1"/>
  <c r="P336" i="5"/>
  <c r="B337" i="5"/>
  <c r="C337" i="5"/>
  <c r="D337" i="5"/>
  <c r="H337" i="5"/>
  <c r="I337" i="5"/>
  <c r="J337" i="5"/>
  <c r="K337" i="5"/>
  <c r="L337" i="5"/>
  <c r="M337" i="5"/>
  <c r="N337" i="5"/>
  <c r="E337" i="5"/>
  <c r="O337" i="5"/>
  <c r="Q337" i="5" s="1"/>
  <c r="P337" i="5"/>
  <c r="B338" i="5"/>
  <c r="C338" i="5"/>
  <c r="D338" i="5"/>
  <c r="H338" i="5"/>
  <c r="I338" i="5"/>
  <c r="J338" i="5"/>
  <c r="K338" i="5"/>
  <c r="L338" i="5"/>
  <c r="M338" i="5"/>
  <c r="N338" i="5"/>
  <c r="E338" i="5"/>
  <c r="O338" i="5"/>
  <c r="Q338" i="5" s="1"/>
  <c r="P338" i="5"/>
  <c r="B339" i="5"/>
  <c r="C339" i="5"/>
  <c r="D339" i="5"/>
  <c r="H339" i="5"/>
  <c r="I339" i="5"/>
  <c r="J339" i="5"/>
  <c r="K339" i="5"/>
  <c r="L339" i="5"/>
  <c r="M339" i="5"/>
  <c r="N339" i="5"/>
  <c r="E339" i="5"/>
  <c r="O339" i="5"/>
  <c r="Q339" i="5" s="1"/>
  <c r="P339" i="5"/>
  <c r="B340" i="5"/>
  <c r="C340" i="5"/>
  <c r="D340" i="5"/>
  <c r="H340" i="5"/>
  <c r="I340" i="5"/>
  <c r="J340" i="5"/>
  <c r="K340" i="5"/>
  <c r="L340" i="5"/>
  <c r="M340" i="5"/>
  <c r="N340" i="5"/>
  <c r="E340" i="5"/>
  <c r="O340" i="5"/>
  <c r="Q340" i="5" s="1"/>
  <c r="P340" i="5"/>
  <c r="B341" i="5"/>
  <c r="C341" i="5"/>
  <c r="D341" i="5"/>
  <c r="H341" i="5"/>
  <c r="I341" i="5"/>
  <c r="J341" i="5"/>
  <c r="K341" i="5"/>
  <c r="L341" i="5"/>
  <c r="M341" i="5"/>
  <c r="N341" i="5"/>
  <c r="E341" i="5"/>
  <c r="O341" i="5"/>
  <c r="Q341" i="5" s="1"/>
  <c r="P341" i="5"/>
  <c r="B342" i="5"/>
  <c r="C342" i="5"/>
  <c r="D342" i="5"/>
  <c r="H342" i="5"/>
  <c r="I342" i="5"/>
  <c r="J342" i="5"/>
  <c r="K342" i="5"/>
  <c r="L342" i="5"/>
  <c r="M342" i="5"/>
  <c r="N342" i="5"/>
  <c r="E342" i="5"/>
  <c r="O342" i="5"/>
  <c r="Q342" i="5" s="1"/>
  <c r="P342" i="5"/>
  <c r="B343" i="5"/>
  <c r="C343" i="5"/>
  <c r="D343" i="5"/>
  <c r="H343" i="5"/>
  <c r="I343" i="5"/>
  <c r="J343" i="5"/>
  <c r="K343" i="5"/>
  <c r="L343" i="5"/>
  <c r="M343" i="5"/>
  <c r="N343" i="5"/>
  <c r="E343" i="5"/>
  <c r="O343" i="5"/>
  <c r="Q343" i="5" s="1"/>
  <c r="P343" i="5"/>
  <c r="B344" i="5"/>
  <c r="C344" i="5"/>
  <c r="D344" i="5"/>
  <c r="H344" i="5"/>
  <c r="I344" i="5"/>
  <c r="J344" i="5"/>
  <c r="K344" i="5"/>
  <c r="L344" i="5"/>
  <c r="M344" i="5"/>
  <c r="N344" i="5"/>
  <c r="E344" i="5"/>
  <c r="O344" i="5"/>
  <c r="Q344" i="5" s="1"/>
  <c r="P344" i="5"/>
  <c r="B345" i="5"/>
  <c r="C345" i="5"/>
  <c r="D345" i="5"/>
  <c r="H345" i="5"/>
  <c r="I345" i="5"/>
  <c r="J345" i="5"/>
  <c r="K345" i="5"/>
  <c r="L345" i="5"/>
  <c r="M345" i="5"/>
  <c r="N345" i="5"/>
  <c r="E345" i="5"/>
  <c r="O345" i="5"/>
  <c r="Q345" i="5" s="1"/>
  <c r="P345" i="5"/>
  <c r="B346" i="5"/>
  <c r="C346" i="5"/>
  <c r="D346" i="5"/>
  <c r="H346" i="5"/>
  <c r="I346" i="5"/>
  <c r="J346" i="5"/>
  <c r="K346" i="5"/>
  <c r="L346" i="5"/>
  <c r="M346" i="5"/>
  <c r="N346" i="5"/>
  <c r="E346" i="5"/>
  <c r="O346" i="5"/>
  <c r="Q346" i="5" s="1"/>
  <c r="P346" i="5"/>
  <c r="B347" i="5"/>
  <c r="C347" i="5"/>
  <c r="D347" i="5"/>
  <c r="H347" i="5"/>
  <c r="I347" i="5"/>
  <c r="J347" i="5"/>
  <c r="K347" i="5"/>
  <c r="L347" i="5"/>
  <c r="M347" i="5"/>
  <c r="N347" i="5"/>
  <c r="E347" i="5"/>
  <c r="O347" i="5"/>
  <c r="Q347" i="5" s="1"/>
  <c r="P347" i="5"/>
  <c r="B348" i="5"/>
  <c r="C348" i="5"/>
  <c r="D348" i="5"/>
  <c r="H348" i="5"/>
  <c r="I348" i="5"/>
  <c r="J348" i="5"/>
  <c r="K348" i="5"/>
  <c r="L348" i="5"/>
  <c r="M348" i="5"/>
  <c r="N348" i="5"/>
  <c r="E348" i="5"/>
  <c r="O348" i="5"/>
  <c r="Q348" i="5" s="1"/>
  <c r="P348" i="5"/>
  <c r="B349" i="5"/>
  <c r="C349" i="5"/>
  <c r="D349" i="5"/>
  <c r="H349" i="5"/>
  <c r="I349" i="5"/>
  <c r="J349" i="5"/>
  <c r="K349" i="5"/>
  <c r="L349" i="5"/>
  <c r="M349" i="5"/>
  <c r="N349" i="5"/>
  <c r="E349" i="5"/>
  <c r="O349" i="5"/>
  <c r="Q349" i="5" s="1"/>
  <c r="P349" i="5"/>
  <c r="B350" i="5"/>
  <c r="C350" i="5"/>
  <c r="D350" i="5"/>
  <c r="H350" i="5"/>
  <c r="I350" i="5"/>
  <c r="J350" i="5"/>
  <c r="K350" i="5"/>
  <c r="L350" i="5"/>
  <c r="M350" i="5"/>
  <c r="N350" i="5"/>
  <c r="E350" i="5"/>
  <c r="O350" i="5"/>
  <c r="Q350" i="5" s="1"/>
  <c r="P350" i="5"/>
  <c r="B351" i="5"/>
  <c r="C351" i="5"/>
  <c r="D351" i="5"/>
  <c r="H351" i="5"/>
  <c r="I351" i="5"/>
  <c r="J351" i="5"/>
  <c r="K351" i="5"/>
  <c r="L351" i="5"/>
  <c r="M351" i="5"/>
  <c r="N351" i="5"/>
  <c r="E351" i="5"/>
  <c r="O351" i="5"/>
  <c r="Q351" i="5" s="1"/>
  <c r="P351" i="5"/>
  <c r="B352" i="5"/>
  <c r="C352" i="5"/>
  <c r="D352" i="5"/>
  <c r="H352" i="5"/>
  <c r="I352" i="5"/>
  <c r="J352" i="5"/>
  <c r="K352" i="5"/>
  <c r="L352" i="5"/>
  <c r="M352" i="5"/>
  <c r="N352" i="5"/>
  <c r="E352" i="5"/>
  <c r="O352" i="5"/>
  <c r="Q352" i="5" s="1"/>
  <c r="P352" i="5"/>
  <c r="B353" i="5"/>
  <c r="C353" i="5"/>
  <c r="D353" i="5"/>
  <c r="H353" i="5"/>
  <c r="I353" i="5"/>
  <c r="J353" i="5"/>
  <c r="K353" i="5"/>
  <c r="L353" i="5"/>
  <c r="M353" i="5"/>
  <c r="N353" i="5"/>
  <c r="E353" i="5"/>
  <c r="O353" i="5"/>
  <c r="Q353" i="5" s="1"/>
  <c r="P353" i="5"/>
  <c r="B354" i="5"/>
  <c r="C354" i="5"/>
  <c r="D354" i="5"/>
  <c r="H354" i="5"/>
  <c r="I354" i="5"/>
  <c r="J354" i="5"/>
  <c r="K354" i="5"/>
  <c r="L354" i="5"/>
  <c r="M354" i="5"/>
  <c r="N354" i="5"/>
  <c r="E354" i="5"/>
  <c r="O354" i="5"/>
  <c r="Q354" i="5" s="1"/>
  <c r="P354" i="5"/>
  <c r="B355" i="5"/>
  <c r="C355" i="5"/>
  <c r="D355" i="5"/>
  <c r="H355" i="5"/>
  <c r="I355" i="5"/>
  <c r="J355" i="5"/>
  <c r="K355" i="5"/>
  <c r="L355" i="5"/>
  <c r="M355" i="5"/>
  <c r="N355" i="5"/>
  <c r="E355" i="5"/>
  <c r="O355" i="5"/>
  <c r="Q355" i="5" s="1"/>
  <c r="P355" i="5"/>
  <c r="B356" i="5"/>
  <c r="C356" i="5"/>
  <c r="D356" i="5"/>
  <c r="H356" i="5"/>
  <c r="I356" i="5"/>
  <c r="J356" i="5"/>
  <c r="K356" i="5"/>
  <c r="L356" i="5"/>
  <c r="M356" i="5"/>
  <c r="N356" i="5"/>
  <c r="E356" i="5"/>
  <c r="O356" i="5"/>
  <c r="Q356" i="5" s="1"/>
  <c r="P356" i="5"/>
  <c r="B357" i="5"/>
  <c r="C357" i="5"/>
  <c r="D357" i="5"/>
  <c r="H357" i="5"/>
  <c r="I357" i="5"/>
  <c r="J357" i="5"/>
  <c r="K357" i="5"/>
  <c r="L357" i="5"/>
  <c r="M357" i="5"/>
  <c r="N357" i="5"/>
  <c r="E357" i="5"/>
  <c r="O357" i="5"/>
  <c r="Q357" i="5" s="1"/>
  <c r="P357" i="5"/>
  <c r="B358" i="5"/>
  <c r="C358" i="5"/>
  <c r="D358" i="5"/>
  <c r="H358" i="5"/>
  <c r="I358" i="5"/>
  <c r="J358" i="5"/>
  <c r="K358" i="5"/>
  <c r="L358" i="5"/>
  <c r="M358" i="5"/>
  <c r="N358" i="5"/>
  <c r="E358" i="5"/>
  <c r="O358" i="5"/>
  <c r="Q358" i="5" s="1"/>
  <c r="P358" i="5"/>
  <c r="B359" i="5"/>
  <c r="C359" i="5"/>
  <c r="D359" i="5"/>
  <c r="H359" i="5"/>
  <c r="I359" i="5"/>
  <c r="J359" i="5"/>
  <c r="K359" i="5"/>
  <c r="L359" i="5"/>
  <c r="M359" i="5"/>
  <c r="N359" i="5"/>
  <c r="E359" i="5"/>
  <c r="O359" i="5"/>
  <c r="Q359" i="5" s="1"/>
  <c r="P359" i="5"/>
  <c r="B360" i="5"/>
  <c r="C360" i="5"/>
  <c r="D360" i="5"/>
  <c r="H360" i="5"/>
  <c r="I360" i="5"/>
  <c r="J360" i="5"/>
  <c r="K360" i="5"/>
  <c r="L360" i="5"/>
  <c r="M360" i="5"/>
  <c r="N360" i="5"/>
  <c r="E360" i="5"/>
  <c r="O360" i="5"/>
  <c r="Q360" i="5" s="1"/>
  <c r="P360" i="5"/>
  <c r="B361" i="5"/>
  <c r="C361" i="5"/>
  <c r="D361" i="5"/>
  <c r="H361" i="5"/>
  <c r="I361" i="5"/>
  <c r="J361" i="5"/>
  <c r="K361" i="5"/>
  <c r="L361" i="5"/>
  <c r="M361" i="5"/>
  <c r="N361" i="5"/>
  <c r="E361" i="5"/>
  <c r="O361" i="5"/>
  <c r="Q361" i="5" s="1"/>
  <c r="P361" i="5"/>
  <c r="B362" i="5"/>
  <c r="C362" i="5"/>
  <c r="D362" i="5"/>
  <c r="H362" i="5"/>
  <c r="I362" i="5"/>
  <c r="J362" i="5"/>
  <c r="K362" i="5"/>
  <c r="L362" i="5"/>
  <c r="M362" i="5"/>
  <c r="N362" i="5"/>
  <c r="E362" i="5"/>
  <c r="O362" i="5"/>
  <c r="Q362" i="5" s="1"/>
  <c r="P362" i="5"/>
  <c r="B363" i="5"/>
  <c r="C363" i="5"/>
  <c r="D363" i="5"/>
  <c r="H363" i="5"/>
  <c r="I363" i="5"/>
  <c r="J363" i="5"/>
  <c r="K363" i="5"/>
  <c r="L363" i="5"/>
  <c r="M363" i="5"/>
  <c r="N363" i="5"/>
  <c r="E363" i="5"/>
  <c r="O363" i="5"/>
  <c r="Q363" i="5" s="1"/>
  <c r="P363" i="5"/>
  <c r="B364" i="5"/>
  <c r="C364" i="5"/>
  <c r="D364" i="5"/>
  <c r="H364" i="5"/>
  <c r="I364" i="5"/>
  <c r="J364" i="5"/>
  <c r="K364" i="5"/>
  <c r="L364" i="5"/>
  <c r="M364" i="5"/>
  <c r="N364" i="5"/>
  <c r="E364" i="5"/>
  <c r="O364" i="5"/>
  <c r="Q364" i="5" s="1"/>
  <c r="P364" i="5"/>
  <c r="B365" i="5"/>
  <c r="C365" i="5"/>
  <c r="D365" i="5"/>
  <c r="H365" i="5"/>
  <c r="I365" i="5"/>
  <c r="J365" i="5"/>
  <c r="K365" i="5"/>
  <c r="L365" i="5"/>
  <c r="M365" i="5"/>
  <c r="N365" i="5"/>
  <c r="E365" i="5"/>
  <c r="O365" i="5"/>
  <c r="Q365" i="5" s="1"/>
  <c r="P365" i="5"/>
  <c r="B366" i="5"/>
  <c r="C366" i="5"/>
  <c r="D366" i="5"/>
  <c r="H366" i="5"/>
  <c r="I366" i="5"/>
  <c r="J366" i="5"/>
  <c r="K366" i="5"/>
  <c r="L366" i="5"/>
  <c r="M366" i="5"/>
  <c r="N366" i="5"/>
  <c r="E366" i="5"/>
  <c r="O366" i="5"/>
  <c r="Q366" i="5" s="1"/>
  <c r="P366" i="5"/>
  <c r="B367" i="5"/>
  <c r="C367" i="5"/>
  <c r="D367" i="5"/>
  <c r="H367" i="5"/>
  <c r="I367" i="5"/>
  <c r="J367" i="5"/>
  <c r="K367" i="5"/>
  <c r="L367" i="5"/>
  <c r="M367" i="5"/>
  <c r="N367" i="5"/>
  <c r="E367" i="5"/>
  <c r="O367" i="5"/>
  <c r="Q367" i="5" s="1"/>
  <c r="P367" i="5"/>
  <c r="B368" i="5"/>
  <c r="C368" i="5"/>
  <c r="D368" i="5"/>
  <c r="H368" i="5"/>
  <c r="I368" i="5"/>
  <c r="J368" i="5"/>
  <c r="K368" i="5"/>
  <c r="L368" i="5"/>
  <c r="M368" i="5"/>
  <c r="N368" i="5"/>
  <c r="E368" i="5"/>
  <c r="O368" i="5"/>
  <c r="Q368" i="5" s="1"/>
  <c r="P368" i="5"/>
  <c r="B369" i="5"/>
  <c r="C369" i="5"/>
  <c r="D369" i="5"/>
  <c r="H369" i="5"/>
  <c r="I369" i="5"/>
  <c r="J369" i="5"/>
  <c r="K369" i="5"/>
  <c r="L369" i="5"/>
  <c r="M369" i="5"/>
  <c r="N369" i="5"/>
  <c r="E369" i="5"/>
  <c r="O369" i="5"/>
  <c r="Q369" i="5" s="1"/>
  <c r="P369" i="5"/>
  <c r="B370" i="5"/>
  <c r="C370" i="5"/>
  <c r="D370" i="5"/>
  <c r="H370" i="5"/>
  <c r="I370" i="5"/>
  <c r="J370" i="5"/>
  <c r="K370" i="5"/>
  <c r="L370" i="5"/>
  <c r="M370" i="5"/>
  <c r="N370" i="5"/>
  <c r="E370" i="5"/>
  <c r="O370" i="5"/>
  <c r="Q370" i="5" s="1"/>
  <c r="P370" i="5"/>
  <c r="B371" i="5"/>
  <c r="C371" i="5"/>
  <c r="D371" i="5"/>
  <c r="H371" i="5"/>
  <c r="I371" i="5"/>
  <c r="J371" i="5"/>
  <c r="K371" i="5"/>
  <c r="L371" i="5"/>
  <c r="M371" i="5"/>
  <c r="N371" i="5"/>
  <c r="E371" i="5"/>
  <c r="O371" i="5"/>
  <c r="Q371" i="5" s="1"/>
  <c r="P371" i="5"/>
  <c r="B372" i="5"/>
  <c r="C372" i="5"/>
  <c r="D372" i="5"/>
  <c r="H372" i="5"/>
  <c r="I372" i="5"/>
  <c r="J372" i="5"/>
  <c r="K372" i="5"/>
  <c r="L372" i="5"/>
  <c r="M372" i="5"/>
  <c r="N372" i="5"/>
  <c r="E372" i="5"/>
  <c r="O372" i="5"/>
  <c r="Q372" i="5" s="1"/>
  <c r="P372" i="5"/>
  <c r="B373" i="5"/>
  <c r="C373" i="5"/>
  <c r="D373" i="5"/>
  <c r="H373" i="5"/>
  <c r="I373" i="5"/>
  <c r="J373" i="5"/>
  <c r="K373" i="5"/>
  <c r="L373" i="5"/>
  <c r="M373" i="5"/>
  <c r="N373" i="5"/>
  <c r="E373" i="5"/>
  <c r="O373" i="5"/>
  <c r="Q373" i="5" s="1"/>
  <c r="P373" i="5"/>
  <c r="B374" i="5"/>
  <c r="C374" i="5"/>
  <c r="D374" i="5"/>
  <c r="H374" i="5"/>
  <c r="I374" i="5"/>
  <c r="J374" i="5"/>
  <c r="K374" i="5"/>
  <c r="L374" i="5"/>
  <c r="M374" i="5"/>
  <c r="N374" i="5"/>
  <c r="E374" i="5"/>
  <c r="O374" i="5"/>
  <c r="Q374" i="5" s="1"/>
  <c r="P374" i="5"/>
  <c r="B375" i="5"/>
  <c r="C375" i="5"/>
  <c r="D375" i="5"/>
  <c r="H375" i="5"/>
  <c r="I375" i="5"/>
  <c r="J375" i="5"/>
  <c r="K375" i="5"/>
  <c r="L375" i="5"/>
  <c r="M375" i="5"/>
  <c r="N375" i="5"/>
  <c r="E375" i="5"/>
  <c r="O375" i="5"/>
  <c r="Q375" i="5" s="1"/>
  <c r="P375" i="5"/>
  <c r="B376" i="5"/>
  <c r="C376" i="5"/>
  <c r="D376" i="5"/>
  <c r="H376" i="5"/>
  <c r="I376" i="5"/>
  <c r="J376" i="5"/>
  <c r="K376" i="5"/>
  <c r="L376" i="5"/>
  <c r="M376" i="5"/>
  <c r="N376" i="5"/>
  <c r="E376" i="5"/>
  <c r="O376" i="5"/>
  <c r="Q376" i="5" s="1"/>
  <c r="P376" i="5"/>
  <c r="B377" i="5"/>
  <c r="C377" i="5"/>
  <c r="D377" i="5"/>
  <c r="H377" i="5"/>
  <c r="I377" i="5"/>
  <c r="J377" i="5"/>
  <c r="K377" i="5"/>
  <c r="L377" i="5"/>
  <c r="M377" i="5"/>
  <c r="N377" i="5"/>
  <c r="E377" i="5"/>
  <c r="O377" i="5"/>
  <c r="Q377" i="5" s="1"/>
  <c r="P377" i="5"/>
  <c r="B378" i="5"/>
  <c r="C378" i="5"/>
  <c r="D378" i="5"/>
  <c r="H378" i="5"/>
  <c r="I378" i="5"/>
  <c r="J378" i="5"/>
  <c r="K378" i="5"/>
  <c r="L378" i="5"/>
  <c r="M378" i="5"/>
  <c r="N378" i="5"/>
  <c r="E378" i="5"/>
  <c r="O378" i="5"/>
  <c r="Q378" i="5" s="1"/>
  <c r="P378" i="5"/>
  <c r="B379" i="5"/>
  <c r="C379" i="5"/>
  <c r="D379" i="5"/>
  <c r="H379" i="5"/>
  <c r="I379" i="5"/>
  <c r="J379" i="5"/>
  <c r="K379" i="5"/>
  <c r="L379" i="5"/>
  <c r="M379" i="5"/>
  <c r="N379" i="5"/>
  <c r="E379" i="5"/>
  <c r="O379" i="5"/>
  <c r="Q379" i="5" s="1"/>
  <c r="P379" i="5"/>
  <c r="B380" i="5"/>
  <c r="C380" i="5"/>
  <c r="D380" i="5"/>
  <c r="H380" i="5"/>
  <c r="I380" i="5"/>
  <c r="J380" i="5"/>
  <c r="K380" i="5"/>
  <c r="L380" i="5"/>
  <c r="M380" i="5"/>
  <c r="N380" i="5"/>
  <c r="E380" i="5"/>
  <c r="O380" i="5"/>
  <c r="Q380" i="5" s="1"/>
  <c r="P380" i="5"/>
  <c r="B381" i="5"/>
  <c r="C381" i="5"/>
  <c r="D381" i="5"/>
  <c r="H381" i="5"/>
  <c r="I381" i="5"/>
  <c r="J381" i="5"/>
  <c r="K381" i="5"/>
  <c r="L381" i="5"/>
  <c r="M381" i="5"/>
  <c r="N381" i="5"/>
  <c r="E381" i="5"/>
  <c r="O381" i="5"/>
  <c r="Q381" i="5" s="1"/>
  <c r="P381" i="5"/>
  <c r="B382" i="5"/>
  <c r="C382" i="5"/>
  <c r="D382" i="5"/>
  <c r="H382" i="5"/>
  <c r="I382" i="5"/>
  <c r="J382" i="5"/>
  <c r="K382" i="5"/>
  <c r="L382" i="5"/>
  <c r="M382" i="5"/>
  <c r="N382" i="5"/>
  <c r="E382" i="5"/>
  <c r="O382" i="5"/>
  <c r="Q382" i="5" s="1"/>
  <c r="P382" i="5"/>
  <c r="B383" i="5"/>
  <c r="C383" i="5"/>
  <c r="D383" i="5"/>
  <c r="H383" i="5"/>
  <c r="I383" i="5"/>
  <c r="J383" i="5"/>
  <c r="K383" i="5"/>
  <c r="L383" i="5"/>
  <c r="M383" i="5"/>
  <c r="N383" i="5"/>
  <c r="E383" i="5"/>
  <c r="O383" i="5"/>
  <c r="Q383" i="5" s="1"/>
  <c r="P383" i="5"/>
  <c r="B384" i="5"/>
  <c r="C384" i="5"/>
  <c r="D384" i="5"/>
  <c r="H384" i="5"/>
  <c r="I384" i="5"/>
  <c r="J384" i="5"/>
  <c r="K384" i="5"/>
  <c r="L384" i="5"/>
  <c r="M384" i="5"/>
  <c r="N384" i="5"/>
  <c r="E384" i="5"/>
  <c r="O384" i="5"/>
  <c r="Q384" i="5" s="1"/>
  <c r="P384" i="5"/>
  <c r="B385" i="5"/>
  <c r="C385" i="5"/>
  <c r="D385" i="5"/>
  <c r="H385" i="5"/>
  <c r="I385" i="5"/>
  <c r="J385" i="5"/>
  <c r="K385" i="5"/>
  <c r="L385" i="5"/>
  <c r="M385" i="5"/>
  <c r="N385" i="5"/>
  <c r="E385" i="5"/>
  <c r="O385" i="5"/>
  <c r="Q385" i="5" s="1"/>
  <c r="P385" i="5"/>
  <c r="B386" i="5"/>
  <c r="C386" i="5"/>
  <c r="D386" i="5"/>
  <c r="H386" i="5"/>
  <c r="I386" i="5"/>
  <c r="J386" i="5"/>
  <c r="K386" i="5"/>
  <c r="L386" i="5"/>
  <c r="M386" i="5"/>
  <c r="N386" i="5"/>
  <c r="E386" i="5"/>
  <c r="O386" i="5"/>
  <c r="Q386" i="5" s="1"/>
  <c r="P386" i="5"/>
  <c r="B387" i="5"/>
  <c r="C387" i="5"/>
  <c r="D387" i="5"/>
  <c r="H387" i="5"/>
  <c r="I387" i="5"/>
  <c r="J387" i="5"/>
  <c r="K387" i="5"/>
  <c r="L387" i="5"/>
  <c r="M387" i="5"/>
  <c r="N387" i="5"/>
  <c r="E387" i="5"/>
  <c r="O387" i="5"/>
  <c r="Q387" i="5" s="1"/>
  <c r="P387" i="5"/>
  <c r="B388" i="5"/>
  <c r="C388" i="5"/>
  <c r="D388" i="5"/>
  <c r="H388" i="5"/>
  <c r="I388" i="5"/>
  <c r="J388" i="5"/>
  <c r="K388" i="5"/>
  <c r="L388" i="5"/>
  <c r="M388" i="5"/>
  <c r="N388" i="5"/>
  <c r="E388" i="5"/>
  <c r="O388" i="5"/>
  <c r="Q388" i="5" s="1"/>
  <c r="P388" i="5"/>
  <c r="B389" i="5"/>
  <c r="C389" i="5"/>
  <c r="D389" i="5"/>
  <c r="H389" i="5"/>
  <c r="I389" i="5"/>
  <c r="J389" i="5"/>
  <c r="K389" i="5"/>
  <c r="L389" i="5"/>
  <c r="M389" i="5"/>
  <c r="N389" i="5"/>
  <c r="E389" i="5"/>
  <c r="O389" i="5"/>
  <c r="Q389" i="5" s="1"/>
  <c r="P389" i="5"/>
  <c r="B390" i="5"/>
  <c r="C390" i="5"/>
  <c r="D390" i="5"/>
  <c r="H390" i="5"/>
  <c r="I390" i="5"/>
  <c r="J390" i="5"/>
  <c r="K390" i="5"/>
  <c r="L390" i="5"/>
  <c r="M390" i="5"/>
  <c r="N390" i="5"/>
  <c r="E390" i="5"/>
  <c r="O390" i="5"/>
  <c r="Q390" i="5" s="1"/>
  <c r="P390" i="5"/>
  <c r="B391" i="5"/>
  <c r="C391" i="5"/>
  <c r="D391" i="5"/>
  <c r="H391" i="5"/>
  <c r="I391" i="5"/>
  <c r="J391" i="5"/>
  <c r="K391" i="5"/>
  <c r="L391" i="5"/>
  <c r="M391" i="5"/>
  <c r="N391" i="5"/>
  <c r="E391" i="5"/>
  <c r="O391" i="5"/>
  <c r="Q391" i="5" s="1"/>
  <c r="P391" i="5"/>
  <c r="B392" i="5"/>
  <c r="C392" i="5"/>
  <c r="D392" i="5"/>
  <c r="H392" i="5"/>
  <c r="I392" i="5"/>
  <c r="J392" i="5"/>
  <c r="K392" i="5"/>
  <c r="L392" i="5"/>
  <c r="M392" i="5"/>
  <c r="N392" i="5"/>
  <c r="E392" i="5"/>
  <c r="O392" i="5"/>
  <c r="Q392" i="5" s="1"/>
  <c r="P392" i="5"/>
  <c r="B393" i="5"/>
  <c r="C393" i="5"/>
  <c r="D393" i="5"/>
  <c r="H393" i="5"/>
  <c r="I393" i="5"/>
  <c r="J393" i="5"/>
  <c r="K393" i="5"/>
  <c r="L393" i="5"/>
  <c r="M393" i="5"/>
  <c r="N393" i="5"/>
  <c r="E393" i="5"/>
  <c r="O393" i="5"/>
  <c r="Q393" i="5" s="1"/>
  <c r="P393" i="5"/>
  <c r="B394" i="5"/>
  <c r="C394" i="5"/>
  <c r="D394" i="5"/>
  <c r="H394" i="5"/>
  <c r="I394" i="5"/>
  <c r="J394" i="5"/>
  <c r="K394" i="5"/>
  <c r="L394" i="5"/>
  <c r="M394" i="5"/>
  <c r="N394" i="5"/>
  <c r="E394" i="5"/>
  <c r="O394" i="5"/>
  <c r="Q394" i="5" s="1"/>
  <c r="P394" i="5"/>
  <c r="B395" i="5"/>
  <c r="C395" i="5"/>
  <c r="D395" i="5"/>
  <c r="H395" i="5"/>
  <c r="I395" i="5"/>
  <c r="J395" i="5"/>
  <c r="K395" i="5"/>
  <c r="L395" i="5"/>
  <c r="M395" i="5"/>
  <c r="N395" i="5"/>
  <c r="E395" i="5"/>
  <c r="O395" i="5"/>
  <c r="Q395" i="5" s="1"/>
  <c r="P395" i="5"/>
  <c r="B396" i="5"/>
  <c r="C396" i="5"/>
  <c r="D396" i="5"/>
  <c r="H396" i="5"/>
  <c r="I396" i="5"/>
  <c r="J396" i="5"/>
  <c r="K396" i="5"/>
  <c r="L396" i="5"/>
  <c r="M396" i="5"/>
  <c r="N396" i="5"/>
  <c r="E396" i="5"/>
  <c r="O396" i="5"/>
  <c r="Q396" i="5" s="1"/>
  <c r="P396" i="5"/>
  <c r="B397" i="5"/>
  <c r="C397" i="5"/>
  <c r="D397" i="5"/>
  <c r="H397" i="5"/>
  <c r="I397" i="5"/>
  <c r="J397" i="5"/>
  <c r="K397" i="5"/>
  <c r="L397" i="5"/>
  <c r="M397" i="5"/>
  <c r="N397" i="5"/>
  <c r="E397" i="5"/>
  <c r="O397" i="5"/>
  <c r="Q397" i="5" s="1"/>
  <c r="P397" i="5"/>
  <c r="B398" i="5"/>
  <c r="C398" i="5"/>
  <c r="D398" i="5"/>
  <c r="H398" i="5"/>
  <c r="I398" i="5"/>
  <c r="J398" i="5"/>
  <c r="K398" i="5"/>
  <c r="L398" i="5"/>
  <c r="M398" i="5"/>
  <c r="N398" i="5"/>
  <c r="E398" i="5"/>
  <c r="O398" i="5"/>
  <c r="Q398" i="5" s="1"/>
  <c r="P398" i="5"/>
  <c r="B399" i="5"/>
  <c r="C399" i="5"/>
  <c r="D399" i="5"/>
  <c r="H399" i="5"/>
  <c r="I399" i="5"/>
  <c r="J399" i="5"/>
  <c r="K399" i="5"/>
  <c r="L399" i="5"/>
  <c r="M399" i="5"/>
  <c r="N399" i="5"/>
  <c r="E399" i="5"/>
  <c r="O399" i="5"/>
  <c r="Q399" i="5" s="1"/>
  <c r="P399" i="5"/>
  <c r="B400" i="5"/>
  <c r="C400" i="5"/>
  <c r="D400" i="5"/>
  <c r="H400" i="5"/>
  <c r="I400" i="5"/>
  <c r="J400" i="5"/>
  <c r="K400" i="5"/>
  <c r="L400" i="5"/>
  <c r="M400" i="5"/>
  <c r="N400" i="5"/>
  <c r="E400" i="5"/>
  <c r="O400" i="5"/>
  <c r="Q400" i="5" s="1"/>
  <c r="P400" i="5"/>
  <c r="B401" i="5"/>
  <c r="C401" i="5"/>
  <c r="D401" i="5"/>
  <c r="H401" i="5"/>
  <c r="I401" i="5"/>
  <c r="J401" i="5"/>
  <c r="K401" i="5"/>
  <c r="L401" i="5"/>
  <c r="M401" i="5"/>
  <c r="N401" i="5"/>
  <c r="E401" i="5"/>
  <c r="O401" i="5"/>
  <c r="Q401" i="5" s="1"/>
  <c r="P401" i="5"/>
  <c r="B402" i="5"/>
  <c r="C402" i="5"/>
  <c r="D402" i="5"/>
  <c r="H402" i="5"/>
  <c r="I402" i="5"/>
  <c r="J402" i="5"/>
  <c r="K402" i="5"/>
  <c r="L402" i="5"/>
  <c r="M402" i="5"/>
  <c r="N402" i="5"/>
  <c r="E402" i="5"/>
  <c r="O402" i="5"/>
  <c r="Q402" i="5" s="1"/>
  <c r="P402" i="5"/>
  <c r="B403" i="5"/>
  <c r="C403" i="5"/>
  <c r="D403" i="5"/>
  <c r="H403" i="5"/>
  <c r="I403" i="5"/>
  <c r="J403" i="5"/>
  <c r="K403" i="5"/>
  <c r="L403" i="5"/>
  <c r="M403" i="5"/>
  <c r="N403" i="5"/>
  <c r="E403" i="5"/>
  <c r="O403" i="5"/>
  <c r="Q403" i="5" s="1"/>
  <c r="P403" i="5"/>
  <c r="B404" i="5"/>
  <c r="C404" i="5"/>
  <c r="D404" i="5"/>
  <c r="H404" i="5"/>
  <c r="I404" i="5"/>
  <c r="J404" i="5"/>
  <c r="K404" i="5"/>
  <c r="L404" i="5"/>
  <c r="M404" i="5"/>
  <c r="N404" i="5"/>
  <c r="E404" i="5"/>
  <c r="O404" i="5"/>
  <c r="Q404" i="5" s="1"/>
  <c r="P404" i="5"/>
  <c r="B405" i="5"/>
  <c r="C405" i="5"/>
  <c r="D405" i="5"/>
  <c r="H405" i="5"/>
  <c r="I405" i="5"/>
  <c r="J405" i="5"/>
  <c r="K405" i="5"/>
  <c r="L405" i="5"/>
  <c r="M405" i="5"/>
  <c r="N405" i="5"/>
  <c r="E405" i="5"/>
  <c r="O405" i="5"/>
  <c r="Q405" i="5" s="1"/>
  <c r="P405" i="5"/>
  <c r="B406" i="5"/>
  <c r="C406" i="5"/>
  <c r="D406" i="5"/>
  <c r="H406" i="5"/>
  <c r="I406" i="5"/>
  <c r="J406" i="5"/>
  <c r="K406" i="5"/>
  <c r="L406" i="5"/>
  <c r="M406" i="5"/>
  <c r="N406" i="5"/>
  <c r="E406" i="5"/>
  <c r="O406" i="5"/>
  <c r="Q406" i="5" s="1"/>
  <c r="P406" i="5"/>
  <c r="B407" i="5"/>
  <c r="C407" i="5"/>
  <c r="D407" i="5"/>
  <c r="H407" i="5"/>
  <c r="I407" i="5"/>
  <c r="J407" i="5"/>
  <c r="K407" i="5"/>
  <c r="L407" i="5"/>
  <c r="M407" i="5"/>
  <c r="N407" i="5"/>
  <c r="E407" i="5"/>
  <c r="O407" i="5"/>
  <c r="Q407" i="5" s="1"/>
  <c r="P407" i="5"/>
  <c r="B408" i="5"/>
  <c r="C408" i="5"/>
  <c r="D408" i="5"/>
  <c r="H408" i="5"/>
  <c r="I408" i="5"/>
  <c r="J408" i="5"/>
  <c r="K408" i="5"/>
  <c r="L408" i="5"/>
  <c r="M408" i="5"/>
  <c r="N408" i="5"/>
  <c r="E408" i="5"/>
  <c r="O408" i="5"/>
  <c r="Q408" i="5" s="1"/>
  <c r="P408" i="5"/>
  <c r="B409" i="5"/>
  <c r="C409" i="5"/>
  <c r="D409" i="5"/>
  <c r="H409" i="5"/>
  <c r="I409" i="5"/>
  <c r="J409" i="5"/>
  <c r="K409" i="5"/>
  <c r="L409" i="5"/>
  <c r="M409" i="5"/>
  <c r="N409" i="5"/>
  <c r="E409" i="5"/>
  <c r="O409" i="5"/>
  <c r="Q409" i="5" s="1"/>
  <c r="P409" i="5"/>
  <c r="B410" i="5"/>
  <c r="C410" i="5"/>
  <c r="D410" i="5"/>
  <c r="H410" i="5"/>
  <c r="I410" i="5"/>
  <c r="J410" i="5"/>
  <c r="K410" i="5"/>
  <c r="L410" i="5"/>
  <c r="M410" i="5"/>
  <c r="N410" i="5"/>
  <c r="E410" i="5"/>
  <c r="O410" i="5"/>
  <c r="Q410" i="5" s="1"/>
  <c r="P410" i="5"/>
  <c r="B411" i="5"/>
  <c r="C411" i="5"/>
  <c r="D411" i="5"/>
  <c r="H411" i="5"/>
  <c r="I411" i="5"/>
  <c r="J411" i="5"/>
  <c r="K411" i="5"/>
  <c r="L411" i="5"/>
  <c r="M411" i="5"/>
  <c r="N411" i="5"/>
  <c r="E411" i="5"/>
  <c r="O411" i="5"/>
  <c r="Q411" i="5" s="1"/>
  <c r="P411" i="5"/>
  <c r="B412" i="5"/>
  <c r="C412" i="5"/>
  <c r="D412" i="5"/>
  <c r="H412" i="5"/>
  <c r="I412" i="5"/>
  <c r="J412" i="5"/>
  <c r="K412" i="5"/>
  <c r="L412" i="5"/>
  <c r="M412" i="5"/>
  <c r="N412" i="5"/>
  <c r="E412" i="5"/>
  <c r="O412" i="5"/>
  <c r="Q412" i="5" s="1"/>
  <c r="P412" i="5"/>
  <c r="B413" i="5"/>
  <c r="C413" i="5"/>
  <c r="D413" i="5"/>
  <c r="H413" i="5"/>
  <c r="I413" i="5"/>
  <c r="J413" i="5"/>
  <c r="K413" i="5"/>
  <c r="L413" i="5"/>
  <c r="M413" i="5"/>
  <c r="N413" i="5"/>
  <c r="E413" i="5"/>
  <c r="O413" i="5"/>
  <c r="Q413" i="5" s="1"/>
  <c r="P413" i="5"/>
  <c r="B414" i="5"/>
  <c r="C414" i="5"/>
  <c r="D414" i="5"/>
  <c r="H414" i="5"/>
  <c r="I414" i="5"/>
  <c r="J414" i="5"/>
  <c r="K414" i="5"/>
  <c r="L414" i="5"/>
  <c r="M414" i="5"/>
  <c r="N414" i="5"/>
  <c r="E414" i="5"/>
  <c r="O414" i="5"/>
  <c r="Q414" i="5" s="1"/>
  <c r="P414" i="5"/>
  <c r="B415" i="5"/>
  <c r="C415" i="5"/>
  <c r="D415" i="5"/>
  <c r="H415" i="5"/>
  <c r="I415" i="5"/>
  <c r="J415" i="5"/>
  <c r="K415" i="5"/>
  <c r="L415" i="5"/>
  <c r="M415" i="5"/>
  <c r="N415" i="5"/>
  <c r="E415" i="5"/>
  <c r="O415" i="5"/>
  <c r="Q415" i="5" s="1"/>
  <c r="P415" i="5"/>
  <c r="B416" i="5"/>
  <c r="C416" i="5"/>
  <c r="D416" i="5"/>
  <c r="H416" i="5"/>
  <c r="I416" i="5"/>
  <c r="J416" i="5"/>
  <c r="K416" i="5"/>
  <c r="L416" i="5"/>
  <c r="M416" i="5"/>
  <c r="N416" i="5"/>
  <c r="E416" i="5"/>
  <c r="O416" i="5"/>
  <c r="Q416" i="5" s="1"/>
  <c r="P416" i="5"/>
  <c r="B417" i="5"/>
  <c r="C417" i="5"/>
  <c r="D417" i="5"/>
  <c r="H417" i="5"/>
  <c r="I417" i="5"/>
  <c r="J417" i="5"/>
  <c r="K417" i="5"/>
  <c r="L417" i="5"/>
  <c r="M417" i="5"/>
  <c r="N417" i="5"/>
  <c r="E417" i="5"/>
  <c r="O417" i="5"/>
  <c r="Q417" i="5" s="1"/>
  <c r="P417" i="5"/>
  <c r="B418" i="5"/>
  <c r="C418" i="5"/>
  <c r="D418" i="5"/>
  <c r="H418" i="5"/>
  <c r="I418" i="5"/>
  <c r="J418" i="5"/>
  <c r="K418" i="5"/>
  <c r="L418" i="5"/>
  <c r="M418" i="5"/>
  <c r="N418" i="5"/>
  <c r="E418" i="5"/>
  <c r="O418" i="5"/>
  <c r="Q418" i="5" s="1"/>
  <c r="P418" i="5"/>
  <c r="B419" i="5"/>
  <c r="C419" i="5"/>
  <c r="D419" i="5"/>
  <c r="H419" i="5"/>
  <c r="I419" i="5"/>
  <c r="J419" i="5"/>
  <c r="K419" i="5"/>
  <c r="L419" i="5"/>
  <c r="M419" i="5"/>
  <c r="N419" i="5"/>
  <c r="E419" i="5"/>
  <c r="O419" i="5"/>
  <c r="Q419" i="5" s="1"/>
  <c r="P419" i="5"/>
  <c r="B420" i="5"/>
  <c r="C420" i="5"/>
  <c r="D420" i="5"/>
  <c r="H420" i="5"/>
  <c r="I420" i="5"/>
  <c r="J420" i="5"/>
  <c r="K420" i="5"/>
  <c r="L420" i="5"/>
  <c r="M420" i="5"/>
  <c r="N420" i="5"/>
  <c r="E420" i="5"/>
  <c r="O420" i="5"/>
  <c r="Q420" i="5" s="1"/>
  <c r="P420" i="5"/>
  <c r="B421" i="5"/>
  <c r="C421" i="5"/>
  <c r="D421" i="5"/>
  <c r="H421" i="5"/>
  <c r="I421" i="5"/>
  <c r="J421" i="5"/>
  <c r="K421" i="5"/>
  <c r="L421" i="5"/>
  <c r="M421" i="5"/>
  <c r="N421" i="5"/>
  <c r="E421" i="5"/>
  <c r="O421" i="5"/>
  <c r="Q421" i="5" s="1"/>
  <c r="P421" i="5"/>
  <c r="B422" i="5"/>
  <c r="C422" i="5"/>
  <c r="D422" i="5"/>
  <c r="H422" i="5"/>
  <c r="I422" i="5"/>
  <c r="J422" i="5"/>
  <c r="K422" i="5"/>
  <c r="L422" i="5"/>
  <c r="M422" i="5"/>
  <c r="N422" i="5"/>
  <c r="E422" i="5"/>
  <c r="O422" i="5"/>
  <c r="Q422" i="5" s="1"/>
  <c r="P422" i="5"/>
  <c r="B423" i="5"/>
  <c r="C423" i="5"/>
  <c r="D423" i="5"/>
  <c r="H423" i="5"/>
  <c r="I423" i="5"/>
  <c r="J423" i="5"/>
  <c r="K423" i="5"/>
  <c r="L423" i="5"/>
  <c r="M423" i="5"/>
  <c r="N423" i="5"/>
  <c r="E423" i="5"/>
  <c r="O423" i="5"/>
  <c r="Q423" i="5" s="1"/>
  <c r="P423" i="5"/>
  <c r="B424" i="5"/>
  <c r="C424" i="5"/>
  <c r="D424" i="5"/>
  <c r="H424" i="5"/>
  <c r="I424" i="5"/>
  <c r="J424" i="5"/>
  <c r="K424" i="5"/>
  <c r="L424" i="5"/>
  <c r="M424" i="5"/>
  <c r="N424" i="5"/>
  <c r="E424" i="5"/>
  <c r="O424" i="5"/>
  <c r="Q424" i="5" s="1"/>
  <c r="P424" i="5"/>
  <c r="B425" i="5"/>
  <c r="C425" i="5"/>
  <c r="D425" i="5"/>
  <c r="H425" i="5"/>
  <c r="I425" i="5"/>
  <c r="J425" i="5"/>
  <c r="K425" i="5"/>
  <c r="L425" i="5"/>
  <c r="M425" i="5"/>
  <c r="N425" i="5"/>
  <c r="E425" i="5"/>
  <c r="O425" i="5"/>
  <c r="Q425" i="5" s="1"/>
  <c r="P425" i="5"/>
  <c r="B426" i="5"/>
  <c r="C426" i="5"/>
  <c r="D426" i="5"/>
  <c r="H426" i="5"/>
  <c r="I426" i="5"/>
  <c r="J426" i="5"/>
  <c r="K426" i="5"/>
  <c r="L426" i="5"/>
  <c r="M426" i="5"/>
  <c r="N426" i="5"/>
  <c r="E426" i="5"/>
  <c r="O426" i="5"/>
  <c r="Q426" i="5" s="1"/>
  <c r="P426" i="5"/>
  <c r="B427" i="5"/>
  <c r="C427" i="5"/>
  <c r="D427" i="5"/>
  <c r="H427" i="5"/>
  <c r="I427" i="5"/>
  <c r="J427" i="5"/>
  <c r="K427" i="5"/>
  <c r="L427" i="5"/>
  <c r="M427" i="5"/>
  <c r="N427" i="5"/>
  <c r="E427" i="5"/>
  <c r="O427" i="5"/>
  <c r="Q427" i="5" s="1"/>
  <c r="P427" i="5"/>
  <c r="B428" i="5"/>
  <c r="C428" i="5"/>
  <c r="D428" i="5"/>
  <c r="H428" i="5"/>
  <c r="I428" i="5"/>
  <c r="J428" i="5"/>
  <c r="K428" i="5"/>
  <c r="L428" i="5"/>
  <c r="M428" i="5"/>
  <c r="N428" i="5"/>
  <c r="E428" i="5"/>
  <c r="O428" i="5"/>
  <c r="Q428" i="5" s="1"/>
  <c r="P428" i="5"/>
  <c r="B429" i="5"/>
  <c r="C429" i="5"/>
  <c r="D429" i="5"/>
  <c r="H429" i="5"/>
  <c r="I429" i="5"/>
  <c r="J429" i="5"/>
  <c r="K429" i="5"/>
  <c r="L429" i="5"/>
  <c r="M429" i="5"/>
  <c r="N429" i="5"/>
  <c r="E429" i="5"/>
  <c r="O429" i="5"/>
  <c r="Q429" i="5" s="1"/>
  <c r="P429" i="5"/>
  <c r="B430" i="5"/>
  <c r="C430" i="5"/>
  <c r="D430" i="5"/>
  <c r="H430" i="5"/>
  <c r="I430" i="5"/>
  <c r="J430" i="5"/>
  <c r="K430" i="5"/>
  <c r="L430" i="5"/>
  <c r="M430" i="5"/>
  <c r="N430" i="5"/>
  <c r="E430" i="5"/>
  <c r="O430" i="5"/>
  <c r="Q430" i="5" s="1"/>
  <c r="P430" i="5"/>
  <c r="B431" i="5"/>
  <c r="C431" i="5"/>
  <c r="D431" i="5"/>
  <c r="H431" i="5"/>
  <c r="I431" i="5"/>
  <c r="J431" i="5"/>
  <c r="K431" i="5"/>
  <c r="L431" i="5"/>
  <c r="M431" i="5"/>
  <c r="N431" i="5"/>
  <c r="E431" i="5"/>
  <c r="O431" i="5"/>
  <c r="Q431" i="5" s="1"/>
  <c r="P431" i="5"/>
  <c r="B432" i="5"/>
  <c r="C432" i="5"/>
  <c r="D432" i="5"/>
  <c r="H432" i="5"/>
  <c r="I432" i="5"/>
  <c r="J432" i="5"/>
  <c r="K432" i="5"/>
  <c r="L432" i="5"/>
  <c r="M432" i="5"/>
  <c r="N432" i="5"/>
  <c r="E432" i="5"/>
  <c r="O432" i="5"/>
  <c r="Q432" i="5" s="1"/>
  <c r="P432" i="5"/>
  <c r="C433" i="5"/>
  <c r="D433" i="5"/>
  <c r="H433" i="5"/>
  <c r="I433" i="5"/>
  <c r="J433" i="5"/>
  <c r="K433" i="5"/>
  <c r="L433" i="5"/>
  <c r="M433" i="5"/>
  <c r="N433" i="5"/>
  <c r="E433" i="5"/>
  <c r="O433" i="5"/>
  <c r="Q433" i="5" s="1"/>
  <c r="P433" i="5"/>
  <c r="C434" i="5"/>
  <c r="D434" i="5"/>
  <c r="H434" i="5"/>
  <c r="I434" i="5"/>
  <c r="J434" i="5"/>
  <c r="K434" i="5"/>
  <c r="L434" i="5"/>
  <c r="M434" i="5"/>
  <c r="N434" i="5"/>
  <c r="E434" i="5"/>
  <c r="O434" i="5"/>
  <c r="Q434" i="5" s="1"/>
  <c r="P434" i="5"/>
  <c r="C435" i="5"/>
  <c r="D435" i="5"/>
  <c r="H435" i="5"/>
  <c r="I435" i="5"/>
  <c r="J435" i="5"/>
  <c r="K435" i="5"/>
  <c r="L435" i="5"/>
  <c r="M435" i="5"/>
  <c r="N435" i="5"/>
  <c r="E435" i="5"/>
  <c r="O435" i="5"/>
  <c r="Q435" i="5" s="1"/>
  <c r="P435" i="5"/>
  <c r="C436" i="5"/>
  <c r="D436" i="5"/>
  <c r="H436" i="5"/>
  <c r="I436" i="5"/>
  <c r="J436" i="5"/>
  <c r="K436" i="5"/>
  <c r="L436" i="5"/>
  <c r="M436" i="5"/>
  <c r="N436" i="5"/>
  <c r="E436" i="5"/>
  <c r="O436" i="5"/>
  <c r="Q436" i="5" s="1"/>
  <c r="P436" i="5"/>
  <c r="C437" i="5"/>
  <c r="D437" i="5"/>
  <c r="H437" i="5"/>
  <c r="I437" i="5"/>
  <c r="J437" i="5"/>
  <c r="K437" i="5"/>
  <c r="L437" i="5"/>
  <c r="M437" i="5"/>
  <c r="N437" i="5"/>
  <c r="E437" i="5"/>
  <c r="O437" i="5"/>
  <c r="Q437" i="5" s="1"/>
  <c r="P437" i="5"/>
  <c r="C438" i="5"/>
  <c r="D438" i="5"/>
  <c r="H438" i="5"/>
  <c r="I438" i="5"/>
  <c r="J438" i="5"/>
  <c r="K438" i="5"/>
  <c r="L438" i="5"/>
  <c r="M438" i="5"/>
  <c r="N438" i="5"/>
  <c r="E438" i="5"/>
  <c r="O438" i="5"/>
  <c r="Q438" i="5" s="1"/>
  <c r="P438" i="5"/>
  <c r="C439" i="5"/>
  <c r="D439" i="5"/>
  <c r="H439" i="5"/>
  <c r="I439" i="5"/>
  <c r="J439" i="5"/>
  <c r="K439" i="5"/>
  <c r="L439" i="5"/>
  <c r="M439" i="5"/>
  <c r="N439" i="5"/>
  <c r="E439" i="5"/>
  <c r="O439" i="5"/>
  <c r="Q439" i="5" s="1"/>
  <c r="P439" i="5"/>
  <c r="C440" i="5"/>
  <c r="D440" i="5"/>
  <c r="H440" i="5"/>
  <c r="I440" i="5"/>
  <c r="J440" i="5"/>
  <c r="K440" i="5"/>
  <c r="L440" i="5"/>
  <c r="M440" i="5"/>
  <c r="N440" i="5"/>
  <c r="E440" i="5"/>
  <c r="O440" i="5"/>
  <c r="Q440" i="5" s="1"/>
  <c r="P440" i="5"/>
  <c r="C441" i="5"/>
  <c r="D441" i="5"/>
  <c r="H441" i="5"/>
  <c r="I441" i="5"/>
  <c r="J441" i="5"/>
  <c r="K441" i="5"/>
  <c r="L441" i="5"/>
  <c r="M441" i="5"/>
  <c r="N441" i="5"/>
  <c r="E441" i="5"/>
  <c r="O441" i="5"/>
  <c r="Q441" i="5" s="1"/>
  <c r="P441" i="5"/>
  <c r="C442" i="5"/>
  <c r="D442" i="5"/>
  <c r="H442" i="5"/>
  <c r="I442" i="5"/>
  <c r="J442" i="5"/>
  <c r="K442" i="5"/>
  <c r="L442" i="5"/>
  <c r="M442" i="5"/>
  <c r="N442" i="5"/>
  <c r="E442" i="5"/>
  <c r="O442" i="5"/>
  <c r="Q442" i="5" s="1"/>
  <c r="P442" i="5"/>
  <c r="C443" i="5"/>
  <c r="D443" i="5"/>
  <c r="H443" i="5"/>
  <c r="I443" i="5"/>
  <c r="J443" i="5"/>
  <c r="K443" i="5"/>
  <c r="L443" i="5"/>
  <c r="M443" i="5"/>
  <c r="N443" i="5"/>
  <c r="E443" i="5"/>
  <c r="O443" i="5"/>
  <c r="Q443" i="5" s="1"/>
  <c r="P443" i="5"/>
  <c r="C444" i="5"/>
  <c r="D444" i="5"/>
  <c r="H444" i="5"/>
  <c r="I444" i="5"/>
  <c r="J444" i="5"/>
  <c r="K444" i="5"/>
  <c r="L444" i="5"/>
  <c r="M444" i="5"/>
  <c r="N444" i="5"/>
  <c r="E444" i="5"/>
  <c r="O444" i="5"/>
  <c r="Q444" i="5" s="1"/>
  <c r="P444" i="5"/>
  <c r="C445" i="5"/>
  <c r="D445" i="5"/>
  <c r="H445" i="5"/>
  <c r="I445" i="5"/>
  <c r="J445" i="5"/>
  <c r="K445" i="5"/>
  <c r="L445" i="5"/>
  <c r="M445" i="5"/>
  <c r="N445" i="5"/>
  <c r="E445" i="5"/>
  <c r="O445" i="5"/>
  <c r="Q445" i="5" s="1"/>
  <c r="P445" i="5"/>
  <c r="C446" i="5"/>
  <c r="D446" i="5"/>
  <c r="H446" i="5"/>
  <c r="I446" i="5"/>
  <c r="J446" i="5"/>
  <c r="K446" i="5"/>
  <c r="L446" i="5"/>
  <c r="M446" i="5"/>
  <c r="N446" i="5"/>
  <c r="E446" i="5"/>
  <c r="O446" i="5"/>
  <c r="Q446" i="5" s="1"/>
  <c r="P446" i="5"/>
  <c r="C447" i="5"/>
  <c r="D447" i="5"/>
  <c r="H447" i="5"/>
  <c r="I447" i="5"/>
  <c r="J447" i="5"/>
  <c r="K447" i="5"/>
  <c r="L447" i="5"/>
  <c r="M447" i="5"/>
  <c r="N447" i="5"/>
  <c r="E447" i="5"/>
  <c r="O447" i="5"/>
  <c r="Q447" i="5" s="1"/>
  <c r="P447" i="5"/>
  <c r="C448" i="5"/>
  <c r="D448" i="5"/>
  <c r="H448" i="5"/>
  <c r="I448" i="5"/>
  <c r="J448" i="5"/>
  <c r="K448" i="5"/>
  <c r="L448" i="5"/>
  <c r="M448" i="5"/>
  <c r="N448" i="5"/>
  <c r="E448" i="5"/>
  <c r="O448" i="5"/>
  <c r="Q448" i="5" s="1"/>
  <c r="P448" i="5"/>
  <c r="C449" i="5"/>
  <c r="D449" i="5"/>
  <c r="H449" i="5"/>
  <c r="I449" i="5"/>
  <c r="J449" i="5"/>
  <c r="K449" i="5"/>
  <c r="L449" i="5"/>
  <c r="M449" i="5"/>
  <c r="N449" i="5"/>
  <c r="E449" i="5"/>
  <c r="O449" i="5"/>
  <c r="Q449" i="5" s="1"/>
  <c r="P449" i="5"/>
  <c r="C450" i="5"/>
  <c r="D450" i="5"/>
  <c r="H450" i="5"/>
  <c r="I450" i="5"/>
  <c r="J450" i="5"/>
  <c r="K450" i="5"/>
  <c r="L450" i="5"/>
  <c r="M450" i="5"/>
  <c r="N450" i="5"/>
  <c r="E450" i="5"/>
  <c r="O450" i="5"/>
  <c r="Q450" i="5" s="1"/>
  <c r="P450" i="5"/>
  <c r="C451" i="5"/>
  <c r="D451" i="5"/>
  <c r="H451" i="5"/>
  <c r="I451" i="5"/>
  <c r="J451" i="5"/>
  <c r="K451" i="5"/>
  <c r="L451" i="5"/>
  <c r="M451" i="5"/>
  <c r="N451" i="5"/>
  <c r="E451" i="5"/>
  <c r="O451" i="5"/>
  <c r="Q451" i="5" s="1"/>
  <c r="P451" i="5"/>
  <c r="C452" i="5"/>
  <c r="D452" i="5"/>
  <c r="H452" i="5"/>
  <c r="I452" i="5"/>
  <c r="J452" i="5"/>
  <c r="K452" i="5"/>
  <c r="L452" i="5"/>
  <c r="M452" i="5"/>
  <c r="N452" i="5"/>
  <c r="E452" i="5"/>
  <c r="O452" i="5"/>
  <c r="Q452" i="5" s="1"/>
  <c r="P452" i="5"/>
  <c r="C453" i="5"/>
  <c r="D453" i="5"/>
  <c r="H453" i="5"/>
  <c r="I453" i="5"/>
  <c r="J453" i="5"/>
  <c r="K453" i="5"/>
  <c r="L453" i="5"/>
  <c r="M453" i="5"/>
  <c r="N453" i="5"/>
  <c r="E453" i="5"/>
  <c r="O453" i="5"/>
  <c r="Q453" i="5" s="1"/>
  <c r="P453" i="5"/>
  <c r="C454" i="5"/>
  <c r="D454" i="5"/>
  <c r="H454" i="5"/>
  <c r="I454" i="5"/>
  <c r="J454" i="5"/>
  <c r="K454" i="5"/>
  <c r="L454" i="5"/>
  <c r="M454" i="5"/>
  <c r="N454" i="5"/>
  <c r="E454" i="5"/>
  <c r="O454" i="5"/>
  <c r="Q454" i="5" s="1"/>
  <c r="P454" i="5"/>
  <c r="C455" i="5"/>
  <c r="D455" i="5"/>
  <c r="H455" i="5"/>
  <c r="I455" i="5"/>
  <c r="J455" i="5"/>
  <c r="K455" i="5"/>
  <c r="L455" i="5"/>
  <c r="M455" i="5"/>
  <c r="N455" i="5"/>
  <c r="E455" i="5"/>
  <c r="O455" i="5"/>
  <c r="Q455" i="5" s="1"/>
  <c r="P455" i="5"/>
  <c r="B456" i="5"/>
  <c r="C456" i="5"/>
  <c r="D456" i="5"/>
  <c r="H456" i="5"/>
  <c r="I456" i="5"/>
  <c r="J456" i="5"/>
  <c r="K456" i="5"/>
  <c r="L456" i="5"/>
  <c r="M456" i="5"/>
  <c r="N456" i="5"/>
  <c r="E456" i="5"/>
  <c r="O456" i="5"/>
  <c r="Q456" i="5" s="1"/>
  <c r="P456" i="5"/>
  <c r="B457" i="5"/>
  <c r="C457" i="5"/>
  <c r="D457" i="5"/>
  <c r="H457" i="5"/>
  <c r="I457" i="5"/>
  <c r="J457" i="5"/>
  <c r="K457" i="5"/>
  <c r="L457" i="5"/>
  <c r="M457" i="5"/>
  <c r="N457" i="5"/>
  <c r="E457" i="5"/>
  <c r="O457" i="5"/>
  <c r="Q457" i="5" s="1"/>
  <c r="P457" i="5"/>
  <c r="B458" i="5"/>
  <c r="C458" i="5"/>
  <c r="D458" i="5"/>
  <c r="H458" i="5"/>
  <c r="I458" i="5"/>
  <c r="J458" i="5"/>
  <c r="K458" i="5"/>
  <c r="L458" i="5"/>
  <c r="M458" i="5"/>
  <c r="N458" i="5"/>
  <c r="E458" i="5"/>
  <c r="O458" i="5"/>
  <c r="Q458" i="5" s="1"/>
  <c r="P458" i="5"/>
  <c r="B459" i="5"/>
  <c r="C459" i="5"/>
  <c r="D459" i="5"/>
  <c r="H459" i="5"/>
  <c r="I459" i="5"/>
  <c r="J459" i="5"/>
  <c r="K459" i="5"/>
  <c r="L459" i="5"/>
  <c r="M459" i="5"/>
  <c r="N459" i="5"/>
  <c r="E459" i="5"/>
  <c r="O459" i="5"/>
  <c r="Q459" i="5" s="1"/>
  <c r="P459" i="5"/>
  <c r="B460" i="5"/>
  <c r="C460" i="5"/>
  <c r="D460" i="5"/>
  <c r="H460" i="5"/>
  <c r="I460" i="5"/>
  <c r="J460" i="5"/>
  <c r="K460" i="5"/>
  <c r="L460" i="5"/>
  <c r="M460" i="5"/>
  <c r="N460" i="5"/>
  <c r="E460" i="5"/>
  <c r="O460" i="5"/>
  <c r="Q460" i="5" s="1"/>
  <c r="P460" i="5"/>
  <c r="B461" i="5"/>
  <c r="C461" i="5"/>
  <c r="D461" i="5"/>
  <c r="H461" i="5"/>
  <c r="I461" i="5"/>
  <c r="J461" i="5"/>
  <c r="K461" i="5"/>
  <c r="L461" i="5"/>
  <c r="M461" i="5"/>
  <c r="N461" i="5"/>
  <c r="E461" i="5"/>
  <c r="O461" i="5"/>
  <c r="Q461" i="5" s="1"/>
  <c r="P461" i="5"/>
  <c r="B462" i="5"/>
  <c r="C462" i="5"/>
  <c r="D462" i="5"/>
  <c r="H462" i="5"/>
  <c r="I462" i="5"/>
  <c r="J462" i="5"/>
  <c r="K462" i="5"/>
  <c r="L462" i="5"/>
  <c r="M462" i="5"/>
  <c r="N462" i="5"/>
  <c r="E462" i="5"/>
  <c r="O462" i="5"/>
  <c r="Q462" i="5" s="1"/>
  <c r="P462" i="5"/>
  <c r="B463" i="5"/>
  <c r="C463" i="5"/>
  <c r="D463" i="5"/>
  <c r="H463" i="5"/>
  <c r="I463" i="5"/>
  <c r="J463" i="5"/>
  <c r="K463" i="5"/>
  <c r="L463" i="5"/>
  <c r="M463" i="5"/>
  <c r="N463" i="5"/>
  <c r="E463" i="5"/>
  <c r="O463" i="5"/>
  <c r="Q463" i="5" s="1"/>
  <c r="P463" i="5"/>
  <c r="B464" i="5"/>
  <c r="C464" i="5"/>
  <c r="D464" i="5"/>
  <c r="H464" i="5"/>
  <c r="I464" i="5"/>
  <c r="J464" i="5"/>
  <c r="K464" i="5"/>
  <c r="L464" i="5"/>
  <c r="M464" i="5"/>
  <c r="N464" i="5"/>
  <c r="E464" i="5"/>
  <c r="O464" i="5"/>
  <c r="Q464" i="5" s="1"/>
  <c r="P464" i="5"/>
  <c r="B465" i="5"/>
  <c r="C465" i="5"/>
  <c r="D465" i="5"/>
  <c r="H465" i="5"/>
  <c r="I465" i="5"/>
  <c r="J465" i="5"/>
  <c r="K465" i="5"/>
  <c r="L465" i="5"/>
  <c r="M465" i="5"/>
  <c r="N465" i="5"/>
  <c r="E465" i="5"/>
  <c r="O465" i="5"/>
  <c r="Q465" i="5" s="1"/>
  <c r="P465" i="5"/>
  <c r="B466" i="5"/>
  <c r="C466" i="5"/>
  <c r="D466" i="5"/>
  <c r="H466" i="5"/>
  <c r="I466" i="5"/>
  <c r="J466" i="5"/>
  <c r="K466" i="5"/>
  <c r="L466" i="5"/>
  <c r="M466" i="5"/>
  <c r="N466" i="5"/>
  <c r="E466" i="5"/>
  <c r="O466" i="5"/>
  <c r="Q466" i="5" s="1"/>
  <c r="P466" i="5"/>
  <c r="B467" i="5"/>
  <c r="C467" i="5"/>
  <c r="D467" i="5"/>
  <c r="H467" i="5"/>
  <c r="I467" i="5"/>
  <c r="J467" i="5"/>
  <c r="K467" i="5"/>
  <c r="L467" i="5"/>
  <c r="M467" i="5"/>
  <c r="N467" i="5"/>
  <c r="E467" i="5"/>
  <c r="O467" i="5"/>
  <c r="Q467" i="5" s="1"/>
  <c r="P467" i="5"/>
  <c r="B468" i="5"/>
  <c r="C468" i="5"/>
  <c r="D468" i="5"/>
  <c r="H468" i="5"/>
  <c r="I468" i="5"/>
  <c r="J468" i="5"/>
  <c r="K468" i="5"/>
  <c r="L468" i="5"/>
  <c r="M468" i="5"/>
  <c r="N468" i="5"/>
  <c r="E468" i="5"/>
  <c r="O468" i="5"/>
  <c r="Q468" i="5" s="1"/>
  <c r="P468" i="5"/>
  <c r="B469" i="5"/>
  <c r="C469" i="5"/>
  <c r="D469" i="5"/>
  <c r="H469" i="5"/>
  <c r="I469" i="5"/>
  <c r="J469" i="5"/>
  <c r="K469" i="5"/>
  <c r="L469" i="5"/>
  <c r="M469" i="5"/>
  <c r="N469" i="5"/>
  <c r="E469" i="5"/>
  <c r="O469" i="5"/>
  <c r="Q469" i="5" s="1"/>
  <c r="P469" i="5"/>
  <c r="B470" i="5"/>
  <c r="C470" i="5"/>
  <c r="D470" i="5"/>
  <c r="H470" i="5"/>
  <c r="I470" i="5"/>
  <c r="J470" i="5"/>
  <c r="K470" i="5"/>
  <c r="L470" i="5"/>
  <c r="M470" i="5"/>
  <c r="N470" i="5"/>
  <c r="E470" i="5"/>
  <c r="O470" i="5"/>
  <c r="Q470" i="5" s="1"/>
  <c r="P470" i="5"/>
  <c r="B471" i="5"/>
  <c r="C471" i="5"/>
  <c r="D471" i="5"/>
  <c r="H471" i="5"/>
  <c r="I471" i="5"/>
  <c r="J471" i="5"/>
  <c r="K471" i="5"/>
  <c r="L471" i="5"/>
  <c r="M471" i="5"/>
  <c r="N471" i="5"/>
  <c r="E471" i="5"/>
  <c r="O471" i="5"/>
  <c r="Q471" i="5" s="1"/>
  <c r="P471" i="5"/>
  <c r="B472" i="5"/>
  <c r="C472" i="5"/>
  <c r="D472" i="5"/>
  <c r="H472" i="5"/>
  <c r="I472" i="5"/>
  <c r="J472" i="5"/>
  <c r="K472" i="5"/>
  <c r="L472" i="5"/>
  <c r="M472" i="5"/>
  <c r="N472" i="5"/>
  <c r="E472" i="5"/>
  <c r="O472" i="5"/>
  <c r="Q472" i="5" s="1"/>
  <c r="P472" i="5"/>
  <c r="B473" i="5"/>
  <c r="C473" i="5"/>
  <c r="D473" i="5"/>
  <c r="H473" i="5"/>
  <c r="I473" i="5"/>
  <c r="J473" i="5"/>
  <c r="K473" i="5"/>
  <c r="L473" i="5"/>
  <c r="M473" i="5"/>
  <c r="N473" i="5"/>
  <c r="E473" i="5"/>
  <c r="O473" i="5"/>
  <c r="Q473" i="5" s="1"/>
  <c r="P473" i="5"/>
  <c r="B474" i="5"/>
  <c r="C474" i="5"/>
  <c r="D474" i="5"/>
  <c r="H474" i="5"/>
  <c r="I474" i="5"/>
  <c r="J474" i="5"/>
  <c r="K474" i="5"/>
  <c r="L474" i="5"/>
  <c r="M474" i="5"/>
  <c r="N474" i="5"/>
  <c r="E474" i="5"/>
  <c r="O474" i="5"/>
  <c r="Q474" i="5" s="1"/>
  <c r="P474" i="5"/>
  <c r="B475" i="5"/>
  <c r="C475" i="5"/>
  <c r="D475" i="5"/>
  <c r="H475" i="5"/>
  <c r="I475" i="5"/>
  <c r="J475" i="5"/>
  <c r="K475" i="5"/>
  <c r="L475" i="5"/>
  <c r="M475" i="5"/>
  <c r="N475" i="5"/>
  <c r="E475" i="5"/>
  <c r="O475" i="5"/>
  <c r="Q475" i="5" s="1"/>
  <c r="P475" i="5"/>
  <c r="B476" i="5"/>
  <c r="C476" i="5"/>
  <c r="D476" i="5"/>
  <c r="H476" i="5"/>
  <c r="I476" i="5"/>
  <c r="J476" i="5"/>
  <c r="K476" i="5"/>
  <c r="L476" i="5"/>
  <c r="M476" i="5"/>
  <c r="N476" i="5"/>
  <c r="E476" i="5"/>
  <c r="O476" i="5"/>
  <c r="Q476" i="5" s="1"/>
  <c r="P476" i="5"/>
  <c r="B477" i="5"/>
  <c r="C477" i="5"/>
  <c r="D477" i="5"/>
  <c r="H477" i="5"/>
  <c r="I477" i="5"/>
  <c r="J477" i="5"/>
  <c r="K477" i="5"/>
  <c r="L477" i="5"/>
  <c r="M477" i="5"/>
  <c r="N477" i="5"/>
  <c r="E477" i="5"/>
  <c r="O477" i="5"/>
  <c r="Q477" i="5" s="1"/>
  <c r="P477" i="5"/>
  <c r="B478" i="5"/>
  <c r="C478" i="5"/>
  <c r="D478" i="5"/>
  <c r="H478" i="5"/>
  <c r="I478" i="5"/>
  <c r="J478" i="5"/>
  <c r="K478" i="5"/>
  <c r="L478" i="5"/>
  <c r="M478" i="5"/>
  <c r="N478" i="5"/>
  <c r="E478" i="5"/>
  <c r="O478" i="5"/>
  <c r="Q478" i="5" s="1"/>
  <c r="P478" i="5"/>
  <c r="B479" i="5"/>
  <c r="C479" i="5"/>
  <c r="D479" i="5"/>
  <c r="H479" i="5"/>
  <c r="I479" i="5"/>
  <c r="J479" i="5"/>
  <c r="K479" i="5"/>
  <c r="L479" i="5"/>
  <c r="M479" i="5"/>
  <c r="N479" i="5"/>
  <c r="E479" i="5"/>
  <c r="O479" i="5"/>
  <c r="Q479" i="5" s="1"/>
  <c r="P479" i="5"/>
  <c r="B480" i="5"/>
  <c r="C480" i="5"/>
  <c r="D480" i="5"/>
  <c r="H480" i="5"/>
  <c r="I480" i="5"/>
  <c r="J480" i="5"/>
  <c r="K480" i="5"/>
  <c r="L480" i="5"/>
  <c r="M480" i="5"/>
  <c r="N480" i="5"/>
  <c r="E480" i="5"/>
  <c r="O480" i="5"/>
  <c r="Q480" i="5" s="1"/>
  <c r="P480" i="5"/>
  <c r="B481" i="5"/>
  <c r="C481" i="5"/>
  <c r="D481" i="5"/>
  <c r="H481" i="5"/>
  <c r="I481" i="5"/>
  <c r="J481" i="5"/>
  <c r="K481" i="5"/>
  <c r="L481" i="5"/>
  <c r="M481" i="5"/>
  <c r="N481" i="5"/>
  <c r="E481" i="5"/>
  <c r="O481" i="5"/>
  <c r="Q481" i="5" s="1"/>
  <c r="P481" i="5"/>
  <c r="B482" i="5"/>
  <c r="C482" i="5"/>
  <c r="D482" i="5"/>
  <c r="H482" i="5"/>
  <c r="I482" i="5"/>
  <c r="J482" i="5"/>
  <c r="K482" i="5"/>
  <c r="L482" i="5"/>
  <c r="M482" i="5"/>
  <c r="N482" i="5"/>
  <c r="E482" i="5"/>
  <c r="O482" i="5"/>
  <c r="Q482" i="5" s="1"/>
  <c r="P482" i="5"/>
  <c r="B483" i="5"/>
  <c r="C483" i="5"/>
  <c r="D483" i="5"/>
  <c r="H483" i="5"/>
  <c r="I483" i="5"/>
  <c r="J483" i="5"/>
  <c r="K483" i="5"/>
  <c r="L483" i="5"/>
  <c r="M483" i="5"/>
  <c r="N483" i="5"/>
  <c r="E483" i="5"/>
  <c r="O483" i="5"/>
  <c r="Q483" i="5" s="1"/>
  <c r="P483" i="5"/>
  <c r="B484" i="5"/>
  <c r="C484" i="5"/>
  <c r="D484" i="5"/>
  <c r="H484" i="5"/>
  <c r="I484" i="5"/>
  <c r="J484" i="5"/>
  <c r="K484" i="5"/>
  <c r="L484" i="5"/>
  <c r="M484" i="5"/>
  <c r="N484" i="5"/>
  <c r="E484" i="5"/>
  <c r="O484" i="5"/>
  <c r="Q484" i="5" s="1"/>
  <c r="P484" i="5"/>
  <c r="B485" i="5"/>
  <c r="C485" i="5"/>
  <c r="D485" i="5"/>
  <c r="H485" i="5"/>
  <c r="I485" i="5"/>
  <c r="J485" i="5"/>
  <c r="K485" i="5"/>
  <c r="L485" i="5"/>
  <c r="M485" i="5"/>
  <c r="N485" i="5"/>
  <c r="E485" i="5"/>
  <c r="O485" i="5"/>
  <c r="Q485" i="5" s="1"/>
  <c r="P485" i="5"/>
  <c r="B486" i="5"/>
  <c r="C486" i="5"/>
  <c r="D486" i="5"/>
  <c r="H486" i="5"/>
  <c r="I486" i="5"/>
  <c r="J486" i="5"/>
  <c r="K486" i="5"/>
  <c r="L486" i="5"/>
  <c r="M486" i="5"/>
  <c r="N486" i="5"/>
  <c r="E486" i="5"/>
  <c r="O486" i="5"/>
  <c r="Q486" i="5" s="1"/>
  <c r="P486" i="5"/>
  <c r="B487" i="5"/>
  <c r="C487" i="5"/>
  <c r="D487" i="5"/>
  <c r="H487" i="5"/>
  <c r="I487" i="5"/>
  <c r="J487" i="5"/>
  <c r="K487" i="5"/>
  <c r="L487" i="5"/>
  <c r="M487" i="5"/>
  <c r="N487" i="5"/>
  <c r="E487" i="5"/>
  <c r="O487" i="5"/>
  <c r="Q487" i="5" s="1"/>
  <c r="P487" i="5"/>
  <c r="B488" i="5"/>
  <c r="C488" i="5"/>
  <c r="D488" i="5"/>
  <c r="H488" i="5"/>
  <c r="I488" i="5"/>
  <c r="J488" i="5"/>
  <c r="K488" i="5"/>
  <c r="L488" i="5"/>
  <c r="M488" i="5"/>
  <c r="N488" i="5"/>
  <c r="E488" i="5"/>
  <c r="O488" i="5"/>
  <c r="Q488" i="5" s="1"/>
  <c r="P488" i="5"/>
  <c r="B489" i="5"/>
  <c r="C489" i="5"/>
  <c r="D489" i="5"/>
  <c r="H489" i="5"/>
  <c r="I489" i="5"/>
  <c r="J489" i="5"/>
  <c r="K489" i="5"/>
  <c r="L489" i="5"/>
  <c r="M489" i="5"/>
  <c r="N489" i="5"/>
  <c r="E489" i="5"/>
  <c r="O489" i="5"/>
  <c r="Q489" i="5" s="1"/>
  <c r="P489" i="5"/>
  <c r="B490" i="5"/>
  <c r="C490" i="5"/>
  <c r="D490" i="5"/>
  <c r="H490" i="5"/>
  <c r="I490" i="5"/>
  <c r="J490" i="5"/>
  <c r="K490" i="5"/>
  <c r="L490" i="5"/>
  <c r="M490" i="5"/>
  <c r="N490" i="5"/>
  <c r="E490" i="5"/>
  <c r="O490" i="5"/>
  <c r="Q490" i="5" s="1"/>
  <c r="P490" i="5"/>
  <c r="B491" i="5"/>
  <c r="C491" i="5"/>
  <c r="D491" i="5"/>
  <c r="H491" i="5"/>
  <c r="I491" i="5"/>
  <c r="J491" i="5"/>
  <c r="K491" i="5"/>
  <c r="L491" i="5"/>
  <c r="M491" i="5"/>
  <c r="N491" i="5"/>
  <c r="E491" i="5"/>
  <c r="O491" i="5"/>
  <c r="Q491" i="5" s="1"/>
  <c r="P491" i="5"/>
  <c r="B492" i="5"/>
  <c r="C492" i="5"/>
  <c r="D492" i="5"/>
  <c r="H492" i="5"/>
  <c r="I492" i="5"/>
  <c r="J492" i="5"/>
  <c r="K492" i="5"/>
  <c r="L492" i="5"/>
  <c r="M492" i="5"/>
  <c r="N492" i="5"/>
  <c r="E492" i="5"/>
  <c r="O492" i="5"/>
  <c r="Q492" i="5" s="1"/>
  <c r="P492" i="5"/>
  <c r="B493" i="5"/>
  <c r="C493" i="5"/>
  <c r="D493" i="5"/>
  <c r="H493" i="5"/>
  <c r="I493" i="5"/>
  <c r="J493" i="5"/>
  <c r="K493" i="5"/>
  <c r="L493" i="5"/>
  <c r="M493" i="5"/>
  <c r="N493" i="5"/>
  <c r="E493" i="5"/>
  <c r="O493" i="5"/>
  <c r="Q493" i="5" s="1"/>
  <c r="P493" i="5"/>
  <c r="B494" i="5"/>
  <c r="C494" i="5"/>
  <c r="D494" i="5"/>
  <c r="H494" i="5"/>
  <c r="I494" i="5"/>
  <c r="J494" i="5"/>
  <c r="K494" i="5"/>
  <c r="L494" i="5"/>
  <c r="M494" i="5"/>
  <c r="N494" i="5"/>
  <c r="E494" i="5"/>
  <c r="O494" i="5"/>
  <c r="Q494" i="5" s="1"/>
  <c r="P494" i="5"/>
  <c r="B495" i="5"/>
  <c r="C495" i="5"/>
  <c r="D495" i="5"/>
  <c r="H495" i="5"/>
  <c r="I495" i="5"/>
  <c r="J495" i="5"/>
  <c r="K495" i="5"/>
  <c r="L495" i="5"/>
  <c r="M495" i="5"/>
  <c r="N495" i="5"/>
  <c r="E495" i="5"/>
  <c r="O495" i="5"/>
  <c r="Q495" i="5" s="1"/>
  <c r="P495" i="5"/>
  <c r="B496" i="5"/>
  <c r="C496" i="5"/>
  <c r="D496" i="5"/>
  <c r="H496" i="5"/>
  <c r="I496" i="5"/>
  <c r="J496" i="5"/>
  <c r="K496" i="5"/>
  <c r="L496" i="5"/>
  <c r="M496" i="5"/>
  <c r="N496" i="5"/>
  <c r="E496" i="5"/>
  <c r="O496" i="5"/>
  <c r="Q496" i="5" s="1"/>
  <c r="P496" i="5"/>
  <c r="B497" i="5"/>
  <c r="C497" i="5"/>
  <c r="D497" i="5"/>
  <c r="H497" i="5"/>
  <c r="I497" i="5"/>
  <c r="J497" i="5"/>
  <c r="K497" i="5"/>
  <c r="L497" i="5"/>
  <c r="M497" i="5"/>
  <c r="N497" i="5"/>
  <c r="E497" i="5"/>
  <c r="O497" i="5"/>
  <c r="Q497" i="5" s="1"/>
  <c r="P497" i="5"/>
  <c r="B498" i="5"/>
  <c r="C498" i="5"/>
  <c r="D498" i="5"/>
  <c r="H498" i="5"/>
  <c r="I498" i="5"/>
  <c r="J498" i="5"/>
  <c r="K498" i="5"/>
  <c r="L498" i="5"/>
  <c r="M498" i="5"/>
  <c r="N498" i="5"/>
  <c r="E498" i="5"/>
  <c r="O498" i="5"/>
  <c r="Q498" i="5" s="1"/>
  <c r="P498" i="5"/>
  <c r="B499" i="5"/>
  <c r="C499" i="5"/>
  <c r="D499" i="5"/>
  <c r="H499" i="5"/>
  <c r="I499" i="5"/>
  <c r="J499" i="5"/>
  <c r="K499" i="5"/>
  <c r="L499" i="5"/>
  <c r="M499" i="5"/>
  <c r="N499" i="5"/>
  <c r="E499" i="5"/>
  <c r="O499" i="5"/>
  <c r="Q499" i="5" s="1"/>
  <c r="P499" i="5"/>
  <c r="B500" i="5"/>
  <c r="C500" i="5"/>
  <c r="D500" i="5"/>
  <c r="H500" i="5"/>
  <c r="I500" i="5"/>
  <c r="J500" i="5"/>
  <c r="K500" i="5"/>
  <c r="L500" i="5"/>
  <c r="M500" i="5"/>
  <c r="N500" i="5"/>
  <c r="E500" i="5"/>
  <c r="O500" i="5"/>
  <c r="Q500" i="5" s="1"/>
  <c r="P500" i="5"/>
  <c r="B501" i="5"/>
  <c r="C501" i="5"/>
  <c r="D501" i="5"/>
  <c r="H501" i="5"/>
  <c r="I501" i="5"/>
  <c r="J501" i="5"/>
  <c r="K501" i="5"/>
  <c r="L501" i="5"/>
  <c r="M501" i="5"/>
  <c r="N501" i="5"/>
  <c r="E501" i="5"/>
  <c r="O501" i="5"/>
  <c r="Q501" i="5" s="1"/>
  <c r="P501" i="5"/>
  <c r="B502" i="5"/>
  <c r="C502" i="5"/>
  <c r="D502" i="5"/>
  <c r="H502" i="5"/>
  <c r="I502" i="5"/>
  <c r="J502" i="5"/>
  <c r="K502" i="5"/>
  <c r="L502" i="5"/>
  <c r="M502" i="5"/>
  <c r="N502" i="5"/>
  <c r="E502" i="5"/>
  <c r="O502" i="5"/>
  <c r="Q502" i="5" s="1"/>
  <c r="P502" i="5"/>
  <c r="B503" i="5"/>
  <c r="C503" i="5"/>
  <c r="D503" i="5"/>
  <c r="H503" i="5"/>
  <c r="I503" i="5"/>
  <c r="J503" i="5"/>
  <c r="K503" i="5"/>
  <c r="L503" i="5"/>
  <c r="M503" i="5"/>
  <c r="N503" i="5"/>
  <c r="E503" i="5"/>
  <c r="O503" i="5"/>
  <c r="Q503" i="5" s="1"/>
  <c r="P503" i="5"/>
  <c r="B504" i="5"/>
  <c r="C504" i="5"/>
  <c r="D504" i="5"/>
  <c r="H504" i="5"/>
  <c r="I504" i="5"/>
  <c r="J504" i="5"/>
  <c r="K504" i="5"/>
  <c r="L504" i="5"/>
  <c r="M504" i="5"/>
  <c r="N504" i="5"/>
  <c r="E504" i="5"/>
  <c r="O504" i="5"/>
  <c r="Q504" i="5" s="1"/>
  <c r="P504" i="5"/>
  <c r="B505" i="5"/>
  <c r="C505" i="5"/>
  <c r="D505" i="5"/>
  <c r="H505" i="5"/>
  <c r="I505" i="5"/>
  <c r="J505" i="5"/>
  <c r="K505" i="5"/>
  <c r="L505" i="5"/>
  <c r="M505" i="5"/>
  <c r="N505" i="5"/>
  <c r="E505" i="5"/>
  <c r="O505" i="5"/>
  <c r="Q505" i="5" s="1"/>
  <c r="P505" i="5"/>
  <c r="B506" i="5"/>
  <c r="C506" i="5"/>
  <c r="D506" i="5"/>
  <c r="H506" i="5"/>
  <c r="I506" i="5"/>
  <c r="J506" i="5"/>
  <c r="K506" i="5"/>
  <c r="L506" i="5"/>
  <c r="M506" i="5"/>
  <c r="N506" i="5"/>
  <c r="E506" i="5"/>
  <c r="O506" i="5"/>
  <c r="Q506" i="5" s="1"/>
  <c r="P506" i="5"/>
  <c r="B507" i="5"/>
  <c r="C507" i="5"/>
  <c r="D507" i="5"/>
  <c r="H507" i="5"/>
  <c r="I507" i="5"/>
  <c r="J507" i="5"/>
  <c r="K507" i="5"/>
  <c r="L507" i="5"/>
  <c r="M507" i="5"/>
  <c r="N507" i="5"/>
  <c r="E507" i="5"/>
  <c r="O507" i="5"/>
  <c r="Q507" i="5" s="1"/>
  <c r="P507" i="5"/>
  <c r="B508" i="5"/>
  <c r="C508" i="5"/>
  <c r="D508" i="5"/>
  <c r="H508" i="5"/>
  <c r="I508" i="5"/>
  <c r="J508" i="5"/>
  <c r="K508" i="5"/>
  <c r="L508" i="5"/>
  <c r="M508" i="5"/>
  <c r="N508" i="5"/>
  <c r="E508" i="5"/>
  <c r="O508" i="5"/>
  <c r="Q508" i="5" s="1"/>
  <c r="P508" i="5"/>
  <c r="B509" i="5"/>
  <c r="C509" i="5"/>
  <c r="D509" i="5"/>
  <c r="H509" i="5"/>
  <c r="I509" i="5"/>
  <c r="J509" i="5"/>
  <c r="K509" i="5"/>
  <c r="L509" i="5"/>
  <c r="M509" i="5"/>
  <c r="N509" i="5"/>
  <c r="E509" i="5"/>
  <c r="O509" i="5"/>
  <c r="Q509" i="5" s="1"/>
  <c r="P509" i="5"/>
  <c r="B510" i="5"/>
  <c r="C510" i="5"/>
  <c r="D510" i="5"/>
  <c r="H510" i="5"/>
  <c r="I510" i="5"/>
  <c r="J510" i="5"/>
  <c r="K510" i="5"/>
  <c r="L510" i="5"/>
  <c r="M510" i="5"/>
  <c r="N510" i="5"/>
  <c r="E510" i="5"/>
  <c r="O510" i="5"/>
  <c r="Q510" i="5" s="1"/>
  <c r="P510" i="5"/>
  <c r="B511" i="5"/>
  <c r="C511" i="5"/>
  <c r="D511" i="5"/>
  <c r="H511" i="5"/>
  <c r="I511" i="5"/>
  <c r="J511" i="5"/>
  <c r="K511" i="5"/>
  <c r="L511" i="5"/>
  <c r="M511" i="5"/>
  <c r="N511" i="5"/>
  <c r="E511" i="5"/>
  <c r="O511" i="5"/>
  <c r="Q511" i="5" s="1"/>
  <c r="P511" i="5"/>
  <c r="B512" i="5"/>
  <c r="C512" i="5"/>
  <c r="D512" i="5"/>
  <c r="H512" i="5"/>
  <c r="I512" i="5"/>
  <c r="J512" i="5"/>
  <c r="K512" i="5"/>
  <c r="L512" i="5"/>
  <c r="M512" i="5"/>
  <c r="N512" i="5"/>
  <c r="E512" i="5"/>
  <c r="O512" i="5"/>
  <c r="Q512" i="5" s="1"/>
  <c r="P512" i="5"/>
  <c r="B513" i="5"/>
  <c r="C513" i="5"/>
  <c r="D513" i="5"/>
  <c r="H513" i="5"/>
  <c r="I513" i="5"/>
  <c r="J513" i="5"/>
  <c r="K513" i="5"/>
  <c r="L513" i="5"/>
  <c r="M513" i="5"/>
  <c r="N513" i="5"/>
  <c r="E513" i="5"/>
  <c r="O513" i="5"/>
  <c r="Q513" i="5" s="1"/>
  <c r="P513" i="5"/>
  <c r="B514" i="5"/>
  <c r="C514" i="5"/>
  <c r="D514" i="5"/>
  <c r="H514" i="5"/>
  <c r="I514" i="5"/>
  <c r="J514" i="5"/>
  <c r="K514" i="5"/>
  <c r="L514" i="5"/>
  <c r="M514" i="5"/>
  <c r="N514" i="5"/>
  <c r="E514" i="5"/>
  <c r="O514" i="5"/>
  <c r="Q514" i="5" s="1"/>
  <c r="P514" i="5"/>
  <c r="B515" i="5"/>
  <c r="C515" i="5"/>
  <c r="D515" i="5"/>
  <c r="H515" i="5"/>
  <c r="I515" i="5"/>
  <c r="J515" i="5"/>
  <c r="K515" i="5"/>
  <c r="L515" i="5"/>
  <c r="M515" i="5"/>
  <c r="N515" i="5"/>
  <c r="E515" i="5"/>
  <c r="O515" i="5"/>
  <c r="Q515" i="5" s="1"/>
  <c r="P515" i="5"/>
  <c r="B516" i="5"/>
  <c r="C516" i="5"/>
  <c r="D516" i="5"/>
  <c r="H516" i="5"/>
  <c r="I516" i="5"/>
  <c r="J516" i="5"/>
  <c r="K516" i="5"/>
  <c r="L516" i="5"/>
  <c r="M516" i="5"/>
  <c r="N516" i="5"/>
  <c r="E516" i="5"/>
  <c r="O516" i="5"/>
  <c r="Q516" i="5" s="1"/>
  <c r="P516" i="5"/>
  <c r="B517" i="5"/>
  <c r="C517" i="5"/>
  <c r="D517" i="5"/>
  <c r="H517" i="5"/>
  <c r="I517" i="5"/>
  <c r="J517" i="5"/>
  <c r="K517" i="5"/>
  <c r="L517" i="5"/>
  <c r="M517" i="5"/>
  <c r="N517" i="5"/>
  <c r="E517" i="5"/>
  <c r="O517" i="5"/>
  <c r="Q517" i="5" s="1"/>
  <c r="P517" i="5"/>
  <c r="B518" i="5"/>
  <c r="C518" i="5"/>
  <c r="D518" i="5"/>
  <c r="H518" i="5"/>
  <c r="I518" i="5"/>
  <c r="J518" i="5"/>
  <c r="K518" i="5"/>
  <c r="L518" i="5"/>
  <c r="M518" i="5"/>
  <c r="N518" i="5"/>
  <c r="E518" i="5"/>
  <c r="O518" i="5"/>
  <c r="Q518" i="5" s="1"/>
  <c r="P518" i="5"/>
  <c r="B519" i="5"/>
  <c r="C519" i="5"/>
  <c r="D519" i="5"/>
  <c r="H519" i="5"/>
  <c r="I519" i="5"/>
  <c r="J519" i="5"/>
  <c r="K519" i="5"/>
  <c r="L519" i="5"/>
  <c r="M519" i="5"/>
  <c r="N519" i="5"/>
  <c r="E519" i="5"/>
  <c r="O519" i="5"/>
  <c r="Q519" i="5" s="1"/>
  <c r="P519" i="5"/>
  <c r="B520" i="5"/>
  <c r="C520" i="5"/>
  <c r="D520" i="5"/>
  <c r="H520" i="5"/>
  <c r="I520" i="5"/>
  <c r="J520" i="5"/>
  <c r="K520" i="5"/>
  <c r="L520" i="5"/>
  <c r="M520" i="5"/>
  <c r="N520" i="5"/>
  <c r="E520" i="5"/>
  <c r="O520" i="5"/>
  <c r="Q520" i="5" s="1"/>
  <c r="P520" i="5"/>
  <c r="B521" i="5"/>
  <c r="C521" i="5"/>
  <c r="D521" i="5"/>
  <c r="H521" i="5"/>
  <c r="I521" i="5"/>
  <c r="J521" i="5"/>
  <c r="K521" i="5"/>
  <c r="L521" i="5"/>
  <c r="M521" i="5"/>
  <c r="N521" i="5"/>
  <c r="E521" i="5"/>
  <c r="O521" i="5"/>
  <c r="Q521" i="5" s="1"/>
  <c r="P521" i="5"/>
  <c r="B522" i="5"/>
  <c r="C522" i="5"/>
  <c r="D522" i="5"/>
  <c r="H522" i="5"/>
  <c r="I522" i="5"/>
  <c r="J522" i="5"/>
  <c r="K522" i="5"/>
  <c r="L522" i="5"/>
  <c r="M522" i="5"/>
  <c r="N522" i="5"/>
  <c r="E522" i="5"/>
  <c r="O522" i="5"/>
  <c r="Q522" i="5" s="1"/>
  <c r="P522" i="5"/>
  <c r="B523" i="5"/>
  <c r="C523" i="5"/>
  <c r="D523" i="5"/>
  <c r="H523" i="5"/>
  <c r="I523" i="5"/>
  <c r="J523" i="5"/>
  <c r="K523" i="5"/>
  <c r="L523" i="5"/>
  <c r="M523" i="5"/>
  <c r="N523" i="5"/>
  <c r="E523" i="5"/>
  <c r="O523" i="5"/>
  <c r="Q523" i="5" s="1"/>
  <c r="P523" i="5"/>
  <c r="B524" i="5"/>
  <c r="C524" i="5"/>
  <c r="D524" i="5"/>
  <c r="H524" i="5"/>
  <c r="I524" i="5"/>
  <c r="J524" i="5"/>
  <c r="K524" i="5"/>
  <c r="L524" i="5"/>
  <c r="M524" i="5"/>
  <c r="N524" i="5"/>
  <c r="E524" i="5"/>
  <c r="O524" i="5"/>
  <c r="Q524" i="5" s="1"/>
  <c r="P524" i="5"/>
  <c r="B525" i="5"/>
  <c r="C525" i="5"/>
  <c r="D525" i="5"/>
  <c r="H525" i="5"/>
  <c r="I525" i="5"/>
  <c r="J525" i="5"/>
  <c r="K525" i="5"/>
  <c r="L525" i="5"/>
  <c r="M525" i="5"/>
  <c r="N525" i="5"/>
  <c r="E525" i="5"/>
  <c r="O525" i="5"/>
  <c r="Q525" i="5" s="1"/>
  <c r="P525" i="5"/>
  <c r="B526" i="5"/>
  <c r="C526" i="5"/>
  <c r="D526" i="5"/>
  <c r="H526" i="5"/>
  <c r="I526" i="5"/>
  <c r="J526" i="5"/>
  <c r="K526" i="5"/>
  <c r="L526" i="5"/>
  <c r="M526" i="5"/>
  <c r="N526" i="5"/>
  <c r="E526" i="5"/>
  <c r="O526" i="5"/>
  <c r="Q526" i="5" s="1"/>
  <c r="P526" i="5"/>
  <c r="B527" i="5"/>
  <c r="C527" i="5"/>
  <c r="D527" i="5"/>
  <c r="H527" i="5"/>
  <c r="I527" i="5"/>
  <c r="J527" i="5"/>
  <c r="K527" i="5"/>
  <c r="L527" i="5"/>
  <c r="M527" i="5"/>
  <c r="N527" i="5"/>
  <c r="E527" i="5"/>
  <c r="O527" i="5"/>
  <c r="Q527" i="5" s="1"/>
  <c r="P527" i="5"/>
  <c r="B528" i="5"/>
  <c r="C528" i="5"/>
  <c r="D528" i="5"/>
  <c r="H528" i="5"/>
  <c r="I528" i="5"/>
  <c r="J528" i="5"/>
  <c r="K528" i="5"/>
  <c r="L528" i="5"/>
  <c r="M528" i="5"/>
  <c r="N528" i="5"/>
  <c r="E528" i="5"/>
  <c r="O528" i="5"/>
  <c r="Q528" i="5" s="1"/>
  <c r="P528" i="5"/>
  <c r="B529" i="5"/>
  <c r="C529" i="5"/>
  <c r="D529" i="5"/>
  <c r="H529" i="5"/>
  <c r="I529" i="5"/>
  <c r="J529" i="5"/>
  <c r="K529" i="5"/>
  <c r="L529" i="5"/>
  <c r="M529" i="5"/>
  <c r="N529" i="5"/>
  <c r="E529" i="5"/>
  <c r="O529" i="5"/>
  <c r="Q529" i="5" s="1"/>
  <c r="P529" i="5"/>
  <c r="B530" i="5"/>
  <c r="C530" i="5"/>
  <c r="D530" i="5"/>
  <c r="H530" i="5"/>
  <c r="I530" i="5"/>
  <c r="J530" i="5"/>
  <c r="K530" i="5"/>
  <c r="L530" i="5"/>
  <c r="M530" i="5"/>
  <c r="N530" i="5"/>
  <c r="E530" i="5"/>
  <c r="O530" i="5"/>
  <c r="Q530" i="5" s="1"/>
  <c r="P530" i="5"/>
  <c r="B531" i="5"/>
  <c r="C531" i="5"/>
  <c r="D531" i="5"/>
  <c r="H531" i="5"/>
  <c r="I531" i="5"/>
  <c r="J531" i="5"/>
  <c r="K531" i="5"/>
  <c r="L531" i="5"/>
  <c r="M531" i="5"/>
  <c r="N531" i="5"/>
  <c r="E531" i="5"/>
  <c r="O531" i="5"/>
  <c r="Q531" i="5" s="1"/>
  <c r="P531" i="5"/>
  <c r="B532" i="5"/>
  <c r="C532" i="5"/>
  <c r="D532" i="5"/>
  <c r="H532" i="5"/>
  <c r="I532" i="5"/>
  <c r="J532" i="5"/>
  <c r="K532" i="5"/>
  <c r="L532" i="5"/>
  <c r="M532" i="5"/>
  <c r="N532" i="5"/>
  <c r="E532" i="5"/>
  <c r="O532" i="5"/>
  <c r="Q532" i="5" s="1"/>
  <c r="P532" i="5"/>
  <c r="B533" i="5"/>
  <c r="C533" i="5"/>
  <c r="D533" i="5"/>
  <c r="H533" i="5"/>
  <c r="I533" i="5"/>
  <c r="J533" i="5"/>
  <c r="K533" i="5"/>
  <c r="L533" i="5"/>
  <c r="M533" i="5"/>
  <c r="N533" i="5"/>
  <c r="E533" i="5"/>
  <c r="O533" i="5"/>
  <c r="Q533" i="5" s="1"/>
  <c r="P533" i="5"/>
  <c r="B534" i="5"/>
  <c r="C534" i="5"/>
  <c r="D534" i="5"/>
  <c r="H534" i="5"/>
  <c r="I534" i="5"/>
  <c r="J534" i="5"/>
  <c r="K534" i="5"/>
  <c r="L534" i="5"/>
  <c r="M534" i="5"/>
  <c r="N534" i="5"/>
  <c r="E534" i="5"/>
  <c r="O534" i="5"/>
  <c r="Q534" i="5" s="1"/>
  <c r="P534" i="5"/>
  <c r="B535" i="5"/>
  <c r="C535" i="5"/>
  <c r="D535" i="5"/>
  <c r="H535" i="5"/>
  <c r="I535" i="5"/>
  <c r="J535" i="5"/>
  <c r="K535" i="5"/>
  <c r="L535" i="5"/>
  <c r="M535" i="5"/>
  <c r="N535" i="5"/>
  <c r="E535" i="5"/>
  <c r="O535" i="5"/>
  <c r="Q535" i="5" s="1"/>
  <c r="P535" i="5"/>
  <c r="B536" i="5"/>
  <c r="C536" i="5"/>
  <c r="D536" i="5"/>
  <c r="H536" i="5"/>
  <c r="I536" i="5"/>
  <c r="J536" i="5"/>
  <c r="K536" i="5"/>
  <c r="L536" i="5"/>
  <c r="M536" i="5"/>
  <c r="N536" i="5"/>
  <c r="E536" i="5"/>
  <c r="O536" i="5"/>
  <c r="Q536" i="5" s="1"/>
  <c r="P536" i="5"/>
  <c r="B537" i="5"/>
  <c r="C537" i="5"/>
  <c r="D537" i="5"/>
  <c r="H537" i="5"/>
  <c r="I537" i="5"/>
  <c r="J537" i="5"/>
  <c r="K537" i="5"/>
  <c r="L537" i="5"/>
  <c r="M537" i="5"/>
  <c r="N537" i="5"/>
  <c r="E537" i="5"/>
  <c r="O537" i="5"/>
  <c r="Q537" i="5" s="1"/>
  <c r="P537" i="5"/>
  <c r="B538" i="5"/>
  <c r="C538" i="5"/>
  <c r="D538" i="5"/>
  <c r="H538" i="5"/>
  <c r="I538" i="5"/>
  <c r="J538" i="5"/>
  <c r="K538" i="5"/>
  <c r="L538" i="5"/>
  <c r="M538" i="5"/>
  <c r="N538" i="5"/>
  <c r="E538" i="5"/>
  <c r="O538" i="5"/>
  <c r="Q538" i="5" s="1"/>
  <c r="P538" i="5"/>
  <c r="B539" i="5"/>
  <c r="C539" i="5"/>
  <c r="D539" i="5"/>
  <c r="H539" i="5"/>
  <c r="I539" i="5"/>
  <c r="J539" i="5"/>
  <c r="K539" i="5"/>
  <c r="L539" i="5"/>
  <c r="M539" i="5"/>
  <c r="N539" i="5"/>
  <c r="E539" i="5"/>
  <c r="O539" i="5"/>
  <c r="Q539" i="5" s="1"/>
  <c r="P539" i="5"/>
  <c r="B540" i="5"/>
  <c r="C540" i="5"/>
  <c r="D540" i="5"/>
  <c r="H540" i="5"/>
  <c r="I540" i="5"/>
  <c r="J540" i="5"/>
  <c r="K540" i="5"/>
  <c r="L540" i="5"/>
  <c r="M540" i="5"/>
  <c r="N540" i="5"/>
  <c r="E540" i="5"/>
  <c r="O540" i="5"/>
  <c r="Q540" i="5" s="1"/>
  <c r="P540" i="5"/>
  <c r="B541" i="5"/>
  <c r="C541" i="5"/>
  <c r="D541" i="5"/>
  <c r="H541" i="5"/>
  <c r="I541" i="5"/>
  <c r="J541" i="5"/>
  <c r="K541" i="5"/>
  <c r="L541" i="5"/>
  <c r="M541" i="5"/>
  <c r="N541" i="5"/>
  <c r="E541" i="5"/>
  <c r="O541" i="5"/>
  <c r="Q541" i="5" s="1"/>
  <c r="P541" i="5"/>
  <c r="B542" i="5"/>
  <c r="C542" i="5"/>
  <c r="D542" i="5"/>
  <c r="H542" i="5"/>
  <c r="I542" i="5"/>
  <c r="J542" i="5"/>
  <c r="K542" i="5"/>
  <c r="L542" i="5"/>
  <c r="M542" i="5"/>
  <c r="N542" i="5"/>
  <c r="E542" i="5"/>
  <c r="O542" i="5"/>
  <c r="Q542" i="5" s="1"/>
  <c r="P542" i="5"/>
  <c r="B543" i="5"/>
  <c r="C543" i="5"/>
  <c r="D543" i="5"/>
  <c r="H543" i="5"/>
  <c r="I543" i="5"/>
  <c r="J543" i="5"/>
  <c r="K543" i="5"/>
  <c r="L543" i="5"/>
  <c r="M543" i="5"/>
  <c r="N543" i="5"/>
  <c r="E543" i="5"/>
  <c r="O543" i="5"/>
  <c r="Q543" i="5" s="1"/>
  <c r="P543" i="5"/>
  <c r="B544" i="5"/>
  <c r="C544" i="5"/>
  <c r="D544" i="5"/>
  <c r="H544" i="5"/>
  <c r="I544" i="5"/>
  <c r="J544" i="5"/>
  <c r="K544" i="5"/>
  <c r="L544" i="5"/>
  <c r="M544" i="5"/>
  <c r="N544" i="5"/>
  <c r="E544" i="5"/>
  <c r="O544" i="5"/>
  <c r="Q544" i="5" s="1"/>
  <c r="P544" i="5"/>
  <c r="B545" i="5"/>
  <c r="C545" i="5"/>
  <c r="D545" i="5"/>
  <c r="H545" i="5"/>
  <c r="I545" i="5"/>
  <c r="J545" i="5"/>
  <c r="K545" i="5"/>
  <c r="L545" i="5"/>
  <c r="M545" i="5"/>
  <c r="N545" i="5"/>
  <c r="E545" i="5"/>
  <c r="O545" i="5"/>
  <c r="Q545" i="5" s="1"/>
  <c r="P545" i="5"/>
  <c r="B546" i="5"/>
  <c r="C546" i="5"/>
  <c r="D546" i="5"/>
  <c r="H546" i="5"/>
  <c r="I546" i="5"/>
  <c r="J546" i="5"/>
  <c r="K546" i="5"/>
  <c r="L546" i="5"/>
  <c r="M546" i="5"/>
  <c r="N546" i="5"/>
  <c r="E546" i="5"/>
  <c r="O546" i="5"/>
  <c r="Q546" i="5" s="1"/>
  <c r="P546" i="5"/>
  <c r="B547" i="5"/>
  <c r="C547" i="5"/>
  <c r="D547" i="5"/>
  <c r="H547" i="5"/>
  <c r="I547" i="5"/>
  <c r="J547" i="5"/>
  <c r="K547" i="5"/>
  <c r="L547" i="5"/>
  <c r="M547" i="5"/>
  <c r="N547" i="5"/>
  <c r="E547" i="5"/>
  <c r="O547" i="5"/>
  <c r="Q547" i="5" s="1"/>
  <c r="P547" i="5"/>
  <c r="B548" i="5"/>
  <c r="C548" i="5"/>
  <c r="D548" i="5"/>
  <c r="H548" i="5"/>
  <c r="I548" i="5"/>
  <c r="J548" i="5"/>
  <c r="K548" i="5"/>
  <c r="L548" i="5"/>
  <c r="M548" i="5"/>
  <c r="N548" i="5"/>
  <c r="E548" i="5"/>
  <c r="O548" i="5"/>
  <c r="Q548" i="5" s="1"/>
  <c r="P548" i="5"/>
  <c r="B549" i="5"/>
  <c r="C549" i="5"/>
  <c r="D549" i="5"/>
  <c r="H549" i="5"/>
  <c r="I549" i="5"/>
  <c r="J549" i="5"/>
  <c r="K549" i="5"/>
  <c r="L549" i="5"/>
  <c r="M549" i="5"/>
  <c r="N549" i="5"/>
  <c r="E549" i="5"/>
  <c r="O549" i="5"/>
  <c r="Q549" i="5" s="1"/>
  <c r="P549" i="5"/>
  <c r="B550" i="5"/>
  <c r="C550" i="5"/>
  <c r="D550" i="5"/>
  <c r="H550" i="5"/>
  <c r="I550" i="5"/>
  <c r="J550" i="5"/>
  <c r="K550" i="5"/>
  <c r="L550" i="5"/>
  <c r="M550" i="5"/>
  <c r="N550" i="5"/>
  <c r="E550" i="5"/>
  <c r="O550" i="5"/>
  <c r="Q550" i="5" s="1"/>
  <c r="P550" i="5"/>
  <c r="B551" i="5"/>
  <c r="C551" i="5"/>
  <c r="D551" i="5"/>
  <c r="H551" i="5"/>
  <c r="I551" i="5"/>
  <c r="J551" i="5"/>
  <c r="K551" i="5"/>
  <c r="L551" i="5"/>
  <c r="M551" i="5"/>
  <c r="N551" i="5"/>
  <c r="E551" i="5"/>
  <c r="O551" i="5"/>
  <c r="Q551" i="5" s="1"/>
  <c r="P551" i="5"/>
  <c r="B552" i="5"/>
  <c r="C552" i="5"/>
  <c r="D552" i="5"/>
  <c r="H552" i="5"/>
  <c r="I552" i="5"/>
  <c r="J552" i="5"/>
  <c r="K552" i="5"/>
  <c r="L552" i="5"/>
  <c r="M552" i="5"/>
  <c r="N552" i="5"/>
  <c r="E552" i="5"/>
  <c r="O552" i="5"/>
  <c r="Q552" i="5" s="1"/>
  <c r="P552" i="5"/>
  <c r="B553" i="5"/>
  <c r="C553" i="5"/>
  <c r="D553" i="5"/>
  <c r="H553" i="5"/>
  <c r="I553" i="5"/>
  <c r="J553" i="5"/>
  <c r="K553" i="5"/>
  <c r="L553" i="5"/>
  <c r="M553" i="5"/>
  <c r="N553" i="5"/>
  <c r="E553" i="5"/>
  <c r="O553" i="5"/>
  <c r="Q553" i="5" s="1"/>
  <c r="P553" i="5"/>
  <c r="B554" i="5"/>
  <c r="C554" i="5"/>
  <c r="D554" i="5"/>
  <c r="H554" i="5"/>
  <c r="I554" i="5"/>
  <c r="J554" i="5"/>
  <c r="K554" i="5"/>
  <c r="L554" i="5"/>
  <c r="M554" i="5"/>
  <c r="N554" i="5"/>
  <c r="E554" i="5"/>
  <c r="O554" i="5"/>
  <c r="Q554" i="5" s="1"/>
  <c r="P554" i="5"/>
  <c r="B555" i="5"/>
  <c r="C555" i="5"/>
  <c r="D555" i="5"/>
  <c r="H555" i="5"/>
  <c r="I555" i="5"/>
  <c r="J555" i="5"/>
  <c r="K555" i="5"/>
  <c r="L555" i="5"/>
  <c r="M555" i="5"/>
  <c r="N555" i="5"/>
  <c r="E555" i="5"/>
  <c r="O555" i="5"/>
  <c r="Q555" i="5" s="1"/>
  <c r="P555" i="5"/>
  <c r="B556" i="5"/>
  <c r="C556" i="5"/>
  <c r="D556" i="5"/>
  <c r="H556" i="5"/>
  <c r="I556" i="5"/>
  <c r="J556" i="5"/>
  <c r="K556" i="5"/>
  <c r="L556" i="5"/>
  <c r="M556" i="5"/>
  <c r="N556" i="5"/>
  <c r="E556" i="5"/>
  <c r="O556" i="5"/>
  <c r="Q556" i="5" s="1"/>
  <c r="P556" i="5"/>
  <c r="B557" i="5"/>
  <c r="C557" i="5"/>
  <c r="D557" i="5"/>
  <c r="H557" i="5"/>
  <c r="I557" i="5"/>
  <c r="J557" i="5"/>
  <c r="K557" i="5"/>
  <c r="L557" i="5"/>
  <c r="M557" i="5"/>
  <c r="N557" i="5"/>
  <c r="E557" i="5"/>
  <c r="O557" i="5"/>
  <c r="Q557" i="5" s="1"/>
  <c r="P557" i="5"/>
  <c r="B558" i="5"/>
  <c r="C558" i="5"/>
  <c r="D558" i="5"/>
  <c r="H558" i="5"/>
  <c r="I558" i="5"/>
  <c r="J558" i="5"/>
  <c r="K558" i="5"/>
  <c r="L558" i="5"/>
  <c r="M558" i="5"/>
  <c r="N558" i="5"/>
  <c r="E558" i="5"/>
  <c r="O558" i="5"/>
  <c r="Q558" i="5" s="1"/>
  <c r="P558" i="5"/>
  <c r="B559" i="5"/>
  <c r="C559" i="5"/>
  <c r="D559" i="5"/>
  <c r="H559" i="5"/>
  <c r="I559" i="5"/>
  <c r="J559" i="5"/>
  <c r="K559" i="5"/>
  <c r="L559" i="5"/>
  <c r="M559" i="5"/>
  <c r="N559" i="5"/>
  <c r="E559" i="5"/>
  <c r="O559" i="5"/>
  <c r="Q559" i="5" s="1"/>
  <c r="P559" i="5"/>
  <c r="B560" i="5"/>
  <c r="C560" i="5"/>
  <c r="D560" i="5"/>
  <c r="H560" i="5"/>
  <c r="I560" i="5"/>
  <c r="J560" i="5"/>
  <c r="K560" i="5"/>
  <c r="L560" i="5"/>
  <c r="M560" i="5"/>
  <c r="N560" i="5"/>
  <c r="E560" i="5"/>
  <c r="O560" i="5"/>
  <c r="Q560" i="5" s="1"/>
  <c r="P560" i="5"/>
  <c r="B561" i="5"/>
  <c r="C561" i="5"/>
  <c r="D561" i="5"/>
  <c r="H561" i="5"/>
  <c r="I561" i="5"/>
  <c r="J561" i="5"/>
  <c r="K561" i="5"/>
  <c r="L561" i="5"/>
  <c r="M561" i="5"/>
  <c r="N561" i="5"/>
  <c r="E561" i="5"/>
  <c r="O561" i="5"/>
  <c r="Q561" i="5" s="1"/>
  <c r="P561" i="5"/>
  <c r="B562" i="5"/>
  <c r="C562" i="5"/>
  <c r="D562" i="5"/>
  <c r="H562" i="5"/>
  <c r="I562" i="5"/>
  <c r="J562" i="5"/>
  <c r="K562" i="5"/>
  <c r="L562" i="5"/>
  <c r="M562" i="5"/>
  <c r="N562" i="5"/>
  <c r="E562" i="5"/>
  <c r="O562" i="5"/>
  <c r="Q562" i="5" s="1"/>
  <c r="P562" i="5"/>
  <c r="B563" i="5"/>
  <c r="C563" i="5"/>
  <c r="D563" i="5"/>
  <c r="H563" i="5"/>
  <c r="I563" i="5"/>
  <c r="J563" i="5"/>
  <c r="K563" i="5"/>
  <c r="L563" i="5"/>
  <c r="M563" i="5"/>
  <c r="N563" i="5"/>
  <c r="E563" i="5"/>
  <c r="O563" i="5"/>
  <c r="Q563" i="5" s="1"/>
  <c r="P563" i="5"/>
  <c r="B564" i="5"/>
  <c r="C564" i="5"/>
  <c r="D564" i="5"/>
  <c r="H564" i="5"/>
  <c r="I564" i="5"/>
  <c r="J564" i="5"/>
  <c r="K564" i="5"/>
  <c r="L564" i="5"/>
  <c r="M564" i="5"/>
  <c r="N564" i="5"/>
  <c r="E564" i="5"/>
  <c r="O564" i="5"/>
  <c r="Q564" i="5" s="1"/>
  <c r="P564" i="5"/>
  <c r="B565" i="5"/>
  <c r="C565" i="5"/>
  <c r="D565" i="5"/>
  <c r="H565" i="5"/>
  <c r="I565" i="5"/>
  <c r="J565" i="5"/>
  <c r="K565" i="5"/>
  <c r="L565" i="5"/>
  <c r="M565" i="5"/>
  <c r="N565" i="5"/>
  <c r="E565" i="5"/>
  <c r="O565" i="5"/>
  <c r="Q565" i="5" s="1"/>
  <c r="P565" i="5"/>
  <c r="B566" i="5"/>
  <c r="C566" i="5"/>
  <c r="D566" i="5"/>
  <c r="H566" i="5"/>
  <c r="I566" i="5"/>
  <c r="J566" i="5"/>
  <c r="K566" i="5"/>
  <c r="L566" i="5"/>
  <c r="M566" i="5"/>
  <c r="N566" i="5"/>
  <c r="E566" i="5"/>
  <c r="O566" i="5"/>
  <c r="Q566" i="5" s="1"/>
  <c r="P566" i="5"/>
  <c r="B567" i="5"/>
  <c r="C567" i="5"/>
  <c r="D567" i="5"/>
  <c r="H567" i="5"/>
  <c r="I567" i="5"/>
  <c r="J567" i="5"/>
  <c r="K567" i="5"/>
  <c r="L567" i="5"/>
  <c r="M567" i="5"/>
  <c r="N567" i="5"/>
  <c r="E567" i="5"/>
  <c r="O567" i="5"/>
  <c r="Q567" i="5" s="1"/>
  <c r="P567" i="5"/>
  <c r="B568" i="5"/>
  <c r="C568" i="5"/>
  <c r="D568" i="5"/>
  <c r="H568" i="5"/>
  <c r="I568" i="5"/>
  <c r="J568" i="5"/>
  <c r="K568" i="5"/>
  <c r="L568" i="5"/>
  <c r="M568" i="5"/>
  <c r="N568" i="5"/>
  <c r="E568" i="5"/>
  <c r="O568" i="5"/>
  <c r="Q568" i="5" s="1"/>
  <c r="P568" i="5"/>
  <c r="B569" i="5"/>
  <c r="C569" i="5"/>
  <c r="D569" i="5"/>
  <c r="H569" i="5"/>
  <c r="I569" i="5"/>
  <c r="J569" i="5"/>
  <c r="K569" i="5"/>
  <c r="L569" i="5"/>
  <c r="M569" i="5"/>
  <c r="N569" i="5"/>
  <c r="E569" i="5"/>
  <c r="O569" i="5"/>
  <c r="Q569" i="5" s="1"/>
  <c r="P569" i="5"/>
  <c r="B570" i="5"/>
  <c r="C570" i="5"/>
  <c r="D570" i="5"/>
  <c r="H570" i="5"/>
  <c r="I570" i="5"/>
  <c r="J570" i="5"/>
  <c r="K570" i="5"/>
  <c r="L570" i="5"/>
  <c r="M570" i="5"/>
  <c r="N570" i="5"/>
  <c r="E570" i="5"/>
  <c r="O570" i="5"/>
  <c r="Q570" i="5" s="1"/>
  <c r="P570" i="5"/>
  <c r="B571" i="5"/>
  <c r="C571" i="5"/>
  <c r="D571" i="5"/>
  <c r="H571" i="5"/>
  <c r="I571" i="5"/>
  <c r="J571" i="5"/>
  <c r="K571" i="5"/>
  <c r="L571" i="5"/>
  <c r="M571" i="5"/>
  <c r="N571" i="5"/>
  <c r="E571" i="5"/>
  <c r="O571" i="5"/>
  <c r="Q571" i="5" s="1"/>
  <c r="P571" i="5"/>
  <c r="B572" i="5"/>
  <c r="C572" i="5"/>
  <c r="D572" i="5"/>
  <c r="H572" i="5"/>
  <c r="I572" i="5"/>
  <c r="J572" i="5"/>
  <c r="K572" i="5"/>
  <c r="L572" i="5"/>
  <c r="M572" i="5"/>
  <c r="N572" i="5"/>
  <c r="E572" i="5"/>
  <c r="O572" i="5"/>
  <c r="Q572" i="5" s="1"/>
  <c r="P572" i="5"/>
  <c r="B573" i="5"/>
  <c r="C573" i="5"/>
  <c r="D573" i="5"/>
  <c r="H573" i="5"/>
  <c r="I573" i="5"/>
  <c r="J573" i="5"/>
  <c r="K573" i="5"/>
  <c r="L573" i="5"/>
  <c r="M573" i="5"/>
  <c r="N573" i="5"/>
  <c r="E573" i="5"/>
  <c r="O573" i="5"/>
  <c r="Q573" i="5" s="1"/>
  <c r="P573" i="5"/>
  <c r="B574" i="5"/>
  <c r="C574" i="5"/>
  <c r="D574" i="5"/>
  <c r="H574" i="5"/>
  <c r="I574" i="5"/>
  <c r="J574" i="5"/>
  <c r="K574" i="5"/>
  <c r="L574" i="5"/>
  <c r="M574" i="5"/>
  <c r="N574" i="5"/>
  <c r="E574" i="5"/>
  <c r="O574" i="5"/>
  <c r="Q574" i="5" s="1"/>
  <c r="P574" i="5"/>
  <c r="B575" i="5"/>
  <c r="C575" i="5"/>
  <c r="D575" i="5"/>
  <c r="H575" i="5"/>
  <c r="I575" i="5"/>
  <c r="J575" i="5"/>
  <c r="K575" i="5"/>
  <c r="L575" i="5"/>
  <c r="M575" i="5"/>
  <c r="N575" i="5"/>
  <c r="E575" i="5"/>
  <c r="O575" i="5"/>
  <c r="Q575" i="5" s="1"/>
  <c r="P575" i="5"/>
  <c r="B576" i="5"/>
  <c r="C576" i="5"/>
  <c r="D576" i="5"/>
  <c r="H576" i="5"/>
  <c r="I576" i="5"/>
  <c r="J576" i="5"/>
  <c r="K576" i="5"/>
  <c r="L576" i="5"/>
  <c r="M576" i="5"/>
  <c r="N576" i="5"/>
  <c r="E576" i="5"/>
  <c r="O576" i="5"/>
  <c r="Q576" i="5" s="1"/>
  <c r="P576" i="5"/>
  <c r="B577" i="5"/>
  <c r="C577" i="5"/>
  <c r="D577" i="5"/>
  <c r="H577" i="5"/>
  <c r="I577" i="5"/>
  <c r="J577" i="5"/>
  <c r="K577" i="5"/>
  <c r="L577" i="5"/>
  <c r="M577" i="5"/>
  <c r="N577" i="5"/>
  <c r="E577" i="5"/>
  <c r="O577" i="5"/>
  <c r="Q577" i="5" s="1"/>
  <c r="P577" i="5"/>
  <c r="B578" i="5"/>
  <c r="C578" i="5"/>
  <c r="D578" i="5"/>
  <c r="H578" i="5"/>
  <c r="I578" i="5"/>
  <c r="J578" i="5"/>
  <c r="K578" i="5"/>
  <c r="L578" i="5"/>
  <c r="M578" i="5"/>
  <c r="N578" i="5"/>
  <c r="E578" i="5"/>
  <c r="O578" i="5"/>
  <c r="Q578" i="5" s="1"/>
  <c r="P578" i="5"/>
  <c r="B579" i="5"/>
  <c r="C579" i="5"/>
  <c r="D579" i="5"/>
  <c r="H579" i="5"/>
  <c r="I579" i="5"/>
  <c r="J579" i="5"/>
  <c r="K579" i="5"/>
  <c r="L579" i="5"/>
  <c r="M579" i="5"/>
  <c r="N579" i="5"/>
  <c r="E579" i="5"/>
  <c r="O579" i="5"/>
  <c r="Q579" i="5" s="1"/>
  <c r="P579" i="5"/>
  <c r="B580" i="5"/>
  <c r="C580" i="5"/>
  <c r="D580" i="5"/>
  <c r="H580" i="5"/>
  <c r="I580" i="5"/>
  <c r="J580" i="5"/>
  <c r="K580" i="5"/>
  <c r="L580" i="5"/>
  <c r="M580" i="5"/>
  <c r="N580" i="5"/>
  <c r="E580" i="5"/>
  <c r="O580" i="5"/>
  <c r="Q580" i="5" s="1"/>
  <c r="P580" i="5"/>
  <c r="B581" i="5"/>
  <c r="C581" i="5"/>
  <c r="D581" i="5"/>
  <c r="H581" i="5"/>
  <c r="I581" i="5"/>
  <c r="J581" i="5"/>
  <c r="K581" i="5"/>
  <c r="L581" i="5"/>
  <c r="M581" i="5"/>
  <c r="N581" i="5"/>
  <c r="E581" i="5"/>
  <c r="O581" i="5"/>
  <c r="Q581" i="5" s="1"/>
  <c r="P581" i="5"/>
  <c r="B582" i="5"/>
  <c r="C582" i="5"/>
  <c r="D582" i="5"/>
  <c r="H582" i="5"/>
  <c r="I582" i="5"/>
  <c r="J582" i="5"/>
  <c r="K582" i="5"/>
  <c r="L582" i="5"/>
  <c r="M582" i="5"/>
  <c r="N582" i="5"/>
  <c r="E582" i="5"/>
  <c r="O582" i="5"/>
  <c r="Q582" i="5" s="1"/>
  <c r="P582" i="5"/>
  <c r="B583" i="5"/>
  <c r="C583" i="5"/>
  <c r="D583" i="5"/>
  <c r="H583" i="5"/>
  <c r="I583" i="5"/>
  <c r="J583" i="5"/>
  <c r="K583" i="5"/>
  <c r="L583" i="5"/>
  <c r="M583" i="5"/>
  <c r="N583" i="5"/>
  <c r="E583" i="5"/>
  <c r="O583" i="5"/>
  <c r="Q583" i="5" s="1"/>
  <c r="P583" i="5"/>
  <c r="B584" i="5"/>
  <c r="C584" i="5"/>
  <c r="D584" i="5"/>
  <c r="H584" i="5"/>
  <c r="I584" i="5"/>
  <c r="J584" i="5"/>
  <c r="K584" i="5"/>
  <c r="L584" i="5"/>
  <c r="M584" i="5"/>
  <c r="N584" i="5"/>
  <c r="E584" i="5"/>
  <c r="O584" i="5"/>
  <c r="Q584" i="5" s="1"/>
  <c r="P584" i="5"/>
  <c r="B585" i="5"/>
  <c r="C585" i="5"/>
  <c r="D585" i="5"/>
  <c r="H585" i="5"/>
  <c r="I585" i="5"/>
  <c r="J585" i="5"/>
  <c r="K585" i="5"/>
  <c r="L585" i="5"/>
  <c r="M585" i="5"/>
  <c r="N585" i="5"/>
  <c r="E585" i="5"/>
  <c r="O585" i="5"/>
  <c r="Q585" i="5" s="1"/>
  <c r="P585" i="5"/>
  <c r="B586" i="5"/>
  <c r="C586" i="5"/>
  <c r="D586" i="5"/>
  <c r="H586" i="5"/>
  <c r="I586" i="5"/>
  <c r="J586" i="5"/>
  <c r="K586" i="5"/>
  <c r="L586" i="5"/>
  <c r="M586" i="5"/>
  <c r="N586" i="5"/>
  <c r="E586" i="5"/>
  <c r="O586" i="5"/>
  <c r="Q586" i="5" s="1"/>
  <c r="P586" i="5"/>
  <c r="B587" i="5"/>
  <c r="C587" i="5"/>
  <c r="D587" i="5"/>
  <c r="H587" i="5"/>
  <c r="I587" i="5"/>
  <c r="J587" i="5"/>
  <c r="K587" i="5"/>
  <c r="L587" i="5"/>
  <c r="M587" i="5"/>
  <c r="N587" i="5"/>
  <c r="E587" i="5"/>
  <c r="O587" i="5"/>
  <c r="Q587" i="5" s="1"/>
  <c r="P587" i="5"/>
  <c r="B588" i="5"/>
  <c r="C588" i="5"/>
  <c r="D588" i="5"/>
  <c r="H588" i="5"/>
  <c r="I588" i="5"/>
  <c r="J588" i="5"/>
  <c r="K588" i="5"/>
  <c r="L588" i="5"/>
  <c r="M588" i="5"/>
  <c r="N588" i="5"/>
  <c r="E588" i="5"/>
  <c r="O588" i="5"/>
  <c r="Q588" i="5" s="1"/>
  <c r="P588" i="5"/>
  <c r="B589" i="5"/>
  <c r="C589" i="5"/>
  <c r="D589" i="5"/>
  <c r="H589" i="5"/>
  <c r="I589" i="5"/>
  <c r="J589" i="5"/>
  <c r="K589" i="5"/>
  <c r="L589" i="5"/>
  <c r="M589" i="5"/>
  <c r="N589" i="5"/>
  <c r="E589" i="5"/>
  <c r="O589" i="5"/>
  <c r="Q589" i="5" s="1"/>
  <c r="P589" i="5"/>
  <c r="B590" i="5"/>
  <c r="C590" i="5"/>
  <c r="D590" i="5"/>
  <c r="H590" i="5"/>
  <c r="I590" i="5"/>
  <c r="J590" i="5"/>
  <c r="K590" i="5"/>
  <c r="L590" i="5"/>
  <c r="M590" i="5"/>
  <c r="N590" i="5"/>
  <c r="E590" i="5"/>
  <c r="O590" i="5"/>
  <c r="Q590" i="5" s="1"/>
  <c r="P590" i="5"/>
  <c r="B591" i="5"/>
  <c r="C591" i="5"/>
  <c r="D591" i="5"/>
  <c r="H591" i="5"/>
  <c r="I591" i="5"/>
  <c r="J591" i="5"/>
  <c r="K591" i="5"/>
  <c r="L591" i="5"/>
  <c r="M591" i="5"/>
  <c r="N591" i="5"/>
  <c r="E591" i="5"/>
  <c r="O591" i="5"/>
  <c r="Q591" i="5" s="1"/>
  <c r="P591" i="5"/>
  <c r="B592" i="5"/>
  <c r="C592" i="5"/>
  <c r="D592" i="5"/>
  <c r="H592" i="5"/>
  <c r="I592" i="5"/>
  <c r="J592" i="5"/>
  <c r="K592" i="5"/>
  <c r="L592" i="5"/>
  <c r="M592" i="5"/>
  <c r="N592" i="5"/>
  <c r="E592" i="5"/>
  <c r="O592" i="5"/>
  <c r="Q592" i="5" s="1"/>
  <c r="P592" i="5"/>
  <c r="B593" i="5"/>
  <c r="C593" i="5"/>
  <c r="D593" i="5"/>
  <c r="H593" i="5"/>
  <c r="I593" i="5"/>
  <c r="J593" i="5"/>
  <c r="K593" i="5"/>
  <c r="L593" i="5"/>
  <c r="M593" i="5"/>
  <c r="N593" i="5"/>
  <c r="E593" i="5"/>
  <c r="O593" i="5"/>
  <c r="Q593" i="5" s="1"/>
  <c r="P593" i="5"/>
  <c r="B594" i="5"/>
  <c r="C594" i="5"/>
  <c r="D594" i="5"/>
  <c r="H594" i="5"/>
  <c r="I594" i="5"/>
  <c r="J594" i="5"/>
  <c r="K594" i="5"/>
  <c r="L594" i="5"/>
  <c r="M594" i="5"/>
  <c r="N594" i="5"/>
  <c r="E594" i="5"/>
  <c r="O594" i="5"/>
  <c r="Q594" i="5" s="1"/>
  <c r="P594" i="5"/>
  <c r="B595" i="5"/>
  <c r="C595" i="5"/>
  <c r="D595" i="5"/>
  <c r="H595" i="5"/>
  <c r="I595" i="5"/>
  <c r="J595" i="5"/>
  <c r="K595" i="5"/>
  <c r="L595" i="5"/>
  <c r="M595" i="5"/>
  <c r="N595" i="5"/>
  <c r="E595" i="5"/>
  <c r="O595" i="5"/>
  <c r="Q595" i="5" s="1"/>
  <c r="P595" i="5"/>
  <c r="B596" i="5"/>
  <c r="C596" i="5"/>
  <c r="D596" i="5"/>
  <c r="H596" i="5"/>
  <c r="I596" i="5"/>
  <c r="J596" i="5"/>
  <c r="K596" i="5"/>
  <c r="L596" i="5"/>
  <c r="M596" i="5"/>
  <c r="N596" i="5"/>
  <c r="E596" i="5"/>
  <c r="O596" i="5"/>
  <c r="Q596" i="5" s="1"/>
  <c r="P596" i="5"/>
  <c r="B597" i="5"/>
  <c r="C597" i="5"/>
  <c r="D597" i="5"/>
  <c r="H597" i="5"/>
  <c r="I597" i="5"/>
  <c r="J597" i="5"/>
  <c r="K597" i="5"/>
  <c r="L597" i="5"/>
  <c r="M597" i="5"/>
  <c r="N597" i="5"/>
  <c r="E597" i="5"/>
  <c r="O597" i="5"/>
  <c r="Q597" i="5" s="1"/>
  <c r="P597" i="5"/>
  <c r="B598" i="5"/>
  <c r="C598" i="5"/>
  <c r="D598" i="5"/>
  <c r="H598" i="5"/>
  <c r="I598" i="5"/>
  <c r="J598" i="5"/>
  <c r="K598" i="5"/>
  <c r="L598" i="5"/>
  <c r="M598" i="5"/>
  <c r="N598" i="5"/>
  <c r="E598" i="5"/>
  <c r="O598" i="5"/>
  <c r="Q598" i="5" s="1"/>
  <c r="P598" i="5"/>
  <c r="B599" i="5"/>
  <c r="C599" i="5"/>
  <c r="D599" i="5"/>
  <c r="H599" i="5"/>
  <c r="I599" i="5"/>
  <c r="J599" i="5"/>
  <c r="K599" i="5"/>
  <c r="L599" i="5"/>
  <c r="M599" i="5"/>
  <c r="N599" i="5"/>
  <c r="E599" i="5"/>
  <c r="O599" i="5"/>
  <c r="Q599" i="5" s="1"/>
  <c r="P599" i="5"/>
  <c r="B600" i="5"/>
  <c r="C600" i="5"/>
  <c r="D600" i="5"/>
  <c r="H600" i="5"/>
  <c r="I600" i="5"/>
  <c r="J600" i="5"/>
  <c r="K600" i="5"/>
  <c r="L600" i="5"/>
  <c r="M600" i="5"/>
  <c r="N600" i="5"/>
  <c r="E600" i="5"/>
  <c r="O600" i="5"/>
  <c r="Q600" i="5" s="1"/>
  <c r="P600" i="5"/>
  <c r="B601" i="5"/>
  <c r="C601" i="5"/>
  <c r="D601" i="5"/>
  <c r="H601" i="5"/>
  <c r="I601" i="5"/>
  <c r="J601" i="5"/>
  <c r="K601" i="5"/>
  <c r="L601" i="5"/>
  <c r="M601" i="5"/>
  <c r="N601" i="5"/>
  <c r="E601" i="5"/>
  <c r="O601" i="5"/>
  <c r="Q601" i="5" s="1"/>
  <c r="P601" i="5"/>
  <c r="P2" i="5"/>
  <c r="O2" i="5"/>
  <c r="H2" i="5"/>
  <c r="E2" i="5"/>
  <c r="N2" i="5"/>
  <c r="M2" i="5"/>
  <c r="L2" i="5"/>
  <c r="K2" i="5"/>
  <c r="J2" i="5"/>
  <c r="I2" i="5"/>
  <c r="D2" i="5"/>
  <c r="C2" i="5"/>
  <c r="B2" i="5" l="1"/>
  <c r="Q2" i="5"/>
</calcChain>
</file>

<file path=xl/sharedStrings.xml><?xml version="1.0" encoding="utf-8"?>
<sst xmlns="http://schemas.openxmlformats.org/spreadsheetml/2006/main" count="1507" uniqueCount="857">
  <si>
    <t>id</t>
  </si>
  <si>
    <t>channel_id</t>
  </si>
  <si>
    <t>posteruser_id</t>
  </si>
  <si>
    <t>text</t>
  </si>
  <si>
    <t>topicstructure_id</t>
  </si>
  <si>
    <t>startwritetime</t>
  </si>
  <si>
    <t>endwritetime</t>
  </si>
  <si>
    <t>submittime</t>
  </si>
  <si>
    <t>inserttime</t>
  </si>
  <si>
    <t>quality</t>
  </si>
  <si>
    <t>value</t>
  </si>
  <si>
    <t>postingtype</t>
  </si>
  <si>
    <t>image_id</t>
  </si>
  <si>
    <t>equation</t>
  </si>
  <si>
    <t>Demnach unterscheidet man glatte Muskulatur und quergestreifte Muskulatur.</t>
  </si>
  <si>
    <t>TXT</t>
  </si>
  <si>
    <t>Das einem Muskel zugrundeliegende Gewebe ist das Muskelgewebe, welches aus charakteristischen Muskelzellen besteht.</t>
  </si>
  <si>
    <t>Beim Skelettmuskel werden die Muskelzellen als Muskelfasern bezeichnet.</t>
  </si>
  <si>
    <t>Zum 31. Dezember 2004 gab es circa 40.000 Fachärzte für Allgemeinmedizin in der Bundesrepublik Deutschland</t>
  </si>
  <si>
    <t>Daneben werden auch von den hausärztlich tätigen Internisten und den Notfallambulanzen der Krankenhäuser allgemeinmedizinische Aufgaben wahrgenommen</t>
  </si>
  <si>
    <t>Die auch in diesem Sektor tätigen Praktischen Ärzte, in der Approbationsordnung noch als „Praktische Ärzte und Geburtshelfer“ geführt, sterben allmählich aus</t>
  </si>
  <si>
    <t>Der Arbeitsbereich der Allgemeinmedizin beinhaltet die Grundversorgung aller Patienten mit körperlichen und seelischen Gesundheitsstörungen in der Akut- und Langzeitversorgung sowie wesentliche Bereiche der Prävention (Vorsorge) und Rehabilitation</t>
  </si>
  <si>
    <t>Allgemeinärzte sind darauf spezialisiert, als erste ärztliche Ansprechpartner bei allen Gesundheitsproblemen zu beraten</t>
  </si>
  <si>
    <t>der Aufgaben der Allgemeinmedizin ist das Erkennen von abwendbar gefährlichen Verläufen und diese der entsprechenden fachärztlichen Behandlung zuzuweisen</t>
  </si>
  <si>
    <t>Ein weiterer Schwerpunkt ist die Behandlung von chronisch Kranken, insbesondere die Betreuung von Bluthochdruckpatienten und Diabetikern</t>
  </si>
  <si>
    <t>Für die Familienmedizin mit oft krisenhaften Familiengeschichten und bei den daraus entstehenden psychosozialen Konflikten ist der Hausarzt meistens der erste Ansprechpartner</t>
  </si>
  <si>
    <t>Der Gesetzgeber hat die gesetzlichen Krankenkassen verpflichtet allen ihren Versicherten einen Hausarzttarif anzubieten. U.a. verpflichten sich die Versicherten vor einem Facharztbesuch den Hausarzt zu konsultieren und einen Facharzt nur mit Überweisungsschein aufzusuchen.</t>
  </si>
  <si>
    <t>Inzwischen ist die Gebührenordnung und die gesamte Versorgung aufgeteilt in einen hausärztlichen und fachärztlichen Versorgungsbereich</t>
  </si>
  <si>
    <t>Allgemeinmediziner treten mit dem Anspruch auf, die körperlichen, psychischen, sozialen und ökologische Aspekte der Patienten zu berücksichtigen. Kostendruck und damit hohe Durchlaufzahlen, sowie eine eher somatisch ausgerichtete Ausbildung reduzieren jedoch die Möglichkeit, diesen Anspruch ausreichend umzusetzen.</t>
  </si>
  <si>
    <t>Die ersten bis heute erhaltenen anatomischen Zeugnisse findet man in prähistorischen Höhlenmalereien</t>
  </si>
  <si>
    <t>Es verwundert, dass sich diese Menschen schon mit der Trepanation von Schädeln befasst haben, da wohl weder die Höhlenmalereien noch das Öffnen der Schädel einen medizinischen Zweck verfolgten.</t>
  </si>
  <si>
    <t>Konkretere und umfangreichere Beschreibungen sind erstmals aus einigen Schriften des Corpus Hippocraticum erhalten</t>
  </si>
  <si>
    <t>Pilze Pilze Pilze</t>
  </si>
  <si>
    <t>Pilze Pilze</t>
  </si>
  <si>
    <t>Pilze</t>
  </si>
  <si>
    <t>Kartoffeln</t>
  </si>
  <si>
    <t>Kartoffeln Kartoffeln Kartoffeln</t>
  </si>
  <si>
    <t>Die makroskopische Anatomie beschäftigt sich mit dem Aufbau des Menschen, Tieren oder Pflanzen, und zwar mit allen Dingen die man mit dem bloßen Auge sehen kann. Beachtet hierbei werden nicht nur äußerlich sichtbare Strukturen, sondern insbesondere auch die Strukturen, welche nach Auf- und Auseinanderschneiden des Körpers zu beobachten sind.</t>
  </si>
  <si>
    <t>Die makroskopische Anatomie</t>
  </si>
  <si>
    <t>Die Beschreibende oder deskriptive Anatomie ist die wohl antiquierteste Art der Vermittlung der Anatomie. Bei ihr werden die einzelnen Strukturen des Körpers lediglich hinsichtlich ihrer äußerlichen Erscheinung vermittelt. Funktionelle, topografische und systematische Aspekte werden nicht berücksichtigt. Bei allen Nachteilen hat aber auch die modern vermittelte Anatomie immer einen deskriptiven Anteil, denn ein Arzt muss in der Lage sein, krankhafte Veränderungen an einem Organ zu erkennen.</t>
  </si>
  <si>
    <t>Für die Untersuchung anatomischer Strukturen unterhalb des mit bloßem Auge sichtbaren Bereichs ist die Mikroskopische Anatomie (Histologie) zuständig. Sie beschreibt den Feinbau von Organen, Geweben und Zellen.</t>
  </si>
  <si>
    <t>Kardiologie</t>
  </si>
  <si>
    <t>This is my first sentence</t>
  </si>
  <si>
    <t>This is my second sentence</t>
  </si>
  <si>
    <t>New sentence</t>
  </si>
  <si>
    <t>pilze</t>
  </si>
  <si>
    <t>Das ist ein Satz</t>
  </si>
  <si>
    <t>es geht um Prognosemodelle</t>
  </si>
  <si>
    <t>Probleme der Prognostik: Zukunftsblindheit.
Fehkeinschätzungen,
Dummheit</t>
  </si>
  <si>
    <t>Extrapolation funktioniert nur dann, wenn kein schwarzer Schwan erscheint</t>
  </si>
  <si>
    <t>Prognostische Scores sind in der Regeln Ergebnisse datenbasierter Klassifikationen. In der Medizin sind allerdings außerdem auch Ergebnisse von Konsensprozessen notwendig.</t>
  </si>
  <si>
    <t>Das habe ich gehört ...</t>
  </si>
  <si>
    <t>Evidenzbasiert Feststellungen als Entscheidungshilfe in der klinischen Praxis</t>
  </si>
  <si>
    <t>Leitlinien- Wer macht sie? Jeder kann eine Leitlinie machen, kein geschützer Begriff =&gt; Nutzer muss Qualität prüfen, und ob es verantwortlich ist, sie anzuwenden</t>
  </si>
  <si>
    <t>Jeder kann Leitlinien erstellen: Qualitätssicherung selber durchführen</t>
  </si>
  <si>
    <t>Nicht jede existierende Leitlinie muss auf jeden klinischen Fall passen.</t>
  </si>
  <si>
    <t>Organisationen erstellen Leitlinien: Leitlinien enthalten Richtwerte: Diese Richtwerte sind nicht auf jedes Patientenkollektiv übertragbar</t>
  </si>
  <si>
    <t>Folie 20: Leitlinie: zur Hypertonie. Nicht so gut, weil aufs Alter bezogen und nicht durchgehend, warum so scharfe Grenzwerte?, eventuell nicht auf Patient anwendbar, aber Medizin lebt von Leitlinien</t>
  </si>
  <si>
    <t>Leitlinien sind zum Teil sehr alt.</t>
  </si>
  <si>
    <t>Folie 20: Quellen veraltet, Patienten verändern sich im Schnitt im Laufe der Zeit, Grenzwerte sehr unterschiedlich</t>
  </si>
  <si>
    <t>Viele verschiedene Leitlinien für ein bestimmtes Merkmal: unterschiedliche Richtwerte empfohlen</t>
  </si>
  <si>
    <t>Wichtig: Wer gibt Leitlinien heraus? Wie alt sind die Leitlinien? Wie verhält es sich mit internationaler vs. nationaler Standards?</t>
  </si>
  <si>
    <t>Folie 20: Sind Quellen vertrauenswürdig? Quellen kommen aus unterschiedlichen Ländern, und das beste wäre das jeweilige Land anzuschauen, Wie werden die Quellen finanziert (Pharma-Industrie-Abhängigkeit?)</t>
  </si>
  <si>
    <t>Wie etabliert ist die Leitlinie?</t>
  </si>
  <si>
    <t>Folie Bewertungsschema: Vollständigkeit: Gibt Leitlinie alle Optionen an, die ich als Arzt habe? Vollständigkeit im Hinblick auf Outcome: Werden alle möglichen Szenarien vorgestellt? Peer Review: Ist die Leitlinie schon kritisch bewertete worden?</t>
  </si>
  <si>
    <t>Leitlinienarbeit ist der Prozess um Leitlinien zu entwickeln.</t>
  </si>
  <si>
    <t>Folie Leitlinienarbeit: Arbeit die zur Leitlinie führt und sie bestehen lässt</t>
  </si>
  <si>
    <t>Konsens: nicht durch ungeordnetes Palaver, sondern geordneter Prozess um zum besseren Konsens zu kommen</t>
  </si>
  <si>
    <t>Historisch ältestes Konsentierungsverfahren: Konklave im Vatikan.</t>
  </si>
  <si>
    <t>ältester Konsensprozess: Konklave, da sonst Papstwahl 3 Jahre gedauert hat</t>
  </si>
  <si>
    <t>Delphi-Studien: in 50er Jahre erfunden: Soll USA einen Präventivschlag gegen UDSSR machen? Antwort Nein.</t>
  </si>
  <si>
    <t>In den fünfziger Jahren ist die Delphi-Studie als Konsensverfahren angewendet worden um den Präventivschlag der USA gegen die UDSSR zu bewerten.</t>
  </si>
  <si>
    <t>Konsensfindung als zielorientiertes Verfahren zur Leitlinienfindung</t>
  </si>
  <si>
    <t>Delphistudie: Fragebogen wird erstellt, wird von Probanden ausgefüllt. Fragenbogen+ Antworten werden erneut evaluiert</t>
  </si>
  <si>
    <t>Delphi-Studie: erstelle Fragebogen, suche Experten aus, Fragebogen beantworten lassen, anonyme Antwortenauswertung, Experten bekommen Umfrageergebnis und sollen Fragebogen noch mal ausfüllen, bis Konvergenz erreicht ist</t>
  </si>
  <si>
    <t>AWMF = Arbeitsgemeinschaft der Wissenschaftlichen Medizinischen Fachgesellschaften</t>
  </si>
  <si>
    <t>Arbeitsgemeinschaft der wissenschaftlichen Medizinischen Fachgemeinschaften (AWMF) : Leitlinienentwicklung nach Schema--&gt; Qualitätssicherung</t>
  </si>
  <si>
    <t>AWMF= Gesellschaft in Deutschland haupt verantwortlich
a) Leitlinien erstellen
b) Leitlinien prüfen und Qualität verbessern
c) Leitlinien bewerten</t>
  </si>
  <si>
    <t>Versionierung ist erweiterung oder verbesserung der Leitlinie, Fassungen sind für verschiedene Adressaten, zum Beispiel Patienten, Ärzte, Kliniken, ...</t>
  </si>
  <si>
    <t>Dokumentfassung: eine für Ärzte, eine für Patienten, eine für spezialisierte Kliniken, eine für Feld-Wald-Wiesen-Krankenhaus</t>
  </si>
  <si>
    <t>Leitlinienportale</t>
  </si>
  <si>
    <t>Ergebnisse der Letilinienarbeit: in Leitlinienportalen zusammengeführt : z.B.: National Guideline Clearinghouse (USA)</t>
  </si>
  <si>
    <t>Leitlinien katigorisiert: S3 die beste: Bewertung, ob Weg, der zur Leitlinie geführt hat, ein guter und evidenzbasierter ist</t>
  </si>
  <si>
    <t>Wichtigster Punkt: Leitlinien werden Kategorisiert: S1 ( gut, aber am wenigsten wert) - S3 ( alle Elemente systematischer Entwicklung vorhanden</t>
  </si>
  <si>
    <t>S-Klassen in aufsteigender Reihenfolge nach wichtigkeit: S1: Repräsentative Expertengruppe und informeller Konsens; S2e: Systematische Recherche, Auswahl, Bewertung der Evidenz; S2k: Repr¨sentanten der Fachgesellschaften und formeller Konsens; S3: Alle Elemente systematischer Entwicklung.</t>
  </si>
  <si>
    <t>Leitlinie: gut zur Qualitätssciherung, aber viele Ärzte habe Angst, von Leitlinie abzuweichen, wegen Schadenersatzforderungen</t>
  </si>
  <si>
    <t>Was ist der Unterschied zwischen Wirksamkeit und Nutzen: wirksames Schlafmittel, aber wenn Pat am Morgen müde ist, nutzt es nichts</t>
  </si>
  <si>
    <t>hohe Lebensqualität und geringe KLinikaufenthalte ist Wert, aber ist langes Leben ein "Nutzen"</t>
  </si>
  <si>
    <t>?</t>
  </si>
  <si>
    <t>Wie kann man Quality of Life messen? Fragebogen: Frage einen Inhalt in verschachtelter Form mehrmals ab, und stelle weitere Fragen, z.B. nach Angst</t>
  </si>
  <si>
    <t>Qualtify of life kann man durch das International Quality of Life Assessment (IQOLA) Projekt bestimmen</t>
  </si>
  <si>
    <t>Aspekte trennen, bei der Befragung, aber auch objektiv messbar (wie weit lauen), aber wie fügt man die getrennte Achsen wieder zusammen?</t>
  </si>
  <si>
    <t>wie misst man Lebensqualität? 
-Trennung von Aspekten: subjektive Wahrnehmung von objektivierbaren Fakten.</t>
  </si>
  <si>
    <t>Kennzahlen</t>
  </si>
  <si>
    <t>Mammographie-Screening: Präventionsmaßnahme, die Krebsrisiko erhöht, wie sensitiv ist die Methode (diagnostische Sicherheit)</t>
  </si>
  <si>
    <t>Evidenz für Nutzen kann durch randomisierte, kontrollierte Studien festgestellt werden, z.B.: Mammographie-Screening (Test vs. Kontrollgruppe, Zuordnung durch Zufall, Beobachtungsgrösse Todesfall durch Brustkrebs, Beobachtungszeitpunkt nach 10 Jahren, am Ende auszählen)</t>
  </si>
  <si>
    <t>Mammographie: ökonomischer Schaden (teuer) und psychischer Schaden: steht der Schaden im Verhältnis zum Nutzen? =&gt; Vergleichstest festlegen</t>
  </si>
  <si>
    <t>Risikoreduktion</t>
  </si>
  <si>
    <t>Wie stark reduziert die Präventionsmaßnahme das Risiko?</t>
  </si>
  <si>
    <t>Risikoreduktion ist Masszahl für die Wirksamkeit der Präventionsmassnahme.</t>
  </si>
  <si>
    <t>Relaktive Risikoreduktion verschleiert die Grundwerte</t>
  </si>
  <si>
    <t>Relative Risikoreduktion ist das Verhaeltnis der Resikoreduktions zum Ausgansrisiko.</t>
  </si>
  <si>
    <t>Maßzahl für therapeutischen Nutzen einer Maßnahme
Absolut: Angabe der absoluten Differenz
Relativ: verschleiert die Grundwerte durch Prozentwerte . Also mit Vorsicht zu genießen!</t>
  </si>
  <si>
    <t>Absolute Risikoreduktion ist die Differenz zwischen der Risikoredukion zum Ausgangsrisiko</t>
  </si>
  <si>
    <t>bei papers aufpassen, ob relative oder absolute Risikoreduktion (!)</t>
  </si>
  <si>
    <t>Verschleierung könnte durch Fehlerangabe vermieden werden</t>
  </si>
  <si>
    <t>NNT: wie viele Personen müssen für wie lange behandelt werden um eine Person zu retten?</t>
  </si>
  <si>
    <t>Wie viele Personen müssen wie lange behandelt werden, damit eine Person gerettett wird? Im Beispiel: 1000 Frauen müssen 10 Jahre behandelt werden, damit eine Person gerettet wird.</t>
  </si>
  <si>
    <t>Maßnahme ist besser, wenn NNT möglichst klein ist</t>
  </si>
  <si>
    <t>NNT=&gt; je kleiner desto besser</t>
  </si>
  <si>
    <t>je kleiner NNT, desto wirksamer das Verfahren</t>
  </si>
  <si>
    <t>NNH ( Number needed to Harm) : Böser Bruder von NNT</t>
  </si>
  <si>
    <t>NNH: wie lange muss man jemanden mit etwas exponieren, damit einer Person geschadet wird</t>
  </si>
  <si>
    <t>je kleiner NNH, desto schädlicher</t>
  </si>
  <si>
    <t>Anderer Vergleichsmass: Erhöhung der mittleren Lebenserwartung einer Person aus dem Kollektiv.</t>
  </si>
  <si>
    <t>Erhöhung der mittleren Lebenserwartung: Interpretation: z.B. mit Autofahren
=&gt; natürlich ist Größe anschaulich, aber Interpretation schwierig</t>
  </si>
  <si>
    <t>Goldstandard ist die wahre Diagnose. Ist aber nicht immer definiert oder moeglich.</t>
  </si>
  <si>
    <t>Autopsien am ehesten Goldstandard</t>
  </si>
  <si>
    <t>Pathologische Befunde sind am nächsten am Goldstandard</t>
  </si>
  <si>
    <t>sonst immer Kombination verschiedener Diagnostiken als "Goldstandard", um zu vergleichenden Test zu vergleichen (Vierfeldertafel aufstellen)</t>
  </si>
  <si>
    <t>was ist Sensitivität als bedingte Wahrscheinlichkeit?</t>
  </si>
  <si>
    <t>Sensitivität: Def.: Wahr pos. / Kranke</t>
  </si>
  <si>
    <t>Sensitivität ist Wahr positive durch die Menge aller wirklich kranken bzw. Wahr pos./(Wahr pos + Falsch Negativ)</t>
  </si>
  <si>
    <t>Spezifität: Def.: Wahr neg. / Gesund</t>
  </si>
  <si>
    <t>Prädiktive Werte: Def.: Wahr pos./ Test: Krank ---&gt; Also wo der Test zu recht sagt, dass jemand krank ist</t>
  </si>
  <si>
    <t>Formeln nicht auswendig lernen, aber: Werte interpretieren können</t>
  </si>
  <si>
    <t>Klausur: Formeln nicht auswendig lernen, aber Interpretation der Formeln GANZ, GANZ wichtig</t>
  </si>
  <si>
    <t>Prävalenz ist Wahrscheinlichkeit krank zu sein</t>
  </si>
  <si>
    <t>Prävalenz: Auftreten einer Krankheit in der Gesamtpopulation</t>
  </si>
  <si>
    <t>Was ist Prävalenz nicht? krank im Testkollektiv</t>
  </si>
  <si>
    <t>Bedingte Wahrscheinlichkeit dass y, wenn x = Fälle mit x und y / Fälle mit x</t>
  </si>
  <si>
    <t>=&gt; hier: sagt Test krank, wenn man wirklich krank ist?</t>
  </si>
  <si>
    <t>sensitivität = bedingte wahrscheinlichkeit dass test meint krank wenn tatsächlich krank</t>
  </si>
  <si>
    <t>spezifität = bedingte wahrscheinlichkeit dass test meint gesund wenn tatsächlich gesund</t>
  </si>
  <si>
    <t>pos präd wert = bedingte wahrscheinlichkeit dass man krank ist, wenn test meint krank</t>
  </si>
  <si>
    <t>neg präd wert = bedingte wahrscheinlichkeit dass man gesund ist, wenn test meint gesund</t>
  </si>
  <si>
    <t>welche Zahlen sind für meinen Patienten überhaupt von Interesse? Beratungssituation (mit Sensitivität und Spezifität): passiert so häufig, ist aber schädlich für Patienten</t>
  </si>
  <si>
    <t>Prädiktive WErte für Patienten das iteressante: Der Pat. will wissen, ob er krank ist</t>
  </si>
  <si>
    <t>Patienten interessiert den positiven prädikativer Wert</t>
  </si>
  <si>
    <t>das heisst: wie wahrscheinlich es ist, dass er krank ist.</t>
  </si>
  <si>
    <t>CAVE: Bei Krankheiten mit niedriger Prävalenz sind Tests nicht zuverlässig</t>
  </si>
  <si>
    <t>CAVE: Leitlinie gibt Sensitivität und Spezifität an, weil Test Test bleibt</t>
  </si>
  <si>
    <t>aber was sich ändert ist die Einschätzung der Prävalenz des Patienten</t>
  </si>
  <si>
    <t>=&gt; Patienten dem richtigen Kollektiv zuordnen</t>
  </si>
  <si>
    <t>Zitat: Ist das klar? Klar! Muss man sich nur klar machen.</t>
  </si>
  <si>
    <t>bei einer Prävalenz von 0 ist der positive Präd. Wert 0, weil wenn es die Krankheit nicht gibt, dann ist P, dass der Patient sie bekommt auch 0</t>
  </si>
  <si>
    <t>HPV=0,3 als Prävalenz</t>
  </si>
  <si>
    <t>5-10% Prävalenz hat nur einen positiver prädiktiver Wert von 30% =&gt; wenn Test krank sagt, ist der Patient dennoch zu 70% gesund</t>
  </si>
  <si>
    <t>HIer kann twitter-artig eine Notiz zu einer Vorlesung notiert werden und an die Mitschrift gesendet ...</t>
  </si>
  <si>
    <t>Schlagworte Cloud ist fehlerhaft (alle Tags übereinander dargestellt?</t>
  </si>
  <si>
    <t>jetz wird es besser
Mit jedem Beitrag werden die Worte zu Schlagworten hinzugefügt?</t>
  </si>
  <si>
    <t>Der Algorithmus scheint mir noch nicht ausgereift</t>
  </si>
  <si>
    <t>Was wird bei gedanken eingeblendet?</t>
  </si>
  <si>
    <t>In einer Vorlesung scheint mir dies zu sehr abzulenken!</t>
  </si>
  <si>
    <t>es sollte viel mehr Fokus auf der Vorlesung belieben</t>
  </si>
  <si>
    <t>dies ist ein Backchannel, wie es Mo vor drei Jahren in einer BSc-Arbeit entwickeln wollte ...</t>
  </si>
  <si>
    <t>wichtig ist, eine gute mobile UI</t>
  </si>
  <si>
    <t>außedem muss man die Postings gut filtern können, um nicht zu sehr abgelenkt zu werden</t>
  </si>
  <si>
    <t>besser als TWitter Gedanken anzuzeigen wäre eine Verbiundung zu Lernmaterialien in L²P ...</t>
  </si>
  <si>
    <t>wie kann man später die Mitschrift strukturieren, bearbeiten, filetern, aufbereiten, ...</t>
  </si>
  <si>
    <t>Statistische Aspekte der EbM I</t>
  </si>
  <si>
    <t>teilweise Wdh. aus Epi, damit Physiologie mitkommen</t>
  </si>
  <si>
    <t>Bias= irgendwas, das Resultate produziert, die systematisch abweichen</t>
  </si>
  <si>
    <t>meistens suchen wir ja systematische Trends= Behandlungserfolg</t>
  </si>
  <si>
    <t>Bias vertuscht diese</t>
  </si>
  <si>
    <t>wie können wir Bias vermeiden</t>
  </si>
  <si>
    <t>Bias sind keine zufällige Fehler</t>
  </si>
  <si>
    <t>zufällige Fehler nur durch statistische Verfahren in Rechnung stellen</t>
  </si>
  <si>
    <t>Bias, z.B. durch unterschiedliche Sympathie bzgl. Patienten</t>
  </si>
  <si>
    <t>objektive Bewertung des Endresultats ist z.B. der Tod</t>
  </si>
  <si>
    <t>ein Beispiel: Unterschiede bei den Patientengruppen, die wir ansprechen =&gt; selection bias</t>
  </si>
  <si>
    <t>noch ein Beispiel: nicht Gleichbehandlung: performance bias</t>
  </si>
  <si>
    <t>noch ein Beispiel: Bewertung ist unterschiedlich=&gt; ascertainment bias</t>
  </si>
  <si>
    <t>ein letztes Beispiel: man müsste Placebo einführen</t>
  </si>
  <si>
    <t>=&gt; attrition  bias</t>
  </si>
  <si>
    <t>unterschiedliche Studien sind unterschiedlich anfällig für verschiedene Biasarten</t>
  </si>
  <si>
    <t>siehe Folien</t>
  </si>
  <si>
    <t>RR [0, \inf]</t>
  </si>
  <si>
    <t>RR=1 "Faktor,um den das Risiko zu erkranken steigt, bei Patienten mit dem Risikofaktor im Vergleich zu Patienten ohne Risikofaktor</t>
  </si>
  <si>
    <t>KI: Schätzer +/- 1.98 SEM_{Schätzer}</t>
  </si>
  <si>
    <t>NNT: "Wie viele Patienten müssen für wie lange behandelt werden, damit eine Person gerettet wird."</t>
  </si>
  <si>
    <t>Wie lange war die Behandlung? (NNT)</t>
  </si>
  <si>
    <t>in Fallkontroll-Studien ist es nicht sinnvoll, Risikofaktoren zu quantifizieren</t>
  </si>
  <si>
    <t>hallo</t>
  </si>
  <si>
    <t>geht!</t>
  </si>
  <si>
    <t>Das ist der Inhalt</t>
  </si>
  <si>
    <t>Liest sich soweit gut</t>
  </si>
  <si>
    <t>Und das auch</t>
  </si>
  <si>
    <t>Inhalt</t>
  </si>
  <si>
    <t>Benzin</t>
  </si>
  <si>
    <t>Es ist ein Test</t>
  </si>
  <si>
    <t>Ein test von einigem</t>
  </si>
  <si>
    <t>Birnenbaum</t>
  </si>
  <si>
    <t>Und das ist eine wichtige Nachricht</t>
  </si>
  <si>
    <t>Holzapfel sei wachsam</t>
  </si>
  <si>
    <t>Holzauge sei wachsam</t>
  </si>
  <si>
    <t>Bisher kein Beginn</t>
  </si>
  <si>
    <t>Beinprothesen sind super</t>
  </si>
  <si>
    <t>Armprothensen Beinprothesen</t>
  </si>
  <si>
    <t>Ah, okay, so trägt man also die einzelnen Sachen ein!</t>
  </si>
  <si>
    <t>Tag-cloud zeigt Begriffe anscheinend nicht richtig an!</t>
  </si>
  <si>
    <t>Jetzt wird es besser!</t>
  </si>
  <si>
    <t>Was sind "Gedanken"?</t>
  </si>
  <si>
    <t>Warum kann ich hier kein Feedback eintragen?</t>
  </si>
  <si>
    <t>Okay, ich kann also auch Sachen hier rein schreiben!</t>
  </si>
  <si>
    <t>Aber wie benutzt man das nun? Sollen die Studierenden nun hier eintragen, was sie gerade verstanden haben?</t>
  </si>
  <si>
    <t>Aber wie benutze ich das nun?</t>
  </si>
  <si>
    <t>Ich weiß auch nicht</t>
  </si>
  <si>
    <t>Wer das liest ist doof!?</t>
  </si>
  <si>
    <t>Es fehlt irgendwie ein Anleitungsvideo!</t>
  </si>
  <si>
    <t>Wann schließt sich eine Sitzung? und kann man die wieder öffnen?</t>
  </si>
  <si>
    <t>Die Verbindung von meinem IPad wird sofort getrennt -.-</t>
  </si>
  <si>
    <t>Test, mit wp8 läufts</t>
  </si>
  <si>
    <t>Test2</t>
  </si>
  <si>
    <t>Test eins zwei drei</t>
  </si>
  <si>
    <t>tada</t>
  </si>
  <si>
    <t>IMG</t>
  </si>
  <si>
    <t>medizinische informatik</t>
  </si>
  <si>
    <t>bildverarbeitung</t>
  </si>
  <si>
    <t>Das ist mein Text</t>
  </si>
  <si>
    <t>medical image processing</t>
  </si>
  <si>
    <t>Holzauge sei wachsam!</t>
  </si>
  <si>
    <t>Medical image processing ist gut!</t>
  </si>
  <si>
    <t>ganz wichtig auf Folie 7</t>
  </si>
  <si>
    <t>@Folie 7 war wichtig.</t>
  </si>
  <si>
    <t>Hübsch!</t>
  </si>
  <si>
    <t>nein</t>
  </si>
  <si>
    <t>Hallo f(x)</t>
  </si>
  <si>
    <t>test</t>
  </si>
  <si>
    <t>somestuff</t>
  </si>
  <si>
    <t>schön</t>
  </si>
  <si>
    <t>SO</t>
  </si>
  <si>
    <t>Das Toll</t>
  </si>
  <si>
    <t>Ausgefülltes Forumlar</t>
  </si>
  <si>
    <t>Testformel</t>
  </si>
  <si>
    <t>EQU</t>
  </si>
  <si>
    <t>Fe^{2+} + 2H_{2}S \rightleftharpoons Fe(HS)_{2} + 2H^{+}</t>
  </si>
  <si>
    <t>winter</t>
  </si>
  <si>
    <t>bla bla bla...</t>
  </si>
  <si>
    <t>Ganz Wichtige und interessante Folie</t>
  </si>
  <si>
    <t>achtung, jetzt mitschrift erstellen!</t>
  </si>
  <si>
    <t>praktisch</t>
  </si>
  <si>
    <t>Coole Summe.</t>
  </si>
  <si>
    <t xml:space="preserve">\sum^{n}_{i=1}2*i
</t>
  </si>
  <si>
    <t>Hallo Text hier</t>
  </si>
  <si>
    <t>Korrektur auf @Folie 4</t>
  </si>
  <si>
    <t>@Blumen</t>
  </si>
  <si>
    <t>Penis</t>
  </si>
  <si>
    <t>Korrektur von @Folie 15</t>
  </si>
  <si>
    <t>klatschen</t>
  </si>
  <si>
    <t>Tearser</t>
  </si>
  <si>
    <t>change groß schreiben</t>
  </si>
  <si>
    <t>Akustik ist schlecht</t>
  </si>
  <si>
    <t>nie angst haben</t>
  </si>
  <si>
    <t>Geld sinkt</t>
  </si>
  <si>
    <t>Offenbach ist schoen</t>
  </si>
  <si>
    <t>Unterdrückung von Oben</t>
  </si>
  <si>
    <t>menschen die von oben wüten</t>
  </si>
  <si>
    <t>Wir werden beobachtet</t>
  </si>
  <si>
    <t>Bewusstseinsveränderung</t>
  </si>
  <si>
    <t>Chefs die Mitarbeiter unter Druck setzen und Kompetenz der Mitarbeiter in Frage stellen</t>
  </si>
  <si>
    <t>Eine Klasse möchte alles gleich behalten, die Anderen toben und möchten, dass das Bewustsein geändert wird.</t>
  </si>
  <si>
    <t>das bewustsein soll sich ändern</t>
  </si>
  <si>
    <t>Er ist ein Guru</t>
  </si>
  <si>
    <t>Eigentlich ändert sich nichts am Bewusstsein.</t>
  </si>
  <si>
    <t>theorie des wandelns</t>
  </si>
  <si>
    <t>die theorie des wandels</t>
  </si>
  <si>
    <t>Theorie des Wandels</t>
  </si>
  <si>
    <t>Bewusstseinsänderung politisch/wirtschaftlich gefordert
Theorie des Wandels</t>
  </si>
  <si>
    <t>Buc</t>
  </si>
  <si>
    <t>grundform der angst</t>
  </si>
  <si>
    <t>Tauziehen zwischen verschiedenen Kräften im Menschen</t>
  </si>
  <si>
    <t>Buch: Grundart der Ankst</t>
  </si>
  <si>
    <t>buch grundformen der angst</t>
  </si>
  <si>
    <t>Buch muss man gelesen haben: Grundformen der Angst</t>
  </si>
  <si>
    <t>Grundformen der Angst (Literatur)</t>
  </si>
  <si>
    <t>Bewustssein in 18 Minuten</t>
  </si>
  <si>
    <t>Dieser Mann ist krank</t>
  </si>
  <si>
    <t>@Folie 2 es gibt zwei arten, histerisch und angsthaft</t>
  </si>
  <si>
    <t>zwanghaft. alles soll so bleiben wie es ist
hysterisch: es soll immer anders sein</t>
  </si>
  <si>
    <t>Zwanghafte Menschen: Es soll alles so bleiben wie es ist</t>
  </si>
  <si>
    <t>penis</t>
  </si>
  <si>
    <t>halloooo</t>
  </si>
  <si>
    <t>Freud sagt was anderes dazu</t>
  </si>
  <si>
    <t>der siegmund</t>
  </si>
  <si>
    <t>Google +</t>
  </si>
  <si>
    <t>ein tekki, isoliert, alleine arbeiten, stolzer beitrag bei google plus</t>
  </si>
  <si>
    <t>Der Typ disst uns!</t>
  </si>
  <si>
    <t>it tech-&gt;sehr isoliert, nutzt google plus</t>
  </si>
  <si>
    <t>*lustig'</t>
  </si>
  <si>
    <t>depressive leute sind auf facebook?!</t>
  </si>
  <si>
    <t>ICh BIN NICHT BEI FACEBOOK!!!</t>
  </si>
  <si>
    <t>wir werden alle die klausur bestehen!</t>
  </si>
  <si>
    <t>facebook = freunde
google plus = diskusionsgegner</t>
  </si>
  <si>
    <t>Ich aber, und ich hasse es.</t>
  </si>
  <si>
    <t>von der folie im hintergrund bekommt man ja kopfweh</t>
  </si>
  <si>
    <t>kein facebook, danke ;)</t>
  </si>
  <si>
    <t>IT Fritze, arbeitet gerne alleine
Depressive eher bei Facebook, wegen Freunde
Bei Google + Diskussionsgegner</t>
  </si>
  <si>
    <t>Like!</t>
  </si>
  <si>
    <t>also: intelektuelle elite-&gt;google plus.
pöbel-&gt;facebook</t>
  </si>
  <si>
    <t>Bei reddit ist es noch schlimmer als bei G+</t>
  </si>
  <si>
    <t>google plus hasst facebook</t>
  </si>
  <si>
    <t>Test-Post: bei Google+ : aggress. Reaktion, bei Facebook freundlicher</t>
  </si>
  <si>
    <t>Tradition, Regeln und Fortschritt</t>
  </si>
  <si>
    <t>I like!</t>
  </si>
  <si>
    <t>too much text</t>
  </si>
  <si>
    <t>Fremdwörter die man nicht kennt</t>
  </si>
  <si>
    <t>Das hysterische Prinzip</t>
  </si>
  <si>
    <t>zu viel</t>
  </si>
  <si>
    <t>sehr übersichtlich</t>
  </si>
  <si>
    <t>Links nach rechts: 'du machst nichts!'</t>
  </si>
  <si>
    <t>pflichtaffen prügeln im strebergarten rumquakende abenteurer.</t>
  </si>
  <si>
    <t>ja nicht lesen</t>
  </si>
  <si>
    <t>@Folie7 kommt noch</t>
  </si>
  <si>
    <t>Rechte Seite nimmt Kredite auf.</t>
  </si>
  <si>
    <t>@Folie 7</t>
  </si>
  <si>
    <t>@Folie 2</t>
  </si>
  <si>
    <t>offiziell gibt sich jeder mühe!</t>
  </si>
  <si>
    <t>was macht den bitte der Kammeraman</t>
  </si>
  <si>
    <t>Die Linke Seite nimmt dann Diskredite auf</t>
  </si>
  <si>
    <t>UNERWÖHNUNG</t>
  </si>
  <si>
    <t>der kameramann ist von viva</t>
  </si>
  <si>
    <t>kinder nicht hysterisch erziehen</t>
  </si>
  <si>
    <t>Wer hat ihn dann erzogen</t>
  </si>
  <si>
    <t>wie alle psychologen: keine eindeutige antwort, nein, man muss immer ein mittelding finden....</t>
  </si>
  <si>
    <t>Eine Gleichung</t>
  </si>
  <si>
    <t>\pi^2</t>
  </si>
  <si>
    <t>Veränsderung</t>
  </si>
  <si>
    <t>Veränderung --&gt; WOHIN?</t>
  </si>
  <si>
    <t>VERÄNDERUNG</t>
  </si>
  <si>
    <t>Eigenschaften bis zum Diplom ? Danach Schaänderung,</t>
  </si>
  <si>
    <t>abrakadabra, wandel dich!</t>
  </si>
  <si>
    <t>wahnsinniger Mensch!</t>
  </si>
  <si>
    <t>Angst --&gt; wandel</t>
  </si>
  <si>
    <t>nur nur wenn de Angst hat</t>
  </si>
  <si>
    <t>man merkt wandel, wenn er fertig ist.
ängstliche merken es vorher.
histerischen kriegen lust.</t>
  </si>
  <si>
    <t>hysterie - lust</t>
  </si>
  <si>
    <t>töröö!</t>
  </si>
  <si>
    <t>Gegensatzpaare: Alles im Einheitsgrau</t>
  </si>
  <si>
    <t>Alle im gleichen Schritt, soforrrt1</t>
  </si>
  <si>
    <t>befrei dich selbst!</t>
  </si>
  <si>
    <t>JA tu doch mal was</t>
  </si>
  <si>
    <t>soso</t>
  </si>
  <si>
    <t>Der Fehler ist der Vortrag</t>
  </si>
  <si>
    <t>BWL sind auf der linken Seite.</t>
  </si>
  <si>
    <t>BWL habe ich erts ab 14:00 Uhr</t>
  </si>
  <si>
    <t>Wichtigste schlagwörter markiert</t>
  </si>
  <si>
    <t>verschwende nicht dein leben. verlasse diesen vortrag!</t>
  </si>
  <si>
    <t>der mann ist ein kind</t>
  </si>
  <si>
    <t>GIDF</t>
  </si>
  <si>
    <t>Dozent = Kind (nicht so sehr links)</t>
  </si>
  <si>
    <t>Dramatischer Höhepunkt bei @Folie 10</t>
  </si>
  <si>
    <t>Noch Wichtiger</t>
  </si>
  <si>
    <t>schule förder zwanghaftigkeit!</t>
  </si>
  <si>
    <t>Schule will uns impliziert zwangshaft werden lassen</t>
  </si>
  <si>
    <t>dieser vortrag zeigt, warum man besser niemals zu einem psychologen gehen sollte...</t>
  </si>
  <si>
    <t>@Folie8</t>
  </si>
  <si>
    <t>@Folie 1</t>
  </si>
  <si>
    <t>gut</t>
  </si>
  <si>
    <t>Niemand will Clowns im Marketing</t>
  </si>
  <si>
    <t>@Folie 8 ist alles komisch</t>
  </si>
  <si>
    <t>@Folie 9 auch nicht zu verachten</t>
  </si>
  <si>
    <t>Streber</t>
  </si>
  <si>
    <t>willkürliche intelligenz!</t>
  </si>
  <si>
    <t>Hat Buch über 'professionelle Intelligenz' geschrieben</t>
  </si>
  <si>
    <t>Professionelle Intelligenz für Empowerment</t>
  </si>
  <si>
    <t>@Folie2 falscher Verweis eingebaut</t>
  </si>
  <si>
    <t>wie hoch ist eigentlich die quali von seinen büchern 1 jahr = 1 buch...hm</t>
  </si>
  <si>
    <t>büroklammer ist microsofts beelzebub!</t>
  </si>
  <si>
    <t>Kommunikationsprobleme + Kritikunfähigkeit = Intelligenz</t>
  </si>
  <si>
    <t>Abkürzungen lernen</t>
  </si>
  <si>
    <t>wird gleich schriftlich abgefragt</t>
  </si>
  <si>
    <t>kurt tucholsky</t>
  </si>
  <si>
    <t>Kinder sind kreativ</t>
  </si>
  <si>
    <t>80% können es jetzt nicht mehr, aber als kind konnte es jeder.</t>
  </si>
  <si>
    <t>talent for attraction hassen die deutschen..
vitalität hat fast keiner</t>
  </si>
  <si>
    <t>Jeder mit Willen muss Manager werden.</t>
  </si>
  <si>
    <t>sinn für sinn</t>
  </si>
  <si>
    <t>Sinn für Sinn -&gt; Zuständigkeit bei Bloggern</t>
  </si>
  <si>
    <t>sziq und los</t>
  </si>
  <si>
    <t>sz IQ</t>
  </si>
  <si>
    <t>zwanghaften benutzen NUR Inteligenz</t>
  </si>
  <si>
    <t>Wer das liesst ist Doof</t>
  </si>
  <si>
    <t>Dozent wurde erzogen.</t>
  </si>
  <si>
    <t>Beitrag</t>
  </si>
  <si>
    <t>also ich hatte 50 euro</t>
  </si>
  <si>
    <t>Kaffee mag ich nicht</t>
  </si>
  <si>
    <t>Gehirnwellenabriss.</t>
  </si>
  <si>
    <t>Gehrinwellen sind im HIRN!</t>
  </si>
  <si>
    <t>der hat'n Aufmerksamkeitsdefizit:</t>
  </si>
  <si>
    <t>augen zu, ägypten, schön!</t>
  </si>
  <si>
    <t>Da wäre ich jetzt lieber als Egypten</t>
  </si>
  <si>
    <t>ich komm mit</t>
  </si>
  <si>
    <t>dann wärest du bestimmt schon tot</t>
  </si>
  <si>
    <t>Alpha / Beta Wellen Modus</t>
  </si>
  <si>
    <t>Schöne Frau</t>
  </si>
  <si>
    <t>Beta-Wellen: Management-Meeting</t>
  </si>
  <si>
    <t>Mein Hirn ist blank, mein Name ist Hase</t>
  </si>
  <si>
    <t>Lebensgefahrwelle</t>
  </si>
  <si>
    <t>er mag frauen mit großen argumenten... laut handgeste.</t>
  </si>
  <si>
    <t>von frau fotografieren lassen ist wie meeting</t>
  </si>
  <si>
    <t>Augen zu vortrag vorbei</t>
  </si>
  <si>
    <t>Theta-Wellen bei Meditation</t>
  </si>
  <si>
    <t>Pink, Blau, Pinkes Meeting , Blaue Delta Forces</t>
  </si>
  <si>
    <t>Delta-wellen bei Säuglingen</t>
  </si>
  <si>
    <t>Teta --&gt; Delta --&gt; Erwachsender</t>
  </si>
  <si>
    <t>Verschiedene Wellen: alpha Wellen, beta Wellen und Noppenwellen bei Frauen</t>
  </si>
  <si>
    <t>--&gt; Alpha Wellen STARK!</t>
  </si>
  <si>
    <t>schtark wasch</t>
  </si>
  <si>
    <t>Opas bekommen Alpha-Wellen</t>
  </si>
  <si>
    <t>Opa hat chips gegeben</t>
  </si>
  <si>
    <t>du hast keine Welle sondern eine Gerade</t>
  </si>
  <si>
    <t>Daher kommt also, dass diese beiden Altersgruppen Windeln benötigen</t>
  </si>
  <si>
    <t>Kann ein Kind zum Schlaf erzogen werden, OBWOHL es TETA WELLE hat.</t>
  </si>
  <si>
    <t>artgerechte haltung bei kindern</t>
  </si>
  <si>
    <t>Das mach ich aber auch, Bier hilft!
Neue medizinische Anwendung zum Testen
Und noch mehr Text
Und noch mehr Text
Und noch mehr Text
Und noch mehr Text</t>
  </si>
  <si>
    <t>kein englisch mehr !!!!</t>
  </si>
  <si>
    <t>Kind soll artgerecht gehalten werden. Es kann sich nicht wehren und hat windows7 auf der Festplatte</t>
  </si>
  <si>
    <t>der hat ahnung von BIOS??</t>
  </si>
  <si>
    <t>Zeilenumbrüche gibt es nicht</t>
  </si>
  <si>
    <t>mit windows 7 kein wunder</t>
  </si>
  <si>
    <t>Microsoft macht Kinder kaputt</t>
  </si>
  <si>
    <t>windows 8 ist schon längst raus</t>
  </si>
  <si>
    <t>Dozent ist 60</t>
  </si>
  <si>
    <t>Haribo macht Kinder froh</t>
  </si>
  <si>
    <t>kinder nicht prügeln!</t>
  </si>
  <si>
    <t>der hat alpha Wellen, also gefühlt älter</t>
  </si>
  <si>
    <t>kinder so hochbringen, wie sie kommen!</t>
  </si>
  <si>
    <t>wichtig!!</t>
  </si>
  <si>
    <t>Windows 8 ist aber schrott</t>
  </si>
  <si>
    <t>dumme kinder haben dann windows 98?</t>
  </si>
  <si>
    <t>@Folie 15 letzte folie muss WICHTIG sein</t>
  </si>
  <si>
    <t>Applaus</t>
  </si>
  <si>
    <t>Ende gut alle gut</t>
  </si>
  <si>
    <t>fertig</t>
  </si>
  <si>
    <t>Beide Optionen</t>
  </si>
  <si>
    <t>geht wohl nicht, gut so</t>
  </si>
  <si>
    <t>Es gibt nur Lösungen</t>
  </si>
  <si>
    <t>ratinguser_id</t>
  </si>
  <si>
    <t>ratedposting_id</t>
  </si>
  <si>
    <t>rating</t>
  </si>
  <si>
    <t>ishandmade</t>
  </si>
  <si>
    <t>filename</t>
  </si>
  <si>
    <t>filesize</t>
  </si>
  <si>
    <t>thumbnail_filename</t>
  </si>
  <si>
    <t>creator_id</t>
  </si>
  <si>
    <t>created</t>
  </si>
  <si>
    <t>publicid</t>
  </si>
  <si>
    <t>201311/271203114118566392894209040.png</t>
  </si>
  <si>
    <t>201311/271203114118566392894209040-thumbnail.png</t>
  </si>
  <si>
    <t>d0cc141e22c449aca61bba468085fbc1</t>
  </si>
  <si>
    <t>201311/291055188911238984005133956.png</t>
  </si>
  <si>
    <t>201311/291055188911238984005133956-thumbnail.png</t>
  </si>
  <si>
    <t>5e42cfed71324fd28926a289866a9702</t>
  </si>
  <si>
    <t>201311/291057307245283697821867480.png</t>
  </si>
  <si>
    <t>201311/291057307245283697821867480-thumbnail.png</t>
  </si>
  <si>
    <t>4fdacfeb058d4a61a682fea5d221b270</t>
  </si>
  <si>
    <t>201311/291102371224691237821668912.png</t>
  </si>
  <si>
    <t>201311/291102371224691237821668912-thumbnail.png</t>
  </si>
  <si>
    <t>15ff6db523464374a427968a702b49df</t>
  </si>
  <si>
    <t>201311/291103294586971320643086388.png</t>
  </si>
  <si>
    <t>201311/291103294586971320643086388-thumbnail.png</t>
  </si>
  <si>
    <t>0b49d68028e04fa98cfbae4115fa422d</t>
  </si>
  <si>
    <t>201311/291103311981278218062794474.png</t>
  </si>
  <si>
    <t>201311/291103311981278218062794474-thumbnail.png</t>
  </si>
  <si>
    <t>7ebc2c1813cb468e9ce352e41ff651af</t>
  </si>
  <si>
    <t>201311/291103533551638676868284218.png</t>
  </si>
  <si>
    <t>201311/291103533551638676868284218-thumbnail.png</t>
  </si>
  <si>
    <t>0bc82fa8782d47f093874adc5e89986b</t>
  </si>
  <si>
    <t>201311/291104075602136983049626795.png</t>
  </si>
  <si>
    <t>201311/291104075602136983049626795-thumbnail.png</t>
  </si>
  <si>
    <t>c1f596d3ec6746b2b7749ade8bab0035</t>
  </si>
  <si>
    <t>201311/291104197277424751225792599.jpg</t>
  </si>
  <si>
    <t>201311/291104197277424751225792599-thumbnail.jpg</t>
  </si>
  <si>
    <t>3c829971d67840d399435fef4e87d4f0</t>
  </si>
  <si>
    <t>201311/291104213607523814585602566.png</t>
  </si>
  <si>
    <t>201311/291104213607523814585602566-thumbnail.png</t>
  </si>
  <si>
    <t>9852f0b0f7254350a596bc4346873937</t>
  </si>
  <si>
    <t>201311/29110445700086422188536294.png</t>
  </si>
  <si>
    <t>201311/29110445700086422188536294-thumbnail.png</t>
  </si>
  <si>
    <t>dfb6b563df334065a21bb19102f5d010</t>
  </si>
  <si>
    <t>201311/291104459123005658385627455.png</t>
  </si>
  <si>
    <t>201311/291104459123005658385627455-thumbnail.png</t>
  </si>
  <si>
    <t>8c09feca7af24771bc0e341edd4097b0</t>
  </si>
  <si>
    <t>201311/291105051088909486402372679.jpg</t>
  </si>
  <si>
    <t>201311/291105051088909486402372679-thumbnail.jpg</t>
  </si>
  <si>
    <t>4738b72f3c1c4eb6a87241c257f9ab7b</t>
  </si>
  <si>
    <t>201311/291105587605222209927156124.png</t>
  </si>
  <si>
    <t>201311/291105587605222209927156124-thumbnail.png</t>
  </si>
  <si>
    <t>89f3eba3ead448adac60630b22518924</t>
  </si>
  <si>
    <t>201311/291106505397445519179112481.png</t>
  </si>
  <si>
    <t>201311/291106505397445519179112481-thumbnail.png</t>
  </si>
  <si>
    <t>7f05db3fdf414681a2530fe3949da354</t>
  </si>
  <si>
    <t>201311/291108225711666993668546789.png</t>
  </si>
  <si>
    <t>201311/291108225711666993668546789-thumbnail.png</t>
  </si>
  <si>
    <t>eb9e0a6906e5462fbb372e6a1ab5a3e3</t>
  </si>
  <si>
    <t>201311/291108224830791714467152026.jpg</t>
  </si>
  <si>
    <t>201311/291108224830791714467152026-thumbnail.jpg</t>
  </si>
  <si>
    <t>f5ef1ef215a641a4ae870379bd9c466a</t>
  </si>
  <si>
    <t>201311/291112216749204971121118443.png</t>
  </si>
  <si>
    <t>201311/291112216749204971121118443-thumbnail.png</t>
  </si>
  <si>
    <t>ba4353f7dfee45e2b495294973de7337</t>
  </si>
  <si>
    <t>201311/291113403486197063593053933.png</t>
  </si>
  <si>
    <t>201311/291113403486197063593053933-thumbnail.png</t>
  </si>
  <si>
    <t>5bc17518fec74f9c9b29a860efda7be6</t>
  </si>
  <si>
    <t>201311/291116143797052442199074129.jpg</t>
  </si>
  <si>
    <t>201311/291116143797052442199074129-thumbnail.jpg</t>
  </si>
  <si>
    <t>4802f3296bc64110a6ca1e0fb8f94cac</t>
  </si>
  <si>
    <t>201311/291126461911295944584495019.jpg</t>
  </si>
  <si>
    <t>201311/291126461911295944584495019-thumbnail.jpg</t>
  </si>
  <si>
    <t>38f41101333a40ae9844e6d3d7165026</t>
  </si>
  <si>
    <t>201311/2911270583265743264654061.png</t>
  </si>
  <si>
    <t>201311/2911270583265743264654061-thumbnail.png</t>
  </si>
  <si>
    <t>3e91a6efef65460fb19643c8f44f15d8</t>
  </si>
  <si>
    <t>201311/291127306633745326592700432.png</t>
  </si>
  <si>
    <t>201311/291127306633745326592700432-thumbnail.png</t>
  </si>
  <si>
    <t>0ebb81733616468ca8be8c377398894d</t>
  </si>
  <si>
    <t>201311/29112748969164201526379773.png</t>
  </si>
  <si>
    <t>201311/29112748969164201526379773-thumbnail.png</t>
  </si>
  <si>
    <t>adeecd6872e34f00a8ef0ca41c571229</t>
  </si>
  <si>
    <t>201311/291128101277213890043805997.png</t>
  </si>
  <si>
    <t>201311/291128101277213890043805997-thumbnail.png</t>
  </si>
  <si>
    <t>612fb59f353e4329ad3f5c899b6ae9f1</t>
  </si>
  <si>
    <t>201311/29112827779799403089996002.png</t>
  </si>
  <si>
    <t>201311/29112827779799403089996002-thumbnail.png</t>
  </si>
  <si>
    <t>fe6104a84dd04416b37f8fa07a20ade4</t>
  </si>
  <si>
    <t>201311/291128354762821278219981412.png</t>
  </si>
  <si>
    <t>201311/291128354762821278219981412-thumbnail.png</t>
  </si>
  <si>
    <t>a303347aaabb4fbdbf9827aeebff74c9</t>
  </si>
  <si>
    <t>201311/291131234690806553608396706.png</t>
  </si>
  <si>
    <t>201311/291131234690806553608396706-thumbnail.png</t>
  </si>
  <si>
    <t>31728b48623a492daaebff071c3daa4d</t>
  </si>
  <si>
    <t>201311/291131381651599221143206694.png</t>
  </si>
  <si>
    <t>201311/291131381651599221143206694-thumbnail.png</t>
  </si>
  <si>
    <t>b1cd20a753604263a4f84e8ae81af159</t>
  </si>
  <si>
    <t>201311/291132555904276519361587766.png</t>
  </si>
  <si>
    <t>201311/291132555904276519361587766-thumbnail.png</t>
  </si>
  <si>
    <t>26fcbc02078149df94ca94f3c936f580</t>
  </si>
  <si>
    <t>201311/29113443293940538327411966.png</t>
  </si>
  <si>
    <t>201311/29113443293940538327411966-thumbnail.png</t>
  </si>
  <si>
    <t>34cbf65ea08c45418e49a8ceb2ee8210</t>
  </si>
  <si>
    <t>201311/291135457158668336027024697.png</t>
  </si>
  <si>
    <t>201311/291135457158668336027024697-thumbnail.png</t>
  </si>
  <si>
    <t>89706a5b26d642e9aa83b802bd502a4d</t>
  </si>
  <si>
    <t>201311/29113752351032517669434396.png</t>
  </si>
  <si>
    <t>201311/29113752351032517669434396-thumbnail.png</t>
  </si>
  <si>
    <t>1c7d95047aef4460997bbc8311806150</t>
  </si>
  <si>
    <t>201311/29113826388536732616232892.jpg</t>
  </si>
  <si>
    <t>201311/29113826388536732616232892-thumbnail.jpg</t>
  </si>
  <si>
    <t>4e46b08147c44881a414f1837049b142</t>
  </si>
  <si>
    <t>201311/291143108396447926840876766.png</t>
  </si>
  <si>
    <t>201311/291143108396447926840876766-thumbnail.png</t>
  </si>
  <si>
    <t>2ddb65faf9164aa194dd94a16c90db27</t>
  </si>
  <si>
    <t>201311/291143451706926967399548472.jpg</t>
  </si>
  <si>
    <t>201311/291143451706926967399548472-thumbnail.jpg</t>
  </si>
  <si>
    <t>b5d644610ef94b7e8309a92cdfcb5c82</t>
  </si>
  <si>
    <t>201311/291144097130964656516559717.png</t>
  </si>
  <si>
    <t>201311/291144097130964656516559717-thumbnail.png</t>
  </si>
  <si>
    <t>688a7324d8a046bd937311b43df7969c</t>
  </si>
  <si>
    <t>image_is_handmade</t>
  </si>
  <si>
    <t>TRAININGRATING</t>
  </si>
  <si>
    <t>USEFORTRAINING</t>
  </si>
  <si>
    <t>POSTINGID</t>
  </si>
  <si>
    <t>abc</t>
  </si>
  <si>
    <t>def</t>
  </si>
  <si>
    <t>test1</t>
  </si>
  <si>
    <t>test2</t>
  </si>
  <si>
    <t>test3</t>
  </si>
  <si>
    <t>test4</t>
  </si>
  <si>
    <t>test5</t>
  </si>
  <si>
    <t>test6</t>
  </si>
  <si>
    <t>test7</t>
  </si>
  <si>
    <t>test8</t>
  </si>
  <si>
    <t>f_1</t>
  </si>
  <si>
    <t>wichtiges bild von gerade</t>
  </si>
  <si>
    <t>Kreisgleichung</t>
  </si>
  <si>
    <t>A=\pi r^2</t>
  </si>
  <si>
    <t>&lt;script&gt;
alert("test");
&lt;/scipt&gt;</t>
  </si>
  <si>
    <t>tzz</t>
  </si>
  <si>
    <t>&lt;b&gt;a&lt;/b&gt;</t>
  </si>
  <si>
    <t>Hallo</t>
  </si>
  <si>
    <t>testbild</t>
  </si>
  <si>
    <t>Geschwindigkeitsbestimmender Schritt: Diffusion</t>
  </si>
  <si>
    <t>Kolloide &lt; normales Molekül(1nm-1müm groß)</t>
  </si>
  <si>
    <t>Reaktionsmechanimus kennen: es lohnt sich den langsamsten Schritt zu beschleunigen</t>
  </si>
  <si>
    <t>ende der kinetik</t>
  </si>
  <si>
    <t>Formeln zu Wellen: Wellenlänge, Wellenzahl, Energie</t>
  </si>
  <si>
    <t>Kann ich auch Sachen direkt in das Dokument schreiben?</t>
  </si>
  <si>
    <t>Nach der Vorlesung ja. Jetzt erstmal hier rein.</t>
  </si>
  <si>
    <t>Die sachen hier drin tauchen dann im dokument wieder auf.</t>
  </si>
  <si>
    <t>Lambert-Beer</t>
  </si>
  <si>
    <t>Rotationsspektroskopie</t>
  </si>
  <si>
    <t>Schwingungsspektroskopie beschreibt die Schwingung von Molekülen: Für jedes Atom werden 3 Koordinaten benötigt N atomiges Molekül -&gt; 3n-6 (bzw. 3n-5) = Gesamtzahl der Schwingungen</t>
  </si>
  <si>
    <t>\frac{1}{\upmu}=\frac{1}{m_1}+\frac{1}{m_2}</t>
  </si>
  <si>
    <t>k: Federkonstante, $$\mu$$: reduzierte Masse</t>
  </si>
  <si>
    <t>\frac{1}{\mu}=\frac{1}{m_1}+\frac{1}{m_2}</t>
  </si>
  <si>
    <t>Formeln kann man nur direkt als Gleichung (das Wurzelsymbol links) eingeben. Da gibt es auch eine Vorschau, sodass man Fehler direkt sehen kann.</t>
  </si>
  <si>
    <t>Ich habe jetzt einfach mal was auf die Folien geschrieben, wo findet man das wieder oder kann ich selbst das nicht lesen?</t>
  </si>
  <si>
    <t>Du musst das in den Channel "Senden" - dann ist es gespeichert</t>
  </si>
  <si>
    <t>hier fließen Federkonstante und reduzierte Masse ein. Danke für die Vorschau :o)</t>
  </si>
  <si>
    <t>v_0=\frac{1}{2\pi}\sqrt{\frac{k}{\mu}}</t>
  </si>
  <si>
    <t>Morse-Potentail</t>
  </si>
  <si>
    <t>V(R)=D_e*(1-e^{-a*(R-R_aq})^2</t>
  </si>
  <si>
    <t>kann ich da in die Latex Fomel reinschauen? Muss das ja lernen...</t>
  </si>
  <si>
    <t>Die Latex Notation ist nicht so einfach. Es spricht nichts dagegen, wenn ihr die Formeln aus den Folien raus "ausschneidet" (das Editorfeld lässt sich verkleinern/vergrößern) oder abmalt</t>
  </si>
  <si>
    <t>Boyle'sches Gesetz (Test)</t>
  </si>
  <si>
    <t>\frac{p_1*V_1}{T_1}=\frac{p_2*V_2}{T_2}</t>
  </si>
  <si>
    <t>die standardbefehle die wir brauchen, sind aber auch schnell zu erlernen...</t>
  </si>
  <si>
    <t>charakteristische Temperatur: sprunghafter Anstieg der Schwingungsfrequenz</t>
  </si>
  <si>
    <t>-&gt;Änderung des Aggregatzustandes!</t>
  </si>
  <si>
    <t>Stellen Sie sich vor, Sie sind ein Fisch und tauchen ab</t>
  </si>
  <si>
    <t>anmerkung</t>
  </si>
  <si>
    <t>x</t>
  </si>
  <si>
    <t>Hooke'sches Gesetz</t>
  </si>
  <si>
    <t>nicht so sinnvoll</t>
  </si>
  <si>
    <t>los gehts</t>
  </si>
  <si>
    <t>Viel Erfolg bei der Diplomarbeit :)</t>
  </si>
  <si>
    <t>Kann ich mir jetzt die Vorlesungen sparen, weil ich hier bessere Mitschriften bekommen</t>
  </si>
  <si>
    <t>Nonsens</t>
  </si>
  <si>
    <t>Es ist ein Traum!</t>
  </si>
  <si>
    <t>?¿</t>
  </si>
  <si>
    <t>hallo hallo</t>
  </si>
  <si>
    <t>Morgens Lehrer, abends voller :P</t>
  </si>
  <si>
    <t>Wo ist die Anwesenheitsliste</t>
  </si>
  <si>
    <t>Die Anwesenheitsliste ist unten rechts</t>
  </si>
  <si>
    <t>yay evaluation</t>
  </si>
  <si>
    <t>Ich bin zur hälfte weiblich?</t>
  </si>
  <si>
    <t>immerhin</t>
  </si>
  <si>
    <t>knuddels 2.0</t>
  </si>
  <si>
    <t>komm schon</t>
  </si>
  <si>
    <t>#weltherrschaft</t>
  </si>
  <si>
    <t>traut euch mitzuschreiben! :-)</t>
  </si>
  <si>
    <t>Schwierig sich auf die Vorlesung und das Mitschreiben gleichzeitig zu konzentrieren.</t>
  </si>
  <si>
    <t>...what?</t>
  </si>
  <si>
    <t>das war nicht die LMU München auf dem eben gezeigten Bild sondern der Lichthof des Münchener Justizpalasts</t>
  </si>
  <si>
    <t>über die einteilung von sauer lässt sich aber immerhin streiten. gefällt mir nicht</t>
  </si>
  <si>
    <t>der kniefall von warschau ist meiner ansicht nach kontrovers. einerseits positiv aufgrund brandts versöhnlicher haltung andererseits stieß brandt auch menschen aus ehemaligen deutschen gebieten vor den kopf die von dort vor der roten Armee fliehen mussten...auch eine dimension die man beleuchten sollte</t>
  </si>
  <si>
    <t>Aber trotzdem ein großer Sozialdemokrat</t>
  </si>
  <si>
    <t>ansichtssache</t>
  </si>
  <si>
    <t>dennoch ist der kniefall von warschau stets mit diesem bild verbunden. spricht dagegen, dass texte universelle quellen sind. es kommt immer auf das thema an</t>
  </si>
  <si>
    <t>Probleme beim Einsatz von Quellen im GU
- Schulquellen oft nicht auf wiss. Standard - Umformulierungen, Übersetzungen lateinischer Quellen (Schülerfreundlichkeit)
- Schüler können Quelle anders (ebenfalls schlüssig) interpretieren als der Lehrer 
schriftl. Q: Arbeitsschritte:
1. Verständnisprobleme klären, W-Fragen
2. Interpretation
Tipps: Zeilen nummerieren (bessere Übersicht), laut vorlesen lassen/selbst konzentriert lesen lassen in Stillarbeit, sinnvolles Markieren vorführen, Operatoren, Strukturskizze zur Ergebnissicherung (Tafelbild etc)
Sophie Scholl Filmstill: Quelle / Darstellung? Darstellung: filmische Rekonstruktion der Vorstellung, wie es gewesen sein könnte. Quelle: Quelle an sich, gibt Auskunft über die Vorstellung der Gesellschaft, die Mentalität bezüglich des Ereignisses
Bildquelle: Zeitebene: zeitgleich (zB Foto) /"Geschichtsbild" (Gemälde zB. einer Schlacht, Quelle dafür, wie man sich zu der Zeit bestimmten Ereignissen genähert hatte) Goldünze KdGr. &amp; Dürers Gemälde KdGr. , Präsentationform/Technik
Panowskys 3-Stufen-Bildbeschreibung: Beschreiben, Analysieren, Interpretieren</t>
  </si>
  <si>
    <t>Chor</t>
  </si>
  <si>
    <t>der nachbar kanns besser :P</t>
  </si>
  <si>
    <t>ich habe Absätze gemacht, werden nicht angezeigt .. :/</t>
  </si>
  <si>
    <t>Momentan nicht, später schon. Aber trotzdem besser öfter auf Senden drücken - nicht erst lange sammeln</t>
  </si>
  <si>
    <t>Beckenbauer</t>
  </si>
  <si>
    <t>Meine ich ja.. Adenauer</t>
  </si>
  <si>
    <t>Ich habe grade gelesen, was hier stand, und genau dann werde ich angesprochen :'(</t>
  </si>
  <si>
    <t>dreist</t>
  </si>
  <si>
    <t>Konrad Adenauer</t>
  </si>
  <si>
    <t>ahhh über den reden wir
Danke</t>
  </si>
  <si>
    <t>oh gott nicht noch so eine folie ~~</t>
  </si>
  <si>
    <t>schade, dass man hier nicht auch per drag und drop ganze word-dateien teilen kann. das wäre ne praktische funktion, da den gemeinsamen bereich vom l2p ja eh kein schwein benutzt.</t>
  </si>
  <si>
    <t>Wir haben unten uach einen Feedback Button - da gibts nen Formular wo ihr gerne sowas reinschreiben könnt - oder gerne auch nach der Vorlesung persönlich</t>
  </si>
  <si>
    <t>Bildquellen im Sinne der Visual History
--&gt; Bild in größeren Kontext betten</t>
  </si>
  <si>
    <t>Angela Merkel ist nicht Cindy Crawford.</t>
  </si>
  <si>
    <t>wieder was gelernt</t>
  </si>
  <si>
    <t>daniela katzenberger?</t>
  </si>
  <si>
    <t>wers slatko?</t>
  </si>
  <si>
    <t>Ich mag mir gar nicht vorstellen, welch sinnvolle Beiträge in einer Vorlesung mit 500 Maschbauern hier erstehen.</t>
  </si>
  <si>
    <t>Angela Merkel ungleich Cindy
Cindy gleich Frau
Angela Merkel ungleich Frau</t>
  </si>
  <si>
    <t>xD</t>
  </si>
  <si>
    <t>slatko mit jürgen = &lt;3</t>
  </si>
  <si>
    <t>Zlatko!</t>
  </si>
  <si>
    <t>zlatko! mit Z.</t>
  </si>
  <si>
    <t>slatko, jürgen und porno klaus = &lt;3</t>
  </si>
  <si>
    <t>&lt;3</t>
  </si>
  <si>
    <t>:*</t>
  </si>
  <si>
    <t>jerusalem-syndrom?</t>
  </si>
  <si>
    <t>zlatko = messias?</t>
  </si>
  <si>
    <t>vllt ja vllt nein</t>
  </si>
  <si>
    <t>Ist nicht beim Einsatz von Bildern generell die visuelle "Intelligenz" der eigentliche Knackpunkt?</t>
  </si>
  <si>
    <t>vielleicht hats was damit zu tun, dass sich die menschen dann selbst besser fühlen, wenn sie menschen sehen, die noch mieser drauf sind als sie...</t>
  </si>
  <si>
    <t>Herr Kuchler disst aktiv die Studierenden.</t>
  </si>
  <si>
    <t>tamara: GEDISST :D</t>
  </si>
  <si>
    <t>#burn</t>
  </si>
  <si>
    <t>apply water...</t>
  </si>
  <si>
    <t>jetzt bin ich beleidigt :(</t>
  </si>
  <si>
    <t>esst mehr käse, bleibt geschmeidig!</t>
  </si>
  <si>
    <t>!!!</t>
  </si>
  <si>
    <t>JA, MANN</t>
  </si>
  <si>
    <t>du bist doch der größte Käsefeind</t>
  </si>
  <si>
    <t>mama mama ich hab deinen klodeckel verziehrt :)</t>
  </si>
  <si>
    <t>Kein Gegensatz (Bild 9/11)</t>
  </si>
  <si>
    <t>that spam</t>
  </si>
  <si>
    <t>Inwiefern glaubt ihr kann man den Terror von RAF und Al'Qaeda vergleichen?</t>
  </si>
  <si>
    <t>schwierige frage. die grundlage ist ja anders. religiöser und politischer terrorismus. finde ich schwer vergleichbar</t>
  </si>
  <si>
    <t>ich finds fraglich, bei al kaida von religiöser motivation zu sprechen.</t>
  </si>
  <si>
    <t>Hat jemand die Liste gesehen?</t>
  </si>
  <si>
    <t>Religiöser terrorismus gibt es nicht</t>
  </si>
  <si>
    <t>religion und politik liegen in manchen länder nicht so weit auseinander</t>
  </si>
  <si>
    <t>Ist dann also die Form des Austragens entscheidender als die Motivation?</t>
  </si>
  <si>
    <t>RAF und Al'Qaeda sind nun wirklich zwei paar Schuhe, linksradikalismus vs. religiöser fundamentalismus</t>
  </si>
  <si>
    <t>ein wichtiger weiterer punkt ist der internationalismus und die nationale ausrichtung.</t>
  </si>
  <si>
    <t>Aber beides ist/war ja nunmal Terrorismus.</t>
  </si>
  <si>
    <t>Das bestreitet niemand</t>
  </si>
  <si>
    <t>Mag sein das Ziel ist aber jeweils ein anderes außerdem wird es anders umgesetzt...gegen al quaeda ist die RAF eine dilettantenverein</t>
  </si>
  <si>
    <t>hätte ich mal informatik studiert....</t>
  </si>
  <si>
    <t>Wo aber liegen denn dann die Gemeinsamkeiten,  sodass ich in beiden Fällen guten Gewissens von "Terror" sprechen kann.</t>
  </si>
  <si>
    <t>google --&gt; Terror</t>
  </si>
  <si>
    <t>Mal ehrlich - welcher schüler in der sekI schaltet beim filme gucken nicht auf leerlauf?</t>
  </si>
  <si>
    <t>Das Ziel ist ein aderes? Raf schlachtet also Kühe</t>
  </si>
  <si>
    <t>Da kennt aber jemand alle Antworten,  wa?</t>
  </si>
  <si>
    <t>reicht dir als antwort die umsetzung von attentaten zur durchsetzung der eigenen ziele?</t>
  </si>
  <si>
    <t>guckt mal, an der Decke ist ein Butterbrot. Hinten am Beamer.</t>
  </si>
  <si>
    <t>Nein, nach der Definition wären dann ja auch die US-Special Forces Terroristen.</t>
  </si>
  <si>
    <t>schadee mr. kuchler</t>
  </si>
  <si>
    <t>naja, dass die amerikanische regierung über 5000 personen im norden pakistans per drohne exekutieren lassen hat, ist durchaus auch terror...</t>
  </si>
  <si>
    <t>bzw. kann ich sehr gut nachvollziehen, dass die pakistanis dort das als terror empfinden.</t>
  </si>
  <si>
    <t>an den jungen mann der das programm geschrieben hat: beim eintragen eines satzes verschwindet der Text wird quasi unsichtbar taucht später aber wieder auf, ist ärgerlich blind zu tippen)</t>
  </si>
  <si>
    <t>Darüber redet aber keiner, weils amis sind</t>
  </si>
  <si>
    <t>also bei mir bleibt er sichtbar. der text.</t>
  </si>
  <si>
    <t>Wo verschwindet der Text? Hier im "Chat"?</t>
  </si>
  <si>
    <t>Wir reden gerade darüber...</t>
  </si>
  <si>
    <t>der vergleich hinkt</t>
  </si>
  <si>
    <t>"Chat" trifft es</t>
  </si>
  <si>
    <t>King Arthur</t>
  </si>
  <si>
    <t>Quelle zeugt direkt von der Vergangenheit</t>
  </si>
  <si>
    <t>warum hinkt der vergleich?</t>
  </si>
  <si>
    <t>auf jeden fall das buch lesen!</t>
  </si>
  <si>
    <t>Kann aber eine Quelle sein, wenn die Fragestellung lautet, wie die Zeit Arthurs in der heutigen Zeit dargestellt wird.</t>
  </si>
  <si>
    <t>der medicus</t>
  </si>
  <si>
    <t>ja genau, bei langen texten gibts momente wo plötzlich der bisher getippte text weg ist...also bezüglich dieses tippproblems (vllt liegts am ipad?)</t>
  </si>
  <si>
    <t>welche ipad version? ich werde das überprüfen</t>
  </si>
  <si>
    <t>ipad 3</t>
  </si>
  <si>
    <t>danke</t>
  </si>
  <si>
    <t>mit aktuellem ios</t>
  </si>
  <si>
    <t>EbM-Grundlagen
„Evidenz basierte Medizin ist der gewissenhafte, ausdrückliche und vernünftige Gebrauch der gegenwärtig besten externen wissenschaftlichen Evidenz für Entscheidungen der medizinischen Versorgung individueller Patienten.“
(Definition von Sackett)
EbM – Anliegen
Ziel:
    Hauptanliegen von EbM ist es, den individuellen Patienten bestmöglich medizinisch zu versorgen, indem wissenschaftlich gesicherte Erkenntnisse herangezogen werden, um vorhandenes Wissen zu ergänzen
    Prinzipiell dient EbM der Förderung von Fähigkeiten zur eigenen Fortbildung
    ? auf diese Art &amp; Weise soll der Arzt mit dem rapide wachsenden Wissen Schritt halten können
Evidenz in der Medizin
= Experimentelle Grundlagenforschung
= Erfahrungswissen
Med. Erfahrungswissen
    Eigene Erfahrung, Gedächtnis
    Erfahrung von Kollegen, Klinikinterne Erfahrung
        Systematische Dokumentation
        Klinische Studie (Fachartikel – Peer-Review)
            Randomisierte, kontrollierte Studie / Prospektive Studie
            Metastudie
    Wachsender Anspruch auf Allgemeingültigkeit
Quellen des Irrtums
    Wahrnehmung
    Messung
        Systematischer Messfehler
            Fehljustierung der Apparatur
            Wahrnehmungsfehler beim Ermitteln der Messwerte
            Verzerrender Ansatz
        Prinzipieller Messfehler
            Reduktion durch Messwiederholung
            Reduktion durch Verfeinerung der Apparatur
            Aber: Immer vorhanden!
    Einschätzung &amp; Interpretation
        Fehleinschätzungen
            Verfügbarkeit, Stichprobenabhängigkeit, Overconfidence, typisch Zufall
    Schlussfolgerung
        Fehlschlüsse
            logische (Logik falsch verwendet: z.B. Regen = Nass ?kein Regen: nicht nass)
            „statistische“ (Statistik falsch interpretiert: Störche &amp; Geburtenbeispiel)
Was ist wissenschaftliche „Erfahrung“/Empirie ?
    Retrospektive Erhebung
        Beantwortung einer Fragestellung durch vorher (routinemäßig) erhobene Daten
    Prospektive Erhebung
        Daten erst nach Vorliegen der Fragestellung an zufälliger Stichprobe einer definierten Grundgesamtheit erhoben
    Experiment
        Prospektive Erhebung UND kontrolliertes „Zuschalten“ mindestens einer Einflußgröße
Kontrollierte Randomisierte Klinische Studie
    Prospektive, experimentelle Studie
    Definierte Grundgesamtheit
    Stichprobe (meist mit bestimmter Erkrankung)
    Kontrolle der wichtigen Einflussgrößen
    Untersuchung von Alternativen (z.B. mit/ohne Therapie)
    Randomisierung
    ?Versuchspersonen (z. B. teilnehmende Patienten) werden unter Verwendung eines Zufallsmechanismus unterschiedlichen Gruppen zugeordnet
Evidenz – Was nehmen?
Stufe I:
    Systematischer Review zu hochwertigen randomisierten kontrollierten Studien (RCT)
    Großer methodisch hochwertiger RCT
Stufe II:
    Hochwertige kontrollierte Studie ohne Randomisierung
    Methodisch hochwertige Kohortenstudie
Stufe III:
    Hochwertige nicht experimentelle deskriptive Studien (Kohortenstudie, Fallstudie,..) &amp; Reviews dazu
Stufe IV:
    Nicht experimentelle Studien/Fallserien
Stufe V:
    Expertenmeinungen/Berichte
Definition
    Evidenzbasierte Medizin (EbM) bildet einen Konsens, der sich aus ärztlicher Erfahrung, Vorstellungen der Patienten &amp; aktuellem Stand der wissenschaftl. fundierten Medizin zusammensetzt
    Entscheidungsgrundlagen im Sinne der Evidenzbasierten Medizin sind also:
        Auf Studien basierendes medizinisches Wissen
        Ärztliche Expertise
        Individuelle Wünsche des Patienten
    sollten im Sinne eines Informed Consent unbedingt beachtet werden
Informed Consent:
    ist der Prozess, in welchem ein vollständig, umfassend &amp; verständlich informierter Patient an der Entscheidung über seine Gesundheit teilhaben kann/ sollte
    Beruht auf den legalen &amp; ethischen Rechten des Patienten über seinen Körper zu entscheiden und auf der ethischen Verantwortung des Arztes den Patienten einzubeziehen &amp; mit Respekt zu behandeln
        Leitlinien
„... idealerweise systematisch entwickelte, evidenzbasierte, eventuell auf Konsens beruhende Feststellungen, die Ärzte &amp; Patienten Orientierungs- &amp; Entscheidungshilfen für medizinische Maßnahmen unter definierten charakteristischen Bedingungen liefern sollen.“
    Therapeutische Leitlinien
    Differentialdiagnostische Entscheidungsbäume
    Protokollbasierte Therapie
Wer macht sie?
    Vertragsärztliche Qualitätszirkel, Expertenrunden
    Berufsverbände
    Wissenschaftliche Fachgesellschaften
        National und International
    Forschungszentren, Forschungsverbünde
    Nationale, internationale Institutionen
        WHO
        Gesundheitsministerien (GB, USA)
    Aber Vorsicht: der Begriff „Leitlinie“ ist nicht geschützt!
Wie kommen Leitlinien zustande
    Konsentierungsverfahren:
        Delphi-Studien
                Fragebogen
                Experten befragt
                Anonyme Antworten
                Mitteilung eines mittleren Gruppenergebnisses an Befragte
                Iteration
    Konsensuskonferenz
                ...
    Nominaler Gruppenprozess
                ...
Anforderungen aus DELBI-Prozess
    Deutsches Instrument zur methodischen Leitlinien-Bewertung
    Genau definierte Entwicklungsschritte
    Spezifikation von Dokumentarten
    Grundlage AWMF-Leitlinenentwicklung
    (Arbeitsgemeinschaft der Wissenschaftlichen Medizinischen Fachgesellschaften (AWMF))
Bewertungsschema für Leitlinien
    Evidenzbasiert?
        Vollständigkeit (Handlungsoptionen, Outcome)
        Bewertung bezogen auf Outcome?
        Aktualität?
        Peer Review und Pilottest?
    Art der Empfehlung?
        Praktikabel &amp; klinisch relevant?
        Absicherung (Evidenzgrad)?
    Nutzen für die Patienten?
        Übereinstimmung mit Behandlungsziel?
        Spezifizierte Anwendungsbedingungen?
        Wirksamkeit &amp; Nutzen
Was nutzt dem Patienten?
    Heilung
    Verbesserung der Lebensqualität
    Vermeidung überflüssiger Maßnahmen
    Vermeidung überflüssig langer Klinikaufenthalte
    Verlängerung des Lebens (?)
    Evidenz für Nutzen
?Wie so oft: Randomisierte, kontrollierte Studien!
Maßzahlen für den Nutzen
Beispiel: Mammographie-Screening - Beispiel
    500.000 Frauen in insgesamt 10 Studien
        Nach zehn Jahren
            Ohne Screening: 4 Todesfälle durch Brustkrebs pro 1000
            Mit Screening: 3 Todesfälle durch Brustkrebs pro 1000
    Relative Risikoreduktion
?Verhältnis der Risikoreduktion zum Ausgangsrisiko.
?Anteiliger prozentualer Vergleich von Risikodifferenz und Basisrisiko
        Beispiel: Das Risiko ohne Screening wird um 1‰ von 4‰ reduziert, d.h. relativ um ein Viertel (25%) ? Relative Risikoreduktion mit Screening 25%
    Absolute Risikoreduktion
        Reduktion des Risikos an Brustkrebs zu sterben durch das Screening; Differenzbetrag.
        3 ‰ - 4‰ = 1‰ d.h. 1 Promille oder 0,1 Prozent ?Absolute Risikoreduktion: 0,1 %
    Numbers Needed to Treat (NNT)
        Wie viele Personen müssen für wie lange behandelt werden, damit eine Person gerettet wird?
        Niedrige NNT ist gut.
        Hier: 1 von 1000 Frauen weniger gestorben durch Screening über 10 Jahre.
        Number Needed to Treat: 1000 Personen 10 Jahre lang behandeln (screenen)
        Es gibt auch Number Needed to Harm: Atomkraftwerk wohnen.
    Erhöhung der (mittleren) Lebenserwartung
        Um wieviel Zeit erhöht sich die durchschnittliche Lebenserwartung für eine Person aus dem betrachteten Kollektiv.
            Hier bei den 50-69 jährigen: zwölf Tage
            Interpretation: gleiche Wirkung wie 500 km weniger Autofahren pro Jahr
        Diagnostische Kennzahlen
Prä/Posttestwahrscheinlichkeit
?Kranker wird als krank erkannt
?Gesunder wird als gesund erkannt
?positives Testergebnis: wirklich Krank
?negatives Testergebnis: wirklich Gesund
?Anteil der Kranken unter der Gesamtheit
    Sensitivität = Bed. Wahrscheinlichkeit dass Test meint: „krank“, wenn tatsächlich krank
    Spezifität = Bed. Wahrscheinlichkeit dass Test meint: „gesund“, wenn tatsächlich gesund
    Pos. Prädiktiver Wert = Bed. Wahrscheinlichkeit dass krank, wenn Test meint: „krank“ (berechnen können!)
    Neg. Prädiktiver Wert = Bed. Wahrscheinlichkeit dass gesund, wenn Test meint: „gesund“ (berechnen können!)
    Prävalenz = Bed. Wahrscheinlichkeit dass krank, wenn in betrachtetem Kollektiv
    den Patienten interessiert nach einem Test der positive &amp; negative prädiktive Wert!!!
    ?Spezifität &amp; Sensitivität sind allgemein auf die Qualität des Tests bezogen, die prädiktiven Werte beurteilen das individuelle Ergebnis
    Prätest Wahrscheinlichkeit = Prävalenz
        Achtung: Prävalenz je für das Patientenkollektiv
    Posttest Wahrscheinlichkeit
        Posttest Wahrscheinlichkeit (Pos.) = Pos. Präd. Wert
        Posttest Wahrscheinlichkeit (Neg.) = 1- Neg. Präd. Wert
Likelihood Ratio
    Pos. Likelihood Ratio = Sensitivität1-Spezifität
    Neg. Likelihood Ratio = 1-SensitivitätSpezifität
    Likelihood Ratio gibt an, um wie viel mal häufiger ein positives Testresultat bei Personen mit Erkrankung vorkommt im Vergleich zu Personen ohne Erkrankung
    In der Diagnostik dient die Likelihood ratio dazu die Posttestwahrscheinlichkeit (für das Vorliegen einer Erkrankung) unter Einbezug der Prätestestwahrscheinlichkeit (für das Vorliegen einer Erkrankung) zu errechnen
    Die Likelihood Ratio hat für jeden klinischen Test und die entsprechende diagnostische Situation einen festen, empirisch ermittelten Wert
    Eine „gute“ Likelihood Ratio für positive Testresultate (positive Likelihood Ratio), mit der die Posttestwahrscheinlichkeit deutlich erhöht werden kann, ist &gt;10
    Eine „gute“ Likelihood Ratio für negative Testresultate (negative Likelihood Ratio), mit der die Posttestwahrscheinlichkeit deutlich erniedrigt werden kann, ist &lt;0.1
Abschätzung der Prädiktiven Werte - Schema
        Verschlüsselung
Symmetrische Verschlüsselung
Klartext ? Verschlüsselter Text ?Klartext
    Umwandlung mit je demselben Schlüssel
Asymmetrische Verschlüsselung das sollte man machen
    Zusammengehöriges Schlüsselpaar
    Verschlüsseler &amp; Entschlüsseler
        Allen bekannt: Verschlüsseler ? Public Key
        Nur Empfänger bekannt: Entschlüsseler ? Private Key
    Sender sucht und nutzt den Public Key des Empfängers
    Empfänger entschlüsselt mit seinem Private Key (GOLDENER SCHLÜSSEL, nie raus!)
    Klartext -- Verschlüsseler ? Verschlüsselter Text -- Entschlüsseler ? Klartext
Signatur – digitale Unterschrift
    Vertauschte Rollen der Schlüssel
    Allen bekannt: Entschlüsseler ?Öffentlicher Prüfschlüssel
    Nur dem Autoren bekannt: Verschlüsseler ?Private Signatur
    Autor verschlüsselt mit privater Signatur
    Leser prüft Echtheit mit öffentlichem Prüfschlüssel
    Dies gilt dann wie eine wirkliche Unterschrift
Problem der Schlüsselauthentizität
    Vermeiden, dass Spion mir Schlüssel unterschiebt?
    Offizielle Bezugsstellen für Schlüssel
    Hinterlege dort öffentlichen Schlüssel gegen Identitätsnachweis
    Certification Authorities (CA)
        Beispiel: RWTH Rechenzentrum
    Elektronische Signatur (ES)
    Fortgeschrittene elektronische Signatur (FES)
        ES + Authentizitätsnachweis
    Qualifizierte elektronische Signatur (QS)
        FES + qualifiziertes Zertifikat + sichere Signaturerstellungseinheit
Rollenwechsel (Verwirrungsgefahr!)
    Ver-/Entschlüsseler &amp; Ent-/Verschlüsseler
        Entschlüsselerzahlen genauso gut als Verschlüsseler nutzbar
        ABER: gleichzeitiger Rollenwechsel beider Schlüssel ist garantiert
    Dasselbe Schlüsselpaar zum Verschlüsseln und Signieren nutzbar
    Trotzdem niemals privaten Schlüssel herausgeben!
        Receiver Operating Characteristics (ROC)
Messung der Qualität eines Entscheidungsverfahrens
ROC-Kurven
    Receiver Operating Characteristics tragen die Spezifität gegen die 1-Sensitivität auf
        Statistische Aspekte
Bias – Definition (? Systematisch Falsche Betrachtungsweise)
    "Irgendein Prozess in der Beweisführung zu irgend einem Zeitpunkt, der dazu führt, dass Resultate produziert werden, die sich systematisch vom "echten" Wert unterscheiden“
    Bias beeinträchtigt die interne Validität einer Studie und kann deshalb gravierende Folgen haben; im schlimmsten Fall ist die Aussage der Studie gänzlich falsch.
Wann kann Bias auftreten?
    Beim Literaturstudium ? Language-, Publication bias
    Auswahl der Studienpopulationen ?selection bias, etwa Berkson-bias
    ?Randomisierung!!! (verhindern durch dieses)
    Unterschiede in Rahmenbed. der zu ?Performance bias
    vergleichenden Gruppen
    ?Behandlungsgleichgewicht/ Doppel-Blind-Studien!!!
    Durchführung der Studie ? Attrition Bias, Concealment,
    ?Monitoring, Sensitivitätsanalyse!!!
    Messung von Exponierung und Wirkung ? Detection bias
    ?Blindbewertung!!!
    Analyse der Daten ?Wrong sample size bias, missing clincal data bias, post hoc significance level bias, etc.
    Interpretieren der Analyse ?Confounding, Simpson Error (Confounder=verborgene Ursachen die dazu führen das 2 Effekte die korellieren aber nicht kausalität bringen ? Vgl.: Störche ?? Kinder)
    Publikation ?publication bias (strategisches Publizieren?das was positiv ist)
Studientypen
    Zum Publication Bias:
        Funnel-Plot skizierren (umgedrehter Trichter) (Glocken-Kurve)
            Effektstärke auf X-Achse
            Größe der Studie auf Y-Achse
                Bsp: viele Teilnehmer + großer Effekt ? sind sehr nah am Goldstandard an der Wahrheit
                In der realen Welt fällt üblicherweise eine Hälfte des Funnel-Plots raus ? also kein großer Effekt bei mittelgroßen Studien oder sowas
        Darstellen wie sich der Publication-Bias im Funnel-Plot auswirkt siehe „Reale Welt“-Punkt
            Problematik des Funnel-Plots: Qualität der Studie wird nicht erfasst!
        Erläutern, welches Problem der Publication Bias für die EbM darstellt.
Beobachtungsstudien
    In den gewohnten Ablauf der Behandlung von Patienten wird nicht eingegriffen
    Gegenstand von Erhebungen ist lediglich die Registrierung ausgewählter Merkmale
        Querschnittstudien
        prospektive Studien z. B. Kohortenstudien ? Datenerhebung + Auswertung
        retrospektive Studien z. B. Fall-Kontroll-Studien ? Daten schon da
    Sind effektive beim Studium seltener Erkrankungen
    Sind möglicherweise schneller und “kostengünstiger”
    Müssen verwendet werden zum Studium gesundheitsgefährdender Belastungen
    Nützlich bei der Generierung von Hypothesen
    In manchen Situationen konklusiv:
        Rauchen und Lungenkrebs
        Asbest und Lungenerkrankungen,…
    Jedoch, voraussichtlich beeinflusst durch BIAS wegen der fehlenden Vergleichbarkeit
1.Querschnittstudien
    Individuen mit und ohne Studienfaktor (E) bzw. Krankheit (C)
    Referenzpopulation, Prävalenzstudie
    Nur Assoziation zwischen Krankheit und Faktor, da zeitliche Abfolge nicht beurteilbar, seltene Erkrankungen
    Biasarten
    Schutz vor Spektrum Bias
    Schutz vor Selektion Bias
    Confounder Bias
    Detection Bias
    Schutz vor Attrition Bias
2.Fall-Kontoll-Studien
    Prinzipielle Einschränkung bei der Aussage:
    Info zu Studienfaktor nach Auftreten der Erkrankung
    Zwei separate Populationen
    Bias
    Selektion Bias
    Detection Bias
    Confounding Bias
    Berkson Bias
3.Kohortenstudien
    nicht erkrankte Individuen ohne Studienfaktor (E) (man kann auch 2 Gruppen verfolgen)
    Referenzpopulation, Prävalenzstudie, prospektiver Ansatz: Faktor (E) ? Krankheit (D)
    fixe/dynamische Kohorte, lange Zeitdauer, Dropouts, hohe Kosten
    Biasarten
    Spektrum Bias
    Reduzierung von Selektion Bias
    Reduzierung von Confounder
    Detection Bias
    Attrition Bias
Randomisierte Klinische-Studie (RCT)
    Eliminieren tendenziell Bias bedingt durch den Vergleich von Gruppen, die hinsichtlich bekannter und unbekannter Faktoren, die mit der Zielvariablen assoziiert sind, differieren
    Liefern den strengsten Nachweis einer Beziehung zwischen Ursache und Wirkung
    Vermeiden Bias bei der Behandlungszuweisung
    Können teuer und Zeit raubend sein
    Tendenz die gestellte Frage nur eingeschränkt beantworten zu können
    A prospective study comparing the effectiveness of an intervention against a control
    Warum brauchen wir bestimmte Design-Charakteristka?
        Randomisierung
        Gleichzeitige Kontrollen
        Placebo
        Doppel-Blind Technik
Intervention Kontrolle
Arzneimittel Placebo (Sham)
Operation Keine Intervention
Medizinprodukt Beste Standardbehandlung
Verhaltensmodifikation
Wesentliche Merkmale Randomisierter Kontrollierter Klinischer Studien (RCT)
    Randomisierung
    (gleichzeitiges) Mitführen einer Vergleichs- bzw. einer Kontrollgruppe (Placebo, Standard,…)
    Strukturgleichheit (Gleiche Verteilung von Stör- und Einflussgrößen)
    Behandlungsgleichheit
    Strikte Einhaltung des Prüfplans
    Objektivierung der Bewertung (Messung des Endpunktes, Blindbedingungen)
    Ein- Ausschlusskriterien
    prospektiv
Bias in RCTs
    Spektrum Bias (externe Validität)
    Reduzierung von Selektion Bias (Randomisierung)
    Reduzierung von Confounder („Randomisierung“)
    Reduzierung von Detection Bias (Blindbedingungen)
    Reduzierung von Attrition Bias (Durchführung)
Kennzahlen der Therapieeffizienz
Effektgrößen - Wir glauben es, aber macht es auch Sinn?
    Ist der Benefit wertvoll für unsere Patienten?
    Maßzahlen: ARR,NNT,RR, RRR
    Wie ist eine Relative Risiko Reduktion (RRR) gegenüber einer Absolute Risiko Reduktion für unsere Patienten zu bewerten.
    Der potentielle Benefit spiegelt sich in einer absoluten Risiko Reduktion (ARR) wider.
Systematischer Review,Meta-Analysen
Definition
    Systematic Literature Review: Studien und Analysen von bereits veröffentlichten Publikationen
    Meta-analysis: Statistical methodology to integrate and summarize results of several studies gathered entirely from existing literature. The data from individual studies may be weighted by the degree of variance to arrive at a pooled estimate of the outcome. Usually applied only to analysis of previously published randomized controlled trials.
Problemfelder von SR – Metaanalysen (immer bezogen auf Vergleichbarkeit)
    Literatursuche
    Studienqualität / Qualität der Publikation
    Zielkriterien / Effektstärke
    Heterogenität der Studien (Pat.kollektive, Methoden etc.)
    Statistisches Modell (Random versus Fixed)
Ziele der Meta Analyse
    Test der Hypothese eines Treatment Effektes
    akkurater &amp; präziser Schätzer für den Treatment-Effekt
    methodischer Nachweis zur Verallgemeinerung
    Durchführung von Subgruppenanalysen mit hinreichender Power
    Hinweise auf die Planung neuer RCTs
    ausgewogene Bewertung unabhängig vom „overflow of enthusiasm“, der einer neuen Therapie in der klinischen Praxis anhängt
Sensitivitätsanalyse
    Sämtliche Techniken, die den Einfluss verschiedener Fehlerquellen auf das Ergebnis einer Meta Analyse untersuchen
        heterogene Primärstudien
        Klinische Aspekte (hohe vs niedrige Medikamentendosis)
        Methodische Aspekte
    Meta Regression: Studienergebnisse vs. kontinuierliche Einflussvariable
Good Meta-Analytic Practice
    Spezifizierung eines Protokolls
    A priori spezifizierte Auswahlkriterien
    Bewertung der methodischen Qualität der Studien
    Identifizierung eines gemeinsamen Sets von Definitionen der Zielkriterien, Einfluss- und Confounding Faktoren
    Extraktion der Schätzer der Zielkriterien und Baseline Charakteristika
    Auswahl der angemessenen stat. Auswerteverfahren (Konfidenzintervalle)
    Bei zu lückenhafter, zu geringer Datenqualität oder Heterogenität, wähle eine beschreibende oder qualitative Zusammenfassung
    Erklärung der Robustheit der Resultate (Studienqualität, Studienauswahl, Publikationsbias, etc)
    Klare Präsentation der obigen Aspekte im Studienreport
    Bewertung methodischer Limitierungen sowohl der primären Studie , als auch des systematischen Review
    EbM Begriffe
EbM – Werkzeuge
Medline:
    umfassende medizinische Datenbank der US National Library of Medicine
    bietet kostenlosen Zugriff auf etwa 18 Millionen Literaturangaben aus über 5.200 Zeitschriften
Pubmed:
    Portal der National Library of Medicine, das ebenso eine Fülle v. Recherchemöglichkeiten bietet
    erlaubt umfassende Literaturrecherchen &amp; erschließt den gesamten Bestand von Medline sowie von Artikeln, die erst für Medline erfasst, aber noch nicht fertig indexiert sind
Cochrane Collaboration:
    besteht aus weltweit aktivem Netzwerk v. Wissenschaftl. &amp; Mitarbeitern im Gesundheitswesen
    hat die Aufgabe, systematische Reviews zu erstellen, zu aktualisieren &amp; zu verwalten
    EbM Vorgehen
Methodik
    Für das Vorgehen im Sinne der EbM gibt es eine Merkhilfe, die fünf A-Regel :
        Ask
            klare, wohlstrukturierte Fragen formulieren, die als Ausgangspunkt einer systematischen Recherche dienen können
        Acquire
            geeignete Informationsquellen wählen &amp; wissenschaftliche Publikationen (insbesondere Studien) finden, die Antworten auf diese Fragen geben
        Appraise
            gefundene Ergebnisse nach den Qualitätskriterien der EBM (Evidenzgraden) bewerten
            Fragen nach der besten aktuellen wissenschaftlichen Evidenz beantworten
        Apply
            so gewonnenes Wissen praxis- &amp; fallorientiert anwenden
            jedoch vorher im ärztlichen Gespräch mit dem Patienten individuell angemessenes Vorgehen klären &amp; dabei individuelle Einstellungen, Wünsche &amp; Ängste berücksichtigen
        Assess
            Grundlagen der Entscheidung &amp; deren Erfolg prüfen
ASK: Fragen formulieren
ACQUIRE: Informationsquellen nutzen
APPRAISE: Gefundene Informationen bewerten
APPLY: Wissen anwenden
ASSESS: Erfolg prüfen
Studienbewertung
    Methodik der EBM verlangt, dass wissenschaftliche Publikationen, die man zur Beantwortung von Fragestellungen heranzieht, vorher bewertet werden
    folgende strukturierte Fragenliste hilft bei der systematischen Bewertung von Studien
    Fragen, mit denen man die Eignung einer Studie bewerten soll, ordnen sich in drei Gruppen:
    Die Studienbewertung hat die folgenden Schwerpunkte:
        Fragen zur Validität
        Fragen zur Relevanz
        Fragen zur Brauchbarkeit
Fragen zur Validität: Stimmt das, was als Ergebnis behauptet wird?
    Wurden die Patienten zufällig den Vergleichsgruppen der Studie zugeordnet (Randomisierung)?
    Wurden die Daten sämtlicher Patienten bei der Auswertung der Studie berücksichtigt?
    Wie wird mit nicht berücksichtigten, fehlenden Daten umgegangen? Gibt es dazu Erklärungen?
    War sowohl den Patienten als auch dem beteiligten medizinischen Personal nicht bekannt, ob ein Patient in der Test- od. in der Kontrollgruppe war? (Doppelblindstudie)
    Waren die Gruppen zu Beginn der Studie vergleichbar? Wie &amp; wodurch wurde das geprüft?
    Waren abgesehen von der zu prüfenden Intervention alle Begleitumstände in den Vergleichsgruppen gleich?
Fragen zur Relevanz der Studienergebnisse: Kommt etwas Wichtiges heraus?
    Wie groß war der erzielte Effekt insgesamt (z.B. der absolute Behandlungserfolg)?
    Wie genau wurde dieser Effekt gemessen (wie stark streuen die Ergebnisse)?
Fragen zur Brauchbarkeit der Ergebnisse: Kann ich damit im vorliegenden Fall etwas anfangen?
    Lassen sich die Ergebnisse auf die vorliegende Fragestellung übertragen?
    Wurden alle klinisch bedeutenden Ereignisse &amp; Ergebnisse berücksichtigt?
    Nutzt die getestete Intervention (z.B. die Therapie) mehr als sie schadet?
Hinweis Cochrane
    In vielen Fällen kann man bei der Bewertung von Studien auf die Arbeit der Cochrane Collaboration zurückgreifen, man muss die Fragen zur Validität &amp; Relevanz also nicht selbst beantworten
    Cochrane Collaboration bewertet Studien hinsichtl. ihrer methodischen &amp; statistischen Qualität
    diese Bewertungen werden im Cochrane Review bzw. Abstract explizit formuliert
Konkrete Fragestellungen
    zum Suchen von Sachverhalten ist das Formulieren von konkreten Fragen notwendig
    gute Fragen zu stellen ist Übungssache, es gibt aber auch methodische Hilfe in konkreten Fällen
    möglichst konkrete Fragen stellen, Allgemeinplätze vermeiden
    im Rahmen einer einzigen Frage nur nach einem einzigen Sachverhalt fragen, lieber mehrere einzelne Teilfragen stellen
    eingeführten Fachbegriffe verwenden &amp; diese ggf. ins Englische übersetzen, um den Zugriff auf die internationalen Fachpublikationen vorzubereiten
    möglichst viele Fragen nach dem folgenden Schema formulieren:
EbM-Frageschema
    in der Literatur findet man für das Frageschema die Abfolge: Setting, Intervention, Outcome
    möglichst in der Form fragen:
        Ausgangslage/ Setting: Worum geht es, was ist der Ausgangspunkt?
        Eingreifen/ Intervention: Was wird getan, was geschieht?
        Ergebnis/ Outcome: Was kommt dabei heraus, wie geht es dem Patienten danach?
    Niemals die gefundenen &amp; im Sinne der EbM wissenschaftlich begründeten Empfehlungen stereotyp auf einen Patienten anwenden!
    Immer auf die individuelle Situation eingehen
    kann schon dadurch geschehen, dass man im Patientengespräch zusätzliche Beratung od. Aufklärung leistet, es kann aber auch bedeuten, eine zweitbeste Lösung zu wählen , die im Sinne der Einstellungen &amp; Bedürfnisse des Patienten die bessere ist
    Informationssuche
        Suchmaschinen
Informationsretrieval
    Informationsretrieval (information retrieval) ist das systematische Aufsuchen von Informationen
    Grundlage der Suche sind das Internet, digital erschlossene Texte oder Datenbanken
    hierfür stehen Werkzeuge zur Verfügung
Suchmaschinen
    Problem: bei der Nutzung von Internet-Suchmaschinen (z.B. Google) ist die Menge der Fundstellen riesengroß
    ?daher ist es wichtig möglichst präzise zu suchen
    BEDENKEN:
        im Internet kann fast alles behauptet oder geschrieben werden
        es ist nie ganz auszuschließen, dass Infos aus scheinbar seriösen Quellen verfälscht wurden
        Suchmaschinen erschließen nur einen Teil aller im Web verfügbaren Informationen
            Google erweitert
    derzeit am häufigsten eingesetzte Suchmaschine ist Google
    üblichen Google-Suche:
        wenn man mehrere Suchwörter in die Eingabezeile einträgt, sucht Google nach Seiten, auf denen jedes dieser Suchwörter mindestens einmal vorkommt - egal wo auf der Seite
    ? Oft reicht das zur Eingrenzung nicht aus
    Erweiterte Suche bietet mehrere Möglichkeiten der Präzisierung
        bes. wichtig ist die Suche nach einer genauen Wortgruppe (auch Phrasensuche genannt): Wörter, die man hier einträgt, werden in genau dieser Form (selbe Reihenfolge, keine zusätzlichen Wörter dazwischen) gesucht
?Jede Fundseite enthält genau diese Kette von Wörtern bzw. Zeichen
        i.d. erweiterten Google-Suche kann man auch dafür sorgen, dass nur Seiten gefunden werden, die bestimmte Wörter gerade nicht enthalten ("ohne die Wörter")
        man kann Sprache der Fundseiten ebenso festlegen, wie Herkunftsland od. Dateiformat
    ist die Schreibung eines Wortes nicht genau bekannt oder will man diese offen lassen, kann man den Platzhalter * statt eines Buchstabens im Suchwort setzen
Site-Suche
    eine weitere dort angebotene Möglichkeit ist es, die Google-Suche auf bestimmte Server-Adressen zu beschränken
            Google Syntax
    Für alle Suchmöglichkeiten aus der erweiterten Suche gibt es abkürzende Schreibweisen, so dass Sie die entsprechenden Anfragen auch in der normalen Suchmaske stellen können
    Im folgenden drei Beispiele:
    eine Phrasensuche kann man in der normalen Google-Suchmaske dadurch erreichen, dass man vor dem ersten &amp; nach dem letzten Suchwort Ihrer Phrase Anführungszeichen (") setzt
    durch ein Leerzeichen &amp; ein Minus-Zeichen direkt vor dem Suchwort schließt man Fundseiten aus, die dieses Wort enthalten
    Eingrenzung der Suche auf bestimmte Web-Adressen erfolgt dadurch, dass man site: gefolgt von der Domainangabe zusätzlich zu der Suchangaben eintragen (z.B.: Psychiatrie site:.ukaachen.de)
            Google Spezial
    durch spezielle Suchanfragen kann man in Google auch Berechnungen od. Übersetzungen anstellen:
        Der Eintrag 4,3 Gallonen in Liter rechnet aus, wieviele Liter 4,3 Gallonen entsprechen
        Die Anfrage 4 / sqrt(4) = berechnet die Division von 4 durch die Quadratwurzel aus 4
        Glück de-en sucht nach der englischen Übersetzung des Wortes Glück
    Google bietet eine Übersicht über Google-Suchtricks an
    Vermutlich wird es in Zukunft eine Kombination von Volltextsuche &amp; inhaltlicher Verschlag-wortung (Semantische Suche) geben
    Googles WonderWheel vermittelt einen ersten Einblick
        Beispiel: WonderWheel um den Begriff Medicine
            Wolfram-Alpha
    Zur Abfrage sehr strukturierter Informationen &amp; zur Berechnung weit komplizierterer Formel als in Google eignet sich Wolfram Alpha (z.B.:)
        chemische Informationen zu Wirkstoffen (z.B. Ibuprofen)
        aktuelle epidemiologische Daten (z.B. Erkrankungs- &amp; Todesfälle H1N1 in Deutschland)
        Wolfram-Alpha unterstützt die Berechnung einfacher medizinischer Kennzahlen (z.B. BMI)
        größte Stärke von Wolfram-Alpha sind mathematische Berechnungen (z.B. Wahrscheinlichkeiten, Funktionen,...)
            Medpilot
    Für die Medizin haben die Deutsche Zentralbibliothek für Medizin (ZB Med), das Deutsche Institut für Medizinische Dokumentation &amp; Information (DIMDI) &amp; die Deutsche Forschungsgemeinschaft (DFG) ein sehr nützliches Recherche-Werkzeug eingeführt: MEDPILOT.DE
    bündelt Anfragemöglichkeiten in der Art einer Metasuche
    Suche erstreckt sich auf Online-Datenbanken (Medline, Cochrane, AWMF-Leitlinien, Verlagsarchive)
    die wichtigsten Datenbanken folgen im einzeln noch
    Techniken, die Suche zu präzisieren, sind speziell auf die einzelnen Angebote zugeschnitten
            Google Scholar
    Google bietet seit einiger Zeit einen speziellen Dienst (Google Scholar) zur Suche nach wissenschaftlichen Veröffentlichungen an
    Eine Qualitätsgarantie ist durch die Scholar-Suche nicht gegeben
    Das Prinzip von Google Scholar:
    nur bestimmte Server werden durchsucht (vornehmlich solche von Bibliotheken, Universitäten &amp; anderen Bildungs- &amp; Forschungseinrichtungen)
    dort werden Informationsangebote ausgewählt, die die Form längerer wissenschaftlicher Texte haben
    Google Scholar eignet sich besser dazu, einen Überblick über ein (wissenschaftliches) Sachgebiet zu bekommen als eine normale Google-Anfrage
        Institutionelle Anbieter
Institutionen
    Das Internet bietet eine kaum zu überschauende Fülle speziell medizinischer Informationen an
    einige öffentliche Institutionen pflegen kommentierte Angebote an Verweisen auf relevante Seiten &amp; ausgewählte Recherchemöglichkeiten
    eine (keinesfalls erschöpfende) Auswahl dieser institutionellen Anbieter aus dem deutschen Sprachraum:
    DIMDI (Deutsches Institut für Medizinische Dokumentation &amp; Information) Adresse: http://www.dimdi.de/de/dimdi/index.htm
    Deutsche Zentralbibliothek für Medizin Adresse: http://www.zbmed.de/
    Arzneimittelkommission der deutschen Ärzteschaft (AkdÄ) - hier insbesondere interessant die Therapieempfehlungen Adresse: http://www.akdae.de/
    Leitlinien der Arbeitsgemeinschaft der medizinischen, wissenschaftlichen Fachgesellschaften. Adresse: http://www.arzt.de/
    Bundesärztekammer Adresse: http://www.bundesaerztekammer.de/
    Unter den internationalen Institutionen sind (nur unter anderen) wichtig:
        Die Weltgesundheitsorganisation Adresse: http://www.who.int/en/
        Die National Library of Medicine der Vereinigten Staaten Adresse: http://www.nlm.nih.gov/
            Cochrane-Collaboration
    Weltweit ist in den letzten Jahren ein organisatorisches Netz sogenannter Cochrane-Zentren &amp; Cochrane-Gruppen entstanden, bestehend aus Klinikern, Methodikern &amp; anderen Wissenschaftlern
    Im Rahmen dieser internationalen Organisation wird der Versuch unternommen, medizinische Forschungsergebnisse unter rigorosen Qualitätskriterien im Sinne einer evidenzbasierten Medizin zu bewerten &amp; zugänglich zu machen
    Ziel: Erstellung systematischer Reviews
        Cochrane-Review enthält:
            Beschreibung der Studie
            Zusammenfassung der Ergebnisse
            Bewertung der Methode
    Gegenstand der Reviews: randomisierte kontrollierte Studien
    so werden bspw. klin. Studien (bzw. Publikationen h</t>
  </si>
  <si>
    <t>1.	EbM-Grundlagen
„Evidenz basierte Medizin ist der gewissenhafte, ausdrückliche und vernünftige Gebrauch der gegenwärtig besten externen wissenschaftlichen Evidenz für Entscheidungen der medizinischen Versorgung individueller Patienten.“ 
(Definition von Sackett)
EbM – Anliegen
Ziel:
•	Hauptanliegen von EbM ist es, den individuellen Patienten bestmöglich medizinisch zu versorgen, indem wissenschaftlich gesicherte Erkenntnisse herangezogen werden, um vorhandenes Wissen zu ergänzen
•	Prinzipiell dient EbM der Förderung von Fähigkeiten zur eigenen Fortbildung
•	 auf diese Art? &amp; Weise soll der Arzt mit dem rapide wachsenden Wissen Schritt halten können
•	
Evidenz in der Medizin 
= Experimentelle Grundlagenforschung 
= Erfahrungswissen
Med. Erfahrungswissen 
•	Eigene Erfahrung, Gedächtnis 
•	Erfahrung von Kollegen, Klinikinterne Erfahrung 
o	Systematische Dokumentation 
o	Klinische Studie (Fachartikel – Peer-Review)
?	Randomisierte, kontrollierte Studie / Prospektive Studie 
?	Metastudie
•	Wachsender Anspruch auf Allgemeingültigkeit 
Quellen des Irrtums 
•	Wahrnehmung 
•	Messung 
o	Systematischer Messfehler 
?	Fehljustierung der Apparatur 
?	Wahrnehmungsfehler beim Ermitteln der Messwerte 
?	Verzerrender Ansatz
o	Prinzipieller Messfehler 
?	Reduktion durch Messwiederholung 
?	Reduktion durch Verfeinerung der Apparatur 
?	Aber: Immer vorhanden!
•	Einschätzung &amp; Interpretation 
o	Fehleinschätzungen
?	Verfügbarkeit, Stichprobenabhängigkeit, Overconfidence, typisch Zufall
•	Schlussfolgerung
o	Fehlschlüsse
?	logische (Logik falsch verwendet: z.B. Regen = Nass ?kein Regen: nicht nass)
?	„statistische“ (Statistik falsch interpretiert: Störche &amp; Geburtenbeispiel)
Was ist wissenschaftliche „Erfahrung“/Empirie ? 
•	Retrospektive Erhebung 
o	Beantwortung einer Fragestellung durch vorher (routinemäßig) erhobene Daten
•	Prospektive Erhebung 
o	Daten erst nach Vorliegen der Fragestellung an zufälliger Stichprobe einer definierten Grundgesamtheit erhoben 
•	Experiment 
o	Prospektive Erhebung UND kontrolliertes „Zuschalten“ mindestens einer Einflußgröße
Kontrollierte Randomisierte Klinische Studie 
•	Prospektive, experimentelle Studie 
•	Definierte Grundgesamtheit 
•	Stichprobe (meist mit bestimmter Erkrankung) 
•	Kontrolle der wichtigen Einflussgrößen 
•	Untersuchung von Alternativen (z.B. mit/ohne Therapie) 
•	Randomisierung
•	Versuchspersonen (z. B.? teilnehmende Patienten) werden unter Verwendung eines Zufallsmechanismus unterschiedlichen Gruppen zugeordnet 
Evidenz – Was nehmen? 
Stufe I: 
•	Systematischer Review zu hochwertigen randomisierten kontrollierten Studien (RCT) 
•	Großer methodisch hochwertiger RCT 
Stufe II: 
•	Hochwertige kontrollierte Studie ohne Randomisierung 
•	Methodisch hochwertige Kohortenstudie 
Stufe III: 
•	Hochwertige nicht experimentelle deskriptive Studien (Kohortenstudie, Fallstudie,..) &amp; Reviews dazu 
Stufe IV: 
•	Nicht experimentelle Studien/Fallserien 
Stufe V: 
•	Expertenmeinungen/Berichte 
Definition
•	Evidenzbasierte Medizin (EbM) bildet einen Konsens, der sich aus ärztlicher Erfahrung, Vorstellungen der Patienten &amp; aktuellem Stand der wissenschaftl. fundierten Medizin zusammensetzt
•	Entscheidungsgrundlagen im Sinne der Evidenzbasierten Medizin sind also:
o	Auf Studien basierendes medizinisches Wissen
o	Ärztliche Expertise
o	Individuelle Wünsche des Patienten
•	sollten im Sinne eines Informed Consent unbedingt beachtet werden
Informed Consent: 
•	ist der Prozess, in welchem ein vollständig, umfassend &amp; verständlich informierter Patient an der Entscheidung über seine Gesundheit teilhaben kann/ sollte
•	Beruht auf den legalen &amp; ethischen Rechten des Patienten über seinen Körper zu entscheiden und auf der ethischen Verantwortung des Arztes den Patienten einzubeziehen &amp; mit Respekt zu behandeln
1.	Leitlinien
„... idealerweise systematisch entwickelte, evidenzbasierte, eventuell auf Konsens beruhende Feststellungen, die Ärzte &amp; Patienten Orientierungs- &amp; Entscheidungshilfen für medizinische Maßnahmen unter definierten charakteristischen Bedingungen liefern sollen.“
•	Therapeutische Leitlinien 
•	Differentialdiagnostische Entscheidungsbäume 
•	Protokollbasierte Therapie
Wer macht sie? 
•	Vertragsärztliche Qualitätszirkel, Expertenrunden 
•	Berufsverbände 
•	Wissenschaftliche Fachgesellschaften 
o	National und International 
•	Forschungszentren, Forschungsverbünde 
•	Nationale, internationale Institutionen 
o	WHO 
o	Gesundheitsministerien (GB, USA)
•	Aber Vorsicht: der Begriff „Leitlinie“ ist nicht geschützt! 
Wie kommen Leitlinien zustande 
•	Konsentierungsverfahren: 
o	Delphi-Studien 
?	Fragebogen 
?	Experten befragt 
?	Anonyme Antworten 
?	Mitteilung eines mittleren Gruppenergebnisses an Befragte 
?	Iteration 
•	Konsensuskonferenz 
?	... 
•	Nominaler Gruppenprozess 
?	... 
Anforderungen aus DELBI-Prozess 
•	Deutsches Instrument zur methodischen Leitlinien-Bewertung 
•	Genau definierte Entwicklungsschritte 
•	Spezifikation von Dokumentarten 
•	Grundlage AWMF-Leitlinenentwicklung
•	(Arbeitsgemeinschaft der Wissenschaftlichen Medizinischen Fachgesellschaften (AWMF))
Bewertungsschema für Leitlinien 
•	Evidenzbasiert? 
o	Vollständigkeit (Handlungsoptionen, Outcome) 
o	Bewertung bezogen auf Outcome? 
o	Aktualität? 
o	Peer Review und Pilottest?
•	Art der Empfehlung? 
o	Praktikabel &amp; klinisch relevant? 
o	Absicherung (Evidenzgrad)? 
•	Nutzen für die Patienten? 
o	Übereinstimmung mit Behandlungsziel? 
o	Spezifizierte Anwendungsbedingungen?
2.	Wirksamkeit &amp; Nutzen
Was nutzt dem Patienten? 
•	Heilung 
•	Verbesserung der Lebensqualität 
•	Vermeidung überflüssiger Maßnahmen 
•	Vermeidung überflüssig langer Klinikaufenthalte 
•	Verlängerung des Lebens (?)
•	Evidenz für Nutzen 
Wie so oft: Randomisierte, kontrollierte Studien!?
Maßzahlen für den Nutzen 
Beispiel: Mammographie-Screening - Beispiel 
•	500.000 Frauen in insgesamt 10 Studien 
o	Nach zehn Jahren 
?	Ohne Screening: 4 Todesfälle durch Brustkrebs pro 1000 
?	Mit Screening: 3 Todesfälle durch Brustkrebs pro 1000
•	Relative Risikoreduktion 
Verhältnis der Risikoreduktion zum Ausgangsrisiko.? 
Anteiliger prozentualer Vergleich von Risikodifferenz und Basisrisiko? 
o	Beispiel: Das Risiko ohne Screening wird um 1‰ von 4‰ reduziert, d.h. relativ um ein Viertel (25%) ? Relative Risikoreduktion mit Screening 25%
•	Absolute Risikoreduktion 
o	Reduktion des Risikos an Brustkrebs zu sterben durch das Screening; Differenzbetrag. 
o	3 ‰ - 4‰ = 1‰ d.h. 1 Promille oder 0,1 Prozent ?Absolute Risikoreduktion: 0,1 %
•	Numbers Needed to Treat (NNT) 
o	Wie viele Personen müssen für wie lange behandelt werden, damit eine Person gerettet wird? 
o	Niedrige NNT ist gut.
o	Hier: 1 von 1000 Frauen weniger gestorben durch Screening über 10 Jahre. 
o	Number Needed to Treat: 1000 Personen 10 Jahre lang behandeln (screenen)
o	Es gibt auch Number Needed to Harm: Atomkraftwerk wohnen.
•	Erhöhung der (mittleren) Lebenserwartung
o	Um wieviel Zeit erhöht sich die durchschnittliche Lebenserwartung für eine Person aus dem betrachteten Kollektiv. 
?	Hier bei den 50-69 jährigen: zwölf Tage
?	Interpretation: gleiche Wirkung wie 500 km weniger Autofahren pro Jahr 
3.	Diagnostische Kennzahlen
Prä/Posttestwahrscheinlichkeit
Kranker wird als krank erkannt?
Gesunder wird als gesund erkannt?
positives Testergebnis: wirklich Krank?
negatives Testergebnis: wirklich Gesund?
Anteil der Kranken unter der Gesamtheit?
•	
•	Sensitivität = Bed. Wahrscheinlichkeit dass Test meint: „krank“, wenn tatsächlich krank
•	Spezifität = Bed. Wahrscheinlichkeit dass Test meint: „gesund“, wenn tatsächlich gesund
•	Pos. Prädiktiver Wert = Bed. Wahrscheinlichkeit dass krank, wenn Test meint: „krank“ (berechnen können!)
•	Neg. Prädiktiver Wert = Bed. Wahrscheinlichkeit dass gesund, wenn Test meint: „gesund“ (berechnen können!)
•	Prävalenz = Bed. Wahrscheinlichkeit dass krank, wenn in betrachtetem Kollektiv
•	den Patienten interessiert nach einem Test der positive &amp; negative prädiktive Wert!!!
•	?Spezifität &amp; Sensitivität sind allgemein auf die Qualität des Tests bezogen, die prädiktiven Werte beurteilen das individuelle Ergebnis
•	Prätest Wahrscheinlichkeit = Prävalenz
o	Achtung: Prävalenz je für das Patientenkollektiv 
•	Posttest Wahrscheinlichkeit 
o	Posttest Wahrscheinlichkeit (Pos.) = Pos. Präd. Wert
o	Posttest Wahrscheinlichkeit (Neg.) = 1- Neg. Präd. Wert 
Likelihood Ratio 
•	Pos. Likelihood Ratio = Sensitivität1-Spezifität
•	
•	Neg. Likelihood Ratio = 1-SensitivitätSpezifität
•	
•	Likelihood Ratio gibt an, um wie viel mal häufiger ein positives Testresultat bei Personen mit Erkrankung vorkommt im Vergleich zu Personen ohne Erkrankung 
•	In der Diagnostik dient die Likelihood ratio dazu die Posttestwahrscheinlichkeit (für das Vorliegen einer Erkrankung) unter Einbezug der Prätestestwahrscheinlichkeit (für das Vorliegen einer Erkrankung) zu errechnen
•	Die Likelihood Ratio hat für jeden klinischen Test und die entsprechende diagnostische Situation einen festen, empirisch ermittelten Wert
•	Eine „gute“ Likelihood Ratio für positive Testresultate (positive Likelihood Ratio), mit der die Posttestwahrscheinlichkeit deutlich erhöht werden kann, ist &gt;10
•	Eine „gute“ Likelihood Ratio für negative Testresultate (negative Likelihood Ratio), mit der die Posttestwahrscheinlichkeit deutlich erniedrigt werden kann, ist &lt;0.1
Abschätzung der Prädiktiven Werte - Schema
4.	Verschlüsselung
Symmetrische Verschlüsselung 
Klartext ? Verschlüsselter Text ?Klartext
•	Umwandlung mit je demselben Schlüssel
Asymmetrische Verschlüsselung das sollte man machen
•	Zusammengehöriges Schlüsselpaar 
•	Verschlüsseler &amp; Entschlüsseler
o	Allen bekannt: Verschlüsseler ? Public Key 
o	Nur Empfänger bekannt: Entschlüsseler ? Private Key
•	Sender sucht und nutzt den Public Key des Empfängers 
•	Empfänger entschlüsselt mit seinem Private Key (GOLDENER SCHLÜSSEL, nie raus!)
•	
•	Klartext -- Verschlüsseler ? Verschlüsselter Text -- Entschlüsseler ? Klartext 
Signatur – digitale Unterschrift
•	Vertauschte Rollen der Schlüssel 
•	Allen bekannt: Entschlüsseler ?Öffentlicher Prüfschlüssel
•	Nur dem Autoren bekannt: Verschlüsseler ?Private Signatur
•	Autor verschlüsselt mit privater Signatur 
•	Leser prüft Echtheit mit öffentlichem Prüfschlüssel
•	Dies gilt dann wie eine wirkliche Unterschrift
Problem der Schlüsselauthentizität 
•	Vermeiden, dass Spion mir Schlüssel unterschiebt? 
•	Offizielle Bezugsstellen für Schlüssel 
•	Hinterlege dort öffentlichen Schlüssel gegen Identitätsnachweis 
•	Certification Authorities (CA) 
o	Beispiel: RWTH Rechenzentrum
•	Elektronische Signatur (ES) 
•	Fortgeschrittene elektronische Signatur (FES) 
o	ES + Authentizitätsnachweis 
•	Qualifizierte elektronische Signatur (QS) 
o	FES + qualifiziertes Zertifikat + sichere Signaturerstellungseinheit
Rollenwechsel (Verwirrungsgefahr!) 
•	Ver-/Entschlüsseler &amp; Ent-/Verschlüsseler 
o	Entschlüsselerzahlen genauso gut als Verschlüsseler nutzbar 
o	ABER: gleichzeitiger Rollenwechsel beider Schlüssel ist garantiert 
•	Dasselbe Schlüsselpaar zum Verschlüsseln und Signieren nutzbar 
•	Trotzdem niemals privaten Schlüssel herausgeben!
5.	Receiver Operating Characteristics (ROC) 
Messung der Qualität eines Entscheidungsverfahrens 
ROC-Kurven 
•	Receiver Operating Characteristics tragen die Spezifität gegen die 1-Sensitivität auf
6.	Statistische Aspekte
Bias – Definition (? Systematisch Falsche Betrachtungsweise)
•	"Irgendein Prozess in der Beweisführung zu irgend einem Zeitpunkt, der dazu führt, dass Resultate produziert werden, die sich systematisch vom "echten" Wert unterscheiden“
•	Bias beeinträchtigt die interne Validität einer Studie und kann deshalb gravierende Folgen haben; im schlimmsten Fall ist die Aussage der Studie gänzlich falsch.
Wann kann Bias auftreten?
•	Beim Literaturstudium ? Language-, Publication bias 
•	Auswahl der Studienpopulationen ?selection bias, etwa Berkson-bias 
•	?Randomisierung!!! (verhindern durch dieses)
•	Unterschiede in Rahmenbed. der zu ?Performance bias
•	vergleichenden Gruppen
•	?Behandlungsgleichgewicht/ Doppel-Blind-Studien!!!
•	Durchführung der Studie ? Attrition Bias, Concealment, 
•	?Monitoring, Sensitivitätsanalyse!!!
•	Messung von Exponierung und Wirkung ? Detection bias 
•	?Blindbewertung!!!
•	Analyse der Daten ?Wrong sample size bias, missing clincal data bias, post hoc significance level bias, etc.
•	Interpretieren der Analyse ?Confounding, Simpson Error (Confounder=verborgene Ursachen die dazu führen das 2 Effekte die korellieren aber nicht kausalität bringen ? Vgl.: Störche ?? Kinder)
•	Publikation ?publication bias (strategisches Publizieren?das was positiv ist)
Studientypen
•	Zum Publication Bias: 
o	Funnel-Plot skizierren (umgedrehter Trichter) (Glocken-Kurve)
?	Effektstärke auf X-Achse
?	Größe der Studie auf Y-Achse
?	Bsp: viele Teilnehmer + großer Effekt ? sind sehr nah am Goldstandard an der Wahrheit
?	In der realen Welt fällt üblicherweise eine Hälfte des Funnel-Plots raus ? also kein großer Effekt bei mittelgroßen Studien oder sowas 
o	Darstellen wie sich der Publication-Bias im Funnel-Plot auswirkt siehe „Reale Welt“-Punkt
?	Problematik des Funnel-Plots: Qualität der Studie wird nicht erfasst!
o	Erläutern, welches Problem der Publication Bias für die EbM darstellt.
Beobachtungsstudien
•	In den gewohnten Ablauf der Behandlung von Patienten wird nicht eingegriffen
•	Gegenstand von Erhebungen ist lediglich die Registrierung ausgewählter Merkmale
o	Querschnittstudien
o	prospektive Studien z. B. Kohortenstudien ? Datenerhebung + Auswertung
o	retrospektive Studien z. B. Fall-Kontroll-Studien ? Daten schon da
•	Sind effektive beim Studium seltener Erkrankungen
•	Sind möglicherweise schneller und “kostengünstiger”
•	Müssen verwendet werden zum Studium gesundheitsgefährdender Belastungen
•	Nützlich bei der Generierung von Hypothesen
•	In manchen Situationen konklusiv:
o	Rauchen und Lungenkrebs
o	Asbest und Lungenerkrankungen,…
•	Jedoch, voraussichtlich beeinflusst durch BIAS wegen der fehlenden Vergleichbarkeit
1.Querschnittstudien
•	Individuen mit und ohne Studienfaktor (E) bzw. Krankheit (C)
•	Referenzpopulation, Prävalenzstudie
•	Nur Assoziation zwischen Krankheit und Faktor, da zeitliche Abfolge nicht beurteilbar, seltene Erkrankungen
•	Biasarten
•	Schutz vor Spektrum Bias
•	Schutz vor Selektion Bias
•	Confounder Bias
•	Detection Bias
•	Schutz vor Attrition Bias
2.Fall-Kontoll-Studien
•	Prinzipielle Einschränkung bei der Aussage:
•	Info zu Studienfaktor nach Auftreten der Erkrankung
•	Zwei separate Populationen
•	Bias
•	Selektion Bias
•	Detection Bias
•	Confounding Bias
•	Berkson Bias
3.Kohortenstudien
•	nicht erkrankte Individuen ohne Studienfaktor (E) (man kann auch 2 Gruppen verfolgen)
•	Referenzpopulation, Prävalenzstudie, prospektiver Ansatz: Faktor (E) ? Krankheit (D)
•	fixe/dynamische Kohorte, lange Zeitdauer, Dropouts, hohe Kosten
•	Biasarten
•	Spektrum Bias
•	Reduzierung von Selektion Bias
•	Reduzierung von Confounder
•	Detection Bias
•	Attrition Bias
Randomisierte Klinische-Studie (RCT)
•	Eliminieren tendenziell Bias bedingt durch den Vergleich von Gruppen, die hinsichtlich bekannter und unbekannter Faktoren, die mit der Zielvariablen assoziiert sind, differieren
•	Liefern den strengsten Nachweis einer Beziehung zwischen Ursache und Wirkung
•	Vermeiden Bias bei der Behandlungszuweisung
•	Können teuer und Zeit raubend sein
•	Tendenz die gestellte Frage nur eingeschränkt beantworten zu können
•	A prospective study comparing the effectiveness of an intervention against a control
•	Warum brauchen wir bestimmte Design-Charakteristka?
o	Randomisierung
o	Gleichzeitige Kontrollen
o	Placebo
o	Doppel-Blind Technik
Intervention Kontrolle
Arzneimittel Placebo (Sham)
Operation Keine Intervention
Medizinprodukt Beste Standardbehandlung
Verhaltensmodifikation
Wesentliche Merkmale Randomisierter Kontrollierter Klinischer Studien (RCT)
•	Randomisierung
•	(gleichzeitiges) Mitführen einer Vergleichs- bzw. einer Kontrollgruppe (Placebo, Standard,…)
•	Strukturgleichheit (Gleiche Verteilung von Stör- und Einflussgrößen)
•	Behandlungsgleichheit
•	Strikte Einhaltung des Prüfplans
•	Objektivierung der Bewertung (Messung des Endpunktes, Blindbedingungen)
•	Ein- Ausschlusskriterien
•	prospektiv
Bias in RCTs
•	Spektrum Bias (externe Validität)
•	Reduzierung von Selektion Bias (Randomisierung)
•	Reduzierung von Confounder („Randomisierung“)
•	Reduzierung von Detection Bias (Blindbedingungen)
•	Reduzierung von Attrition Bias (Durchführung)
Kennzahlen der Therapieeffizienz
Effektgrößen - Wir glauben es, aber macht es auch Sinn?
•	Ist der Benefit wertvoll für unsere Patienten?
•	Maßzahlen: ARR,NNT,RR, RRR
•	Wie ist eine Relative Risiko Reduktion (RRR) gegenüber einer Absolute Risiko Reduktion für unsere Patienten zu bewerten.
•	Der potentielle Benefit spiegelt sich in einer absoluten Risiko Reduktion (ARR) wider.
Systematischer Review,Meta-Analysen
Definition
•	Systematic Literature Review: Studien und Analysen von bereits veröffentlichten Publikationen
•	Meta-analysis: Statistical methodology to integrate and summarize results of several studies gathered entirely from existing literature. The data from individual studies may be weighted by the degree of variance to arrive at a pooled estimate of the outcome. Usually applied only to analysis of previously published randomized controlled trials.
Problemfelder von SR – Metaanalysen (immer bezogen auf Vergleichbarkeit)
•	Literatursuche
•	Studienqualität / Qualität der Publikation
•	Zielkriterien / Effektstärke
•	Heterogenität der Studien (Pat.kollektive, Methoden etc.)
•	Statistisches Modell (Random versus Fixed)
Ziele der Meta Analyse
•	Test der Hypothese eines Treatment Effektes
•	akkurater &amp; präziser Schätzer für den Treatment-Effekt
•	methodischer Nachweis zur Verallgemeinerung
•	Durchführung von Subgruppenanalysen mit hinreichender Power
•	Hinweise auf die Planung neuer RCTs
•	ausgewogene Bewertung unabhängig vom „overflow of enthusiasm“, der einer neuen Therapie in der klinischen Praxis anhängt
Sensitivitätsanalyse
•	Sämtliche Techniken, die den Einfluss verschiedener Fehlerquellen auf das Ergebnis einer Meta Analyse untersuchen
o	heterogene Primärstudien
o	Klinische Aspekte (hohe vs niedrige Medikamentendosis)
o	Methodische Aspekte
•	Meta Regression: Studienergebnisse vs. kontinuierliche Einflussvariable
Good Meta-Analytic Practice
•	Spezifizierung eines Protokolls
•	A priori spezifizierte Auswahlkriterien
•	Bewertung der methodischen Qualität der Studien
•	Identifizierung eines gemeinsamen Sets von Definitionen der Zielkriterien, Einfluss- und Confounding Faktoren
•	Extraktion der Schätzer der Zielkriterien und Baseline Charakteristika
•	Auswahl der angemessenen stat. Auswerteverfahren (Konfidenzintervalle)
•	Bei zu lückenhafter, zu geringer Datenqualität oder Heterogenität, wähle eine beschreibende oder qualitative Zusammenfassung
•	Erklärung der Robustheit der Resultate (Studienqualität, Studienauswahl, Publikationsbias, etc)
•	Klare Präsentation der obigen Aspekte im Studienreport
•	Bewertung methodischer Limitierungen sowohl der primären Studie , als auch des systematischen Review
2.	EbM Begriffe
EbM – Werkzeuge
Medline:
•	umfassende medizinische Datenbank der US National Library of Medicine
•	bietet kostenlosen Zugriff auf etwa 18 Millionen Literaturangaben aus über 5.200 Zeitschriften
Pubmed:
•	Portal der National Library of Medicine, das ebenso eine Fülle v. Recherchemöglichkeiten bietet
•	erlaubt umfassende Literaturrecherchen &amp; erschließt den gesamten Bestand von Medline sowie von Artikeln, die erst für Medline erfasst, aber noch nicht fertig indexiert sind
Cochrane Collaboration:
•	besteht aus weltweit aktivem Netzwerk v. Wissenschaftl. &amp; Mitarbeitern im Gesundheitswesen 
•	hat die Aufgabe, systematische Reviews zu erstellen, zu aktualisieren &amp; zu verwalten
3.	EbM Vorgehen
Methodik
•	Für das Vorgehen im Sinne der EbM gibt es eine Merkhilfe, die fünf A-Regel :
o	Ask 
?	klare, wohlstrukturierte Fragen formulieren, die als Ausgangspunkt einer systematischen Recherche dienen können
o	Acquire 
?	geeignete Informationsquellen wählen &amp; wissenschaftliche Publikationen (insbesondere Studien) finden, die Antworten auf diese Fragen geben
o	Appraise 
?	gefundene Ergebnisse nach den Qualitätskriterien der EBM (Evidenzgraden) bewerten
?	Fragen nach der besten aktuellen wissenschaftlichen Evidenz beantworten
o	Apply 
?	so gewonnenes Wissen praxis- &amp; fallorientiert anwenden
?	jedoch vorher im ärztlichen Gespräch mit dem Patienten individuell angemessenes Vorgehen klären &amp; dabei individuelle Einstellungen, Wünsche &amp; Ängste berücksichtigen
o	Assess
?	Grundlagen der Entscheidung &amp; deren Erfolg prüfen
ASK: Fragen formulieren 
ACQUIRE: Informationsquellen nutzen 
APPRAISE: Gefundene Informationen bewerten 
APPLY: Wissen anwenden 
ASSESS: Erfolg prüfen
Studienbewertung
•	Methodik der EBM verlangt, dass wissenschaftliche Publikationen, die man zur Beantwortung von Fragestellungen heranzieht, vorher bewertet werden
•	folgende strukturierte Fragenliste hilft bei der systematischen Bewertung von Studien 
•	Fragen, mit denen man die Eignung einer Studie bewerten soll, ordnen sich in drei Gruppen:
•	Die Studienbewertung hat die folgenden Schwerpunkte:
o	Fragen zur Validität 
o	Fragen zur Relevanz 
o	Fragen zur Brauchbarkeit
Fragen zur Validität: Stimmt das, was als Ergebnis behauptet wird?
•	Wurden die Patienten zufällig den Vergleichsgruppen der Studie zugeordnet (Randomisierung)? 
•	Wurden die Daten sämtlicher Patienten bei der Auswertung der Studie berücksichtigt? 
•	Wie wird mit nicht berücksichtigten, fehlenden Daten umgegangen? Gibt es dazu Erklärungen? 
•	War sowohl den Patienten als auch dem beteiligten medizinischen Personal nicht bekannt, ob ein Patient in der Test- od. in der Kontrollgruppe war? (Doppelblindstudie) 
•	Waren die Gruppen zu Beginn der Studie vergleichbar? Wie &amp; wodurch wurde das geprüft? 
•	Waren abgesehen von der zu prüfenden Intervention alle Begleitumstände in den Vergleichsgruppen gleich?
Fragen zur Relevanz der Studienergebnisse: Kommt etwas Wichtiges heraus?
•	Wie groß war der erzielte Effekt insgesamt (z.B. der absolute Behandlungserfolg)? 
•	Wie genau wurde dieser Effekt gemessen (wie stark streuen die Ergebnisse)?
Fragen zur Brauchbarkeit der Ergebnisse: Kann ich damit im vorliegenden Fall etwas anfangen?
•	Lassen sich die Ergebnisse auf die vorliegende Fragestellung übertragen? 
•	Wurden alle klinisch bedeutenden Ereignisse &amp; Ergebnisse berücksichtigt? 
•	Nutzt die getestete Intervention (z.B. die Therapie) mehr als sie schadet?
Hinweis Cochrane
•	In vielen Fällen kann man bei der Bewertung von Studien auf die Arbeit der Cochrane Collaboration zurückgreifen, man muss die Fragen zur Validität &amp; Relevanz also nicht selbst beantworten
•	Cochrane Collaboration bewertet Studien hinsichtl. ihrer methodischen &amp; statistischen Qualität 
•	diese Bewertungen werden im Cochrane Review bzw. Abstract explizit formuliert
Konkrete Fragestellungen
•	zum Suchen von Sachverhalten ist das Formulieren von konkreten Fragen notwendig
•	gute Fragen zu stellen ist Übungssache, es gibt aber auch methodische Hilfe in konkreten Fällen
•	möglichst konkrete Fragen stellen, Allgemeinplätze vermeiden
•	im Rahmen einer einzigen Frage nur nach einem einzigen Sachverhalt fragen, lieber mehrere einzelne Teilfragen stellen
•	eingeführten Fachbegriffe verwenden &amp; diese ggf. ins Englische übersetzen, um den Zugriff auf die internationalen Fachpublikationen vorzubereiten
•	möglichst viele Fragen nach dem folgenden Schema formulieren:
EbM-Frageschema
•	in der Literatur findet man für das Frageschema die Abfolge: Setting, Intervention, Outcome
•	möglichst in der Form fragen:
o	Ausgangslage/ Setting: Worum geht es, was ist der Ausgangspunkt?
o	Eingreifen/ Intervention: Was wird getan, was geschieht?
o	Ergebnis/ Outcome: Was kommt dabei heraus, wie geht es dem Patienten danach?
•	Niemals die gefundenen &amp; im Sinne der EbM wissenschaftlich begründeten Empfehlungen stereotyp auf einen Patienten anwenden!
•	Immer auf die individuelle Situation eingehen
•	kann schon dadurch geschehen, dass man im Patientengespräch zusätzliche Beratung od. Aufklärung leistet, es kann aber auch bedeuten, eine zweitbeste Lösung zu wählen , die im Sinne der Einstellungen &amp; Bedürfnisse des Patienten die bessere ist
4.	Informationssuche
1.	Suchmaschinen
Informationsretrieval
•	Informationsretrieval (information retrieval) ist das systematische Aufsuchen von Informationen
•	Grundlage der Suche sind das Internet, digital erschlossene Texte oder Datenbanken
•	hierfür stehen Werkzeuge zur Verfügung
Suchmaschinen
•	Problem: bei der Nutzung von Internet-Suchmaschinen (z.B. Google) ist die Menge der Fundstellen riesengroß
•	daher ist es wichtig möglichst? präzise zu suchen
•	BEDENKEN:
o	im Internet kann fast alles behauptet oder geschrieben werden 
o	es ist nie ganz auszuschließen, dass Infos aus scheinbar seriösen Quellen verfälscht wurden
o	Suchmaschinen erschließen nur einen Teil aller im Web verfügbaren Informationen
•	
1.	Google erweitert
•	derzeit am häufigsten eingesetzte Suchmaschine ist Google
•	üblichen Google-Suche:
o	wenn man mehrere Suchwörter in die Eingabezeile einträgt, sucht Google nach Seiten, auf denen jedes dieser Suchwörter mindestens einmal vorkommt - egal wo auf der Seite
•	? Oft reicht das zur Eingrenzung nicht aus
•	Erweiterte Suche bietet mehrere Möglichkeiten der Präzisierung
o	bes. wichtig ist die Suche nach einer genauen Wortgruppe (auch Phrasensuche genannt): Wörter, die man hier einträgt, werden in genau dieser Form (selbe Reihenfolge, keine zusätzlichen Wörter dazwischen) gesucht
Jede Fundseite enthält genau diese Kette von Wörtern bzw. Zeichen?
o	i.d. erweiterten Google-Suche kann man auch dafür sorgen, dass nur Seiten gefunden werden, die bestimmte Wörter gerade nicht enthalten ("ohne die Wörter")
o	man kann Sprache der Fundseiten ebenso festlegen, wie Herkunftsland od. Dateiformat
•	ist die Schreibung eines Wortes nicht genau bekannt oder will man diese offen lassen, kann man den Platzhalter * statt eines Buchstabens im Suchwort setzen
Site-Suche
•	eine weitere dort angebotene Möglichkeit ist es, die Google-Suche auf bestimmte Server-Adressen zu beschränken 
1.	Google Syntax
•	Für alle Suchmöglichkeiten aus der erweiterten Suche gibt es abkürzende Schreibweisen, so dass Sie die entsprechenden Anfragen auch in der normalen Suchmaske stellen können
•	Im folgenden drei Beispiele:
•	eine Phrasensuche kann man in der normalen Google-Suchmaske dadurch erreichen, dass man vor dem ersten &amp; nach dem letzten Suchwort Ihrer Phrase Anführungszeichen (") setzt
•	durch ein Leerzeichen &amp; ein Minus-Zeichen direkt vor dem Suchwort schließt man Fundseiten aus, die dieses Wort enthalten
•	Eingrenzung der Suche auf bestimmte Web-Adressen erfolgt dadurch, dass man site: gefolgt von der Domainangabe zusätzlich zu der Suchangaben eintragen (z.B.: Psychiatrie site:.ukaachen.de)
1.	Google Spezial
•	durch spezielle Suchanfragen kann man in Google auch Berechnungen od. Übersetzungen anstellen:
o	Der Eintrag 4,3 Gallonen in Liter rechnet aus, wieviele Liter 4,3 Gallonen entsprechen
o	Die Anfrage 4 / sqrt(4) = berechnet die Division von 4 durch die Quadratwurzel aus 4
o	Glück de-en sucht nach der englischen Übersetzung des Wortes Glück
•	Google bietet eine Übersicht über Google-Suchtricks an
•	Vermutlich wird es in Zukunft eine Kombination von Volltextsuche &amp; inhaltlicher Verschlag-wortung (Semantische Suche) geben
•	Googles WonderWheel vermittelt einen ersten Einblick
o	Beispiel: WonderWheel um den Begriff Medicine
1.	Wolfram-Alpha
•	Zur Abfrage sehr strukturierter Informationen &amp; zur Berechnung weit komplizierterer Formel als in Google eignet sich Wolfram Alpha (z.B.:)
o	chemische Informationen zu Wirkstoffen (z.B. Ibuprofen)
o	aktuelle epidemiologische Daten (z.B. Erkrankungs- &amp; Todesfälle H1N1 in Deutschland)
o	Wolfram-Alpha unterstützt die Berechnung einfacher medizinischer Kennzahlen (z.B. BMI)
o	größte Stärke von Wolfram-Alpha sind mathematische Berechnungen (z.B. Wahrscheinlichkeiten, Funktionen,...)
1.	Medpilot
•	Für die Medizin haben die Deutsche Zentralbibliothek für Medizin (ZB Med), das Deutsche Institut für Medizinische Dokumentation &amp; Information (DIMDI) &amp; die Deutsche Forschungsgemeinschaft (DFG) ein sehr nützliches Recherche-Werkzeug eingeführt: MEDPILOT.DE
•	bündelt Anfragemöglichkeiten in der Art einer Metasuche
•	Suche erstreckt sich auf Online-Datenbanken (Medline, Cochrane, AWMF-Leitlinien, Verlagsarchive)
•	die wichtigsten Datenbanken folgen im einzeln noch
•	Techniken, die Suche zu präzisieren, sind speziell auf die einzelnen Angebote zugeschnitten
1.	Google Scholar
•	Google bietet seit einiger Zeit einen speziellen Dienst (Google Scholar) zur Suche nach wissenschaftlichen Veröffentlichungen an
•	Eine Qualitätsgarantie ist durch die Scholar-Suche nicht gegeben
•	Das Prinzip von Google Scholar:
•	nur bestimmte Server werden durchsucht (vornehmlich solche von Bibliotheken, Universitäten &amp; anderen Bildungs- &amp; Forschungseinrichtungen) 
•	dort werden Informationsangebote ausgewählt, die die Form längerer wissenschaftlicher Texte haben
•	Google Scholar eignet sich besser dazu, einen Überblick über ein (wissenschaftliches) Sachgebiet zu bekommen als eine normale Google-Anfrage
2.	Institutionelle Anbieter
Institutionen
•	Das Internet bietet eine kaum zu überschauende Fülle speziell medizinischer Informationen an
•	einige öffentliche Institutionen pflegen kommentierte Angebote an Verweisen auf relevante Seiten &amp; ausgewählte Recherchemöglichkeiten
•	eine (keinesfalls erschöpfende) Auswahl dieser institutionellen Anbieter aus dem deutschen Sprachraum:
•	DIMDI (Deutsches Institut für Medizinische Dokumentation &amp; Information) Adresse: http://www.dimdi.de/de/dimdi/index.htm 
•	Deutsche Zentralbibliothek für Medizin Adresse: http://www.zbmed.de/ 
•	Arzneimittelkommission der deutschen Ärzteschaft (AkdÄ) - hier insbesondere interessant die Therapieempfehlungen Adresse: http://www.akdae.de/ 
•	Leitlinien der Arbeitsgemeinschaft der medizinischen, wissenschaftlichen Fachgesellschaften. Adresse: http://www.arzt.de/ 
•	Bundesärztekammer Adresse: http://www.bundesaerztekammer.de/
•	Unter den internationalen Institutionen sind (nur unter anderen) wichtig:
o	Die Weltgesundheitsorganisation Adresse: http://www.who.int/en/ 
o	Die National Library of Medicine der Vereinigten Staaten Adresse: http://www.nlm.nih.gov/ 
1.	Cochrane-Collaboration
•	Weltweit ist in den letzten Jahren ein organisatorisches Netz sogenannter Cochrane-Zentren &amp; Cochrane-Gruppen entstanden, bestehend aus Klinikern, Methodikern &amp; anderen Wissenschaftlern
•	Im Rahmen dieser internationalen Organisation wird der Versuch unternommen, medizinische Forschungsergebnisse unter rigorosen Qualitätskriterien im Sinne einer evidenzbasierten Medizin zu bewerten &amp; zugänglich zu machen
•	Ziel: Erstellung systematischer Reviews
o	Cochrane-Review enthält: 
?	Beschreibung der Studie
?	Zusammenfassung der Ergebnisse
?	Bewertung der Methode
•	Gegenstand der Reviews: randomisierte kontrollierte Studien
•	so werden bspw. klin. Studien (bzw. Publikationen hierzu) hinsichtlich der angewandten Methodik selektiert, sowie die Ergebnisse methodisch einwandfreier Studien in den Datenbanken der Cochrane Library (=elektronische Bibliothek der Reviews) gesammelt
•	Die Cochrane Library entwickelt sich absehbar zu einer zentralen Anlaufstelle, welche die Fragen nach der Wirksamkeit therapeutischer Ansätze, der Genauigkeit diagnostischer Entscheidungskriterien etc. auf wissenschaftlicher Grundlage zu klären hilft
•	Das Deutsche Cochrane-Zentrum befindet sich in Freiburg
•	Sie können Abstracts der Cochrane Library einsehen und suchen
Cochrane-Abstract
•	Wegen der Zugangseinschränkungen (persönliche Anmeldung oder kostenpflichtige Bestellung der Library) wird hier das Ergebnis einer Recherche in der Cochrane-Library demonstriert: ?Beispielergebnis
1.	Literaturrecherche
•	zur Literatursuche im Internet bietet die Unibib. einen Kurs an, der sehr zu empfehlen ist 
•	Wegen der Bedeutung dieses Bereichs für Ihr gesamtes wissenschaftliches &amp; berufliches Fortkommen sollen Sie die Nutzung der unverzichtbaren Hilfsmittel an dieser Stelle einüben:
1.	Medline
•	ist die für die Medizin wichtigste bibliographische Datenbank
o	Muss keine Volltexte enthalten sondern kann auch nur die Infos geben im Sinne von Autor, Titel, Thema, Erscheinungsjahr, viele haben dennoch den Abstract da (s. Pubmed ? wenn alles da ist mit Volltext dann Literaturdatenbank
o	AND, OR, NOT mengenzeichnerisch darstellen 
?	AND = Schnittmenge von 2 Kreisen
?	OR = ALLES!
?	NOT = alles außer die Schnittmenge
•	hier sind über 16 Millionen wissenschaftliche</t>
  </si>
  <si>
    <t>Wir sind voll cool</t>
  </si>
  <si>
    <t>http://ebmrockt.blogspot.de/</t>
  </si>
  <si>
    <t>hi</t>
  </si>
  <si>
    <t>Seminar2</t>
  </si>
  <si>
    <t>Seminar4</t>
  </si>
  <si>
    <t>Seminar1</t>
  </si>
  <si>
    <t>Seminar3</t>
  </si>
  <si>
    <t>Seminar3a</t>
  </si>
  <si>
    <t>SEminar1</t>
  </si>
  <si>
    <t>SEminar1a</t>
  </si>
  <si>
    <t>SEminar1b</t>
  </si>
  <si>
    <t>na</t>
  </si>
  <si>
    <t>alles fit?</t>
  </si>
  <si>
    <t>jemand da?</t>
  </si>
  <si>
    <t>201312/041103438649976089070024089.png</t>
  </si>
  <si>
    <t>201312/041103438649976089070024089-thumbnail.png</t>
  </si>
  <si>
    <t>58c7d47563374e3dabc8ffc64816c302</t>
  </si>
  <si>
    <t>201312/06185226250185947855155844.gif</t>
  </si>
  <si>
    <t>201312/06185226250185947855155844-thumbnail.gif</t>
  </si>
  <si>
    <t>088694c752914910a9e0c2a7db3a730e</t>
  </si>
  <si>
    <t>201312/100821022947644762721162356.png</t>
  </si>
  <si>
    <t>201312/100821022947644762721162356-thumbnail.png</t>
  </si>
  <si>
    <t>f2a448a1ac3d438f9cc0b602b7037779</t>
  </si>
  <si>
    <t>201312/100851431482066853865296521.png</t>
  </si>
  <si>
    <t>201312/100851431482066853865296521-thumbnail.png</t>
  </si>
  <si>
    <t>a45279258b294249856e22734858850c</t>
  </si>
  <si>
    <t>201312/100857389121591043077548698.png</t>
  </si>
  <si>
    <t>201312/100857389121591043077548698-thumbnail.png</t>
  </si>
  <si>
    <t>c9b8791252f842a9a66717e6f5eab45a</t>
  </si>
  <si>
    <t>201312/100857547531510194410902386.png</t>
  </si>
  <si>
    <t>201312/100857547531510194410902386-thumbnail.png</t>
  </si>
  <si>
    <t>0b36e174f4e04112804c1d02c116be29</t>
  </si>
  <si>
    <t>201312/101536072837376658917270994.png</t>
  </si>
  <si>
    <t>201312/101536072837376658917270994-thumbnail.png</t>
  </si>
  <si>
    <t>e918365b9c734e269c1a68677d224478</t>
  </si>
  <si>
    <t>201312/130820021755759957514011325.png</t>
  </si>
  <si>
    <t>201312/130820021755759957514011325-thumbnail.png</t>
  </si>
  <si>
    <t>809f22ef7c5d4a899c37d0f0b763c1dc</t>
  </si>
  <si>
    <t>201312/130835497425366536588923183.png</t>
  </si>
  <si>
    <t>201312/130835497425366536588923183-thumbnail.png</t>
  </si>
  <si>
    <t>1170cb45729d43a597a9e79045a4bab0</t>
  </si>
  <si>
    <t>201312/171618452895537794463485903.png</t>
  </si>
  <si>
    <t>201312/171618452895537794463485903-thumbnail.png</t>
  </si>
  <si>
    <t>6a23247bc2b94179a56a962f180e2e3d</t>
  </si>
  <si>
    <t>201312/171619331034395809337701045.png</t>
  </si>
  <si>
    <t>201312/171619331034395809337701045-thumbnail.png</t>
  </si>
  <si>
    <t>4af899e52cbd48169d0ae900d4a81add</t>
  </si>
  <si>
    <t>201312/171708186333966597814604279.png</t>
  </si>
  <si>
    <t>201312/171708186333966597814604279-thumbnail.png</t>
  </si>
  <si>
    <t>eba6dd7dde984369aac83041bed6c1a2</t>
  </si>
  <si>
    <t>201312/171723017260368373297674446.png</t>
  </si>
  <si>
    <t>201312/171723017260368373297674446-thumbnail.png</t>
  </si>
  <si>
    <t>aa3ad3173e024924a72be0a117bc2cfc</t>
  </si>
  <si>
    <t>201312/201016082892752728384492618.png</t>
  </si>
  <si>
    <t>201312/201016082892752728384492618-thumbnail.png</t>
  </si>
  <si>
    <t>12d64c225ff84fe9b30b2c9c7bfec9b7</t>
  </si>
  <si>
    <t>201312/201023173806023758421686863.png</t>
  </si>
  <si>
    <t>201312/201023173806023758421686863-thumbnail.png</t>
  </si>
  <si>
    <t>b158f79d98784738bde7cc534e2e1d79</t>
  </si>
  <si>
    <t>201312/201025063881630680668818227.png</t>
  </si>
  <si>
    <t>201312/201025063881630680668818227-thumbnail.png</t>
  </si>
  <si>
    <t>ef90dbe8ab2d44d096249d42af7e0d9b</t>
  </si>
  <si>
    <t>201312/201027133247655086120384237.png</t>
  </si>
  <si>
    <t>201312/201027133247655086120384237-thumbnail.png</t>
  </si>
  <si>
    <t>e391af150451477b9700dc3662cfa5a9</t>
  </si>
  <si>
    <t>201312/201044278318586851870995712.png</t>
  </si>
  <si>
    <t>201312/201044278318586851870995712-thumbnail.png</t>
  </si>
  <si>
    <t>fb554ed329284a3ea6d49a89bdfae5f6</t>
  </si>
  <si>
    <t>201312/201045018041061506260363255.png</t>
  </si>
  <si>
    <t>201312/201045018041061506260363255-thumbnail.png</t>
  </si>
  <si>
    <t>e05d2b2dcc1b4178a78b1c5089a540a6</t>
  </si>
  <si>
    <t>201312/201131194783210006107318800.png</t>
  </si>
  <si>
    <t>201312/201131194783210006107318800-thumbnail.png</t>
  </si>
  <si>
    <t>0d4ef10d3ebd468bb37bc7d231663b34</t>
  </si>
  <si>
    <t>201312/201152083342252567215979714.jpg</t>
  </si>
  <si>
    <t>201312/201152083342252567215979714-thumbnail.jpg</t>
  </si>
  <si>
    <t>9d01050b901b4ce883c2fd0aafe853a3</t>
  </si>
  <si>
    <t>201312/201153104757783648811324070.jpg</t>
  </si>
  <si>
    <t>201312/201153104757783648811324070-thumbnail.jpg</t>
  </si>
  <si>
    <t>dc5ba49f25f9447c85d602e0a867ecc8</t>
  </si>
  <si>
    <t>201312/201154002640281634730702142.jpg</t>
  </si>
  <si>
    <t>201312/201154002640281634730702142-thumbnail.jpg</t>
  </si>
  <si>
    <t>cf9690b98f9d4b969c47e034d3051d16</t>
  </si>
  <si>
    <t>201312/201156497871826310070086871.jpg</t>
  </si>
  <si>
    <t>201312/201156497871826310070086871-thumbnail.jpg</t>
  </si>
  <si>
    <t>68bc800174e14a38bf0e47f8220d2112</t>
  </si>
  <si>
    <t>201312/20115848650813479847522708.jpg</t>
  </si>
  <si>
    <t>201312/20115848650813479847522708-thumbnail.jpg</t>
  </si>
  <si>
    <t>29034249f10b4abab014be4414c50512</t>
  </si>
  <si>
    <t>201312/201159594491327141850568120.jpg</t>
  </si>
  <si>
    <t>201312/201159594491327141850568120-thumbnail.jpg</t>
  </si>
  <si>
    <t>cdb041ebfa7d43d295e5607eb9aa8d64</t>
  </si>
  <si>
    <t>201312/201204584305227675616599768.png</t>
  </si>
  <si>
    <t>201312/201204584305227675616599768-thumbnail.png</t>
  </si>
  <si>
    <t>1192b89c8bd8499fabb75f46195ca81a</t>
  </si>
  <si>
    <t>201312/201207457097670679956151372.png</t>
  </si>
  <si>
    <t>201312/201207457097670679956151372-thumbnail.png</t>
  </si>
  <si>
    <t>a159fb05605b446cb4f025c990cb6756</t>
  </si>
  <si>
    <t>201312/201214062749551684586984254.jpg</t>
  </si>
  <si>
    <t>201312/201214062749551684586984254-thumbnail.jpg</t>
  </si>
  <si>
    <t>61699d9123a24bc0906709f873243e1d</t>
  </si>
  <si>
    <t>201312/201214354484561040572816817.jpg</t>
  </si>
  <si>
    <t>201312/201214354484561040572816817-thumbnail.jpg</t>
  </si>
  <si>
    <t>9dced24afb0b4e40ab6b1688299ec9f9</t>
  </si>
  <si>
    <t>201312/201215476866902297111107674.png</t>
  </si>
  <si>
    <t>201312/201215476866902297111107674-thumbnail.png</t>
  </si>
  <si>
    <t>dce9c57664da4b30b8d6ac344af7a5f5</t>
  </si>
  <si>
    <t>201312/201216123927953898956631519.png</t>
  </si>
  <si>
    <t>201312/201216123927953898956631519-thumbnail.png</t>
  </si>
  <si>
    <t>c11735b6acaa4877b5a56b3558ec4d3e</t>
  </si>
  <si>
    <t>201312/201216517839199747467066254.jpg</t>
  </si>
  <si>
    <t>201312/201216517839199747467066254-thumbnail.jpg</t>
  </si>
  <si>
    <t>c55a92b73c7044e2bc7810b7ebc00c99</t>
  </si>
  <si>
    <t>201312/201217564282741641971791905.png</t>
  </si>
  <si>
    <t>201312/201217564282741641971791905-thumbnail.png</t>
  </si>
  <si>
    <t>5c26849100b14cc3b08a5fda7646280f</t>
  </si>
  <si>
    <t>201312/20121820475519298726846478.jpg</t>
  </si>
  <si>
    <t>201312/20121820475519298726846478-thumbnail.jpg</t>
  </si>
  <si>
    <t>56657b037cb946bf953cb6f105206ad9</t>
  </si>
  <si>
    <t>201312/2012191091174369298717218.png</t>
  </si>
  <si>
    <t>201312/2012191091174369298717218-thumbnail.png</t>
  </si>
  <si>
    <t>09b6681c64554846aa2e07e50d53e3aa</t>
  </si>
  <si>
    <t>201312/201323498588859089420231722.png</t>
  </si>
  <si>
    <t>201312/201323498588859089420231722-thumbnail.png</t>
  </si>
  <si>
    <t>c8f33aa3eb574868a567e6120f751c53</t>
  </si>
  <si>
    <t>201312/201332372078118858763555006.png</t>
  </si>
  <si>
    <t>201312/201332372078118858763555006-thumbnail.png</t>
  </si>
  <si>
    <t>5e3ad16ca8284930b634cee7e19584c9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</si>
</sst>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h:mm;@"/>
  </numFmts>
  <fonts count="2" x14ac:knownFonts="1">
    <font>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rgb="FFD7D7D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9"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32">
    <xf numFmtId="0" fontId="0" fillId="0" borderId="0" xfId="0"/>
    <xf numFmtId="22" fontId="0" fillId="0" borderId="0" xfId="0" applyNumberFormat="1"/>
    <xf numFmtId="0" fontId="0" fillId="2" borderId="0" xfId="0" applyFill="1"/>
    <xf numFmtId="0" fontId="0" fillId="2" borderId="0" xfId="0" applyFill="1" applyAlignment="1">
      <alignment vertical="top"/>
    </xf>
    <xf numFmtId="0" fontId="0" fillId="0" borderId="0" xfId="0" applyAlignment="1">
      <alignment vertical="top"/>
    </xf>
    <xf numFmtId="0" fontId="1" fillId="4" borderId="0" xfId="2" applyAlignment="1">
      <alignment vertical="top"/>
    </xf>
    <xf numFmtId="0" fontId="0" fillId="2" borderId="1" xfId="0" applyFill="1" applyBorder="1" applyAlignment="1">
      <alignment vertical="top"/>
    </xf>
    <xf numFmtId="49" fontId="0" fillId="2" borderId="1" xfId="0" applyNumberFormat="1" applyFill="1" applyBorder="1" applyAlignment="1">
      <alignment vertical="top" wrapText="1"/>
    </xf>
    <xf numFmtId="164" fontId="0" fillId="2" borderId="1" xfId="0" applyNumberFormat="1" applyFill="1" applyBorder="1" applyAlignment="1">
      <alignment vertical="top"/>
    </xf>
    <xf numFmtId="0" fontId="0" fillId="0" borderId="1" xfId="0" applyBorder="1" applyAlignment="1">
      <alignment vertical="top"/>
    </xf>
    <xf numFmtId="0" fontId="1" fillId="5" borderId="1" xfId="3" applyBorder="1" applyAlignment="1" applyProtection="1">
      <alignment vertical="top"/>
      <protection locked="0"/>
    </xf>
    <xf numFmtId="0" fontId="1" fillId="5" borderId="1" xfId="3" applyBorder="1" applyAlignment="1">
      <alignment vertical="top"/>
    </xf>
    <xf numFmtId="49" fontId="1" fillId="5" borderId="1" xfId="3" applyNumberFormat="1" applyBorder="1" applyAlignment="1">
      <alignment vertical="top" wrapText="1"/>
    </xf>
    <xf numFmtId="164" fontId="1" fillId="5" borderId="1" xfId="3" applyNumberFormat="1" applyBorder="1" applyAlignment="1">
      <alignment vertical="top"/>
    </xf>
    <xf numFmtId="0" fontId="1" fillId="4" borderId="1" xfId="2" applyBorder="1" applyAlignment="1" applyProtection="1">
      <alignment vertical="top"/>
      <protection locked="0"/>
    </xf>
    <xf numFmtId="0" fontId="1" fillId="4" borderId="1" xfId="2" applyBorder="1" applyAlignment="1">
      <alignment vertical="top"/>
    </xf>
    <xf numFmtId="49" fontId="1" fillId="4" borderId="1" xfId="2" applyNumberFormat="1" applyBorder="1" applyAlignment="1">
      <alignment vertical="top" wrapText="1"/>
    </xf>
    <xf numFmtId="164" fontId="1" fillId="4" borderId="1" xfId="2" applyNumberFormat="1" applyBorder="1" applyAlignment="1">
      <alignment vertical="top"/>
    </xf>
    <xf numFmtId="0" fontId="1" fillId="6" borderId="1" xfId="4" applyBorder="1" applyAlignment="1">
      <alignment vertical="top"/>
    </xf>
    <xf numFmtId="49" fontId="1" fillId="6" borderId="1" xfId="4" applyNumberFormat="1" applyBorder="1" applyAlignment="1">
      <alignment vertical="top" wrapText="1"/>
    </xf>
    <xf numFmtId="164" fontId="1" fillId="6" borderId="1" xfId="4" applyNumberFormat="1" applyBorder="1" applyAlignment="1">
      <alignment vertical="top"/>
    </xf>
    <xf numFmtId="0" fontId="1" fillId="3" borderId="1" xfId="1" applyBorder="1"/>
    <xf numFmtId="0" fontId="1" fillId="3" borderId="1" xfId="1" applyBorder="1" applyAlignment="1">
      <alignment vertical="top"/>
    </xf>
    <xf numFmtId="49" fontId="1" fillId="3" borderId="1" xfId="1" applyNumberFormat="1" applyBorder="1" applyAlignment="1">
      <alignment vertical="top" wrapText="1"/>
    </xf>
    <xf numFmtId="164" fontId="1" fillId="3" borderId="1" xfId="1" applyNumberFormat="1" applyBorder="1" applyAlignment="1">
      <alignment vertical="top"/>
    </xf>
    <xf numFmtId="49" fontId="0" fillId="0" borderId="1" xfId="0" applyNumberFormat="1" applyBorder="1" applyAlignment="1">
      <alignment vertical="top" wrapText="1"/>
    </xf>
    <xf numFmtId="164" fontId="0" fillId="0" borderId="1" xfId="0" applyNumberFormat="1" applyBorder="1" applyAlignment="1">
      <alignment vertical="top"/>
    </xf>
    <xf numFmtId="0" fontId="0" fillId="3" borderId="1" xfId="1" applyFont="1" applyBorder="1" applyAlignment="1">
      <alignment vertical="top"/>
    </xf>
    <xf numFmtId="22" fontId="0" fillId="0" borderId="0" xfId="0" applyNumberFormat="1" applyAlignment="1">
      <alignment vertical="top"/>
    </xf>
    <xf numFmtId="0" fontId="0" fillId="0" borderId="0" xfId="0" applyAlignment="1" applyProtection="1">
      <alignment vertical="top"/>
      <protection locked="0"/>
    </xf>
    <xf numFmtId="0" fontId="0" fillId="0" borderId="0" xfId="0" applyAlignment="1">
      <alignment vertical="top" wrapText="1"/>
    </xf>
    <xf numFmtId="0" fontId="0" fillId="0" borderId="0" xfId="0" quotePrefix="1" applyAlignment="1">
      <alignment vertical="top"/>
    </xf>
  </cellXfs>
  <cellStyles count="5">
    <cellStyle name="20 % - Akzent1" xfId="1" builtinId="30"/>
    <cellStyle name="20 % - Akzent2" xfId="2" builtinId="34"/>
    <cellStyle name="20 % - Akzent3" xfId="3" builtinId="38"/>
    <cellStyle name="20 % - Akzent6" xfId="4" builtinId="5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1"/>
  <sheetViews>
    <sheetView topLeftCell="A424" workbookViewId="0">
      <selection activeCell="F440" sqref="F440"/>
    </sheetView>
  </sheetViews>
  <sheetFormatPr baseColWidth="10" defaultRowHeight="15" x14ac:dyDescent="0.25"/>
  <cols>
    <col min="1" max="1" width="4" style="9" customWidth="1"/>
    <col min="2" max="2" width="3.42578125" style="9" customWidth="1"/>
    <col min="3" max="3" width="4.7109375" style="9" customWidth="1"/>
    <col min="4" max="4" width="103.5703125" style="25" customWidth="1"/>
    <col min="5" max="5" width="4.28515625" style="9" customWidth="1"/>
    <col min="6" max="6" width="9.140625" style="9" customWidth="1"/>
    <col min="7" max="7" width="2.85546875" style="9" customWidth="1"/>
    <col min="8" max="8" width="4.140625" style="9" customWidth="1"/>
    <col min="9" max="11" width="13.42578125" style="26" customWidth="1"/>
    <col min="12" max="12" width="13.85546875" style="26" customWidth="1"/>
    <col min="13" max="13" width="11.42578125" style="9" hidden="1" customWidth="1"/>
    <col min="14" max="14" width="7.85546875" style="9" hidden="1" customWidth="1"/>
    <col min="15" max="15" width="8.7109375" style="9" hidden="1" customWidth="1"/>
    <col min="16" max="16" width="13.85546875" style="9" customWidth="1"/>
    <col min="17" max="17" width="7.7109375" style="9" customWidth="1"/>
    <col min="18" max="16384" width="11.42578125" style="9"/>
  </cols>
  <sheetData>
    <row r="1" spans="1:17" x14ac:dyDescent="0.25">
      <c r="A1" s="6" t="s">
        <v>0</v>
      </c>
      <c r="B1" s="6" t="s">
        <v>1</v>
      </c>
      <c r="C1" s="6" t="s">
        <v>2</v>
      </c>
      <c r="D1" s="7" t="s">
        <v>3</v>
      </c>
      <c r="E1" s="6" t="s">
        <v>11</v>
      </c>
      <c r="F1" s="6" t="s">
        <v>560</v>
      </c>
      <c r="G1" s="6" t="s">
        <v>561</v>
      </c>
      <c r="H1" s="6" t="s">
        <v>4</v>
      </c>
      <c r="I1" s="8" t="s">
        <v>5</v>
      </c>
      <c r="J1" s="8" t="s">
        <v>6</v>
      </c>
      <c r="K1" s="8" t="s">
        <v>7</v>
      </c>
      <c r="L1" s="8" t="s">
        <v>8</v>
      </c>
      <c r="M1" s="6" t="s">
        <v>9</v>
      </c>
      <c r="N1" s="6" t="s">
        <v>10</v>
      </c>
      <c r="O1" s="6" t="s">
        <v>12</v>
      </c>
      <c r="P1" s="6" t="s">
        <v>13</v>
      </c>
      <c r="Q1" s="6" t="s">
        <v>559</v>
      </c>
    </row>
    <row r="2" spans="1:17" s="11" customFormat="1" x14ac:dyDescent="0.25">
      <c r="A2" s="10">
        <v>241</v>
      </c>
      <c r="B2" s="11">
        <f>IF($A2,VLOOKUP($A2,posting!$A:$N,2,FALSE),"")</f>
        <v>33</v>
      </c>
      <c r="C2" s="11">
        <f>IF($A2,VLOOKUP($A2,posting!$A:$N,3,FALSE),"")</f>
        <v>120</v>
      </c>
      <c r="D2" s="12" t="str">
        <f>IF($A2,VLOOKUP($A2,posting!$A:$N,4,FALSE),"")</f>
        <v>Korrektur von @Folie 15</v>
      </c>
      <c r="E2" s="11" t="str">
        <f>IF($A2,VLOOKUP($A2,posting!$A:$N,12,FALSE),"")</f>
        <v>IMG</v>
      </c>
      <c r="F2" s="11">
        <v>1</v>
      </c>
      <c r="G2" s="11">
        <v>1</v>
      </c>
      <c r="H2" s="11" t="str">
        <f>IF($A2,IF(VLOOKUP($A2,posting!$A:$N,5,FALSE)&gt;0,VLOOKUP($A2,posting!$A:$N,5,FALSE),""),"")</f>
        <v/>
      </c>
      <c r="I2" s="13">
        <f>IF($A2,VLOOKUP($A2,posting!$A:$N,6,FALSE),"")</f>
        <v>41607.465543981481</v>
      </c>
      <c r="J2" s="13">
        <f>IF($A2,VLOOKUP($A2,posting!$A:$N,7,FALSE),"")</f>
        <v>41607.465682870374</v>
      </c>
      <c r="K2" s="13">
        <f>IF($A2,VLOOKUP($A2,posting!$A:$N,8,FALSE),"")</f>
        <v>41607.46597222222</v>
      </c>
      <c r="L2" s="13">
        <f>IF($A2,VLOOKUP($A2,posting!$A:$N,9,FALSE),"")</f>
        <v>41607.466921296298</v>
      </c>
      <c r="M2" s="11">
        <f>IF($A2,VLOOKUP($A2,posting!$A:$N,10,FALSE),"")</f>
        <v>1.9980019980020002E-3</v>
      </c>
      <c r="N2" s="11">
        <f>IF($A2,VLOOKUP($A2,posting!$A:$N,11,FALSE),"")</f>
        <v>0</v>
      </c>
      <c r="O2" s="11">
        <f>IF($A2,IF(VLOOKUP($A2,posting!$A:$N,13,FALSE)&gt;0,VLOOKUP($A2,posting!$A:$N,13,FALSE),""),"")</f>
        <v>18</v>
      </c>
      <c r="P2" s="11" t="str">
        <f>IF($A2,IF(VLOOKUP($A2,posting!$A:$N,14,FALSE)&gt;0,VLOOKUP($A2,posting!$A:$N,14,FALSE),""),"")</f>
        <v/>
      </c>
      <c r="Q2" s="11" t="b">
        <f>IF($O2="","",VLOOKUP($O2,image!$A:$N,3,FALSE))</f>
        <v>1</v>
      </c>
    </row>
    <row r="3" spans="1:17" s="11" customFormat="1" x14ac:dyDescent="0.25">
      <c r="A3" s="10">
        <v>242</v>
      </c>
      <c r="B3" s="11">
        <f>IF($A3,VLOOKUP($A3,posting!$A:$N,2,FALSE),"")</f>
        <v>33</v>
      </c>
      <c r="C3" s="11">
        <f>IF($A3,VLOOKUP($A3,posting!$A:$N,3,FALSE),"")</f>
        <v>123</v>
      </c>
      <c r="D3" s="12" t="str">
        <f>IF($A3,VLOOKUP($A3,posting!$A:$N,4,FALSE),"")</f>
        <v>klatschen</v>
      </c>
      <c r="E3" s="11" t="str">
        <f>IF($A3,VLOOKUP($A3,posting!$A:$N,12,FALSE),"")</f>
        <v>TXT</v>
      </c>
      <c r="F3" s="11">
        <v>-1</v>
      </c>
      <c r="G3" s="11">
        <v>1</v>
      </c>
      <c r="H3" s="11" t="str">
        <f>IF($A3,IF(VLOOKUP($A3,posting!$A:$N,5,FALSE)&gt;0,VLOOKUP($A3,posting!$A:$N,5,FALSE),""),"")</f>
        <v/>
      </c>
      <c r="I3" s="13">
        <f>IF($A3,VLOOKUP($A3,posting!$A:$N,6,FALSE),"")</f>
        <v>41607.467812499999</v>
      </c>
      <c r="J3" s="13">
        <f>IF($A3,VLOOKUP($A3,posting!$A:$N,7,FALSE),"")</f>
        <v>41607.466840277775</v>
      </c>
      <c r="K3" s="13">
        <f>IF($A3,VLOOKUP($A3,posting!$A:$N,8,FALSE),"")</f>
        <v>41607.466863425929</v>
      </c>
      <c r="L3" s="13">
        <f>IF($A3,VLOOKUP($A3,posting!$A:$N,9,FALSE),"")</f>
        <v>41607.467812499999</v>
      </c>
      <c r="M3" s="11">
        <f>IF($A3,VLOOKUP($A3,posting!$A:$N,10,FALSE),"")</f>
        <v>9.9900099900099903E-2</v>
      </c>
      <c r="N3" s="11">
        <f>IF($A3,VLOOKUP($A3,posting!$A:$N,11,FALSE),"")</f>
        <v>0</v>
      </c>
      <c r="O3" s="11" t="str">
        <f>IF($A3,IF(VLOOKUP($A3,posting!$A:$N,13,FALSE)&gt;0,VLOOKUP($A3,posting!$A:$N,13,FALSE),""),"")</f>
        <v/>
      </c>
      <c r="P3" s="11" t="str">
        <f>IF($A3,IF(VLOOKUP($A3,posting!$A:$N,14,FALSE)&gt;0,VLOOKUP($A3,posting!$A:$N,14,FALSE),""),"")</f>
        <v/>
      </c>
      <c r="Q3" s="11" t="str">
        <f>IF($O3="","",VLOOKUP($O3,image!$A:$N,3,FALSE))</f>
        <v/>
      </c>
    </row>
    <row r="4" spans="1:17" s="11" customFormat="1" x14ac:dyDescent="0.25">
      <c r="A4" s="10">
        <v>243</v>
      </c>
      <c r="B4" s="11">
        <f>IF($A4,VLOOKUP($A4,posting!$A:$N,2,FALSE),"")</f>
        <v>33</v>
      </c>
      <c r="C4" s="11">
        <f>IF($A4,VLOOKUP($A4,posting!$A:$N,3,FALSE),"")</f>
        <v>129</v>
      </c>
      <c r="D4" s="12" t="str">
        <f>IF($A4,VLOOKUP($A4,posting!$A:$N,4,FALSE),"")</f>
        <v>Tearser</v>
      </c>
      <c r="E4" s="11" t="str">
        <f>IF($A4,VLOOKUP($A4,posting!$A:$N,12,FALSE),"")</f>
        <v>IMG</v>
      </c>
      <c r="F4" s="11">
        <v>-1</v>
      </c>
      <c r="G4" s="11">
        <v>1</v>
      </c>
      <c r="H4" s="11" t="str">
        <f>IF($A4,IF(VLOOKUP($A4,posting!$A:$N,5,FALSE)&gt;0,VLOOKUP($A4,posting!$A:$N,5,FALSE),""),"")</f>
        <v/>
      </c>
      <c r="I4" s="13">
        <f>IF($A4,VLOOKUP($A4,posting!$A:$N,6,FALSE),"")</f>
        <v>41607.466087962966</v>
      </c>
      <c r="J4" s="13">
        <f>IF($A4,VLOOKUP($A4,posting!$A:$N,7,FALSE),"")</f>
        <v>41607.466597222221</v>
      </c>
      <c r="K4" s="13">
        <f>IF($A4,VLOOKUP($A4,posting!$A:$N,8,FALSE),"")</f>
        <v>41607.466886574075</v>
      </c>
      <c r="L4" s="13">
        <f>IF($A4,VLOOKUP($A4,posting!$A:$N,9,FALSE),"")</f>
        <v>41607.467824074076</v>
      </c>
      <c r="M4" s="11">
        <f>IF($A4,VLOOKUP($A4,posting!$A:$N,10,FALSE),"")</f>
        <v>9.9900099900099903E-2</v>
      </c>
      <c r="N4" s="11">
        <f>IF($A4,VLOOKUP($A4,posting!$A:$N,11,FALSE),"")</f>
        <v>0</v>
      </c>
      <c r="O4" s="11">
        <f>IF($A4,IF(VLOOKUP($A4,posting!$A:$N,13,FALSE)&gt;0,VLOOKUP($A4,posting!$A:$N,13,FALSE),""),"")</f>
        <v>19</v>
      </c>
      <c r="P4" s="11" t="str">
        <f>IF($A4,IF(VLOOKUP($A4,posting!$A:$N,14,FALSE)&gt;0,VLOOKUP($A4,posting!$A:$N,14,FALSE),""),"")</f>
        <v/>
      </c>
      <c r="Q4" s="11" t="b">
        <f>IF($O4="","",VLOOKUP($O4,image!$A:$N,3,FALSE))</f>
        <v>1</v>
      </c>
    </row>
    <row r="5" spans="1:17" s="11" customFormat="1" x14ac:dyDescent="0.25">
      <c r="A5" s="10">
        <v>244</v>
      </c>
      <c r="B5" s="11">
        <f>IF($A5,VLOOKUP($A5,posting!$A:$N,2,FALSE),"")</f>
        <v>33</v>
      </c>
      <c r="C5" s="11">
        <f>IF($A5,VLOOKUP($A5,posting!$A:$N,3,FALSE),"")</f>
        <v>122</v>
      </c>
      <c r="D5" s="12" t="str">
        <f>IF($A5,VLOOKUP($A5,posting!$A:$N,4,FALSE),"")</f>
        <v>change groß schreiben</v>
      </c>
      <c r="E5" s="11" t="str">
        <f>IF($A5,VLOOKUP($A5,posting!$A:$N,12,FALSE),"")</f>
        <v>TXT</v>
      </c>
      <c r="F5" s="11">
        <v>1</v>
      </c>
      <c r="G5" s="11">
        <v>0</v>
      </c>
      <c r="H5" s="11" t="str">
        <f>IF($A5,IF(VLOOKUP($A5,posting!$A:$N,5,FALSE)&gt;0,VLOOKUP($A5,posting!$A:$N,5,FALSE),""),"")</f>
        <v/>
      </c>
      <c r="I5" s="13">
        <f>IF($A5,VLOOKUP($A5,posting!$A:$N,6,FALSE),"")</f>
        <v>41607.467986111114</v>
      </c>
      <c r="J5" s="13">
        <f>IF($A5,VLOOKUP($A5,posting!$A:$N,7,FALSE),"")</f>
        <v>41607.467060185183</v>
      </c>
      <c r="K5" s="13">
        <f>IF($A5,VLOOKUP($A5,posting!$A:$N,8,FALSE),"")</f>
        <v>41607.46707175926</v>
      </c>
      <c r="L5" s="13">
        <f>IF($A5,VLOOKUP($A5,posting!$A:$N,9,FALSE),"")</f>
        <v>41607.467986111114</v>
      </c>
      <c r="M5" s="11">
        <f>IF($A5,VLOOKUP($A5,posting!$A:$N,10,FALSE),"")</f>
        <v>0.20179820179820199</v>
      </c>
      <c r="N5" s="11">
        <f>IF($A5,VLOOKUP($A5,posting!$A:$N,11,FALSE),"")</f>
        <v>0</v>
      </c>
      <c r="O5" s="11" t="str">
        <f>IF($A5,IF(VLOOKUP($A5,posting!$A:$N,13,FALSE)&gt;0,VLOOKUP($A5,posting!$A:$N,13,FALSE),""),"")</f>
        <v/>
      </c>
      <c r="P5" s="11" t="str">
        <f>IF($A5,IF(VLOOKUP($A5,posting!$A:$N,14,FALSE)&gt;0,VLOOKUP($A5,posting!$A:$N,14,FALSE),""),"")</f>
        <v/>
      </c>
      <c r="Q5" s="11" t="str">
        <f>IF($O5="","",VLOOKUP($O5,image!$A:$N,3,FALSE))</f>
        <v/>
      </c>
    </row>
    <row r="6" spans="1:17" s="11" customFormat="1" x14ac:dyDescent="0.25">
      <c r="A6" s="10">
        <v>245</v>
      </c>
      <c r="B6" s="11">
        <f>IF($A6,VLOOKUP($A6,posting!$A:$N,2,FALSE),"")</f>
        <v>33</v>
      </c>
      <c r="C6" s="11">
        <f>IF($A6,VLOOKUP($A6,posting!$A:$N,3,FALSE),"")</f>
        <v>120</v>
      </c>
      <c r="D6" s="12" t="str">
        <f>IF($A6,VLOOKUP($A6,posting!$A:$N,4,FALSE),"")</f>
        <v>Akustik ist schlecht</v>
      </c>
      <c r="E6" s="11" t="str">
        <f>IF($A6,VLOOKUP($A6,posting!$A:$N,12,FALSE),"")</f>
        <v>TXT</v>
      </c>
      <c r="F6" s="11">
        <v>-1</v>
      </c>
      <c r="G6" s="11">
        <v>1</v>
      </c>
      <c r="H6" s="11" t="str">
        <f>IF($A6,IF(VLOOKUP($A6,posting!$A:$N,5,FALSE)&gt;0,VLOOKUP($A6,posting!$A:$N,5,FALSE),""),"")</f>
        <v/>
      </c>
      <c r="I6" s="13">
        <f>IF($A6,VLOOKUP($A6,posting!$A:$N,6,FALSE),"")</f>
        <v>41607.468090277776</v>
      </c>
      <c r="J6" s="13">
        <f>IF($A6,VLOOKUP($A6,posting!$A:$N,7,FALSE),"")</f>
        <v>41607.467118055552</v>
      </c>
      <c r="K6" s="13">
        <f>IF($A6,VLOOKUP($A6,posting!$A:$N,8,FALSE),"")</f>
        <v>41607.467141203706</v>
      </c>
      <c r="L6" s="13">
        <f>IF($A6,VLOOKUP($A6,posting!$A:$N,9,FALSE),"")</f>
        <v>41607.468090277776</v>
      </c>
      <c r="M6" s="11">
        <f>IF($A6,VLOOKUP($A6,posting!$A:$N,10,FALSE),"")</f>
        <v>0.20079920079920099</v>
      </c>
      <c r="N6" s="11">
        <f>IF($A6,VLOOKUP($A6,posting!$A:$N,11,FALSE),"")</f>
        <v>0</v>
      </c>
      <c r="O6" s="11" t="str">
        <f>IF($A6,IF(VLOOKUP($A6,posting!$A:$N,13,FALSE)&gt;0,VLOOKUP($A6,posting!$A:$N,13,FALSE),""),"")</f>
        <v/>
      </c>
      <c r="P6" s="11" t="str">
        <f>IF($A6,IF(VLOOKUP($A6,posting!$A:$N,14,FALSE)&gt;0,VLOOKUP($A6,posting!$A:$N,14,FALSE),""),"")</f>
        <v/>
      </c>
      <c r="Q6" s="11" t="str">
        <f>IF($O6="","",VLOOKUP($O6,image!$A:$N,3,FALSE))</f>
        <v/>
      </c>
    </row>
    <row r="7" spans="1:17" s="11" customFormat="1" x14ac:dyDescent="0.25">
      <c r="A7" s="10">
        <v>246</v>
      </c>
      <c r="B7" s="11">
        <f>IF($A7,VLOOKUP($A7,posting!$A:$N,2,FALSE),"")</f>
        <v>33</v>
      </c>
      <c r="C7" s="11">
        <f>IF($A7,VLOOKUP($A7,posting!$A:$N,3,FALSE),"")</f>
        <v>122</v>
      </c>
      <c r="D7" s="12" t="str">
        <f>IF($A7,VLOOKUP($A7,posting!$A:$N,4,FALSE),"")</f>
        <v>nie angst haben</v>
      </c>
      <c r="E7" s="11" t="str">
        <f>IF($A7,VLOOKUP($A7,posting!$A:$N,12,FALSE),"")</f>
        <v>TXT</v>
      </c>
      <c r="F7" s="11">
        <v>-1</v>
      </c>
      <c r="G7" s="11">
        <v>1</v>
      </c>
      <c r="H7" s="11" t="str">
        <f>IF($A7,IF(VLOOKUP($A7,posting!$A:$N,5,FALSE)&gt;0,VLOOKUP($A7,posting!$A:$N,5,FALSE),""),"")</f>
        <v/>
      </c>
      <c r="I7" s="13">
        <f>IF($A7,VLOOKUP($A7,posting!$A:$N,6,FALSE),"")</f>
        <v>41607.467175925929</v>
      </c>
      <c r="J7" s="13">
        <f>IF($A7,VLOOKUP($A7,posting!$A:$N,7,FALSE),"")</f>
        <v>41607.467199074075</v>
      </c>
      <c r="K7" s="13">
        <f>IF($A7,VLOOKUP($A7,posting!$A:$N,8,FALSE),"")</f>
        <v>41607.467222222222</v>
      </c>
      <c r="L7" s="13">
        <f>IF($A7,VLOOKUP($A7,posting!$A:$N,9,FALSE),"")</f>
        <v>41607.468148148146</v>
      </c>
      <c r="M7" s="11">
        <f>IF($A7,VLOOKUP($A7,posting!$A:$N,10,FALSE),"")</f>
        <v>9.9900099900100008E-4</v>
      </c>
      <c r="N7" s="11">
        <f>IF($A7,VLOOKUP($A7,posting!$A:$N,11,FALSE),"")</f>
        <v>0</v>
      </c>
      <c r="O7" s="11" t="str">
        <f>IF($A7,IF(VLOOKUP($A7,posting!$A:$N,13,FALSE)&gt;0,VLOOKUP($A7,posting!$A:$N,13,FALSE),""),"")</f>
        <v/>
      </c>
      <c r="P7" s="11" t="str">
        <f>IF($A7,IF(VLOOKUP($A7,posting!$A:$N,14,FALSE)&gt;0,VLOOKUP($A7,posting!$A:$N,14,FALSE),""),"")</f>
        <v/>
      </c>
      <c r="Q7" s="11" t="str">
        <f>IF($O7="","",VLOOKUP($O7,image!$A:$N,3,FALSE))</f>
        <v/>
      </c>
    </row>
    <row r="8" spans="1:17" s="11" customFormat="1" x14ac:dyDescent="0.25">
      <c r="A8" s="10">
        <v>247</v>
      </c>
      <c r="B8" s="11">
        <f>IF($A8,VLOOKUP($A8,posting!$A:$N,2,FALSE),"")</f>
        <v>33</v>
      </c>
      <c r="C8" s="11">
        <f>IF($A8,VLOOKUP($A8,posting!$A:$N,3,FALSE),"")</f>
        <v>120</v>
      </c>
      <c r="D8" s="12" t="str">
        <f>IF($A8,VLOOKUP($A8,posting!$A:$N,4,FALSE),"")</f>
        <v>Geld sinkt</v>
      </c>
      <c r="E8" s="11" t="str">
        <f>IF($A8,VLOOKUP($A8,posting!$A:$N,12,FALSE),"")</f>
        <v>TXT</v>
      </c>
      <c r="F8" s="11">
        <v>-1</v>
      </c>
      <c r="G8" s="11">
        <v>1</v>
      </c>
      <c r="H8" s="11" t="str">
        <f>IF($A8,IF(VLOOKUP($A8,posting!$A:$N,5,FALSE)&gt;0,VLOOKUP($A8,posting!$A:$N,5,FALSE),""),"")</f>
        <v/>
      </c>
      <c r="I8" s="13">
        <f>IF($A8,VLOOKUP($A8,posting!$A:$N,6,FALSE),"")</f>
        <v>41607.467256944445</v>
      </c>
      <c r="J8" s="13">
        <f>IF($A8,VLOOKUP($A8,posting!$A:$N,7,FALSE),"")</f>
        <v>41607.467268518521</v>
      </c>
      <c r="K8" s="13">
        <f>IF($A8,VLOOKUP($A8,posting!$A:$N,8,FALSE),"")</f>
        <v>41607.467280092591</v>
      </c>
      <c r="L8" s="13">
        <f>IF($A8,VLOOKUP($A8,posting!$A:$N,9,FALSE),"")</f>
        <v>41607.468229166669</v>
      </c>
      <c r="M8" s="11">
        <f>IF($A8,VLOOKUP($A8,posting!$A:$N,10,FALSE),"")</f>
        <v>0.10089910089910099</v>
      </c>
      <c r="N8" s="11">
        <f>IF($A8,VLOOKUP($A8,posting!$A:$N,11,FALSE),"")</f>
        <v>0</v>
      </c>
      <c r="O8" s="11" t="str">
        <f>IF($A8,IF(VLOOKUP($A8,posting!$A:$N,13,FALSE)&gt;0,VLOOKUP($A8,posting!$A:$N,13,FALSE),""),"")</f>
        <v/>
      </c>
      <c r="P8" s="11" t="str">
        <f>IF($A8,IF(VLOOKUP($A8,posting!$A:$N,14,FALSE)&gt;0,VLOOKUP($A8,posting!$A:$N,14,FALSE),""),"")</f>
        <v/>
      </c>
      <c r="Q8" s="11" t="str">
        <f>IF($O8="","",VLOOKUP($O8,image!$A:$N,3,FALSE))</f>
        <v/>
      </c>
    </row>
    <row r="9" spans="1:17" s="11" customFormat="1" x14ac:dyDescent="0.25">
      <c r="A9" s="10">
        <v>248</v>
      </c>
      <c r="B9" s="11">
        <f>IF($A9,VLOOKUP($A9,posting!$A:$N,2,FALSE),"")</f>
        <v>33</v>
      </c>
      <c r="C9" s="11">
        <f>IF($A9,VLOOKUP($A9,posting!$A:$N,3,FALSE),"")</f>
        <v>125</v>
      </c>
      <c r="D9" s="12" t="str">
        <f>IF($A9,VLOOKUP($A9,posting!$A:$N,4,FALSE),"")</f>
        <v>Offenbach ist schoen</v>
      </c>
      <c r="E9" s="11" t="str">
        <f>IF($A9,VLOOKUP($A9,posting!$A:$N,12,FALSE),"")</f>
        <v>TXT</v>
      </c>
      <c r="F9" s="11">
        <v>-1</v>
      </c>
      <c r="G9" s="11">
        <v>1</v>
      </c>
      <c r="H9" s="11" t="str">
        <f>IF($A9,IF(VLOOKUP($A9,posting!$A:$N,5,FALSE)&gt;0,VLOOKUP($A9,posting!$A:$N,5,FALSE),""),"")</f>
        <v/>
      </c>
      <c r="I9" s="13">
        <f>IF($A9,VLOOKUP($A9,posting!$A:$N,6,FALSE),"")</f>
        <v>41607.468252314815</v>
      </c>
      <c r="J9" s="13">
        <f>IF($A9,VLOOKUP($A9,posting!$A:$N,7,FALSE),"")</f>
        <v>41599.998032407406</v>
      </c>
      <c r="K9" s="13">
        <f>IF($A9,VLOOKUP($A9,posting!$A:$N,8,FALSE),"")</f>
        <v>41599.998055555552</v>
      </c>
      <c r="L9" s="13">
        <f>IF($A9,VLOOKUP($A9,posting!$A:$N,9,FALSE),"")</f>
        <v>41607.468252314815</v>
      </c>
      <c r="M9" s="11">
        <f>IF($A9,VLOOKUP($A9,posting!$A:$N,10,FALSE),"")</f>
        <v>0.10089910089910099</v>
      </c>
      <c r="N9" s="11">
        <f>IF($A9,VLOOKUP($A9,posting!$A:$N,11,FALSE),"")</f>
        <v>0</v>
      </c>
      <c r="O9" s="11" t="str">
        <f>IF($A9,IF(VLOOKUP($A9,posting!$A:$N,13,FALSE)&gt;0,VLOOKUP($A9,posting!$A:$N,13,FALSE),""),"")</f>
        <v/>
      </c>
      <c r="P9" s="11" t="str">
        <f>IF($A9,IF(VLOOKUP($A9,posting!$A:$N,14,FALSE)&gt;0,VLOOKUP($A9,posting!$A:$N,14,FALSE),""),"")</f>
        <v/>
      </c>
      <c r="Q9" s="11" t="str">
        <f>IF($O9="","",VLOOKUP($O9,image!$A:$N,3,FALSE))</f>
        <v/>
      </c>
    </row>
    <row r="10" spans="1:17" s="11" customFormat="1" x14ac:dyDescent="0.25">
      <c r="A10" s="10">
        <v>249</v>
      </c>
      <c r="B10" s="11">
        <f>IF($A10,VLOOKUP($A10,posting!$A:$N,2,FALSE),"")</f>
        <v>33</v>
      </c>
      <c r="C10" s="11">
        <f>IF($A10,VLOOKUP($A10,posting!$A:$N,3,FALSE),"")</f>
        <v>127</v>
      </c>
      <c r="D10" s="12" t="str">
        <f>IF($A10,VLOOKUP($A10,posting!$A:$N,4,FALSE),"")</f>
        <v>Unterdrückung von Oben</v>
      </c>
      <c r="E10" s="11" t="str">
        <f>IF($A10,VLOOKUP($A10,posting!$A:$N,12,FALSE),"")</f>
        <v>TXT</v>
      </c>
      <c r="F10" s="11">
        <v>1</v>
      </c>
      <c r="G10" s="11">
        <v>1</v>
      </c>
      <c r="H10" s="11" t="str">
        <f>IF($A10,IF(VLOOKUP($A10,posting!$A:$N,5,FALSE)&gt;0,VLOOKUP($A10,posting!$A:$N,5,FALSE),""),"")</f>
        <v/>
      </c>
      <c r="I10" s="13">
        <f>IF($A10,VLOOKUP($A10,posting!$A:$N,6,FALSE),"")</f>
        <v>41607.468472222223</v>
      </c>
      <c r="J10" s="13">
        <f>IF($A10,VLOOKUP($A10,posting!$A:$N,7,FALSE),"")</f>
        <v>41607.467395833337</v>
      </c>
      <c r="K10" s="13">
        <f>IF($A10,VLOOKUP($A10,posting!$A:$N,8,FALSE),"")</f>
        <v>41607.467407407406</v>
      </c>
      <c r="L10" s="13">
        <f>IF($A10,VLOOKUP($A10,posting!$A:$N,9,FALSE),"")</f>
        <v>41607.468472222223</v>
      </c>
      <c r="M10" s="11">
        <f>IF($A10,VLOOKUP($A10,posting!$A:$N,10,FALSE),"")</f>
        <v>0.10089910089910099</v>
      </c>
      <c r="N10" s="11">
        <f>IF($A10,VLOOKUP($A10,posting!$A:$N,11,FALSE),"")</f>
        <v>0</v>
      </c>
      <c r="O10" s="11" t="str">
        <f>IF($A10,IF(VLOOKUP($A10,posting!$A:$N,13,FALSE)&gt;0,VLOOKUP($A10,posting!$A:$N,13,FALSE),""),"")</f>
        <v/>
      </c>
      <c r="P10" s="11" t="str">
        <f>IF($A10,IF(VLOOKUP($A10,posting!$A:$N,14,FALSE)&gt;0,VLOOKUP($A10,posting!$A:$N,14,FALSE),""),"")</f>
        <v/>
      </c>
      <c r="Q10" s="11" t="str">
        <f>IF($O10="","",VLOOKUP($O10,image!$A:$N,3,FALSE))</f>
        <v/>
      </c>
    </row>
    <row r="11" spans="1:17" s="11" customFormat="1" x14ac:dyDescent="0.25">
      <c r="A11" s="10">
        <v>250</v>
      </c>
      <c r="B11" s="11">
        <f>IF($A11,VLOOKUP($A11,posting!$A:$N,2,FALSE),"")</f>
        <v>33</v>
      </c>
      <c r="C11" s="11">
        <f>IF($A11,VLOOKUP($A11,posting!$A:$N,3,FALSE),"")</f>
        <v>122</v>
      </c>
      <c r="D11" s="12" t="str">
        <f>IF($A11,VLOOKUP($A11,posting!$A:$N,4,FALSE),"")</f>
        <v>menschen die von oben wüten</v>
      </c>
      <c r="E11" s="11" t="str">
        <f>IF($A11,VLOOKUP($A11,posting!$A:$N,12,FALSE),"")</f>
        <v>TXT</v>
      </c>
      <c r="F11" s="11">
        <v>0</v>
      </c>
      <c r="G11" s="11">
        <v>1</v>
      </c>
      <c r="H11" s="11" t="str">
        <f>IF($A11,IF(VLOOKUP($A11,posting!$A:$N,5,FALSE)&gt;0,VLOOKUP($A11,posting!$A:$N,5,FALSE),""),"")</f>
        <v/>
      </c>
      <c r="I11" s="13">
        <f>IF($A11,VLOOKUP($A11,posting!$A:$N,6,FALSE),"")</f>
        <v>41607.467488425929</v>
      </c>
      <c r="J11" s="13">
        <f>IF($A11,VLOOKUP($A11,posting!$A:$N,7,FALSE),"")</f>
        <v>41607.467557870368</v>
      </c>
      <c r="K11" s="13">
        <f>IF($A11,VLOOKUP($A11,posting!$A:$N,8,FALSE),"")</f>
        <v>41607.467569444445</v>
      </c>
      <c r="L11" s="13">
        <f>IF($A11,VLOOKUP($A11,posting!$A:$N,9,FALSE),"")</f>
        <v>41607.468495370369</v>
      </c>
      <c r="M11" s="11">
        <f>IF($A11,VLOOKUP($A11,posting!$A:$N,10,FALSE),"")</f>
        <v>0.101898101898102</v>
      </c>
      <c r="N11" s="11">
        <f>IF($A11,VLOOKUP($A11,posting!$A:$N,11,FALSE),"")</f>
        <v>0</v>
      </c>
      <c r="O11" s="11" t="str">
        <f>IF($A11,IF(VLOOKUP($A11,posting!$A:$N,13,FALSE)&gt;0,VLOOKUP($A11,posting!$A:$N,13,FALSE),""),"")</f>
        <v/>
      </c>
      <c r="P11" s="11" t="str">
        <f>IF($A11,IF(VLOOKUP($A11,posting!$A:$N,14,FALSE)&gt;0,VLOOKUP($A11,posting!$A:$N,14,FALSE),""),"")</f>
        <v/>
      </c>
      <c r="Q11" s="11" t="str">
        <f>IF($O11="","",VLOOKUP($O11,image!$A:$N,3,FALSE))</f>
        <v/>
      </c>
    </row>
    <row r="12" spans="1:17" s="11" customFormat="1" x14ac:dyDescent="0.25">
      <c r="A12" s="10">
        <v>251</v>
      </c>
      <c r="B12" s="11">
        <f>IF($A12,VLOOKUP($A12,posting!$A:$N,2,FALSE),"")</f>
        <v>33</v>
      </c>
      <c r="C12" s="11">
        <f>IF($A12,VLOOKUP($A12,posting!$A:$N,3,FALSE),"")</f>
        <v>127</v>
      </c>
      <c r="D12" s="12" t="str">
        <f>IF($A12,VLOOKUP($A12,posting!$A:$N,4,FALSE),"")</f>
        <v>Wir werden beobachtet</v>
      </c>
      <c r="E12" s="11" t="str">
        <f>IF($A12,VLOOKUP($A12,posting!$A:$N,12,FALSE),"")</f>
        <v>TXT</v>
      </c>
      <c r="F12" s="11">
        <v>-1</v>
      </c>
      <c r="G12" s="11">
        <v>1</v>
      </c>
      <c r="H12" s="11" t="str">
        <f>IF($A12,IF(VLOOKUP($A12,posting!$A:$N,5,FALSE)&gt;0,VLOOKUP($A12,posting!$A:$N,5,FALSE),""),"")</f>
        <v/>
      </c>
      <c r="I12" s="13">
        <f>IF($A12,VLOOKUP($A12,posting!$A:$N,6,FALSE),"")</f>
        <v>41607.467534722222</v>
      </c>
      <c r="J12" s="13">
        <f>IF($A12,VLOOKUP($A12,posting!$A:$N,7,FALSE),"")</f>
        <v>41607.467592592591</v>
      </c>
      <c r="K12" s="13">
        <f>IF($A12,VLOOKUP($A12,posting!$A:$N,8,FALSE),"")</f>
        <v>41607.467604166668</v>
      </c>
      <c r="L12" s="13">
        <f>IF($A12,VLOOKUP($A12,posting!$A:$N,9,FALSE),"")</f>
        <v>41607.468668981484</v>
      </c>
      <c r="M12" s="11">
        <f>IF($A12,VLOOKUP($A12,posting!$A:$N,10,FALSE),"")</f>
        <v>9.9900099900099903E-2</v>
      </c>
      <c r="N12" s="11">
        <f>IF($A12,VLOOKUP($A12,posting!$A:$N,11,FALSE),"")</f>
        <v>0</v>
      </c>
      <c r="O12" s="11" t="str">
        <f>IF($A12,IF(VLOOKUP($A12,posting!$A:$N,13,FALSE)&gt;0,VLOOKUP($A12,posting!$A:$N,13,FALSE),""),"")</f>
        <v/>
      </c>
      <c r="P12" s="11" t="str">
        <f>IF($A12,IF(VLOOKUP($A12,posting!$A:$N,14,FALSE)&gt;0,VLOOKUP($A12,posting!$A:$N,14,FALSE),""),"")</f>
        <v/>
      </c>
      <c r="Q12" s="11" t="str">
        <f>IF($O12="","",VLOOKUP($O12,image!$A:$N,3,FALSE))</f>
        <v/>
      </c>
    </row>
    <row r="13" spans="1:17" s="11" customFormat="1" x14ac:dyDescent="0.25">
      <c r="A13" s="10">
        <v>252</v>
      </c>
      <c r="B13" s="11">
        <f>IF($A13,VLOOKUP($A13,posting!$A:$N,2,FALSE),"")</f>
        <v>33</v>
      </c>
      <c r="C13" s="11">
        <f>IF($A13,VLOOKUP($A13,posting!$A:$N,3,FALSE),"")</f>
        <v>128</v>
      </c>
      <c r="D13" s="12" t="str">
        <f>IF($A13,VLOOKUP($A13,posting!$A:$N,4,FALSE),"")</f>
        <v>Bewusstseinsveränderung</v>
      </c>
      <c r="E13" s="11" t="str">
        <f>IF($A13,VLOOKUP($A13,posting!$A:$N,12,FALSE),"")</f>
        <v>TXT</v>
      </c>
      <c r="F13" s="11">
        <v>-1</v>
      </c>
      <c r="G13" s="11">
        <v>1</v>
      </c>
      <c r="H13" s="11" t="str">
        <f>IF($A13,IF(VLOOKUP($A13,posting!$A:$N,5,FALSE)&gt;0,VLOOKUP($A13,posting!$A:$N,5,FALSE),""),"")</f>
        <v/>
      </c>
      <c r="I13" s="13">
        <f>IF($A13,VLOOKUP($A13,posting!$A:$N,6,FALSE),"")</f>
        <v>41607.468668981484</v>
      </c>
      <c r="J13" s="13">
        <f>IF($A13,VLOOKUP($A13,posting!$A:$N,7,FALSE),"")</f>
        <v>41607.46770833333</v>
      </c>
      <c r="K13" s="13">
        <f>IF($A13,VLOOKUP($A13,posting!$A:$N,8,FALSE),"")</f>
        <v>41607.467731481483</v>
      </c>
      <c r="L13" s="13">
        <f>IF($A13,VLOOKUP($A13,posting!$A:$N,9,FALSE),"")</f>
        <v>41607.468668981484</v>
      </c>
      <c r="M13" s="11">
        <f>IF($A13,VLOOKUP($A13,posting!$A:$N,10,FALSE),"")</f>
        <v>0.1998001998002</v>
      </c>
      <c r="N13" s="11">
        <f>IF($A13,VLOOKUP($A13,posting!$A:$N,11,FALSE),"")</f>
        <v>0</v>
      </c>
      <c r="O13" s="11" t="str">
        <f>IF($A13,IF(VLOOKUP($A13,posting!$A:$N,13,FALSE)&gt;0,VLOOKUP($A13,posting!$A:$N,13,FALSE),""),"")</f>
        <v/>
      </c>
      <c r="P13" s="11" t="str">
        <f>IF($A13,IF(VLOOKUP($A13,posting!$A:$N,14,FALSE)&gt;0,VLOOKUP($A13,posting!$A:$N,14,FALSE),""),"")</f>
        <v/>
      </c>
      <c r="Q13" s="11" t="str">
        <f>IF($O13="","",VLOOKUP($O13,image!$A:$N,3,FALSE))</f>
        <v/>
      </c>
    </row>
    <row r="14" spans="1:17" s="11" customFormat="1" x14ac:dyDescent="0.25">
      <c r="A14" s="10">
        <v>253</v>
      </c>
      <c r="B14" s="11">
        <f>IF($A14,VLOOKUP($A14,posting!$A:$N,2,FALSE),"")</f>
        <v>33</v>
      </c>
      <c r="C14" s="11">
        <f>IF($A14,VLOOKUP($A14,posting!$A:$N,3,FALSE),"")</f>
        <v>123</v>
      </c>
      <c r="D14" s="12" t="str">
        <f>IF($A14,VLOOKUP($A14,posting!$A:$N,4,FALSE),"")</f>
        <v>Chefs die Mitarbeiter unter Druck setzen und Kompetenz der Mitarbeiter in Frage stellen</v>
      </c>
      <c r="E14" s="11" t="str">
        <f>IF($A14,VLOOKUP($A14,posting!$A:$N,12,FALSE),"")</f>
        <v>TXT</v>
      </c>
      <c r="F14" s="11">
        <v>1</v>
      </c>
      <c r="G14" s="11">
        <v>1</v>
      </c>
      <c r="H14" s="11" t="str">
        <f>IF($A14,IF(VLOOKUP($A14,posting!$A:$N,5,FALSE)&gt;0,VLOOKUP($A14,posting!$A:$N,5,FALSE),""),"")</f>
        <v/>
      </c>
      <c r="I14" s="13">
        <f>IF($A14,VLOOKUP($A14,posting!$A:$N,6,FALSE),"")</f>
        <v>41607.467488425929</v>
      </c>
      <c r="J14" s="13">
        <f>IF($A14,VLOOKUP($A14,posting!$A:$N,7,FALSE),"")</f>
        <v>41607.467719907407</v>
      </c>
      <c r="K14" s="13">
        <f>IF($A14,VLOOKUP($A14,posting!$A:$N,8,FALSE),"")</f>
        <v>41607.467743055553</v>
      </c>
      <c r="L14" s="13">
        <f>IF($A14,VLOOKUP($A14,posting!$A:$N,9,FALSE),"")</f>
        <v>41607.468692129631</v>
      </c>
      <c r="M14" s="11">
        <f>IF($A14,VLOOKUP($A14,posting!$A:$N,10,FALSE),"")</f>
        <v>0.20679320679320701</v>
      </c>
      <c r="N14" s="11">
        <f>IF($A14,VLOOKUP($A14,posting!$A:$N,11,FALSE),"")</f>
        <v>0</v>
      </c>
      <c r="O14" s="11" t="str">
        <f>IF($A14,IF(VLOOKUP($A14,posting!$A:$N,13,FALSE)&gt;0,VLOOKUP($A14,posting!$A:$N,13,FALSE),""),"")</f>
        <v/>
      </c>
      <c r="P14" s="11" t="str">
        <f>IF($A14,IF(VLOOKUP($A14,posting!$A:$N,14,FALSE)&gt;0,VLOOKUP($A14,posting!$A:$N,14,FALSE),""),"")</f>
        <v/>
      </c>
      <c r="Q14" s="11" t="str">
        <f>IF($O14="","",VLOOKUP($O14,image!$A:$N,3,FALSE))</f>
        <v/>
      </c>
    </row>
    <row r="15" spans="1:17" s="11" customFormat="1" x14ac:dyDescent="0.25">
      <c r="A15" s="10">
        <v>254</v>
      </c>
      <c r="B15" s="11">
        <f>IF($A15,VLOOKUP($A15,posting!$A:$N,2,FALSE),"")</f>
        <v>33</v>
      </c>
      <c r="C15" s="11">
        <f>IF($A15,VLOOKUP($A15,posting!$A:$N,3,FALSE),"")</f>
        <v>120</v>
      </c>
      <c r="D15" s="12" t="str">
        <f>IF($A15,VLOOKUP($A15,posting!$A:$N,4,FALSE),"")</f>
        <v>Eine Klasse möchte alles gleich behalten, die Anderen toben und möchten, dass das Bewustsein geändert wird.</v>
      </c>
      <c r="E15" s="11" t="str">
        <f>IF($A15,VLOOKUP($A15,posting!$A:$N,12,FALSE),"")</f>
        <v>TXT</v>
      </c>
      <c r="F15" s="11">
        <v>1</v>
      </c>
      <c r="G15" s="11">
        <v>1</v>
      </c>
      <c r="H15" s="11" t="str">
        <f>IF($A15,IF(VLOOKUP($A15,posting!$A:$N,5,FALSE)&gt;0,VLOOKUP($A15,posting!$A:$N,5,FALSE),""),"")</f>
        <v/>
      </c>
      <c r="I15" s="13">
        <f>IF($A15,VLOOKUP($A15,posting!$A:$N,6,FALSE),"")</f>
        <v>41607.467372685183</v>
      </c>
      <c r="J15" s="13">
        <f>IF($A15,VLOOKUP($A15,posting!$A:$N,7,FALSE),"")</f>
        <v>41607.467731481483</v>
      </c>
      <c r="K15" s="13">
        <f>IF($A15,VLOOKUP($A15,posting!$A:$N,8,FALSE),"")</f>
        <v>41607.467743055553</v>
      </c>
      <c r="L15" s="13">
        <f>IF($A15,VLOOKUP($A15,posting!$A:$N,9,FALSE),"")</f>
        <v>41607.468692129631</v>
      </c>
      <c r="M15" s="11">
        <f>IF($A15,VLOOKUP($A15,posting!$A:$N,10,FALSE),"")</f>
        <v>0.107892107892108</v>
      </c>
      <c r="N15" s="11">
        <f>IF($A15,VLOOKUP($A15,posting!$A:$N,11,FALSE),"")</f>
        <v>0</v>
      </c>
      <c r="O15" s="11" t="str">
        <f>IF($A15,IF(VLOOKUP($A15,posting!$A:$N,13,FALSE)&gt;0,VLOOKUP($A15,posting!$A:$N,13,FALSE),""),"")</f>
        <v/>
      </c>
      <c r="P15" s="11" t="str">
        <f>IF($A15,IF(VLOOKUP($A15,posting!$A:$N,14,FALSE)&gt;0,VLOOKUP($A15,posting!$A:$N,14,FALSE),""),"")</f>
        <v/>
      </c>
      <c r="Q15" s="11" t="str">
        <f>IF($O15="","",VLOOKUP($O15,image!$A:$N,3,FALSE))</f>
        <v/>
      </c>
    </row>
    <row r="16" spans="1:17" s="11" customFormat="1" x14ac:dyDescent="0.25">
      <c r="A16" s="10">
        <v>255</v>
      </c>
      <c r="B16" s="11">
        <f>IF($A16,VLOOKUP($A16,posting!$A:$N,2,FALSE),"")</f>
        <v>33</v>
      </c>
      <c r="C16" s="11">
        <f>IF($A16,VLOOKUP($A16,posting!$A:$N,3,FALSE),"")</f>
        <v>122</v>
      </c>
      <c r="D16" s="12" t="str">
        <f>IF($A16,VLOOKUP($A16,posting!$A:$N,4,FALSE),"")</f>
        <v>das bewustsein soll sich ändern</v>
      </c>
      <c r="E16" s="11" t="str">
        <f>IF($A16,VLOOKUP($A16,posting!$A:$N,12,FALSE),"")</f>
        <v>TXT</v>
      </c>
      <c r="F16" s="11">
        <v>0</v>
      </c>
      <c r="G16" s="11">
        <v>1</v>
      </c>
      <c r="H16" s="11" t="str">
        <f>IF($A16,IF(VLOOKUP($A16,posting!$A:$N,5,FALSE)&gt;0,VLOOKUP($A16,posting!$A:$N,5,FALSE),""),"")</f>
        <v/>
      </c>
      <c r="I16" s="13">
        <f>IF($A16,VLOOKUP($A16,posting!$A:$N,6,FALSE),"")</f>
        <v>41607.467731481483</v>
      </c>
      <c r="J16" s="13">
        <f>IF($A16,VLOOKUP($A16,posting!$A:$N,7,FALSE),"")</f>
        <v>41607.467824074076</v>
      </c>
      <c r="K16" s="13">
        <f>IF($A16,VLOOKUP($A16,posting!$A:$N,8,FALSE),"")</f>
        <v>41607.467835648145</v>
      </c>
      <c r="L16" s="13">
        <f>IF($A16,VLOOKUP($A16,posting!$A:$N,9,FALSE),"")</f>
        <v>41607.46875</v>
      </c>
      <c r="M16" s="11">
        <f>IF($A16,VLOOKUP($A16,posting!$A:$N,10,FALSE),"")</f>
        <v>0.10089910089910099</v>
      </c>
      <c r="N16" s="11">
        <f>IF($A16,VLOOKUP($A16,posting!$A:$N,11,FALSE),"")</f>
        <v>0</v>
      </c>
      <c r="O16" s="11" t="str">
        <f>IF($A16,IF(VLOOKUP($A16,posting!$A:$N,13,FALSE)&gt;0,VLOOKUP($A16,posting!$A:$N,13,FALSE),""),"")</f>
        <v/>
      </c>
      <c r="P16" s="11" t="str">
        <f>IF($A16,IF(VLOOKUP($A16,posting!$A:$N,14,FALSE)&gt;0,VLOOKUP($A16,posting!$A:$N,14,FALSE),""),"")</f>
        <v/>
      </c>
      <c r="Q16" s="11" t="str">
        <f>IF($O16="","",VLOOKUP($O16,image!$A:$N,3,FALSE))</f>
        <v/>
      </c>
    </row>
    <row r="17" spans="1:17" s="11" customFormat="1" x14ac:dyDescent="0.25">
      <c r="A17" s="10">
        <v>256</v>
      </c>
      <c r="B17" s="11">
        <f>IF($A17,VLOOKUP($A17,posting!$A:$N,2,FALSE),"")</f>
        <v>33</v>
      </c>
      <c r="C17" s="11">
        <f>IF($A17,VLOOKUP($A17,posting!$A:$N,3,FALSE),"")</f>
        <v>125</v>
      </c>
      <c r="D17" s="12" t="str">
        <f>IF($A17,VLOOKUP($A17,posting!$A:$N,4,FALSE),"")</f>
        <v>Er ist ein Guru</v>
      </c>
      <c r="E17" s="11" t="str">
        <f>IF($A17,VLOOKUP($A17,posting!$A:$N,12,FALSE),"")</f>
        <v>TXT</v>
      </c>
      <c r="F17" s="11">
        <v>-1</v>
      </c>
      <c r="G17" s="11">
        <v>1</v>
      </c>
      <c r="H17" s="11" t="str">
        <f>IF($A17,IF(VLOOKUP($A17,posting!$A:$N,5,FALSE)&gt;0,VLOOKUP($A17,posting!$A:$N,5,FALSE),""),"")</f>
        <v/>
      </c>
      <c r="I17" s="13">
        <f>IF($A17,VLOOKUP($A17,posting!$A:$N,6,FALSE),"")</f>
        <v>41599.998553240737</v>
      </c>
      <c r="J17" s="13">
        <f>IF($A17,VLOOKUP($A17,posting!$A:$N,7,FALSE),"")</f>
        <v>41599.998703703706</v>
      </c>
      <c r="K17" s="13">
        <f>IF($A17,VLOOKUP($A17,posting!$A:$N,8,FALSE),"")</f>
        <v>41599.998715277776</v>
      </c>
      <c r="L17" s="13">
        <f>IF($A17,VLOOKUP($A17,posting!$A:$N,9,FALSE),"")</f>
        <v>41607.468912037039</v>
      </c>
      <c r="M17" s="11">
        <f>IF($A17,VLOOKUP($A17,posting!$A:$N,10,FALSE),"")</f>
        <v>9.9900099900099903E-2</v>
      </c>
      <c r="N17" s="11">
        <f>IF($A17,VLOOKUP($A17,posting!$A:$N,11,FALSE),"")</f>
        <v>0</v>
      </c>
      <c r="O17" s="11" t="str">
        <f>IF($A17,IF(VLOOKUP($A17,posting!$A:$N,13,FALSE)&gt;0,VLOOKUP($A17,posting!$A:$N,13,FALSE),""),"")</f>
        <v/>
      </c>
      <c r="P17" s="11" t="str">
        <f>IF($A17,IF(VLOOKUP($A17,posting!$A:$N,14,FALSE)&gt;0,VLOOKUP($A17,posting!$A:$N,14,FALSE),""),"")</f>
        <v/>
      </c>
      <c r="Q17" s="11" t="str">
        <f>IF($O17="","",VLOOKUP($O17,image!$A:$N,3,FALSE))</f>
        <v/>
      </c>
    </row>
    <row r="18" spans="1:17" s="11" customFormat="1" x14ac:dyDescent="0.25">
      <c r="A18" s="10">
        <v>257</v>
      </c>
      <c r="B18" s="11">
        <f>IF($A18,VLOOKUP($A18,posting!$A:$N,2,FALSE),"")</f>
        <v>33</v>
      </c>
      <c r="C18" s="11">
        <f>IF($A18,VLOOKUP($A18,posting!$A:$N,3,FALSE),"")</f>
        <v>120</v>
      </c>
      <c r="D18" s="12" t="str">
        <f>IF($A18,VLOOKUP($A18,posting!$A:$N,4,FALSE),"")</f>
        <v>Eigentlich ändert sich nichts am Bewusstsein.</v>
      </c>
      <c r="E18" s="11" t="str">
        <f>IF($A18,VLOOKUP($A18,posting!$A:$N,12,FALSE),"")</f>
        <v>TXT</v>
      </c>
      <c r="F18" s="11">
        <v>0</v>
      </c>
      <c r="G18" s="11">
        <v>1</v>
      </c>
      <c r="H18" s="11" t="str">
        <f>IF($A18,IF(VLOOKUP($A18,posting!$A:$N,5,FALSE)&gt;0,VLOOKUP($A18,posting!$A:$N,5,FALSE),""),"")</f>
        <v/>
      </c>
      <c r="I18" s="13">
        <f>IF($A18,VLOOKUP($A18,posting!$A:$N,6,FALSE),"")</f>
        <v>41607.467870370368</v>
      </c>
      <c r="J18" s="13">
        <f>IF($A18,VLOOKUP($A18,posting!$A:$N,7,FALSE),"")</f>
        <v>41607.467974537038</v>
      </c>
      <c r="K18" s="13">
        <f>IF($A18,VLOOKUP($A18,posting!$A:$N,8,FALSE),"")</f>
        <v>41607.467997685184</v>
      </c>
      <c r="L18" s="13">
        <f>IF($A18,VLOOKUP($A18,posting!$A:$N,9,FALSE),"")</f>
        <v>41607.468946759262</v>
      </c>
      <c r="M18" s="11">
        <f>IF($A18,VLOOKUP($A18,posting!$A:$N,10,FALSE),"")</f>
        <v>0.101898101898102</v>
      </c>
      <c r="N18" s="11">
        <f>IF($A18,VLOOKUP($A18,posting!$A:$N,11,FALSE),"")</f>
        <v>0</v>
      </c>
      <c r="O18" s="11" t="str">
        <f>IF($A18,IF(VLOOKUP($A18,posting!$A:$N,13,FALSE)&gt;0,VLOOKUP($A18,posting!$A:$N,13,FALSE),""),"")</f>
        <v/>
      </c>
      <c r="P18" s="11" t="str">
        <f>IF($A18,IF(VLOOKUP($A18,posting!$A:$N,14,FALSE)&gt;0,VLOOKUP($A18,posting!$A:$N,14,FALSE),""),"")</f>
        <v/>
      </c>
      <c r="Q18" s="11" t="str">
        <f>IF($O18="","",VLOOKUP($O18,image!$A:$N,3,FALSE))</f>
        <v/>
      </c>
    </row>
    <row r="19" spans="1:17" s="11" customFormat="1" x14ac:dyDescent="0.25">
      <c r="A19" s="10">
        <v>258</v>
      </c>
      <c r="B19" s="11">
        <f>IF($A19,VLOOKUP($A19,posting!$A:$N,2,FALSE),"")</f>
        <v>33</v>
      </c>
      <c r="C19" s="11">
        <f>IF($A19,VLOOKUP($A19,posting!$A:$N,3,FALSE),"")</f>
        <v>123</v>
      </c>
      <c r="D19" s="12" t="str">
        <f>IF($A19,VLOOKUP($A19,posting!$A:$N,4,FALSE),"")</f>
        <v>theorie des wandelns</v>
      </c>
      <c r="E19" s="11" t="str">
        <f>IF($A19,VLOOKUP($A19,posting!$A:$N,12,FALSE),"")</f>
        <v>TXT</v>
      </c>
      <c r="F19" s="11">
        <v>0</v>
      </c>
      <c r="G19" s="11">
        <v>1</v>
      </c>
      <c r="H19" s="11" t="str">
        <f>IF($A19,IF(VLOOKUP($A19,posting!$A:$N,5,FALSE)&gt;0,VLOOKUP($A19,posting!$A:$N,5,FALSE),""),"")</f>
        <v/>
      </c>
      <c r="I19" s="13">
        <f>IF($A19,VLOOKUP($A19,posting!$A:$N,6,FALSE),"")</f>
        <v>41607.467939814815</v>
      </c>
      <c r="J19" s="13">
        <f>IF($A19,VLOOKUP($A19,posting!$A:$N,7,FALSE),"")</f>
        <v>41607.467974537038</v>
      </c>
      <c r="K19" s="13">
        <f>IF($A19,VLOOKUP($A19,posting!$A:$N,8,FALSE),"")</f>
        <v>41607.467997685184</v>
      </c>
      <c r="L19" s="13">
        <f>IF($A19,VLOOKUP($A19,posting!$A:$N,9,FALSE),"")</f>
        <v>41607.468946759262</v>
      </c>
      <c r="M19" s="11">
        <f>IF($A19,VLOOKUP($A19,posting!$A:$N,10,FALSE),"")</f>
        <v>0.20079920079920099</v>
      </c>
      <c r="N19" s="11">
        <f>IF($A19,VLOOKUP($A19,posting!$A:$N,11,FALSE),"")</f>
        <v>0</v>
      </c>
      <c r="O19" s="11" t="str">
        <f>IF($A19,IF(VLOOKUP($A19,posting!$A:$N,13,FALSE)&gt;0,VLOOKUP($A19,posting!$A:$N,13,FALSE),""),"")</f>
        <v/>
      </c>
      <c r="P19" s="11" t="str">
        <f>IF($A19,IF(VLOOKUP($A19,posting!$A:$N,14,FALSE)&gt;0,VLOOKUP($A19,posting!$A:$N,14,FALSE),""),"")</f>
        <v/>
      </c>
      <c r="Q19" s="11" t="str">
        <f>IF($O19="","",VLOOKUP($O19,image!$A:$N,3,FALSE))</f>
        <v/>
      </c>
    </row>
    <row r="20" spans="1:17" s="11" customFormat="1" x14ac:dyDescent="0.25">
      <c r="A20" s="10">
        <v>259</v>
      </c>
      <c r="B20" s="11">
        <f>IF($A20,VLOOKUP($A20,posting!$A:$N,2,FALSE),"")</f>
        <v>33</v>
      </c>
      <c r="C20" s="11">
        <f>IF($A20,VLOOKUP($A20,posting!$A:$N,3,FALSE),"")</f>
        <v>122</v>
      </c>
      <c r="D20" s="12" t="str">
        <f>IF($A20,VLOOKUP($A20,posting!$A:$N,4,FALSE),"")</f>
        <v>die theorie des wandels</v>
      </c>
      <c r="E20" s="11" t="str">
        <f>IF($A20,VLOOKUP($A20,posting!$A:$N,12,FALSE),"")</f>
        <v>TXT</v>
      </c>
      <c r="F20" s="11">
        <v>0</v>
      </c>
      <c r="G20" s="11">
        <v>1</v>
      </c>
      <c r="H20" s="11" t="str">
        <f>IF($A20,IF(VLOOKUP($A20,posting!$A:$N,5,FALSE)&gt;0,VLOOKUP($A20,posting!$A:$N,5,FALSE),""),"")</f>
        <v/>
      </c>
      <c r="I20" s="13">
        <f>IF($A20,VLOOKUP($A20,posting!$A:$N,6,FALSE),"")</f>
        <v>41607.467974537038</v>
      </c>
      <c r="J20" s="13">
        <f>IF($A20,VLOOKUP($A20,posting!$A:$N,7,FALSE),"")</f>
        <v>41607.46802083333</v>
      </c>
      <c r="K20" s="13">
        <f>IF($A20,VLOOKUP($A20,posting!$A:$N,8,FALSE),"")</f>
        <v>41607.468032407407</v>
      </c>
      <c r="L20" s="13">
        <f>IF($A20,VLOOKUP($A20,posting!$A:$N,9,FALSE),"")</f>
        <v>41607.468946759262</v>
      </c>
      <c r="M20" s="11">
        <f>IF($A20,VLOOKUP($A20,posting!$A:$N,10,FALSE),"")</f>
        <v>0</v>
      </c>
      <c r="N20" s="11">
        <f>IF($A20,VLOOKUP($A20,posting!$A:$N,11,FALSE),"")</f>
        <v>0</v>
      </c>
      <c r="O20" s="11" t="str">
        <f>IF($A20,IF(VLOOKUP($A20,posting!$A:$N,13,FALSE)&gt;0,VLOOKUP($A20,posting!$A:$N,13,FALSE),""),"")</f>
        <v/>
      </c>
      <c r="P20" s="11" t="str">
        <f>IF($A20,IF(VLOOKUP($A20,posting!$A:$N,14,FALSE)&gt;0,VLOOKUP($A20,posting!$A:$N,14,FALSE),""),"")</f>
        <v/>
      </c>
      <c r="Q20" s="11" t="str">
        <f>IF($O20="","",VLOOKUP($O20,image!$A:$N,3,FALSE))</f>
        <v/>
      </c>
    </row>
    <row r="21" spans="1:17" s="11" customFormat="1" x14ac:dyDescent="0.25">
      <c r="A21" s="10">
        <v>260</v>
      </c>
      <c r="B21" s="11">
        <f>IF($A21,VLOOKUP($A21,posting!$A:$N,2,FALSE),"")</f>
        <v>33</v>
      </c>
      <c r="C21" s="11">
        <f>IF($A21,VLOOKUP($A21,posting!$A:$N,3,FALSE),"")</f>
        <v>128</v>
      </c>
      <c r="D21" s="12" t="str">
        <f>IF($A21,VLOOKUP($A21,posting!$A:$N,4,FALSE),"")</f>
        <v>Theorie des Wandels</v>
      </c>
      <c r="E21" s="11" t="str">
        <f>IF($A21,VLOOKUP($A21,posting!$A:$N,12,FALSE),"")</f>
        <v>TXT</v>
      </c>
      <c r="F21" s="11">
        <v>0</v>
      </c>
      <c r="G21" s="11">
        <v>1</v>
      </c>
      <c r="H21" s="11" t="str">
        <f>IF($A21,IF(VLOOKUP($A21,posting!$A:$N,5,FALSE)&gt;0,VLOOKUP($A21,posting!$A:$N,5,FALSE),""),"")</f>
        <v/>
      </c>
      <c r="I21" s="13">
        <f>IF($A21,VLOOKUP($A21,posting!$A:$N,6,FALSE),"")</f>
        <v>41607.468055555553</v>
      </c>
      <c r="J21" s="13">
        <f>IF($A21,VLOOKUP($A21,posting!$A:$N,7,FALSE),"")</f>
        <v>41607.468101851853</v>
      </c>
      <c r="K21" s="13">
        <f>IF($A21,VLOOKUP($A21,posting!$A:$N,8,FALSE),"")</f>
        <v>41607.468159722222</v>
      </c>
      <c r="L21" s="13">
        <f>IF($A21,VLOOKUP($A21,posting!$A:$N,9,FALSE),"")</f>
        <v>41607.469097222223</v>
      </c>
      <c r="M21" s="11">
        <f>IF($A21,VLOOKUP($A21,posting!$A:$N,10,FALSE),"")</f>
        <v>0</v>
      </c>
      <c r="N21" s="11">
        <f>IF($A21,VLOOKUP($A21,posting!$A:$N,11,FALSE),"")</f>
        <v>0</v>
      </c>
      <c r="O21" s="11" t="str">
        <f>IF($A21,IF(VLOOKUP($A21,posting!$A:$N,13,FALSE)&gt;0,VLOOKUP($A21,posting!$A:$N,13,FALSE),""),"")</f>
        <v/>
      </c>
      <c r="P21" s="11" t="str">
        <f>IF($A21,IF(VLOOKUP($A21,posting!$A:$N,14,FALSE)&gt;0,VLOOKUP($A21,posting!$A:$N,14,FALSE),""),"")</f>
        <v/>
      </c>
      <c r="Q21" s="11" t="str">
        <f>IF($O21="","",VLOOKUP($O21,image!$A:$N,3,FALSE))</f>
        <v/>
      </c>
    </row>
    <row r="22" spans="1:17" s="11" customFormat="1" ht="45" x14ac:dyDescent="0.25">
      <c r="A22" s="10">
        <v>261</v>
      </c>
      <c r="B22" s="11">
        <f>IF($A22,VLOOKUP($A22,posting!$A:$N,2,FALSE),"")</f>
        <v>33</v>
      </c>
      <c r="C22" s="11">
        <f>IF($A22,VLOOKUP($A22,posting!$A:$N,3,FALSE),"")</f>
        <v>129</v>
      </c>
      <c r="D22" s="12" t="str">
        <f>IF($A22,VLOOKUP($A22,posting!$A:$N,4,FALSE),"")</f>
        <v>Bewusstseinsänderung politisch/wirtschaftlich gefordert
Theorie des Wandels</v>
      </c>
      <c r="E22" s="11" t="str">
        <f>IF($A22,VLOOKUP($A22,posting!$A:$N,12,FALSE),"")</f>
        <v>TXT</v>
      </c>
      <c r="F22" s="11">
        <v>1</v>
      </c>
      <c r="G22" s="11">
        <v>1</v>
      </c>
      <c r="H22" s="11" t="str">
        <f>IF($A22,IF(VLOOKUP($A22,posting!$A:$N,5,FALSE)&gt;0,VLOOKUP($A22,posting!$A:$N,5,FALSE),""),"")</f>
        <v/>
      </c>
      <c r="I22" s="13">
        <f>IF($A22,VLOOKUP($A22,posting!$A:$N,6,FALSE),"")</f>
        <v>41607.469155092593</v>
      </c>
      <c r="J22" s="13">
        <f>IF($A22,VLOOKUP($A22,posting!$A:$N,7,FALSE),"")</f>
        <v>41607.468113425923</v>
      </c>
      <c r="K22" s="13">
        <f>IF($A22,VLOOKUP($A22,posting!$A:$N,8,FALSE),"")</f>
        <v>41607.468206018515</v>
      </c>
      <c r="L22" s="13">
        <f>IF($A22,VLOOKUP($A22,posting!$A:$N,9,FALSE),"")</f>
        <v>41607.469155092593</v>
      </c>
      <c r="M22" s="11">
        <f>IF($A22,VLOOKUP($A22,posting!$A:$N,10,FALSE),"")</f>
        <v>6.9930069930069894E-2</v>
      </c>
      <c r="N22" s="11">
        <f>IF($A22,VLOOKUP($A22,posting!$A:$N,11,FALSE),"")</f>
        <v>0</v>
      </c>
      <c r="O22" s="11" t="str">
        <f>IF($A22,IF(VLOOKUP($A22,posting!$A:$N,13,FALSE)&gt;0,VLOOKUP($A22,posting!$A:$N,13,FALSE),""),"")</f>
        <v/>
      </c>
      <c r="P22" s="11" t="str">
        <f>IF($A22,IF(VLOOKUP($A22,posting!$A:$N,14,FALSE)&gt;0,VLOOKUP($A22,posting!$A:$N,14,FALSE),""),"")</f>
        <v/>
      </c>
      <c r="Q22" s="11" t="str">
        <f>IF($O22="","",VLOOKUP($O22,image!$A:$N,3,FALSE))</f>
        <v/>
      </c>
    </row>
    <row r="23" spans="1:17" s="11" customFormat="1" x14ac:dyDescent="0.25">
      <c r="A23" s="10">
        <v>262</v>
      </c>
      <c r="B23" s="11">
        <f>IF($A23,VLOOKUP($A23,posting!$A:$N,2,FALSE),"")</f>
        <v>33</v>
      </c>
      <c r="C23" s="11">
        <f>IF($A23,VLOOKUP($A23,posting!$A:$N,3,FALSE),"")</f>
        <v>128</v>
      </c>
      <c r="D23" s="12" t="str">
        <f>IF($A23,VLOOKUP($A23,posting!$A:$N,4,FALSE),"")</f>
        <v>Buc</v>
      </c>
      <c r="E23" s="11" t="str">
        <f>IF($A23,VLOOKUP($A23,posting!$A:$N,12,FALSE),"")</f>
        <v>TXT</v>
      </c>
      <c r="F23" s="11">
        <v>-1</v>
      </c>
      <c r="G23" s="11">
        <v>1</v>
      </c>
      <c r="H23" s="11" t="str">
        <f>IF($A23,IF(VLOOKUP($A23,posting!$A:$N,5,FALSE)&gt;0,VLOOKUP($A23,posting!$A:$N,5,FALSE),""),"")</f>
        <v/>
      </c>
      <c r="I23" s="13">
        <f>IF($A23,VLOOKUP($A23,posting!$A:$N,6,FALSE),"")</f>
        <v>41607.468333333331</v>
      </c>
      <c r="J23" s="13">
        <f>IF($A23,VLOOKUP($A23,posting!$A:$N,7,FALSE),"")</f>
        <v>41607.468333333331</v>
      </c>
      <c r="K23" s="13">
        <f>IF($A23,VLOOKUP($A23,posting!$A:$N,8,FALSE),"")</f>
        <v>41607.468333333331</v>
      </c>
      <c r="L23" s="13">
        <f>IF($A23,VLOOKUP($A23,posting!$A:$N,9,FALSE),"")</f>
        <v>41607.469282407408</v>
      </c>
      <c r="M23" s="11">
        <f>IF($A23,VLOOKUP($A23,posting!$A:$N,10,FALSE),"")</f>
        <v>9.9900099900099903E-2</v>
      </c>
      <c r="N23" s="11">
        <f>IF($A23,VLOOKUP($A23,posting!$A:$N,11,FALSE),"")</f>
        <v>0</v>
      </c>
      <c r="O23" s="11" t="str">
        <f>IF($A23,IF(VLOOKUP($A23,posting!$A:$N,13,FALSE)&gt;0,VLOOKUP($A23,posting!$A:$N,13,FALSE),""),"")</f>
        <v/>
      </c>
      <c r="P23" s="11" t="str">
        <f>IF($A23,IF(VLOOKUP($A23,posting!$A:$N,14,FALSE)&gt;0,VLOOKUP($A23,posting!$A:$N,14,FALSE),""),"")</f>
        <v/>
      </c>
      <c r="Q23" s="11" t="str">
        <f>IF($O23="","",VLOOKUP($O23,image!$A:$N,3,FALSE))</f>
        <v/>
      </c>
    </row>
    <row r="24" spans="1:17" s="11" customFormat="1" x14ac:dyDescent="0.25">
      <c r="A24" s="10">
        <v>263</v>
      </c>
      <c r="B24" s="11">
        <f>IF($A24,VLOOKUP($A24,posting!$A:$N,2,FALSE),"")</f>
        <v>33</v>
      </c>
      <c r="C24" s="11">
        <f>IF($A24,VLOOKUP($A24,posting!$A:$N,3,FALSE),"")</f>
        <v>121</v>
      </c>
      <c r="D24" s="12" t="str">
        <f>IF($A24,VLOOKUP($A24,posting!$A:$N,4,FALSE),"")</f>
        <v>grundform der angst</v>
      </c>
      <c r="E24" s="11" t="str">
        <f>IF($A24,VLOOKUP($A24,posting!$A:$N,12,FALSE),"")</f>
        <v>TXT</v>
      </c>
      <c r="F24" s="11">
        <v>0</v>
      </c>
      <c r="G24" s="11">
        <v>1</v>
      </c>
      <c r="H24" s="11" t="str">
        <f>IF($A24,IF(VLOOKUP($A24,posting!$A:$N,5,FALSE)&gt;0,VLOOKUP($A24,posting!$A:$N,5,FALSE),""),"")</f>
        <v/>
      </c>
      <c r="I24" s="13">
        <f>IF($A24,VLOOKUP($A24,posting!$A:$N,6,FALSE),"")</f>
        <v>41607.468333333331</v>
      </c>
      <c r="J24" s="13">
        <f>IF($A24,VLOOKUP($A24,posting!$A:$N,7,FALSE),"")</f>
        <v>41607.468368055554</v>
      </c>
      <c r="K24" s="13">
        <f>IF($A24,VLOOKUP($A24,posting!$A:$N,8,FALSE),"")</f>
        <v>41607.468391203707</v>
      </c>
      <c r="L24" s="13">
        <f>IF($A24,VLOOKUP($A24,posting!$A:$N,9,FALSE),"")</f>
        <v>41607.469328703701</v>
      </c>
      <c r="M24" s="11">
        <f>IF($A24,VLOOKUP($A24,posting!$A:$N,10,FALSE),"")</f>
        <v>0</v>
      </c>
      <c r="N24" s="11">
        <f>IF($A24,VLOOKUP($A24,posting!$A:$N,11,FALSE),"")</f>
        <v>0</v>
      </c>
      <c r="O24" s="11" t="str">
        <f>IF($A24,IF(VLOOKUP($A24,posting!$A:$N,13,FALSE)&gt;0,VLOOKUP($A24,posting!$A:$N,13,FALSE),""),"")</f>
        <v/>
      </c>
      <c r="P24" s="11" t="str">
        <f>IF($A24,IF(VLOOKUP($A24,posting!$A:$N,14,FALSE)&gt;0,VLOOKUP($A24,posting!$A:$N,14,FALSE),""),"")</f>
        <v/>
      </c>
      <c r="Q24" s="11" t="str">
        <f>IF($O24="","",VLOOKUP($O24,image!$A:$N,3,FALSE))</f>
        <v/>
      </c>
    </row>
    <row r="25" spans="1:17" s="11" customFormat="1" x14ac:dyDescent="0.25">
      <c r="A25" s="10">
        <v>264</v>
      </c>
      <c r="B25" s="11">
        <f>IF($A25,VLOOKUP($A25,posting!$A:$N,2,FALSE),"")</f>
        <v>33</v>
      </c>
      <c r="C25" s="11">
        <f>IF($A25,VLOOKUP($A25,posting!$A:$N,3,FALSE),"")</f>
        <v>120</v>
      </c>
      <c r="D25" s="12" t="str">
        <f>IF($A25,VLOOKUP($A25,posting!$A:$N,4,FALSE),"")</f>
        <v>Tauziehen zwischen verschiedenen Kräften im Menschen</v>
      </c>
      <c r="E25" s="11" t="str">
        <f>IF($A25,VLOOKUP($A25,posting!$A:$N,12,FALSE),"")</f>
        <v>TXT</v>
      </c>
      <c r="F25" s="11">
        <v>1</v>
      </c>
      <c r="G25" s="11">
        <v>1</v>
      </c>
      <c r="H25" s="11" t="str">
        <f>IF($A25,IF(VLOOKUP($A25,posting!$A:$N,5,FALSE)&gt;0,VLOOKUP($A25,posting!$A:$N,5,FALSE),""),"")</f>
        <v/>
      </c>
      <c r="I25" s="13">
        <f>IF($A25,VLOOKUP($A25,posting!$A:$N,6,FALSE),"")</f>
        <v>41607.468275462961</v>
      </c>
      <c r="J25" s="13">
        <f>IF($A25,VLOOKUP($A25,posting!$A:$N,7,FALSE),"")</f>
        <v>41607.468402777777</v>
      </c>
      <c r="K25" s="13">
        <f>IF($A25,VLOOKUP($A25,posting!$A:$N,8,FALSE),"")</f>
        <v>41607.468414351853</v>
      </c>
      <c r="L25" s="13">
        <f>IF($A25,VLOOKUP($A25,posting!$A:$N,9,FALSE),"")</f>
        <v>41607.469351851854</v>
      </c>
      <c r="M25" s="11">
        <f>IF($A25,VLOOKUP($A25,posting!$A:$N,10,FALSE),"")</f>
        <v>0.10289710289710299</v>
      </c>
      <c r="N25" s="11">
        <f>IF($A25,VLOOKUP($A25,posting!$A:$N,11,FALSE),"")</f>
        <v>0</v>
      </c>
      <c r="O25" s="11" t="str">
        <f>IF($A25,IF(VLOOKUP($A25,posting!$A:$N,13,FALSE)&gt;0,VLOOKUP($A25,posting!$A:$N,13,FALSE),""),"")</f>
        <v/>
      </c>
      <c r="P25" s="11" t="str">
        <f>IF($A25,IF(VLOOKUP($A25,posting!$A:$N,14,FALSE)&gt;0,VLOOKUP($A25,posting!$A:$N,14,FALSE),""),"")</f>
        <v/>
      </c>
      <c r="Q25" s="11" t="str">
        <f>IF($O25="","",VLOOKUP($O25,image!$A:$N,3,FALSE))</f>
        <v/>
      </c>
    </row>
    <row r="26" spans="1:17" s="11" customFormat="1" x14ac:dyDescent="0.25">
      <c r="A26" s="10">
        <v>265</v>
      </c>
      <c r="B26" s="11">
        <f>IF($A26,VLOOKUP($A26,posting!$A:$N,2,FALSE),"")</f>
        <v>33</v>
      </c>
      <c r="C26" s="11">
        <f>IF($A26,VLOOKUP($A26,posting!$A:$N,3,FALSE),"")</f>
        <v>122</v>
      </c>
      <c r="D26" s="12" t="str">
        <f>IF($A26,VLOOKUP($A26,posting!$A:$N,4,FALSE),"")</f>
        <v>Buch: Grundart der Ankst</v>
      </c>
      <c r="E26" s="11" t="str">
        <f>IF($A26,VLOOKUP($A26,posting!$A:$N,12,FALSE),"")</f>
        <v>TXT</v>
      </c>
      <c r="F26" s="11">
        <v>0</v>
      </c>
      <c r="G26" s="11">
        <v>1</v>
      </c>
      <c r="H26" s="11" t="str">
        <f>IF($A26,IF(VLOOKUP($A26,posting!$A:$N,5,FALSE)&gt;0,VLOOKUP($A26,posting!$A:$N,5,FALSE),""),"")</f>
        <v/>
      </c>
      <c r="I26" s="13">
        <f>IF($A26,VLOOKUP($A26,posting!$A:$N,6,FALSE),"")</f>
        <v>41607.46837962963</v>
      </c>
      <c r="J26" s="13">
        <f>IF($A26,VLOOKUP($A26,posting!$A:$N,7,FALSE),"")</f>
        <v>41607.4684375</v>
      </c>
      <c r="K26" s="13">
        <f>IF($A26,VLOOKUP($A26,posting!$A:$N,8,FALSE),"")</f>
        <v>41607.468460648146</v>
      </c>
      <c r="L26" s="13">
        <f>IF($A26,VLOOKUP($A26,posting!$A:$N,9,FALSE),"")</f>
        <v>41607.469375000001</v>
      </c>
      <c r="M26" s="11">
        <f>IF($A26,VLOOKUP($A26,posting!$A:$N,10,FALSE),"")</f>
        <v>0.101898101898102</v>
      </c>
      <c r="N26" s="11">
        <f>IF($A26,VLOOKUP($A26,posting!$A:$N,11,FALSE),"")</f>
        <v>0</v>
      </c>
      <c r="O26" s="11" t="str">
        <f>IF($A26,IF(VLOOKUP($A26,posting!$A:$N,13,FALSE)&gt;0,VLOOKUP($A26,posting!$A:$N,13,FALSE),""),"")</f>
        <v/>
      </c>
      <c r="P26" s="11" t="str">
        <f>IF($A26,IF(VLOOKUP($A26,posting!$A:$N,14,FALSE)&gt;0,VLOOKUP($A26,posting!$A:$N,14,FALSE),""),"")</f>
        <v/>
      </c>
      <c r="Q26" s="11" t="str">
        <f>IF($O26="","",VLOOKUP($O26,image!$A:$N,3,FALSE))</f>
        <v/>
      </c>
    </row>
    <row r="27" spans="1:17" s="11" customFormat="1" x14ac:dyDescent="0.25">
      <c r="A27" s="10">
        <v>266</v>
      </c>
      <c r="B27" s="11">
        <f>IF($A27,VLOOKUP($A27,posting!$A:$N,2,FALSE),"")</f>
        <v>33</v>
      </c>
      <c r="C27" s="11">
        <f>IF($A27,VLOOKUP($A27,posting!$A:$N,3,FALSE),"")</f>
        <v>119</v>
      </c>
      <c r="D27" s="12" t="str">
        <f>IF($A27,VLOOKUP($A27,posting!$A:$N,4,FALSE),"")</f>
        <v>buch grundformen der angst</v>
      </c>
      <c r="E27" s="11" t="str">
        <f>IF($A27,VLOOKUP($A27,posting!$A:$N,12,FALSE),"")</f>
        <v>TXT</v>
      </c>
      <c r="F27" s="11">
        <v>0</v>
      </c>
      <c r="G27" s="11">
        <v>1</v>
      </c>
      <c r="H27" s="11" t="str">
        <f>IF($A27,IF(VLOOKUP($A27,posting!$A:$N,5,FALSE)&gt;0,VLOOKUP($A27,posting!$A:$N,5,FALSE),""),"")</f>
        <v/>
      </c>
      <c r="I27" s="13">
        <f>IF($A27,VLOOKUP($A27,posting!$A:$N,6,FALSE),"")</f>
        <v>41607.469386574077</v>
      </c>
      <c r="J27" s="13">
        <f>IF($A27,VLOOKUP($A27,posting!$A:$N,7,FALSE),"")</f>
        <v>41472.949976851851</v>
      </c>
      <c r="K27" s="13">
        <f>IF($A27,VLOOKUP($A27,posting!$A:$N,8,FALSE),"")</f>
        <v>41472.949999999997</v>
      </c>
      <c r="L27" s="13">
        <f>IF($A27,VLOOKUP($A27,posting!$A:$N,9,FALSE),"")</f>
        <v>41607.469386574077</v>
      </c>
      <c r="M27" s="11">
        <f>IF($A27,VLOOKUP($A27,posting!$A:$N,10,FALSE),"")</f>
        <v>0</v>
      </c>
      <c r="N27" s="11">
        <f>IF($A27,VLOOKUP($A27,posting!$A:$N,11,FALSE),"")</f>
        <v>0</v>
      </c>
      <c r="O27" s="11" t="str">
        <f>IF($A27,IF(VLOOKUP($A27,posting!$A:$N,13,FALSE)&gt;0,VLOOKUP($A27,posting!$A:$N,13,FALSE),""),"")</f>
        <v/>
      </c>
      <c r="P27" s="11" t="str">
        <f>IF($A27,IF(VLOOKUP($A27,posting!$A:$N,14,FALSE)&gt;0,VLOOKUP($A27,posting!$A:$N,14,FALSE),""),"")</f>
        <v/>
      </c>
      <c r="Q27" s="11" t="str">
        <f>IF($O27="","",VLOOKUP($O27,image!$A:$N,3,FALSE))</f>
        <v/>
      </c>
    </row>
    <row r="28" spans="1:17" s="11" customFormat="1" x14ac:dyDescent="0.25">
      <c r="A28" s="10">
        <v>267</v>
      </c>
      <c r="B28" s="11">
        <f>IF($A28,VLOOKUP($A28,posting!$A:$N,2,FALSE),"")</f>
        <v>33</v>
      </c>
      <c r="C28" s="11">
        <f>IF($A28,VLOOKUP($A28,posting!$A:$N,3,FALSE),"")</f>
        <v>1</v>
      </c>
      <c r="D28" s="12" t="str">
        <f>IF($A28,VLOOKUP($A28,posting!$A:$N,4,FALSE),"")</f>
        <v>Buch muss man gelesen haben: Grundformen der Angst</v>
      </c>
      <c r="E28" s="11" t="str">
        <f>IF($A28,VLOOKUP($A28,posting!$A:$N,12,FALSE),"")</f>
        <v>TXT</v>
      </c>
      <c r="F28" s="11">
        <v>0</v>
      </c>
      <c r="G28" s="11">
        <v>1</v>
      </c>
      <c r="H28" s="11" t="str">
        <f>IF($A28,IF(VLOOKUP($A28,posting!$A:$N,5,FALSE)&gt;0,VLOOKUP($A28,posting!$A:$N,5,FALSE),""),"")</f>
        <v/>
      </c>
      <c r="I28" s="13">
        <f>IF($A28,VLOOKUP($A28,posting!$A:$N,6,FALSE),"")</f>
        <v>41607.469421296293</v>
      </c>
      <c r="J28" s="13">
        <f>IF($A28,VLOOKUP($A28,posting!$A:$N,7,FALSE),"")</f>
        <v>41607.4684837963</v>
      </c>
      <c r="K28" s="13">
        <f>IF($A28,VLOOKUP($A28,posting!$A:$N,8,FALSE),"")</f>
        <v>41607.468495370369</v>
      </c>
      <c r="L28" s="13">
        <f>IF($A28,VLOOKUP($A28,posting!$A:$N,9,FALSE),"")</f>
        <v>41607.469421296293</v>
      </c>
      <c r="M28" s="11">
        <f>IF($A28,VLOOKUP($A28,posting!$A:$N,10,FALSE),"")</f>
        <v>0.10289710289710299</v>
      </c>
      <c r="N28" s="11">
        <f>IF($A28,VLOOKUP($A28,posting!$A:$N,11,FALSE),"")</f>
        <v>0</v>
      </c>
      <c r="O28" s="11" t="str">
        <f>IF($A28,IF(VLOOKUP($A28,posting!$A:$N,13,FALSE)&gt;0,VLOOKUP($A28,posting!$A:$N,13,FALSE),""),"")</f>
        <v/>
      </c>
      <c r="P28" s="11" t="str">
        <f>IF($A28,IF(VLOOKUP($A28,posting!$A:$N,14,FALSE)&gt;0,VLOOKUP($A28,posting!$A:$N,14,FALSE),""),"")</f>
        <v/>
      </c>
      <c r="Q28" s="11" t="str">
        <f>IF($O28="","",VLOOKUP($O28,image!$A:$N,3,FALSE))</f>
        <v/>
      </c>
    </row>
    <row r="29" spans="1:17" s="11" customFormat="1" x14ac:dyDescent="0.25">
      <c r="A29" s="10">
        <v>268</v>
      </c>
      <c r="B29" s="11">
        <f>IF($A29,VLOOKUP($A29,posting!$A:$N,2,FALSE),"")</f>
        <v>33</v>
      </c>
      <c r="C29" s="11">
        <f>IF($A29,VLOOKUP($A29,posting!$A:$N,3,FALSE),"")</f>
        <v>129</v>
      </c>
      <c r="D29" s="12" t="str">
        <f>IF($A29,VLOOKUP($A29,posting!$A:$N,4,FALSE),"")</f>
        <v>Grundformen der Angst (Literatur)</v>
      </c>
      <c r="E29" s="11" t="str">
        <f>IF($A29,VLOOKUP($A29,posting!$A:$N,12,FALSE),"")</f>
        <v>TXT</v>
      </c>
      <c r="F29" s="11">
        <v>1</v>
      </c>
      <c r="G29" s="11">
        <v>1</v>
      </c>
      <c r="H29" s="11" t="str">
        <f>IF($A29,IF(VLOOKUP($A29,posting!$A:$N,5,FALSE)&gt;0,VLOOKUP($A29,posting!$A:$N,5,FALSE),""),"")</f>
        <v/>
      </c>
      <c r="I29" s="13">
        <f>IF($A29,VLOOKUP($A29,posting!$A:$N,6,FALSE),"")</f>
        <v>41607.468321759261</v>
      </c>
      <c r="J29" s="13">
        <f>IF($A29,VLOOKUP($A29,posting!$A:$N,7,FALSE),"")</f>
        <v>41607.468564814815</v>
      </c>
      <c r="K29" s="13">
        <f>IF($A29,VLOOKUP($A29,posting!$A:$N,8,FALSE),"")</f>
        <v>41607.468587962961</v>
      </c>
      <c r="L29" s="13">
        <f>IF($A29,VLOOKUP($A29,posting!$A:$N,9,FALSE),"")</f>
        <v>41607.469537037039</v>
      </c>
      <c r="M29" s="11">
        <f>IF($A29,VLOOKUP($A29,posting!$A:$N,10,FALSE),"")</f>
        <v>3.3966033966034002E-2</v>
      </c>
      <c r="N29" s="11">
        <f>IF($A29,VLOOKUP($A29,posting!$A:$N,11,FALSE),"")</f>
        <v>0</v>
      </c>
      <c r="O29" s="11" t="str">
        <f>IF($A29,IF(VLOOKUP($A29,posting!$A:$N,13,FALSE)&gt;0,VLOOKUP($A29,posting!$A:$N,13,FALSE),""),"")</f>
        <v/>
      </c>
      <c r="P29" s="11" t="str">
        <f>IF($A29,IF(VLOOKUP($A29,posting!$A:$N,14,FALSE)&gt;0,VLOOKUP($A29,posting!$A:$N,14,FALSE),""),"")</f>
        <v/>
      </c>
      <c r="Q29" s="11" t="str">
        <f>IF($O29="","",VLOOKUP($O29,image!$A:$N,3,FALSE))</f>
        <v/>
      </c>
    </row>
    <row r="30" spans="1:17" s="11" customFormat="1" x14ac:dyDescent="0.25">
      <c r="A30" s="10">
        <v>269</v>
      </c>
      <c r="B30" s="11">
        <f>IF($A30,VLOOKUP($A30,posting!$A:$N,2,FALSE),"")</f>
        <v>33</v>
      </c>
      <c r="C30" s="11">
        <f>IF($A30,VLOOKUP($A30,posting!$A:$N,3,FALSE),"")</f>
        <v>127</v>
      </c>
      <c r="D30" s="12" t="str">
        <f>IF($A30,VLOOKUP($A30,posting!$A:$N,4,FALSE),"")</f>
        <v>Bewustssein in 18 Minuten</v>
      </c>
      <c r="E30" s="11" t="str">
        <f>IF($A30,VLOOKUP($A30,posting!$A:$N,12,FALSE),"")</f>
        <v>IMG</v>
      </c>
      <c r="F30" s="11">
        <v>1</v>
      </c>
      <c r="G30" s="11">
        <v>1</v>
      </c>
      <c r="H30" s="11" t="str">
        <f>IF($A30,IF(VLOOKUP($A30,posting!$A:$N,5,FALSE)&gt;0,VLOOKUP($A30,posting!$A:$N,5,FALSE),""),"")</f>
        <v/>
      </c>
      <c r="I30" s="13">
        <f>IF($A30,VLOOKUP($A30,posting!$A:$N,6,FALSE),"")</f>
        <v>41607.468391203707</v>
      </c>
      <c r="J30" s="13">
        <f>IF($A30,VLOOKUP($A30,posting!$A:$N,7,FALSE),"")</f>
        <v>41607.468391203707</v>
      </c>
      <c r="K30" s="13">
        <f>IF($A30,VLOOKUP($A30,posting!$A:$N,8,FALSE),"")</f>
        <v>41607.468541666669</v>
      </c>
      <c r="L30" s="13">
        <f>IF($A30,VLOOKUP($A30,posting!$A:$N,9,FALSE),"")</f>
        <v>41607.469606481478</v>
      </c>
      <c r="M30" s="11">
        <f>IF($A30,VLOOKUP($A30,posting!$A:$N,10,FALSE),"")</f>
        <v>0.101898101898102</v>
      </c>
      <c r="N30" s="11">
        <f>IF($A30,VLOOKUP($A30,posting!$A:$N,11,FALSE),"")</f>
        <v>0</v>
      </c>
      <c r="O30" s="11">
        <f>IF($A30,IF(VLOOKUP($A30,posting!$A:$N,13,FALSE)&gt;0,VLOOKUP($A30,posting!$A:$N,13,FALSE),""),"")</f>
        <v>20</v>
      </c>
      <c r="P30" s="11" t="str">
        <f>IF($A30,IF(VLOOKUP($A30,posting!$A:$N,14,FALSE)&gt;0,VLOOKUP($A30,posting!$A:$N,14,FALSE),""),"")</f>
        <v/>
      </c>
      <c r="Q30" s="11" t="b">
        <f>IF($O30="","",VLOOKUP($O30,image!$A:$N,3,FALSE))</f>
        <v>0</v>
      </c>
    </row>
    <row r="31" spans="1:17" s="11" customFormat="1" x14ac:dyDescent="0.25">
      <c r="A31" s="10">
        <v>270</v>
      </c>
      <c r="B31" s="11">
        <f>IF($A31,VLOOKUP($A31,posting!$A:$N,2,FALSE),"")</f>
        <v>33</v>
      </c>
      <c r="C31" s="11">
        <f>IF($A31,VLOOKUP($A31,posting!$A:$N,3,FALSE),"")</f>
        <v>125</v>
      </c>
      <c r="D31" s="12" t="str">
        <f>IF($A31,VLOOKUP($A31,posting!$A:$N,4,FALSE),"")</f>
        <v>Dieser Mann ist krank</v>
      </c>
      <c r="E31" s="11" t="str">
        <f>IF($A31,VLOOKUP($A31,posting!$A:$N,12,FALSE),"")</f>
        <v>TXT</v>
      </c>
      <c r="F31" s="11">
        <v>-1</v>
      </c>
      <c r="G31" s="11">
        <v>1</v>
      </c>
      <c r="H31" s="11" t="str">
        <f>IF($A31,IF(VLOOKUP($A31,posting!$A:$N,5,FALSE)&gt;0,VLOOKUP($A31,posting!$A:$N,5,FALSE),""),"")</f>
        <v/>
      </c>
      <c r="I31" s="13">
        <f>IF($A31,VLOOKUP($A31,posting!$A:$N,6,FALSE),"")</f>
        <v>41599.999386574076</v>
      </c>
      <c r="J31" s="13">
        <f>IF($A31,VLOOKUP($A31,posting!$A:$N,7,FALSE),"")</f>
        <v>41599.999456018515</v>
      </c>
      <c r="K31" s="13">
        <f>IF($A31,VLOOKUP($A31,posting!$A:$N,8,FALSE),"")</f>
        <v>41599.999479166669</v>
      </c>
      <c r="L31" s="13">
        <f>IF($A31,VLOOKUP($A31,posting!$A:$N,9,FALSE),"")</f>
        <v>41607.469675925924</v>
      </c>
      <c r="M31" s="11">
        <f>IF($A31,VLOOKUP($A31,posting!$A:$N,10,FALSE),"")</f>
        <v>0.10089910089910099</v>
      </c>
      <c r="N31" s="11">
        <f>IF($A31,VLOOKUP($A31,posting!$A:$N,11,FALSE),"")</f>
        <v>0</v>
      </c>
      <c r="O31" s="11" t="str">
        <f>IF($A31,IF(VLOOKUP($A31,posting!$A:$N,13,FALSE)&gt;0,VLOOKUP($A31,posting!$A:$N,13,FALSE),""),"")</f>
        <v/>
      </c>
      <c r="P31" s="11" t="str">
        <f>IF($A31,IF(VLOOKUP($A31,posting!$A:$N,14,FALSE)&gt;0,VLOOKUP($A31,posting!$A:$N,14,FALSE),""),"")</f>
        <v/>
      </c>
      <c r="Q31" s="11" t="str">
        <f>IF($O31="","",VLOOKUP($O31,image!$A:$N,3,FALSE))</f>
        <v/>
      </c>
    </row>
    <row r="32" spans="1:17" s="11" customFormat="1" x14ac:dyDescent="0.25">
      <c r="A32" s="10">
        <v>271</v>
      </c>
      <c r="B32" s="11">
        <f>IF($A32,VLOOKUP($A32,posting!$A:$N,2,FALSE),"")</f>
        <v>33</v>
      </c>
      <c r="C32" s="11">
        <f>IF($A32,VLOOKUP($A32,posting!$A:$N,3,FALSE),"")</f>
        <v>122</v>
      </c>
      <c r="D32" s="12" t="str">
        <f>IF($A32,VLOOKUP($A32,posting!$A:$N,4,FALSE),"")</f>
        <v>@Folie 2 es gibt zwei arten, histerisch und angsthaft</v>
      </c>
      <c r="E32" s="11" t="str">
        <f>IF($A32,VLOOKUP($A32,posting!$A:$N,12,FALSE),"")</f>
        <v>TXT</v>
      </c>
      <c r="F32" s="11">
        <v>0</v>
      </c>
      <c r="G32" s="11">
        <v>1</v>
      </c>
      <c r="H32" s="11" t="str">
        <f>IF($A32,IF(VLOOKUP($A32,posting!$A:$N,5,FALSE)&gt;0,VLOOKUP($A32,posting!$A:$N,5,FALSE),""),"")</f>
        <v/>
      </c>
      <c r="I32" s="13">
        <f>IF($A32,VLOOKUP($A32,posting!$A:$N,6,FALSE),"")</f>
        <v>41607.468634259261</v>
      </c>
      <c r="J32" s="13">
        <f>IF($A32,VLOOKUP($A32,posting!$A:$N,7,FALSE),"")</f>
        <v>41607.468831018516</v>
      </c>
      <c r="K32" s="13">
        <f>IF($A32,VLOOKUP($A32,posting!$A:$N,8,FALSE),"")</f>
        <v>41607.468842592592</v>
      </c>
      <c r="L32" s="13">
        <f>IF($A32,VLOOKUP($A32,posting!$A:$N,9,FALSE),"")</f>
        <v>41607.469768518517</v>
      </c>
      <c r="M32" s="11">
        <f>IF($A32,VLOOKUP($A32,posting!$A:$N,10,FALSE),"")</f>
        <v>0.20579420579420599</v>
      </c>
      <c r="N32" s="11">
        <f>IF($A32,VLOOKUP($A32,posting!$A:$N,11,FALSE),"")</f>
        <v>0</v>
      </c>
      <c r="O32" s="11" t="str">
        <f>IF($A32,IF(VLOOKUP($A32,posting!$A:$N,13,FALSE)&gt;0,VLOOKUP($A32,posting!$A:$N,13,FALSE),""),"")</f>
        <v/>
      </c>
      <c r="P32" s="11" t="str">
        <f>IF($A32,IF(VLOOKUP($A32,posting!$A:$N,14,FALSE)&gt;0,VLOOKUP($A32,posting!$A:$N,14,FALSE),""),"")</f>
        <v/>
      </c>
      <c r="Q32" s="11" t="str">
        <f>IF($O32="","",VLOOKUP($O32,image!$A:$N,3,FALSE))</f>
        <v/>
      </c>
    </row>
    <row r="33" spans="1:17" s="11" customFormat="1" ht="30" x14ac:dyDescent="0.25">
      <c r="A33" s="10">
        <v>272</v>
      </c>
      <c r="B33" s="11">
        <f>IF($A33,VLOOKUP($A33,posting!$A:$N,2,FALSE),"")</f>
        <v>33</v>
      </c>
      <c r="C33" s="11">
        <f>IF($A33,VLOOKUP($A33,posting!$A:$N,3,FALSE),"")</f>
        <v>123</v>
      </c>
      <c r="D33" s="12" t="str">
        <f>IF($A33,VLOOKUP($A33,posting!$A:$N,4,FALSE),"")</f>
        <v>zwanghaft. alles soll so bleiben wie es ist
hysterisch: es soll immer anders sein</v>
      </c>
      <c r="E33" s="11" t="str">
        <f>IF($A33,VLOOKUP($A33,posting!$A:$N,12,FALSE),"")</f>
        <v>TXT</v>
      </c>
      <c r="F33" s="11">
        <v>1</v>
      </c>
      <c r="G33" s="11">
        <v>1</v>
      </c>
      <c r="H33" s="11" t="str">
        <f>IF($A33,IF(VLOOKUP($A33,posting!$A:$N,5,FALSE)&gt;0,VLOOKUP($A33,posting!$A:$N,5,FALSE),""),"")</f>
        <v/>
      </c>
      <c r="I33" s="13">
        <f>IF($A33,VLOOKUP($A33,posting!$A:$N,6,FALSE),"")</f>
        <v>41607.4687037037</v>
      </c>
      <c r="J33" s="13">
        <f>IF($A33,VLOOKUP($A33,posting!$A:$N,7,FALSE),"")</f>
        <v>41607.468831018516</v>
      </c>
      <c r="K33" s="13">
        <f>IF($A33,VLOOKUP($A33,posting!$A:$N,8,FALSE),"")</f>
        <v>41607.468842592592</v>
      </c>
      <c r="L33" s="13">
        <f>IF($A33,VLOOKUP($A33,posting!$A:$N,9,FALSE),"")</f>
        <v>41607.46979166667</v>
      </c>
      <c r="M33" s="11">
        <f>IF($A33,VLOOKUP($A33,posting!$A:$N,10,FALSE),"")</f>
        <v>0.10289710289710299</v>
      </c>
      <c r="N33" s="11">
        <f>IF($A33,VLOOKUP($A33,posting!$A:$N,11,FALSE),"")</f>
        <v>0</v>
      </c>
      <c r="O33" s="11" t="str">
        <f>IF($A33,IF(VLOOKUP($A33,posting!$A:$N,13,FALSE)&gt;0,VLOOKUP($A33,posting!$A:$N,13,FALSE),""),"")</f>
        <v/>
      </c>
      <c r="P33" s="11" t="str">
        <f>IF($A33,IF(VLOOKUP($A33,posting!$A:$N,14,FALSE)&gt;0,VLOOKUP($A33,posting!$A:$N,14,FALSE),""),"")</f>
        <v/>
      </c>
      <c r="Q33" s="11" t="str">
        <f>IF($O33="","",VLOOKUP($O33,image!$A:$N,3,FALSE))</f>
        <v/>
      </c>
    </row>
    <row r="34" spans="1:17" s="11" customFormat="1" x14ac:dyDescent="0.25">
      <c r="A34" s="10">
        <v>273</v>
      </c>
      <c r="B34" s="11">
        <f>IF($A34,VLOOKUP($A34,posting!$A:$N,2,FALSE),"")</f>
        <v>33</v>
      </c>
      <c r="C34" s="11">
        <f>IF($A34,VLOOKUP($A34,posting!$A:$N,3,FALSE),"")</f>
        <v>1</v>
      </c>
      <c r="D34" s="12" t="str">
        <f>IF($A34,VLOOKUP($A34,posting!$A:$N,4,FALSE),"")</f>
        <v>Zwanghafte Menschen: Es soll alles so bleiben wie es ist</v>
      </c>
      <c r="E34" s="11" t="str">
        <f>IF($A34,VLOOKUP($A34,posting!$A:$N,12,FALSE),"")</f>
        <v>TXT</v>
      </c>
      <c r="F34" s="11">
        <v>1</v>
      </c>
      <c r="G34" s="11">
        <v>1</v>
      </c>
      <c r="H34" s="11" t="str">
        <f>IF($A34,IF(VLOOKUP($A34,posting!$A:$N,5,FALSE)&gt;0,VLOOKUP($A34,posting!$A:$N,5,FALSE),""),"")</f>
        <v/>
      </c>
      <c r="I34" s="13">
        <f>IF($A34,VLOOKUP($A34,posting!$A:$N,6,FALSE),"")</f>
        <v>41607.468773148146</v>
      </c>
      <c r="J34" s="13">
        <f>IF($A34,VLOOKUP($A34,posting!$A:$N,7,FALSE),"")</f>
        <v>41607.468900462962</v>
      </c>
      <c r="K34" s="13">
        <f>IF($A34,VLOOKUP($A34,posting!$A:$N,8,FALSE),"")</f>
        <v>41607.468946759262</v>
      </c>
      <c r="L34" s="13">
        <f>IF($A34,VLOOKUP($A34,posting!$A:$N,9,FALSE),"")</f>
        <v>41607.469872685186</v>
      </c>
      <c r="M34" s="11">
        <f>IF($A34,VLOOKUP($A34,posting!$A:$N,10,FALSE),"")</f>
        <v>0.101898101898102</v>
      </c>
      <c r="N34" s="11">
        <f>IF($A34,VLOOKUP($A34,posting!$A:$N,11,FALSE),"")</f>
        <v>0</v>
      </c>
      <c r="O34" s="11" t="str">
        <f>IF($A34,IF(VLOOKUP($A34,posting!$A:$N,13,FALSE)&gt;0,VLOOKUP($A34,posting!$A:$N,13,FALSE),""),"")</f>
        <v/>
      </c>
      <c r="P34" s="11" t="str">
        <f>IF($A34,IF(VLOOKUP($A34,posting!$A:$N,14,FALSE)&gt;0,VLOOKUP($A34,posting!$A:$N,14,FALSE),""),"")</f>
        <v/>
      </c>
      <c r="Q34" s="11" t="str">
        <f>IF($O34="","",VLOOKUP($O34,image!$A:$N,3,FALSE))</f>
        <v/>
      </c>
    </row>
    <row r="35" spans="1:17" s="11" customFormat="1" x14ac:dyDescent="0.25">
      <c r="A35" s="10">
        <v>274</v>
      </c>
      <c r="B35" s="11">
        <f>IF($A35,VLOOKUP($A35,posting!$A:$N,2,FALSE),"")</f>
        <v>33</v>
      </c>
      <c r="C35" s="11">
        <f>IF($A35,VLOOKUP($A35,posting!$A:$N,3,FALSE),"")</f>
        <v>119</v>
      </c>
      <c r="D35" s="12" t="str">
        <f>IF($A35,VLOOKUP($A35,posting!$A:$N,4,FALSE),"")</f>
        <v>hallo</v>
      </c>
      <c r="E35" s="11" t="str">
        <f>IF($A35,VLOOKUP($A35,posting!$A:$N,12,FALSE),"")</f>
        <v>TXT</v>
      </c>
      <c r="F35" s="11">
        <v>-1</v>
      </c>
      <c r="G35" s="11">
        <v>1</v>
      </c>
      <c r="H35" s="11" t="str">
        <f>IF($A35,IF(VLOOKUP($A35,posting!$A:$N,5,FALSE)&gt;0,VLOOKUP($A35,posting!$A:$N,5,FALSE),""),"")</f>
        <v/>
      </c>
      <c r="I35" s="13">
        <f>IF($A35,VLOOKUP($A35,posting!$A:$N,6,FALSE),"")</f>
        <v>41607.475023148145</v>
      </c>
      <c r="J35" s="13">
        <f>IF($A35,VLOOKUP($A35,posting!$A:$N,7,FALSE),"")</f>
        <v>41472.955636574072</v>
      </c>
      <c r="K35" s="13">
        <f>IF($A35,VLOOKUP($A35,posting!$A:$N,8,FALSE),"")</f>
        <v>41472.955636574072</v>
      </c>
      <c r="L35" s="13">
        <f>IF($A35,VLOOKUP($A35,posting!$A:$N,9,FALSE),"")</f>
        <v>41607.475023148145</v>
      </c>
      <c r="M35" s="11">
        <f>IF($A35,VLOOKUP($A35,posting!$A:$N,10,FALSE),"")</f>
        <v>9.9900099900099903E-2</v>
      </c>
      <c r="N35" s="11">
        <f>IF($A35,VLOOKUP($A35,posting!$A:$N,11,FALSE),"")</f>
        <v>0</v>
      </c>
      <c r="O35" s="11" t="str">
        <f>IF($A35,IF(VLOOKUP($A35,posting!$A:$N,13,FALSE)&gt;0,VLOOKUP($A35,posting!$A:$N,13,FALSE),""),"")</f>
        <v/>
      </c>
      <c r="P35" s="11" t="str">
        <f>IF($A35,IF(VLOOKUP($A35,posting!$A:$N,14,FALSE)&gt;0,VLOOKUP($A35,posting!$A:$N,14,FALSE),""),"")</f>
        <v/>
      </c>
      <c r="Q35" s="11" t="str">
        <f>IF($O35="","",VLOOKUP($O35,image!$A:$N,3,FALSE))</f>
        <v/>
      </c>
    </row>
    <row r="36" spans="1:17" s="11" customFormat="1" x14ac:dyDescent="0.25">
      <c r="A36" s="10">
        <v>275</v>
      </c>
      <c r="B36" s="11">
        <f>IF($A36,VLOOKUP($A36,posting!$A:$N,2,FALSE),"")</f>
        <v>33</v>
      </c>
      <c r="C36" s="11">
        <f>IF($A36,VLOOKUP($A36,posting!$A:$N,3,FALSE),"")</f>
        <v>120</v>
      </c>
      <c r="D36" s="12" t="str">
        <f>IF($A36,VLOOKUP($A36,posting!$A:$N,4,FALSE),"")</f>
        <v>penis</v>
      </c>
      <c r="E36" s="11" t="str">
        <f>IF($A36,VLOOKUP($A36,posting!$A:$N,12,FALSE),"")</f>
        <v>TXT</v>
      </c>
      <c r="F36" s="11">
        <v>-1</v>
      </c>
      <c r="G36" s="11">
        <v>1</v>
      </c>
      <c r="H36" s="11" t="str">
        <f>IF($A36,IF(VLOOKUP($A36,posting!$A:$N,5,FALSE)&gt;0,VLOOKUP($A36,posting!$A:$N,5,FALSE),""),"")</f>
        <v/>
      </c>
      <c r="I36" s="13">
        <f>IF($A36,VLOOKUP($A36,posting!$A:$N,6,FALSE),"")</f>
        <v>41607.475069444445</v>
      </c>
      <c r="J36" s="13">
        <f>IF($A36,VLOOKUP($A36,posting!$A:$N,7,FALSE),"")</f>
        <v>41607.474120370367</v>
      </c>
      <c r="K36" s="13">
        <f>IF($A36,VLOOKUP($A36,posting!$A:$N,8,FALSE),"")</f>
        <v>41607.474131944444</v>
      </c>
      <c r="L36" s="13">
        <f>IF($A36,VLOOKUP($A36,posting!$A:$N,9,FALSE),"")</f>
        <v>41607.475069444445</v>
      </c>
      <c r="M36" s="11">
        <f>IF($A36,VLOOKUP($A36,posting!$A:$N,10,FALSE),"")</f>
        <v>9.9900099900099903E-2</v>
      </c>
      <c r="N36" s="11">
        <f>IF($A36,VLOOKUP($A36,posting!$A:$N,11,FALSE),"")</f>
        <v>0</v>
      </c>
      <c r="O36" s="11" t="str">
        <f>IF($A36,IF(VLOOKUP($A36,posting!$A:$N,13,FALSE)&gt;0,VLOOKUP($A36,posting!$A:$N,13,FALSE),""),"")</f>
        <v/>
      </c>
      <c r="P36" s="11" t="str">
        <f>IF($A36,IF(VLOOKUP($A36,posting!$A:$N,14,FALSE)&gt;0,VLOOKUP($A36,posting!$A:$N,14,FALSE),""),"")</f>
        <v/>
      </c>
      <c r="Q36" s="11" t="str">
        <f>IF($O36="","",VLOOKUP($O36,image!$A:$N,3,FALSE))</f>
        <v/>
      </c>
    </row>
    <row r="37" spans="1:17" s="11" customFormat="1" x14ac:dyDescent="0.25">
      <c r="A37" s="10">
        <v>276</v>
      </c>
      <c r="B37" s="11">
        <f>IF($A37,VLOOKUP($A37,posting!$A:$N,2,FALSE),"")</f>
        <v>33</v>
      </c>
      <c r="C37" s="11">
        <f>IF($A37,VLOOKUP($A37,posting!$A:$N,3,FALSE),"")</f>
        <v>122</v>
      </c>
      <c r="D37" s="12" t="str">
        <f>IF($A37,VLOOKUP($A37,posting!$A:$N,4,FALSE),"")</f>
        <v>halloooo</v>
      </c>
      <c r="E37" s="11" t="str">
        <f>IF($A37,VLOOKUP($A37,posting!$A:$N,12,FALSE),"")</f>
        <v>TXT</v>
      </c>
      <c r="F37" s="11">
        <v>-1</v>
      </c>
      <c r="G37" s="11">
        <v>1</v>
      </c>
      <c r="H37" s="11" t="str">
        <f>IF($A37,IF(VLOOKUP($A37,posting!$A:$N,5,FALSE)&gt;0,VLOOKUP($A37,posting!$A:$N,5,FALSE),""),"")</f>
        <v/>
      </c>
      <c r="I37" s="13">
        <f>IF($A37,VLOOKUP($A37,posting!$A:$N,6,FALSE),"")</f>
        <v>41607.475127314814</v>
      </c>
      <c r="J37" s="13">
        <f>IF($A37,VLOOKUP($A37,posting!$A:$N,7,FALSE),"")</f>
        <v>41607.474189814813</v>
      </c>
      <c r="K37" s="13">
        <f>IF($A37,VLOOKUP($A37,posting!$A:$N,8,FALSE),"")</f>
        <v>41607.47420138889</v>
      </c>
      <c r="L37" s="13">
        <f>IF($A37,VLOOKUP($A37,posting!$A:$N,9,FALSE),"")</f>
        <v>41607.475127314814</v>
      </c>
      <c r="M37" s="11">
        <f>IF($A37,VLOOKUP($A37,posting!$A:$N,10,FALSE),"")</f>
        <v>9.9900099900099903E-2</v>
      </c>
      <c r="N37" s="11">
        <f>IF($A37,VLOOKUP($A37,posting!$A:$N,11,FALSE),"")</f>
        <v>0</v>
      </c>
      <c r="O37" s="11" t="str">
        <f>IF($A37,IF(VLOOKUP($A37,posting!$A:$N,13,FALSE)&gt;0,VLOOKUP($A37,posting!$A:$N,13,FALSE),""),"")</f>
        <v/>
      </c>
      <c r="P37" s="11" t="str">
        <f>IF($A37,IF(VLOOKUP($A37,posting!$A:$N,14,FALSE)&gt;0,VLOOKUP($A37,posting!$A:$N,14,FALSE),""),"")</f>
        <v/>
      </c>
      <c r="Q37" s="11" t="str">
        <f>IF($O37="","",VLOOKUP($O37,image!$A:$N,3,FALSE))</f>
        <v/>
      </c>
    </row>
    <row r="38" spans="1:17" s="11" customFormat="1" x14ac:dyDescent="0.25">
      <c r="A38" s="10">
        <v>277</v>
      </c>
      <c r="B38" s="11">
        <f>IF($A38,VLOOKUP($A38,posting!$A:$N,2,FALSE),"")</f>
        <v>33</v>
      </c>
      <c r="C38" s="11">
        <f>IF($A38,VLOOKUP($A38,posting!$A:$N,3,FALSE),"")</f>
        <v>127</v>
      </c>
      <c r="D38" s="12" t="str">
        <f>IF($A38,VLOOKUP($A38,posting!$A:$N,4,FALSE),"")</f>
        <v>Freud sagt was anderes dazu</v>
      </c>
      <c r="E38" s="11" t="str">
        <f>IF($A38,VLOOKUP($A38,posting!$A:$N,12,FALSE),"")</f>
        <v>TXT</v>
      </c>
      <c r="F38" s="11">
        <v>-1</v>
      </c>
      <c r="G38" s="11">
        <v>1</v>
      </c>
      <c r="H38" s="11" t="str">
        <f>IF($A38,IF(VLOOKUP($A38,posting!$A:$N,5,FALSE)&gt;0,VLOOKUP($A38,posting!$A:$N,5,FALSE),""),"")</f>
        <v/>
      </c>
      <c r="I38" s="13">
        <f>IF($A38,VLOOKUP($A38,posting!$A:$N,6,FALSE),"")</f>
        <v>41607.475324074076</v>
      </c>
      <c r="J38" s="13">
        <f>IF($A38,VLOOKUP($A38,posting!$A:$N,7,FALSE),"")</f>
        <v>41607.474224537036</v>
      </c>
      <c r="K38" s="13">
        <f>IF($A38,VLOOKUP($A38,posting!$A:$N,8,FALSE),"")</f>
        <v>41607.474259259259</v>
      </c>
      <c r="L38" s="13">
        <f>IF($A38,VLOOKUP($A38,posting!$A:$N,9,FALSE),"")</f>
        <v>41607.475324074076</v>
      </c>
      <c r="M38" s="11">
        <f>IF($A38,VLOOKUP($A38,posting!$A:$N,10,FALSE),"")</f>
        <v>0.10089910089910099</v>
      </c>
      <c r="N38" s="11">
        <f>IF($A38,VLOOKUP($A38,posting!$A:$N,11,FALSE),"")</f>
        <v>0</v>
      </c>
      <c r="O38" s="11" t="str">
        <f>IF($A38,IF(VLOOKUP($A38,posting!$A:$N,13,FALSE)&gt;0,VLOOKUP($A38,posting!$A:$N,13,FALSE),""),"")</f>
        <v/>
      </c>
      <c r="P38" s="11" t="str">
        <f>IF($A38,IF(VLOOKUP($A38,posting!$A:$N,14,FALSE)&gt;0,VLOOKUP($A38,posting!$A:$N,14,FALSE),""),"")</f>
        <v/>
      </c>
      <c r="Q38" s="11" t="str">
        <f>IF($O38="","",VLOOKUP($O38,image!$A:$N,3,FALSE))</f>
        <v/>
      </c>
    </row>
    <row r="39" spans="1:17" s="11" customFormat="1" x14ac:dyDescent="0.25">
      <c r="A39" s="10">
        <v>278</v>
      </c>
      <c r="B39" s="11">
        <f>IF($A39,VLOOKUP($A39,posting!$A:$N,2,FALSE),"")</f>
        <v>33</v>
      </c>
      <c r="C39" s="11">
        <f>IF($A39,VLOOKUP($A39,posting!$A:$N,3,FALSE),"")</f>
        <v>123</v>
      </c>
      <c r="D39" s="12" t="str">
        <f>IF($A39,VLOOKUP($A39,posting!$A:$N,4,FALSE),"")</f>
        <v>der siegmund</v>
      </c>
      <c r="E39" s="11" t="str">
        <f>IF($A39,VLOOKUP($A39,posting!$A:$N,12,FALSE),"")</f>
        <v>TXT</v>
      </c>
      <c r="F39" s="11">
        <v>-1</v>
      </c>
      <c r="G39" s="11">
        <v>1</v>
      </c>
      <c r="H39" s="11" t="str">
        <f>IF($A39,IF(VLOOKUP($A39,posting!$A:$N,5,FALSE)&gt;0,VLOOKUP($A39,posting!$A:$N,5,FALSE),""),"")</f>
        <v/>
      </c>
      <c r="I39" s="13">
        <f>IF($A39,VLOOKUP($A39,posting!$A:$N,6,FALSE),"")</f>
        <v>41607.475428240738</v>
      </c>
      <c r="J39" s="13">
        <f>IF($A39,VLOOKUP($A39,posting!$A:$N,7,FALSE),"")</f>
        <v>41607.474456018521</v>
      </c>
      <c r="K39" s="13">
        <f>IF($A39,VLOOKUP($A39,posting!$A:$N,8,FALSE),"")</f>
        <v>41607.474479166667</v>
      </c>
      <c r="L39" s="13">
        <f>IF($A39,VLOOKUP($A39,posting!$A:$N,9,FALSE),"")</f>
        <v>41607.475428240738</v>
      </c>
      <c r="M39" s="11">
        <f>IF($A39,VLOOKUP($A39,posting!$A:$N,10,FALSE),"")</f>
        <v>9.9900099900099903E-2</v>
      </c>
      <c r="N39" s="11">
        <f>IF($A39,VLOOKUP($A39,posting!$A:$N,11,FALSE),"")</f>
        <v>0</v>
      </c>
      <c r="O39" s="11" t="str">
        <f>IF($A39,IF(VLOOKUP($A39,posting!$A:$N,13,FALSE)&gt;0,VLOOKUP($A39,posting!$A:$N,13,FALSE),""),"")</f>
        <v/>
      </c>
      <c r="P39" s="11" t="str">
        <f>IF($A39,IF(VLOOKUP($A39,posting!$A:$N,14,FALSE)&gt;0,VLOOKUP($A39,posting!$A:$N,14,FALSE),""),"")</f>
        <v/>
      </c>
      <c r="Q39" s="11" t="str">
        <f>IF($O39="","",VLOOKUP($O39,image!$A:$N,3,FALSE))</f>
        <v/>
      </c>
    </row>
    <row r="40" spans="1:17" s="11" customFormat="1" x14ac:dyDescent="0.25">
      <c r="A40" s="10">
        <v>279</v>
      </c>
      <c r="B40" s="11">
        <f>IF($A40,VLOOKUP($A40,posting!$A:$N,2,FALSE),"")</f>
        <v>33</v>
      </c>
      <c r="C40" s="11">
        <f>IF($A40,VLOOKUP($A40,posting!$A:$N,3,FALSE),"")</f>
        <v>127</v>
      </c>
      <c r="D40" s="12" t="str">
        <f>IF($A40,VLOOKUP($A40,posting!$A:$N,4,FALSE),"")</f>
        <v>Google +</v>
      </c>
      <c r="E40" s="11" t="str">
        <f>IF($A40,VLOOKUP($A40,posting!$A:$N,12,FALSE),"")</f>
        <v>TXT</v>
      </c>
      <c r="F40" s="11">
        <v>-1</v>
      </c>
      <c r="G40" s="11">
        <v>1</v>
      </c>
      <c r="H40" s="11" t="str">
        <f>IF($A40,IF(VLOOKUP($A40,posting!$A:$N,5,FALSE)&gt;0,VLOOKUP($A40,posting!$A:$N,5,FALSE),""),"")</f>
        <v/>
      </c>
      <c r="I40" s="13">
        <f>IF($A40,VLOOKUP($A40,posting!$A:$N,6,FALSE),"")</f>
        <v>41607.47446759259</v>
      </c>
      <c r="J40" s="13">
        <f>IF($A40,VLOOKUP($A40,posting!$A:$N,7,FALSE),"")</f>
        <v>41607.474490740744</v>
      </c>
      <c r="K40" s="13">
        <f>IF($A40,VLOOKUP($A40,posting!$A:$N,8,FALSE),"")</f>
        <v>41607.474502314813</v>
      </c>
      <c r="L40" s="13">
        <f>IF($A40,VLOOKUP($A40,posting!$A:$N,9,FALSE),"")</f>
        <v>41607.47556712963</v>
      </c>
      <c r="M40" s="11">
        <f>IF($A40,VLOOKUP($A40,posting!$A:$N,10,FALSE),"")</f>
        <v>0</v>
      </c>
      <c r="N40" s="11">
        <f>IF($A40,VLOOKUP($A40,posting!$A:$N,11,FALSE),"")</f>
        <v>0</v>
      </c>
      <c r="O40" s="11" t="str">
        <f>IF($A40,IF(VLOOKUP($A40,posting!$A:$N,13,FALSE)&gt;0,VLOOKUP($A40,posting!$A:$N,13,FALSE),""),"")</f>
        <v/>
      </c>
      <c r="P40" s="11" t="str">
        <f>IF($A40,IF(VLOOKUP($A40,posting!$A:$N,14,FALSE)&gt;0,VLOOKUP($A40,posting!$A:$N,14,FALSE),""),"")</f>
        <v/>
      </c>
      <c r="Q40" s="11" t="str">
        <f>IF($O40="","",VLOOKUP($O40,image!$A:$N,3,FALSE))</f>
        <v/>
      </c>
    </row>
    <row r="41" spans="1:17" s="11" customFormat="1" x14ac:dyDescent="0.25">
      <c r="A41" s="10">
        <v>280</v>
      </c>
      <c r="B41" s="11">
        <f>IF($A41,VLOOKUP($A41,posting!$A:$N,2,FALSE),"")</f>
        <v>33</v>
      </c>
      <c r="C41" s="11">
        <f>IF($A41,VLOOKUP($A41,posting!$A:$N,3,FALSE),"")</f>
        <v>122</v>
      </c>
      <c r="D41" s="12" t="str">
        <f>IF($A41,VLOOKUP($A41,posting!$A:$N,4,FALSE),"")</f>
        <v>ein tekki, isoliert, alleine arbeiten, stolzer beitrag bei google plus</v>
      </c>
      <c r="E41" s="11" t="str">
        <f>IF($A41,VLOOKUP($A41,posting!$A:$N,12,FALSE),"")</f>
        <v>TXT</v>
      </c>
      <c r="F41" s="11">
        <v>0</v>
      </c>
      <c r="G41" s="11">
        <v>1</v>
      </c>
      <c r="H41" s="11" t="str">
        <f>IF($A41,IF(VLOOKUP($A41,posting!$A:$N,5,FALSE)&gt;0,VLOOKUP($A41,posting!$A:$N,5,FALSE),""),"")</f>
        <v/>
      </c>
      <c r="I41" s="13">
        <f>IF($A41,VLOOKUP($A41,posting!$A:$N,6,FALSE),"")</f>
        <v>41607.474456018521</v>
      </c>
      <c r="J41" s="13">
        <f>IF($A41,VLOOKUP($A41,posting!$A:$N,7,FALSE),"")</f>
        <v>41607.474652777775</v>
      </c>
      <c r="K41" s="13">
        <f>IF($A41,VLOOKUP($A41,posting!$A:$N,8,FALSE),"")</f>
        <v>41607.474664351852</v>
      </c>
      <c r="L41" s="13">
        <f>IF($A41,VLOOKUP($A41,posting!$A:$N,9,FALSE),"")</f>
        <v>41607.475578703707</v>
      </c>
      <c r="M41" s="11">
        <f>IF($A41,VLOOKUP($A41,posting!$A:$N,10,FALSE),"")</f>
        <v>6.6808191808191794E-2</v>
      </c>
      <c r="N41" s="11">
        <f>IF($A41,VLOOKUP($A41,posting!$A:$N,11,FALSE),"")</f>
        <v>0</v>
      </c>
      <c r="O41" s="11" t="str">
        <f>IF($A41,IF(VLOOKUP($A41,posting!$A:$N,13,FALSE)&gt;0,VLOOKUP($A41,posting!$A:$N,13,FALSE),""),"")</f>
        <v/>
      </c>
      <c r="P41" s="11" t="str">
        <f>IF($A41,IF(VLOOKUP($A41,posting!$A:$N,14,FALSE)&gt;0,VLOOKUP($A41,posting!$A:$N,14,FALSE),""),"")</f>
        <v/>
      </c>
      <c r="Q41" s="11" t="str">
        <f>IF($O41="","",VLOOKUP($O41,image!$A:$N,3,FALSE))</f>
        <v/>
      </c>
    </row>
    <row r="42" spans="1:17" s="11" customFormat="1" x14ac:dyDescent="0.25">
      <c r="A42" s="10">
        <v>281</v>
      </c>
      <c r="B42" s="11">
        <f>IF($A42,VLOOKUP($A42,posting!$A:$N,2,FALSE),"")</f>
        <v>33</v>
      </c>
      <c r="C42" s="11">
        <f>IF($A42,VLOOKUP($A42,posting!$A:$N,3,FALSE),"")</f>
        <v>120</v>
      </c>
      <c r="D42" s="12" t="str">
        <f>IF($A42,VLOOKUP($A42,posting!$A:$N,4,FALSE),"")</f>
        <v>Der Typ disst uns!</v>
      </c>
      <c r="E42" s="11" t="str">
        <f>IF($A42,VLOOKUP($A42,posting!$A:$N,12,FALSE),"")</f>
        <v>TXT</v>
      </c>
      <c r="F42" s="11">
        <v>-1</v>
      </c>
      <c r="G42" s="11">
        <v>1</v>
      </c>
      <c r="H42" s="11" t="str">
        <f>IF($A42,IF(VLOOKUP($A42,posting!$A:$N,5,FALSE)&gt;0,VLOOKUP($A42,posting!$A:$N,5,FALSE),""),"")</f>
        <v/>
      </c>
      <c r="I42" s="13">
        <f>IF($A42,VLOOKUP($A42,posting!$A:$N,6,FALSE),"")</f>
        <v>41607.47457175926</v>
      </c>
      <c r="J42" s="13">
        <f>IF($A42,VLOOKUP($A42,posting!$A:$N,7,FALSE),"")</f>
        <v>41607.474641203706</v>
      </c>
      <c r="K42" s="13">
        <f>IF($A42,VLOOKUP($A42,posting!$A:$N,8,FALSE),"")</f>
        <v>41607.474652777775</v>
      </c>
      <c r="L42" s="13">
        <f>IF($A42,VLOOKUP($A42,posting!$A:$N,9,FALSE),"")</f>
        <v>41607.475601851853</v>
      </c>
      <c r="M42" s="11">
        <f>IF($A42,VLOOKUP($A42,posting!$A:$N,10,FALSE),"")</f>
        <v>0.20079920079920099</v>
      </c>
      <c r="N42" s="11">
        <f>IF($A42,VLOOKUP($A42,posting!$A:$N,11,FALSE),"")</f>
        <v>0</v>
      </c>
      <c r="O42" s="11" t="str">
        <f>IF($A42,IF(VLOOKUP($A42,posting!$A:$N,13,FALSE)&gt;0,VLOOKUP($A42,posting!$A:$N,13,FALSE),""),"")</f>
        <v/>
      </c>
      <c r="P42" s="11" t="str">
        <f>IF($A42,IF(VLOOKUP($A42,posting!$A:$N,14,FALSE)&gt;0,VLOOKUP($A42,posting!$A:$N,14,FALSE),""),"")</f>
        <v/>
      </c>
      <c r="Q42" s="11" t="str">
        <f>IF($O42="","",VLOOKUP($O42,image!$A:$N,3,FALSE))</f>
        <v/>
      </c>
    </row>
    <row r="43" spans="1:17" s="11" customFormat="1" x14ac:dyDescent="0.25">
      <c r="A43" s="10">
        <v>282</v>
      </c>
      <c r="B43" s="11">
        <f>IF($A43,VLOOKUP($A43,posting!$A:$N,2,FALSE),"")</f>
        <v>33</v>
      </c>
      <c r="C43" s="11">
        <f>IF($A43,VLOOKUP($A43,posting!$A:$N,3,FALSE),"")</f>
        <v>128</v>
      </c>
      <c r="D43" s="12" t="str">
        <f>IF($A43,VLOOKUP($A43,posting!$A:$N,4,FALSE),"")</f>
        <v>it tech-&gt;sehr isoliert, nutzt google plus</v>
      </c>
      <c r="E43" s="11" t="str">
        <f>IF($A43,VLOOKUP($A43,posting!$A:$N,12,FALSE),"")</f>
        <v>TXT</v>
      </c>
      <c r="F43" s="11">
        <v>1</v>
      </c>
      <c r="G43" s="11">
        <v>1</v>
      </c>
      <c r="H43" s="11" t="str">
        <f>IF($A43,IF(VLOOKUP($A43,posting!$A:$N,5,FALSE)&gt;0,VLOOKUP($A43,posting!$A:$N,5,FALSE),""),"")</f>
        <v/>
      </c>
      <c r="I43" s="13">
        <f>IF($A43,VLOOKUP($A43,posting!$A:$N,6,FALSE),"")</f>
        <v>41607.475636574076</v>
      </c>
      <c r="J43" s="13">
        <f>IF($A43,VLOOKUP($A43,posting!$A:$N,7,FALSE),"")</f>
        <v>41607.474675925929</v>
      </c>
      <c r="K43" s="13">
        <f>IF($A43,VLOOKUP($A43,posting!$A:$N,8,FALSE),"")</f>
        <v>41607.474699074075</v>
      </c>
      <c r="L43" s="13">
        <f>IF($A43,VLOOKUP($A43,posting!$A:$N,9,FALSE),"")</f>
        <v>41607.475636574076</v>
      </c>
      <c r="M43" s="11">
        <f>IF($A43,VLOOKUP($A43,posting!$A:$N,10,FALSE),"")</f>
        <v>5.2447552447552399E-2</v>
      </c>
      <c r="N43" s="11">
        <f>IF($A43,VLOOKUP($A43,posting!$A:$N,11,FALSE),"")</f>
        <v>0</v>
      </c>
      <c r="O43" s="11" t="str">
        <f>IF($A43,IF(VLOOKUP($A43,posting!$A:$N,13,FALSE)&gt;0,VLOOKUP($A43,posting!$A:$N,13,FALSE),""),"")</f>
        <v/>
      </c>
      <c r="P43" s="11" t="str">
        <f>IF($A43,IF(VLOOKUP($A43,posting!$A:$N,14,FALSE)&gt;0,VLOOKUP($A43,posting!$A:$N,14,FALSE),""),"")</f>
        <v/>
      </c>
      <c r="Q43" s="11" t="str">
        <f>IF($O43="","",VLOOKUP($O43,image!$A:$N,3,FALSE))</f>
        <v/>
      </c>
    </row>
    <row r="44" spans="1:17" s="11" customFormat="1" x14ac:dyDescent="0.25">
      <c r="A44" s="10">
        <v>283</v>
      </c>
      <c r="B44" s="11">
        <f>IF($A44,VLOOKUP($A44,posting!$A:$N,2,FALSE),"")</f>
        <v>33</v>
      </c>
      <c r="C44" s="11">
        <f>IF($A44,VLOOKUP($A44,posting!$A:$N,3,FALSE),"")</f>
        <v>121</v>
      </c>
      <c r="D44" s="12" t="str">
        <f>IF($A44,VLOOKUP($A44,posting!$A:$N,4,FALSE),"")</f>
        <v>*lustig'</v>
      </c>
      <c r="E44" s="11" t="str">
        <f>IF($A44,VLOOKUP($A44,posting!$A:$N,12,FALSE),"")</f>
        <v>TXT</v>
      </c>
      <c r="F44" s="11">
        <v>-1</v>
      </c>
      <c r="G44" s="11">
        <v>1</v>
      </c>
      <c r="H44" s="11" t="str">
        <f>IF($A44,IF(VLOOKUP($A44,posting!$A:$N,5,FALSE)&gt;0,VLOOKUP($A44,posting!$A:$N,5,FALSE),""),"")</f>
        <v/>
      </c>
      <c r="I44" s="13">
        <f>IF($A44,VLOOKUP($A44,posting!$A:$N,6,FALSE),"")</f>
        <v>41607.475659722222</v>
      </c>
      <c r="J44" s="13">
        <f>IF($A44,VLOOKUP($A44,posting!$A:$N,7,FALSE),"")</f>
        <v>41607.474710648145</v>
      </c>
      <c r="K44" s="13">
        <f>IF($A44,VLOOKUP($A44,posting!$A:$N,8,FALSE),"")</f>
        <v>41607.474710648145</v>
      </c>
      <c r="L44" s="13">
        <f>IF($A44,VLOOKUP($A44,posting!$A:$N,9,FALSE),"")</f>
        <v>41607.475659722222</v>
      </c>
      <c r="M44" s="11">
        <f>IF($A44,VLOOKUP($A44,posting!$A:$N,10,FALSE),"")</f>
        <v>0</v>
      </c>
      <c r="N44" s="11">
        <f>IF($A44,VLOOKUP($A44,posting!$A:$N,11,FALSE),"")</f>
        <v>0</v>
      </c>
      <c r="O44" s="11" t="str">
        <f>IF($A44,IF(VLOOKUP($A44,posting!$A:$N,13,FALSE)&gt;0,VLOOKUP($A44,posting!$A:$N,13,FALSE),""),"")</f>
        <v/>
      </c>
      <c r="P44" s="11" t="str">
        <f>IF($A44,IF(VLOOKUP($A44,posting!$A:$N,14,FALSE)&gt;0,VLOOKUP($A44,posting!$A:$N,14,FALSE),""),"")</f>
        <v/>
      </c>
      <c r="Q44" s="11" t="str">
        <f>IF($O44="","",VLOOKUP($O44,image!$A:$N,3,FALSE))</f>
        <v/>
      </c>
    </row>
    <row r="45" spans="1:17" s="11" customFormat="1" x14ac:dyDescent="0.25">
      <c r="A45" s="10">
        <v>284</v>
      </c>
      <c r="B45" s="11">
        <f>IF($A45,VLOOKUP($A45,posting!$A:$N,2,FALSE),"")</f>
        <v>33</v>
      </c>
      <c r="C45" s="11">
        <f>IF($A45,VLOOKUP($A45,posting!$A:$N,3,FALSE),"")</f>
        <v>123</v>
      </c>
      <c r="D45" s="12" t="str">
        <f>IF($A45,VLOOKUP($A45,posting!$A:$N,4,FALSE),"")</f>
        <v>depressive leute sind auf facebook?!</v>
      </c>
      <c r="E45" s="11" t="str">
        <f>IF($A45,VLOOKUP($A45,posting!$A:$N,12,FALSE),"")</f>
        <v>TXT</v>
      </c>
      <c r="F45" s="11">
        <v>1</v>
      </c>
      <c r="G45" s="11">
        <v>1</v>
      </c>
      <c r="H45" s="11" t="str">
        <f>IF($A45,IF(VLOOKUP($A45,posting!$A:$N,5,FALSE)&gt;0,VLOOKUP($A45,posting!$A:$N,5,FALSE),""),"")</f>
        <v/>
      </c>
      <c r="I45" s="13">
        <f>IF($A45,VLOOKUP($A45,posting!$A:$N,6,FALSE),"")</f>
        <v>41607.474722222221</v>
      </c>
      <c r="J45" s="13">
        <f>IF($A45,VLOOKUP($A45,posting!$A:$N,7,FALSE),"")</f>
        <v>41607.474814814814</v>
      </c>
      <c r="K45" s="13">
        <f>IF($A45,VLOOKUP($A45,posting!$A:$N,8,FALSE),"")</f>
        <v>41607.474826388891</v>
      </c>
      <c r="L45" s="13">
        <f>IF($A45,VLOOKUP($A45,posting!$A:$N,9,FALSE),"")</f>
        <v>41607.475775462961</v>
      </c>
      <c r="M45" s="11">
        <f>IF($A45,VLOOKUP($A45,posting!$A:$N,10,FALSE),"")</f>
        <v>0.101898101898102</v>
      </c>
      <c r="N45" s="11">
        <f>IF($A45,VLOOKUP($A45,posting!$A:$N,11,FALSE),"")</f>
        <v>0</v>
      </c>
      <c r="O45" s="11" t="str">
        <f>IF($A45,IF(VLOOKUP($A45,posting!$A:$N,13,FALSE)&gt;0,VLOOKUP($A45,posting!$A:$N,13,FALSE),""),"")</f>
        <v/>
      </c>
      <c r="P45" s="11" t="str">
        <f>IF($A45,IF(VLOOKUP($A45,posting!$A:$N,14,FALSE)&gt;0,VLOOKUP($A45,posting!$A:$N,14,FALSE),""),"")</f>
        <v/>
      </c>
      <c r="Q45" s="11" t="str">
        <f>IF($O45="","",VLOOKUP($O45,image!$A:$N,3,FALSE))</f>
        <v/>
      </c>
    </row>
    <row r="46" spans="1:17" s="11" customFormat="1" x14ac:dyDescent="0.25">
      <c r="A46" s="10">
        <v>285</v>
      </c>
      <c r="B46" s="11">
        <f>IF($A46,VLOOKUP($A46,posting!$A:$N,2,FALSE),"")</f>
        <v>33</v>
      </c>
      <c r="C46" s="11">
        <f>IF($A46,VLOOKUP($A46,posting!$A:$N,3,FALSE),"")</f>
        <v>127</v>
      </c>
      <c r="D46" s="12" t="str">
        <f>IF($A46,VLOOKUP($A46,posting!$A:$N,4,FALSE),"")</f>
        <v>ICh BIN NICHT BEI FACEBOOK!!!</v>
      </c>
      <c r="E46" s="11" t="str">
        <f>IF($A46,VLOOKUP($A46,posting!$A:$N,12,FALSE),"")</f>
        <v>TXT</v>
      </c>
      <c r="F46" s="11">
        <v>-1</v>
      </c>
      <c r="G46" s="11">
        <v>1</v>
      </c>
      <c r="H46" s="11" t="str">
        <f>IF($A46,IF(VLOOKUP($A46,posting!$A:$N,5,FALSE)&gt;0,VLOOKUP($A46,posting!$A:$N,5,FALSE),""),"")</f>
        <v/>
      </c>
      <c r="I46" s="13">
        <f>IF($A46,VLOOKUP($A46,posting!$A:$N,6,FALSE),"")</f>
        <v>41607.474606481483</v>
      </c>
      <c r="J46" s="13">
        <f>IF($A46,VLOOKUP($A46,posting!$A:$N,7,FALSE),"")</f>
        <v>41607.474699074075</v>
      </c>
      <c r="K46" s="13">
        <f>IF($A46,VLOOKUP($A46,posting!$A:$N,8,FALSE),"")</f>
        <v>41607.474733796298</v>
      </c>
      <c r="L46" s="13">
        <f>IF($A46,VLOOKUP($A46,posting!$A:$N,9,FALSE),"")</f>
        <v>41607.475787037038</v>
      </c>
      <c r="M46" s="11">
        <f>IF($A46,VLOOKUP($A46,posting!$A:$N,10,FALSE),"")</f>
        <v>0</v>
      </c>
      <c r="N46" s="11">
        <f>IF($A46,VLOOKUP($A46,posting!$A:$N,11,FALSE),"")</f>
        <v>0</v>
      </c>
      <c r="O46" s="11" t="str">
        <f>IF($A46,IF(VLOOKUP($A46,posting!$A:$N,13,FALSE)&gt;0,VLOOKUP($A46,posting!$A:$N,13,FALSE),""),"")</f>
        <v/>
      </c>
      <c r="P46" s="11" t="str">
        <f>IF($A46,IF(VLOOKUP($A46,posting!$A:$N,14,FALSE)&gt;0,VLOOKUP($A46,posting!$A:$N,14,FALSE),""),"")</f>
        <v/>
      </c>
      <c r="Q46" s="11" t="str">
        <f>IF($O46="","",VLOOKUP($O46,image!$A:$N,3,FALSE))</f>
        <v/>
      </c>
    </row>
    <row r="47" spans="1:17" s="11" customFormat="1" x14ac:dyDescent="0.25">
      <c r="A47" s="10">
        <v>430</v>
      </c>
      <c r="B47" s="11">
        <f>IF($A47,VLOOKUP($A47,posting!$A:$N,2,FALSE),"")</f>
        <v>33</v>
      </c>
      <c r="C47" s="11">
        <f>IF($A47,VLOOKUP($A47,posting!$A:$N,3,FALSE),"")</f>
        <v>122</v>
      </c>
      <c r="D47" s="12" t="str">
        <f>IF($A47,VLOOKUP($A47,posting!$A:$N,4,FALSE),"")</f>
        <v>wir werden alle die klausur bestehen!</v>
      </c>
      <c r="E47" s="11" t="str">
        <f>IF($A47,VLOOKUP($A47,posting!$A:$N,12,FALSE),"")</f>
        <v>TXT</v>
      </c>
      <c r="F47" s="11">
        <v>-1</v>
      </c>
      <c r="G47" s="11">
        <v>1</v>
      </c>
      <c r="H47" s="11" t="str">
        <f>IF($A47,IF(VLOOKUP($A47,posting!$A:$N,5,FALSE)&gt;0,VLOOKUP($A47,posting!$A:$N,5,FALSE),""),"")</f>
        <v/>
      </c>
      <c r="I47" s="13">
        <f>IF($A47,VLOOKUP($A47,posting!$A:$N,6,FALSE),"")</f>
        <v>41607.510358796295</v>
      </c>
      <c r="J47" s="13">
        <f>IF($A47,VLOOKUP($A47,posting!$A:$N,7,FALSE),"")</f>
        <v>41607.509432870371</v>
      </c>
      <c r="K47" s="13">
        <f>IF($A47,VLOOKUP($A47,posting!$A:$N,8,FALSE),"")</f>
        <v>41607.509444444448</v>
      </c>
      <c r="L47" s="13">
        <f>IF($A47,VLOOKUP($A47,posting!$A:$N,9,FALSE),"")</f>
        <v>41607.510358796295</v>
      </c>
      <c r="M47" s="11">
        <f>IF($A47,VLOOKUP($A47,posting!$A:$N,10,FALSE),"")</f>
        <v>0.10089910089910099</v>
      </c>
      <c r="N47" s="11">
        <f>IF($A47,VLOOKUP($A47,posting!$A:$N,11,FALSE),"")</f>
        <v>0</v>
      </c>
      <c r="O47" s="11" t="str">
        <f>IF($A47,IF(VLOOKUP($A47,posting!$A:$N,13,FALSE)&gt;0,VLOOKUP($A47,posting!$A:$N,13,FALSE),""),"")</f>
        <v/>
      </c>
      <c r="P47" s="11" t="str">
        <f>IF($A47,IF(VLOOKUP($A47,posting!$A:$N,14,FALSE)&gt;0,VLOOKUP($A47,posting!$A:$N,14,FALSE),""),"")</f>
        <v/>
      </c>
      <c r="Q47" s="11" t="str">
        <f>IF($O47="","",VLOOKUP($O47,image!$A:$N,3,FALSE))</f>
        <v/>
      </c>
    </row>
    <row r="48" spans="1:17" s="11" customFormat="1" ht="30" x14ac:dyDescent="0.25">
      <c r="A48" s="10">
        <v>286</v>
      </c>
      <c r="B48" s="11">
        <f>IF($A48,VLOOKUP($A48,posting!$A:$N,2,FALSE),"")</f>
        <v>33</v>
      </c>
      <c r="C48" s="11">
        <f>IF($A48,VLOOKUP($A48,posting!$A:$N,3,FALSE),"")</f>
        <v>122</v>
      </c>
      <c r="D48" s="12" t="str">
        <f>IF($A48,VLOOKUP($A48,posting!$A:$N,4,FALSE),"")</f>
        <v>facebook = freunde
google plus = diskusionsgegner</v>
      </c>
      <c r="E48" s="11" t="str">
        <f>IF($A48,VLOOKUP($A48,posting!$A:$N,12,FALSE),"")</f>
        <v>TXT</v>
      </c>
      <c r="F48" s="11">
        <v>1</v>
      </c>
      <c r="G48" s="11">
        <v>1</v>
      </c>
      <c r="H48" s="11" t="str">
        <f>IF($A48,IF(VLOOKUP($A48,posting!$A:$N,5,FALSE)&gt;0,VLOOKUP($A48,posting!$A:$N,5,FALSE),""),"")</f>
        <v/>
      </c>
      <c r="I48" s="13">
        <f>IF($A48,VLOOKUP($A48,posting!$A:$N,6,FALSE),"")</f>
        <v>41607.474849537037</v>
      </c>
      <c r="J48" s="13">
        <f>IF($A48,VLOOKUP($A48,posting!$A:$N,7,FALSE),"")</f>
        <v>41607.475011574075</v>
      </c>
      <c r="K48" s="13">
        <f>IF($A48,VLOOKUP($A48,posting!$A:$N,8,FALSE),"")</f>
        <v>41607.475023148145</v>
      </c>
      <c r="L48" s="13">
        <f>IF($A48,VLOOKUP($A48,posting!$A:$N,9,FALSE),"")</f>
        <v>41607.475937499999</v>
      </c>
      <c r="M48" s="11">
        <f>IF($A48,VLOOKUP($A48,posting!$A:$N,10,FALSE),"")</f>
        <v>4.15584415584416E-2</v>
      </c>
      <c r="N48" s="11">
        <f>IF($A48,VLOOKUP($A48,posting!$A:$N,11,FALSE),"")</f>
        <v>0</v>
      </c>
      <c r="O48" s="11" t="str">
        <f>IF($A48,IF(VLOOKUP($A48,posting!$A:$N,13,FALSE)&gt;0,VLOOKUP($A48,posting!$A:$N,13,FALSE),""),"")</f>
        <v/>
      </c>
      <c r="P48" s="11" t="str">
        <f>IF($A48,IF(VLOOKUP($A48,posting!$A:$N,14,FALSE)&gt;0,VLOOKUP($A48,posting!$A:$N,14,FALSE),""),"")</f>
        <v/>
      </c>
      <c r="Q48" s="11" t="str">
        <f>IF($O48="","",VLOOKUP($O48,image!$A:$N,3,FALSE))</f>
        <v/>
      </c>
    </row>
    <row r="49" spans="1:17" s="11" customFormat="1" x14ac:dyDescent="0.25">
      <c r="A49" s="10">
        <v>287</v>
      </c>
      <c r="B49" s="11">
        <f>IF($A49,VLOOKUP($A49,posting!$A:$N,2,FALSE),"")</f>
        <v>33</v>
      </c>
      <c r="C49" s="11">
        <f>IF($A49,VLOOKUP($A49,posting!$A:$N,3,FALSE),"")</f>
        <v>120</v>
      </c>
      <c r="D49" s="12" t="str">
        <f>IF($A49,VLOOKUP($A49,posting!$A:$N,4,FALSE),"")</f>
        <v>Ich aber, und ich hasse es.</v>
      </c>
      <c r="E49" s="11" t="str">
        <f>IF($A49,VLOOKUP($A49,posting!$A:$N,12,FALSE),"")</f>
        <v>TXT</v>
      </c>
      <c r="F49" s="11">
        <v>-1</v>
      </c>
      <c r="G49" s="11">
        <v>1</v>
      </c>
      <c r="H49" s="11" t="str">
        <f>IF($A49,IF(VLOOKUP($A49,posting!$A:$N,5,FALSE)&gt;0,VLOOKUP($A49,posting!$A:$N,5,FALSE),""),"")</f>
        <v/>
      </c>
      <c r="I49" s="13">
        <f>IF($A49,VLOOKUP($A49,posting!$A:$N,6,FALSE),"")</f>
        <v>41607.474918981483</v>
      </c>
      <c r="J49" s="13">
        <f>IF($A49,VLOOKUP($A49,posting!$A:$N,7,FALSE),"")</f>
        <v>41607.474999999999</v>
      </c>
      <c r="K49" s="13">
        <f>IF($A49,VLOOKUP($A49,posting!$A:$N,8,FALSE),"")</f>
        <v>41607.474999999999</v>
      </c>
      <c r="L49" s="13">
        <f>IF($A49,VLOOKUP($A49,posting!$A:$N,9,FALSE),"")</f>
        <v>41607.475949074076</v>
      </c>
      <c r="M49" s="11">
        <f>IF($A49,VLOOKUP($A49,posting!$A:$N,10,FALSE),"")</f>
        <v>9.9900099900099903E-2</v>
      </c>
      <c r="N49" s="11">
        <f>IF($A49,VLOOKUP($A49,posting!$A:$N,11,FALSE),"")</f>
        <v>0</v>
      </c>
      <c r="O49" s="11" t="str">
        <f>IF($A49,IF(VLOOKUP($A49,posting!$A:$N,13,FALSE)&gt;0,VLOOKUP($A49,posting!$A:$N,13,FALSE),""),"")</f>
        <v/>
      </c>
      <c r="P49" s="11" t="str">
        <f>IF($A49,IF(VLOOKUP($A49,posting!$A:$N,14,FALSE)&gt;0,VLOOKUP($A49,posting!$A:$N,14,FALSE),""),"")</f>
        <v/>
      </c>
      <c r="Q49" s="11" t="str">
        <f>IF($O49="","",VLOOKUP($O49,image!$A:$N,3,FALSE))</f>
        <v/>
      </c>
    </row>
    <row r="50" spans="1:17" s="11" customFormat="1" x14ac:dyDescent="0.25">
      <c r="A50" s="10">
        <v>288</v>
      </c>
      <c r="B50" s="11">
        <f>IF($A50,VLOOKUP($A50,posting!$A:$N,2,FALSE),"")</f>
        <v>33</v>
      </c>
      <c r="C50" s="11">
        <f>IF($A50,VLOOKUP($A50,posting!$A:$N,3,FALSE),"")</f>
        <v>119</v>
      </c>
      <c r="D50" s="12" t="str">
        <f>IF($A50,VLOOKUP($A50,posting!$A:$N,4,FALSE),"")</f>
        <v>von der folie im hintergrund bekommt man ja kopfweh</v>
      </c>
      <c r="E50" s="11" t="str">
        <f>IF($A50,VLOOKUP($A50,posting!$A:$N,12,FALSE),"")</f>
        <v>TXT</v>
      </c>
      <c r="F50" s="11">
        <v>-1</v>
      </c>
      <c r="G50" s="11">
        <v>1</v>
      </c>
      <c r="H50" s="11" t="str">
        <f>IF($A50,IF(VLOOKUP($A50,posting!$A:$N,5,FALSE)&gt;0,VLOOKUP($A50,posting!$A:$N,5,FALSE),""),"")</f>
        <v/>
      </c>
      <c r="I50" s="13">
        <f>IF($A50,VLOOKUP($A50,posting!$A:$N,6,FALSE),"")</f>
        <v>41472.956458333334</v>
      </c>
      <c r="J50" s="13">
        <f>IF($A50,VLOOKUP($A50,posting!$A:$N,7,FALSE),"")</f>
        <v>41472.956574074073</v>
      </c>
      <c r="K50" s="13">
        <f>IF($A50,VLOOKUP($A50,posting!$A:$N,8,FALSE),"")</f>
        <v>41472.956597222219</v>
      </c>
      <c r="L50" s="13">
        <f>IF($A50,VLOOKUP($A50,posting!$A:$N,9,FALSE),"")</f>
        <v>41607.475983796299</v>
      </c>
      <c r="M50" s="11">
        <f>IF($A50,VLOOKUP($A50,posting!$A:$N,10,FALSE),"")</f>
        <v>0.103896103896104</v>
      </c>
      <c r="N50" s="11">
        <f>IF($A50,VLOOKUP($A50,posting!$A:$N,11,FALSE),"")</f>
        <v>0</v>
      </c>
      <c r="O50" s="11" t="str">
        <f>IF($A50,IF(VLOOKUP($A50,posting!$A:$N,13,FALSE)&gt;0,VLOOKUP($A50,posting!$A:$N,13,FALSE),""),"")</f>
        <v/>
      </c>
      <c r="P50" s="11" t="str">
        <f>IF($A50,IF(VLOOKUP($A50,posting!$A:$N,14,FALSE)&gt;0,VLOOKUP($A50,posting!$A:$N,14,FALSE),""),"")</f>
        <v/>
      </c>
      <c r="Q50" s="11" t="str">
        <f>IF($O50="","",VLOOKUP($O50,image!$A:$N,3,FALSE))</f>
        <v/>
      </c>
    </row>
    <row r="51" spans="1:17" s="11" customFormat="1" x14ac:dyDescent="0.25">
      <c r="A51" s="10">
        <v>289</v>
      </c>
      <c r="B51" s="11">
        <f>IF($A51,VLOOKUP($A51,posting!$A:$N,2,FALSE),"")</f>
        <v>33</v>
      </c>
      <c r="C51" s="11">
        <f>IF($A51,VLOOKUP($A51,posting!$A:$N,3,FALSE),"")</f>
        <v>126</v>
      </c>
      <c r="D51" s="12" t="str">
        <f>IF($A51,VLOOKUP($A51,posting!$A:$N,4,FALSE),"")</f>
        <v>kein facebook, danke ;)</v>
      </c>
      <c r="E51" s="11" t="str">
        <f>IF($A51,VLOOKUP($A51,posting!$A:$N,12,FALSE),"")</f>
        <v>TXT</v>
      </c>
      <c r="F51" s="11">
        <v>-1</v>
      </c>
      <c r="G51" s="11">
        <v>1</v>
      </c>
      <c r="H51" s="11" t="str">
        <f>IF($A51,IF(VLOOKUP($A51,posting!$A:$N,5,FALSE)&gt;0,VLOOKUP($A51,posting!$A:$N,5,FALSE),""),"")</f>
        <v/>
      </c>
      <c r="I51" s="13">
        <f>IF($A51,VLOOKUP($A51,posting!$A:$N,6,FALSE),"")</f>
        <v>41607.474930555552</v>
      </c>
      <c r="J51" s="13">
        <f>IF($A51,VLOOKUP($A51,posting!$A:$N,7,FALSE),"")</f>
        <v>41607.475023148145</v>
      </c>
      <c r="K51" s="13">
        <f>IF($A51,VLOOKUP($A51,posting!$A:$N,8,FALSE),"")</f>
        <v>41607.475057870368</v>
      </c>
      <c r="L51" s="13">
        <f>IF($A51,VLOOKUP($A51,posting!$A:$N,9,FALSE),"")</f>
        <v>41607.476006944446</v>
      </c>
      <c r="M51" s="11">
        <f>IF($A51,VLOOKUP($A51,posting!$A:$N,10,FALSE),"")</f>
        <v>0.10089910089910099</v>
      </c>
      <c r="N51" s="11">
        <f>IF($A51,VLOOKUP($A51,posting!$A:$N,11,FALSE),"")</f>
        <v>0</v>
      </c>
      <c r="O51" s="11" t="str">
        <f>IF($A51,IF(VLOOKUP($A51,posting!$A:$N,13,FALSE)&gt;0,VLOOKUP($A51,posting!$A:$N,13,FALSE),""),"")</f>
        <v/>
      </c>
      <c r="P51" s="11" t="str">
        <f>IF($A51,IF(VLOOKUP($A51,posting!$A:$N,14,FALSE)&gt;0,VLOOKUP($A51,posting!$A:$N,14,FALSE),""),"")</f>
        <v/>
      </c>
      <c r="Q51" s="11" t="str">
        <f>IF($O51="","",VLOOKUP($O51,image!$A:$N,3,FALSE))</f>
        <v/>
      </c>
    </row>
    <row r="52" spans="1:17" s="11" customFormat="1" ht="45" x14ac:dyDescent="0.25">
      <c r="A52" s="10">
        <v>290</v>
      </c>
      <c r="B52" s="11">
        <f>IF($A52,VLOOKUP($A52,posting!$A:$N,2,FALSE),"")</f>
        <v>33</v>
      </c>
      <c r="C52" s="11">
        <f>IF($A52,VLOOKUP($A52,posting!$A:$N,3,FALSE),"")</f>
        <v>129</v>
      </c>
      <c r="D52" s="12" t="str">
        <f>IF($A52,VLOOKUP($A52,posting!$A:$N,4,FALSE),"")</f>
        <v>IT Fritze, arbeitet gerne alleine
Depressive eher bei Facebook, wegen Freunde
Bei Google + Diskussionsgegner</v>
      </c>
      <c r="E52" s="11" t="str">
        <f>IF($A52,VLOOKUP($A52,posting!$A:$N,12,FALSE),"")</f>
        <v>TXT</v>
      </c>
      <c r="F52" s="11">
        <v>1</v>
      </c>
      <c r="G52" s="11">
        <v>1</v>
      </c>
      <c r="H52" s="11" t="str">
        <f>IF($A52,IF(VLOOKUP($A52,posting!$A:$N,5,FALSE)&gt;0,VLOOKUP($A52,posting!$A:$N,5,FALSE),""),"")</f>
        <v/>
      </c>
      <c r="I52" s="13">
        <f>IF($A52,VLOOKUP($A52,posting!$A:$N,6,FALSE),"")</f>
        <v>41607.476018518515</v>
      </c>
      <c r="J52" s="13">
        <f>IF($A52,VLOOKUP($A52,posting!$A:$N,7,FALSE),"")</f>
        <v>41607.475046296298</v>
      </c>
      <c r="K52" s="13">
        <f>IF($A52,VLOOKUP($A52,posting!$A:$N,8,FALSE),"")</f>
        <v>41607.475069444445</v>
      </c>
      <c r="L52" s="13">
        <f>IF($A52,VLOOKUP($A52,posting!$A:$N,9,FALSE),"")</f>
        <v>41607.476018518515</v>
      </c>
      <c r="M52" s="11">
        <f>IF($A52,VLOOKUP($A52,posting!$A:$N,10,FALSE),"")</f>
        <v>0.17565767565767601</v>
      </c>
      <c r="N52" s="11">
        <f>IF($A52,VLOOKUP($A52,posting!$A:$N,11,FALSE),"")</f>
        <v>0</v>
      </c>
      <c r="O52" s="11" t="str">
        <f>IF($A52,IF(VLOOKUP($A52,posting!$A:$N,13,FALSE)&gt;0,VLOOKUP($A52,posting!$A:$N,13,FALSE),""),"")</f>
        <v/>
      </c>
      <c r="P52" s="11" t="str">
        <f>IF($A52,IF(VLOOKUP($A52,posting!$A:$N,14,FALSE)&gt;0,VLOOKUP($A52,posting!$A:$N,14,FALSE),""),"")</f>
        <v/>
      </c>
      <c r="Q52" s="11" t="str">
        <f>IF($O52="","",VLOOKUP($O52,image!$A:$N,3,FALSE))</f>
        <v/>
      </c>
    </row>
    <row r="53" spans="1:17" s="11" customFormat="1" x14ac:dyDescent="0.25">
      <c r="A53" s="10">
        <v>291</v>
      </c>
      <c r="B53" s="11">
        <f>IF($A53,VLOOKUP($A53,posting!$A:$N,2,FALSE),"")</f>
        <v>33</v>
      </c>
      <c r="C53" s="11">
        <f>IF($A53,VLOOKUP($A53,posting!$A:$N,3,FALSE),"")</f>
        <v>127</v>
      </c>
      <c r="D53" s="12" t="str">
        <f>IF($A53,VLOOKUP($A53,posting!$A:$N,4,FALSE),"")</f>
        <v>Like!</v>
      </c>
      <c r="E53" s="11" t="str">
        <f>IF($A53,VLOOKUP($A53,posting!$A:$N,12,FALSE),"")</f>
        <v>TXT</v>
      </c>
      <c r="F53" s="11">
        <v>-1</v>
      </c>
      <c r="G53" s="11">
        <v>1</v>
      </c>
      <c r="H53" s="11" t="str">
        <f>IF($A53,IF(VLOOKUP($A53,posting!$A:$N,5,FALSE)&gt;0,VLOOKUP($A53,posting!$A:$N,5,FALSE),""),"")</f>
        <v/>
      </c>
      <c r="I53" s="13">
        <f>IF($A53,VLOOKUP($A53,posting!$A:$N,6,FALSE),"")</f>
        <v>41607.474930555552</v>
      </c>
      <c r="J53" s="13">
        <f>IF($A53,VLOOKUP($A53,posting!$A:$N,7,FALSE),"")</f>
        <v>41607.474953703706</v>
      </c>
      <c r="K53" s="13">
        <f>IF($A53,VLOOKUP($A53,posting!$A:$N,8,FALSE),"")</f>
        <v>41607.474976851852</v>
      </c>
      <c r="L53" s="13">
        <f>IF($A53,VLOOKUP($A53,posting!$A:$N,9,FALSE),"")</f>
        <v>41607.476030092592</v>
      </c>
      <c r="M53" s="11">
        <f>IF($A53,VLOOKUP($A53,posting!$A:$N,10,FALSE),"")</f>
        <v>0</v>
      </c>
      <c r="N53" s="11">
        <f>IF($A53,VLOOKUP($A53,posting!$A:$N,11,FALSE),"")</f>
        <v>0</v>
      </c>
      <c r="O53" s="11" t="str">
        <f>IF($A53,IF(VLOOKUP($A53,posting!$A:$N,13,FALSE)&gt;0,VLOOKUP($A53,posting!$A:$N,13,FALSE),""),"")</f>
        <v/>
      </c>
      <c r="P53" s="11" t="str">
        <f>IF($A53,IF(VLOOKUP($A53,posting!$A:$N,14,FALSE)&gt;0,VLOOKUP($A53,posting!$A:$N,14,FALSE),""),"")</f>
        <v/>
      </c>
      <c r="Q53" s="11" t="str">
        <f>IF($O53="","",VLOOKUP($O53,image!$A:$N,3,FALSE))</f>
        <v/>
      </c>
    </row>
    <row r="54" spans="1:17" s="11" customFormat="1" ht="30" x14ac:dyDescent="0.25">
      <c r="A54" s="10">
        <v>292</v>
      </c>
      <c r="B54" s="11">
        <f>IF($A54,VLOOKUP($A54,posting!$A:$N,2,FALSE),"")</f>
        <v>33</v>
      </c>
      <c r="C54" s="11">
        <f>IF($A54,VLOOKUP($A54,posting!$A:$N,3,FALSE),"")</f>
        <v>128</v>
      </c>
      <c r="D54" s="12" t="str">
        <f>IF($A54,VLOOKUP($A54,posting!$A:$N,4,FALSE),"")</f>
        <v>also: intelektuelle elite-&gt;google plus.
pöbel-&gt;facebook</v>
      </c>
      <c r="E54" s="11" t="str">
        <f>IF($A54,VLOOKUP($A54,posting!$A:$N,12,FALSE),"")</f>
        <v>TXT</v>
      </c>
      <c r="F54" s="11">
        <v>0</v>
      </c>
      <c r="G54" s="11">
        <v>1</v>
      </c>
      <c r="H54" s="11" t="str">
        <f>IF($A54,IF(VLOOKUP($A54,posting!$A:$N,5,FALSE)&gt;0,VLOOKUP($A54,posting!$A:$N,5,FALSE),""),"")</f>
        <v/>
      </c>
      <c r="I54" s="13">
        <f>IF($A54,VLOOKUP($A54,posting!$A:$N,6,FALSE),"")</f>
        <v>41607.474988425929</v>
      </c>
      <c r="J54" s="13">
        <f>IF($A54,VLOOKUP($A54,posting!$A:$N,7,FALSE),"")</f>
        <v>41607.475208333337</v>
      </c>
      <c r="K54" s="13">
        <f>IF($A54,VLOOKUP($A54,posting!$A:$N,8,FALSE),"")</f>
        <v>41607.475243055553</v>
      </c>
      <c r="L54" s="13">
        <f>IF($A54,VLOOKUP($A54,posting!$A:$N,9,FALSE),"")</f>
        <v>41607.476180555554</v>
      </c>
      <c r="M54" s="11">
        <f>IF($A54,VLOOKUP($A54,posting!$A:$N,10,FALSE),"")</f>
        <v>0.30469530469530498</v>
      </c>
      <c r="N54" s="11">
        <f>IF($A54,VLOOKUP($A54,posting!$A:$N,11,FALSE),"")</f>
        <v>0</v>
      </c>
      <c r="O54" s="11" t="str">
        <f>IF($A54,IF(VLOOKUP($A54,posting!$A:$N,13,FALSE)&gt;0,VLOOKUP($A54,posting!$A:$N,13,FALSE),""),"")</f>
        <v/>
      </c>
      <c r="P54" s="11" t="str">
        <f>IF($A54,IF(VLOOKUP($A54,posting!$A:$N,14,FALSE)&gt;0,VLOOKUP($A54,posting!$A:$N,14,FALSE),""),"")</f>
        <v/>
      </c>
      <c r="Q54" s="11" t="str">
        <f>IF($O54="","",VLOOKUP($O54,image!$A:$N,3,FALSE))</f>
        <v/>
      </c>
    </row>
    <row r="55" spans="1:17" s="11" customFormat="1" x14ac:dyDescent="0.25">
      <c r="A55" s="10">
        <v>293</v>
      </c>
      <c r="B55" s="11">
        <f>IF($A55,VLOOKUP($A55,posting!$A:$N,2,FALSE),"")</f>
        <v>33</v>
      </c>
      <c r="C55" s="11">
        <f>IF($A55,VLOOKUP($A55,posting!$A:$N,3,FALSE),"")</f>
        <v>120</v>
      </c>
      <c r="D55" s="12" t="str">
        <f>IF($A55,VLOOKUP($A55,posting!$A:$N,4,FALSE),"")</f>
        <v>Bei reddit ist es noch schlimmer als bei G+</v>
      </c>
      <c r="E55" s="11" t="str">
        <f>IF($A55,VLOOKUP($A55,posting!$A:$N,12,FALSE),"")</f>
        <v>TXT</v>
      </c>
      <c r="F55" s="11">
        <v>-1</v>
      </c>
      <c r="G55" s="11">
        <v>1</v>
      </c>
      <c r="H55" s="11" t="str">
        <f>IF($A55,IF(VLOOKUP($A55,posting!$A:$N,5,FALSE)&gt;0,VLOOKUP($A55,posting!$A:$N,5,FALSE),""),"")</f>
        <v/>
      </c>
      <c r="I55" s="13">
        <f>IF($A55,VLOOKUP($A55,posting!$A:$N,6,FALSE),"")</f>
        <v>41607.475312499999</v>
      </c>
      <c r="J55" s="13">
        <f>IF($A55,VLOOKUP($A55,posting!$A:$N,7,FALSE),"")</f>
        <v>41607.475393518522</v>
      </c>
      <c r="K55" s="13">
        <f>IF($A55,VLOOKUP($A55,posting!$A:$N,8,FALSE),"")</f>
        <v>41607.475405092591</v>
      </c>
      <c r="L55" s="13">
        <f>IF($A55,VLOOKUP($A55,posting!$A:$N,9,FALSE),"")</f>
        <v>41607.476354166669</v>
      </c>
      <c r="M55" s="11">
        <f>IF($A55,VLOOKUP($A55,posting!$A:$N,10,FALSE),"")</f>
        <v>0.101898101898102</v>
      </c>
      <c r="N55" s="11">
        <f>IF($A55,VLOOKUP($A55,posting!$A:$N,11,FALSE),"")</f>
        <v>0</v>
      </c>
      <c r="O55" s="11" t="str">
        <f>IF($A55,IF(VLOOKUP($A55,posting!$A:$N,13,FALSE)&gt;0,VLOOKUP($A55,posting!$A:$N,13,FALSE),""),"")</f>
        <v/>
      </c>
      <c r="P55" s="11" t="str">
        <f>IF($A55,IF(VLOOKUP($A55,posting!$A:$N,14,FALSE)&gt;0,VLOOKUP($A55,posting!$A:$N,14,FALSE),""),"")</f>
        <v/>
      </c>
      <c r="Q55" s="11" t="str">
        <f>IF($O55="","",VLOOKUP($O55,image!$A:$N,3,FALSE))</f>
        <v/>
      </c>
    </row>
    <row r="56" spans="1:17" s="11" customFormat="1" x14ac:dyDescent="0.25">
      <c r="A56" s="10">
        <v>294</v>
      </c>
      <c r="B56" s="11">
        <f>IF($A56,VLOOKUP($A56,posting!$A:$N,2,FALSE),"")</f>
        <v>33</v>
      </c>
      <c r="C56" s="11">
        <f>IF($A56,VLOOKUP($A56,posting!$A:$N,3,FALSE),"")</f>
        <v>122</v>
      </c>
      <c r="D56" s="12" t="str">
        <f>IF($A56,VLOOKUP($A56,posting!$A:$N,4,FALSE),"")</f>
        <v>google plus hasst facebook</v>
      </c>
      <c r="E56" s="11" t="str">
        <f>IF($A56,VLOOKUP($A56,posting!$A:$N,12,FALSE),"")</f>
        <v>TXT</v>
      </c>
      <c r="F56" s="11">
        <v>-1</v>
      </c>
      <c r="G56" s="11">
        <v>1</v>
      </c>
      <c r="H56" s="11" t="str">
        <f>IF($A56,IF(VLOOKUP($A56,posting!$A:$N,5,FALSE)&gt;0,VLOOKUP($A56,posting!$A:$N,5,FALSE),""),"")</f>
        <v/>
      </c>
      <c r="I56" s="13">
        <f>IF($A56,VLOOKUP($A56,posting!$A:$N,6,FALSE),"")</f>
        <v>41607.475416666668</v>
      </c>
      <c r="J56" s="13">
        <f>IF($A56,VLOOKUP($A56,posting!$A:$N,7,FALSE),"")</f>
        <v>41607.475532407407</v>
      </c>
      <c r="K56" s="13">
        <f>IF($A56,VLOOKUP($A56,posting!$A:$N,8,FALSE),"")</f>
        <v>41607.475543981483</v>
      </c>
      <c r="L56" s="13">
        <f>IF($A56,VLOOKUP($A56,posting!$A:$N,9,FALSE),"")</f>
        <v>41607.476458333331</v>
      </c>
      <c r="M56" s="11">
        <f>IF($A56,VLOOKUP($A56,posting!$A:$N,10,FALSE),"")</f>
        <v>2.57242757242757E-2</v>
      </c>
      <c r="N56" s="11">
        <f>IF($A56,VLOOKUP($A56,posting!$A:$N,11,FALSE),"")</f>
        <v>0</v>
      </c>
      <c r="O56" s="11" t="str">
        <f>IF($A56,IF(VLOOKUP($A56,posting!$A:$N,13,FALSE)&gt;0,VLOOKUP($A56,posting!$A:$N,13,FALSE),""),"")</f>
        <v/>
      </c>
      <c r="P56" s="11" t="str">
        <f>IF($A56,IF(VLOOKUP($A56,posting!$A:$N,14,FALSE)&gt;0,VLOOKUP($A56,posting!$A:$N,14,FALSE),""),"")</f>
        <v/>
      </c>
      <c r="Q56" s="11" t="str">
        <f>IF($O56="","",VLOOKUP($O56,image!$A:$N,3,FALSE))</f>
        <v/>
      </c>
    </row>
    <row r="57" spans="1:17" s="11" customFormat="1" x14ac:dyDescent="0.25">
      <c r="A57" s="10">
        <v>295</v>
      </c>
      <c r="B57" s="11">
        <f>IF($A57,VLOOKUP($A57,posting!$A:$N,2,FALSE),"")</f>
        <v>33</v>
      </c>
      <c r="C57" s="11">
        <f>IF($A57,VLOOKUP($A57,posting!$A:$N,3,FALSE),"")</f>
        <v>129</v>
      </c>
      <c r="D57" s="12" t="str">
        <f>IF($A57,VLOOKUP($A57,posting!$A:$N,4,FALSE),"")</f>
        <v>Test-Post: bei Google+ : aggress. Reaktion, bei Facebook freundlicher</v>
      </c>
      <c r="E57" s="11" t="str">
        <f>IF($A57,VLOOKUP($A57,posting!$A:$N,12,FALSE),"")</f>
        <v>TXT</v>
      </c>
      <c r="F57" s="11">
        <v>1</v>
      </c>
      <c r="G57" s="11">
        <v>1</v>
      </c>
      <c r="H57" s="11" t="str">
        <f>IF($A57,IF(VLOOKUP($A57,posting!$A:$N,5,FALSE)&gt;0,VLOOKUP($A57,posting!$A:$N,5,FALSE),""),"")</f>
        <v/>
      </c>
      <c r="I57" s="13">
        <f>IF($A57,VLOOKUP($A57,posting!$A:$N,6,FALSE),"")</f>
        <v>41607.475173611114</v>
      </c>
      <c r="J57" s="13">
        <f>IF($A57,VLOOKUP($A57,posting!$A:$N,7,FALSE),"")</f>
        <v>41607.475613425922</v>
      </c>
      <c r="K57" s="13">
        <f>IF($A57,VLOOKUP($A57,posting!$A:$N,8,FALSE),"")</f>
        <v>41607.475648148145</v>
      </c>
      <c r="L57" s="13">
        <f>IF($A57,VLOOKUP($A57,posting!$A:$N,9,FALSE),"")</f>
        <v>41607.476597222223</v>
      </c>
      <c r="M57" s="11">
        <f>IF($A57,VLOOKUP($A57,posting!$A:$N,10,FALSE),"")</f>
        <v>0.14699586128157599</v>
      </c>
      <c r="N57" s="11">
        <f>IF($A57,VLOOKUP($A57,posting!$A:$N,11,FALSE),"")</f>
        <v>0</v>
      </c>
      <c r="O57" s="11" t="str">
        <f>IF($A57,IF(VLOOKUP($A57,posting!$A:$N,13,FALSE)&gt;0,VLOOKUP($A57,posting!$A:$N,13,FALSE),""),"")</f>
        <v/>
      </c>
      <c r="P57" s="11" t="str">
        <f>IF($A57,IF(VLOOKUP($A57,posting!$A:$N,14,FALSE)&gt;0,VLOOKUP($A57,posting!$A:$N,14,FALSE),""),"")</f>
        <v/>
      </c>
      <c r="Q57" s="11" t="str">
        <f>IF($O57="","",VLOOKUP($O57,image!$A:$N,3,FALSE))</f>
        <v/>
      </c>
    </row>
    <row r="58" spans="1:17" s="11" customFormat="1" x14ac:dyDescent="0.25">
      <c r="A58" s="10">
        <v>296</v>
      </c>
      <c r="B58" s="11">
        <f>IF($A58,VLOOKUP($A58,posting!$A:$N,2,FALSE),"")</f>
        <v>33</v>
      </c>
      <c r="C58" s="11">
        <f>IF($A58,VLOOKUP($A58,posting!$A:$N,3,FALSE),"")</f>
        <v>129</v>
      </c>
      <c r="D58" s="12" t="str">
        <f>IF($A58,VLOOKUP($A58,posting!$A:$N,4,FALSE),"")</f>
        <v>Tradition, Regeln und Fortschritt</v>
      </c>
      <c r="E58" s="11" t="str">
        <f>IF($A58,VLOOKUP($A58,posting!$A:$N,12,FALSE),"")</f>
        <v>TXT</v>
      </c>
      <c r="F58" s="11">
        <v>1</v>
      </c>
      <c r="G58" s="11">
        <v>1</v>
      </c>
      <c r="H58" s="11" t="str">
        <f>IF($A58,IF(VLOOKUP($A58,posting!$A:$N,5,FALSE)&gt;0,VLOOKUP($A58,posting!$A:$N,5,FALSE),""),"")</f>
        <v/>
      </c>
      <c r="I58" s="13">
        <f>IF($A58,VLOOKUP($A58,posting!$A:$N,6,FALSE),"")</f>
        <v>41607.475717592592</v>
      </c>
      <c r="J58" s="13">
        <f>IF($A58,VLOOKUP($A58,posting!$A:$N,7,FALSE),"")</f>
        <v>41607.475902777776</v>
      </c>
      <c r="K58" s="13">
        <f>IF($A58,VLOOKUP($A58,posting!$A:$N,8,FALSE),"")</f>
        <v>41607.475960648146</v>
      </c>
      <c r="L58" s="13">
        <f>IF($A58,VLOOKUP($A58,posting!$A:$N,9,FALSE),"")</f>
        <v>41607.476898148147</v>
      </c>
      <c r="M58" s="11">
        <f>IF($A58,VLOOKUP($A58,posting!$A:$N,10,FALSE),"")</f>
        <v>0.101898101898102</v>
      </c>
      <c r="N58" s="11">
        <f>IF($A58,VLOOKUP($A58,posting!$A:$N,11,FALSE),"")</f>
        <v>0</v>
      </c>
      <c r="O58" s="11" t="str">
        <f>IF($A58,IF(VLOOKUP($A58,posting!$A:$N,13,FALSE)&gt;0,VLOOKUP($A58,posting!$A:$N,13,FALSE),""),"")</f>
        <v/>
      </c>
      <c r="P58" s="11" t="str">
        <f>IF($A58,IF(VLOOKUP($A58,posting!$A:$N,14,FALSE)&gt;0,VLOOKUP($A58,posting!$A:$N,14,FALSE),""),"")</f>
        <v/>
      </c>
      <c r="Q58" s="11" t="str">
        <f>IF($O58="","",VLOOKUP($O58,image!$A:$N,3,FALSE))</f>
        <v/>
      </c>
    </row>
    <row r="59" spans="1:17" s="11" customFormat="1" x14ac:dyDescent="0.25">
      <c r="A59" s="10">
        <v>297</v>
      </c>
      <c r="B59" s="11">
        <f>IF($A59,VLOOKUP($A59,posting!$A:$N,2,FALSE),"")</f>
        <v>33</v>
      </c>
      <c r="C59" s="11">
        <f>IF($A59,VLOOKUP($A59,posting!$A:$N,3,FALSE),"")</f>
        <v>127</v>
      </c>
      <c r="D59" s="12" t="str">
        <f>IF($A59,VLOOKUP($A59,posting!$A:$N,4,FALSE),"")</f>
        <v>I like!</v>
      </c>
      <c r="E59" s="11" t="str">
        <f>IF($A59,VLOOKUP($A59,posting!$A:$N,12,FALSE),"")</f>
        <v>IMG</v>
      </c>
      <c r="F59" s="11">
        <v>-1</v>
      </c>
      <c r="G59" s="11">
        <v>1</v>
      </c>
      <c r="H59" s="11" t="str">
        <f>IF($A59,IF(VLOOKUP($A59,posting!$A:$N,5,FALSE)&gt;0,VLOOKUP($A59,posting!$A:$N,5,FALSE),""),"")</f>
        <v/>
      </c>
      <c r="I59" s="13">
        <f>IF($A59,VLOOKUP($A59,posting!$A:$N,6,FALSE),"")</f>
        <v>41607.475763888891</v>
      </c>
      <c r="J59" s="13">
        <f>IF($A59,VLOOKUP($A59,posting!$A:$N,7,FALSE),"")</f>
        <v>41607.475763888891</v>
      </c>
      <c r="K59" s="13">
        <f>IF($A59,VLOOKUP($A59,posting!$A:$N,8,FALSE),"")</f>
        <v>41607.475856481484</v>
      </c>
      <c r="L59" s="13">
        <f>IF($A59,VLOOKUP($A59,posting!$A:$N,9,FALSE),"")</f>
        <v>41607.476921296293</v>
      </c>
      <c r="M59" s="11">
        <f>IF($A59,VLOOKUP($A59,posting!$A:$N,10,FALSE),"")</f>
        <v>0.30069930069930101</v>
      </c>
      <c r="N59" s="11">
        <f>IF($A59,VLOOKUP($A59,posting!$A:$N,11,FALSE),"")</f>
        <v>0</v>
      </c>
      <c r="O59" s="11">
        <f>IF($A59,IF(VLOOKUP($A59,posting!$A:$N,13,FALSE)&gt;0,VLOOKUP($A59,posting!$A:$N,13,FALSE),""),"")</f>
        <v>21</v>
      </c>
      <c r="P59" s="11" t="str">
        <f>IF($A59,IF(VLOOKUP($A59,posting!$A:$N,14,FALSE)&gt;0,VLOOKUP($A59,posting!$A:$N,14,FALSE),""),"")</f>
        <v/>
      </c>
      <c r="Q59" s="11" t="b">
        <f>IF($O59="","",VLOOKUP($O59,image!$A:$N,3,FALSE))</f>
        <v>0</v>
      </c>
    </row>
    <row r="60" spans="1:17" s="11" customFormat="1" x14ac:dyDescent="0.25">
      <c r="A60" s="10">
        <v>298</v>
      </c>
      <c r="B60" s="11">
        <f>IF($A60,VLOOKUP($A60,posting!$A:$N,2,FALSE),"")</f>
        <v>33</v>
      </c>
      <c r="C60" s="11">
        <f>IF($A60,VLOOKUP($A60,posting!$A:$N,3,FALSE),"")</f>
        <v>120</v>
      </c>
      <c r="D60" s="12" t="str">
        <f>IF($A60,VLOOKUP($A60,posting!$A:$N,4,FALSE),"")</f>
        <v>too much text</v>
      </c>
      <c r="E60" s="11" t="str">
        <f>IF($A60,VLOOKUP($A60,posting!$A:$N,12,FALSE),"")</f>
        <v>TXT</v>
      </c>
      <c r="F60" s="11">
        <v>-1</v>
      </c>
      <c r="G60" s="11">
        <v>1</v>
      </c>
      <c r="H60" s="11" t="str">
        <f>IF($A60,IF(VLOOKUP($A60,posting!$A:$N,5,FALSE)&gt;0,VLOOKUP($A60,posting!$A:$N,5,FALSE),""),"")</f>
        <v/>
      </c>
      <c r="I60" s="13">
        <f>IF($A60,VLOOKUP($A60,posting!$A:$N,6,FALSE),"")</f>
        <v>41607.476099537038</v>
      </c>
      <c r="J60" s="13">
        <f>IF($A60,VLOOKUP($A60,posting!$A:$N,7,FALSE),"")</f>
        <v>41607.476134259261</v>
      </c>
      <c r="K60" s="13">
        <f>IF($A60,VLOOKUP($A60,posting!$A:$N,8,FALSE),"")</f>
        <v>41607.476145833331</v>
      </c>
      <c r="L60" s="13">
        <f>IF($A60,VLOOKUP($A60,posting!$A:$N,9,FALSE),"")</f>
        <v>41607.477083333331</v>
      </c>
      <c r="M60" s="11">
        <f>IF($A60,VLOOKUP($A60,posting!$A:$N,10,FALSE),"")</f>
        <v>0.101898101898102</v>
      </c>
      <c r="N60" s="11">
        <f>IF($A60,VLOOKUP($A60,posting!$A:$N,11,FALSE),"")</f>
        <v>0</v>
      </c>
      <c r="O60" s="11" t="str">
        <f>IF($A60,IF(VLOOKUP($A60,posting!$A:$N,13,FALSE)&gt;0,VLOOKUP($A60,posting!$A:$N,13,FALSE),""),"")</f>
        <v/>
      </c>
      <c r="P60" s="11" t="str">
        <f>IF($A60,IF(VLOOKUP($A60,posting!$A:$N,14,FALSE)&gt;0,VLOOKUP($A60,posting!$A:$N,14,FALSE),""),"")</f>
        <v/>
      </c>
      <c r="Q60" s="11" t="str">
        <f>IF($O60="","",VLOOKUP($O60,image!$A:$N,3,FALSE))</f>
        <v/>
      </c>
    </row>
    <row r="61" spans="1:17" s="11" customFormat="1" x14ac:dyDescent="0.25">
      <c r="A61" s="10">
        <v>299</v>
      </c>
      <c r="B61" s="11">
        <f>IF($A61,VLOOKUP($A61,posting!$A:$N,2,FALSE),"")</f>
        <v>33</v>
      </c>
      <c r="C61" s="11">
        <f>IF($A61,VLOOKUP($A61,posting!$A:$N,3,FALSE),"")</f>
        <v>122</v>
      </c>
      <c r="D61" s="12" t="str">
        <f>IF($A61,VLOOKUP($A61,posting!$A:$N,4,FALSE),"")</f>
        <v>Fremdwörter die man nicht kennt</v>
      </c>
      <c r="E61" s="11" t="str">
        <f>IF($A61,VLOOKUP($A61,posting!$A:$N,12,FALSE),"")</f>
        <v>IMG</v>
      </c>
      <c r="F61" s="11">
        <v>1</v>
      </c>
      <c r="G61" s="11">
        <v>1</v>
      </c>
      <c r="H61" s="11" t="str">
        <f>IF($A61,IF(VLOOKUP($A61,posting!$A:$N,5,FALSE)&gt;0,VLOOKUP($A61,posting!$A:$N,5,FALSE),""),"")</f>
        <v/>
      </c>
      <c r="I61" s="13">
        <f>IF($A61,VLOOKUP($A61,posting!$A:$N,6,FALSE),"")</f>
        <v>41607.475775462961</v>
      </c>
      <c r="J61" s="13">
        <f>IF($A61,VLOOKUP($A61,posting!$A:$N,7,FALSE),"")</f>
        <v>41607.476099537038</v>
      </c>
      <c r="K61" s="13">
        <f>IF($A61,VLOOKUP($A61,posting!$A:$N,8,FALSE),"")</f>
        <v>41607.476226851853</v>
      </c>
      <c r="L61" s="13">
        <f>IF($A61,VLOOKUP($A61,posting!$A:$N,9,FALSE),"")</f>
        <v>41607.477152777778</v>
      </c>
      <c r="M61" s="11">
        <f>IF($A61,VLOOKUP($A61,posting!$A:$N,10,FALSE),"")</f>
        <v>0.10089910089910099</v>
      </c>
      <c r="N61" s="11">
        <f>IF($A61,VLOOKUP($A61,posting!$A:$N,11,FALSE),"")</f>
        <v>0</v>
      </c>
      <c r="O61" s="11">
        <f>IF($A61,IF(VLOOKUP($A61,posting!$A:$N,13,FALSE)&gt;0,VLOOKUP($A61,posting!$A:$N,13,FALSE),""),"")</f>
        <v>22</v>
      </c>
      <c r="P61" s="11" t="str">
        <f>IF($A61,IF(VLOOKUP($A61,posting!$A:$N,14,FALSE)&gt;0,VLOOKUP($A61,posting!$A:$N,14,FALSE),""),"")</f>
        <v/>
      </c>
      <c r="Q61" s="11" t="b">
        <f>IF($O61="","",VLOOKUP($O61,image!$A:$N,3,FALSE))</f>
        <v>1</v>
      </c>
    </row>
    <row r="62" spans="1:17" s="11" customFormat="1" x14ac:dyDescent="0.25">
      <c r="A62" s="10">
        <v>300</v>
      </c>
      <c r="B62" s="11">
        <f>IF($A62,VLOOKUP($A62,posting!$A:$N,2,FALSE),"")</f>
        <v>33</v>
      </c>
      <c r="C62" s="11">
        <f>IF($A62,VLOOKUP($A62,posting!$A:$N,3,FALSE),"")</f>
        <v>129</v>
      </c>
      <c r="D62" s="12" t="str">
        <f>IF($A62,VLOOKUP($A62,posting!$A:$N,4,FALSE),"")</f>
        <v>Das hysterische Prinzip</v>
      </c>
      <c r="E62" s="11" t="str">
        <f>IF($A62,VLOOKUP($A62,posting!$A:$N,12,FALSE),"")</f>
        <v>TXT</v>
      </c>
      <c r="F62" s="11">
        <v>1</v>
      </c>
      <c r="G62" s="11">
        <v>1</v>
      </c>
      <c r="H62" s="11" t="str">
        <f>IF($A62,IF(VLOOKUP($A62,posting!$A:$N,5,FALSE)&gt;0,VLOOKUP($A62,posting!$A:$N,5,FALSE),""),"")</f>
        <v/>
      </c>
      <c r="I62" s="13">
        <f>IF($A62,VLOOKUP($A62,posting!$A:$N,6,FALSE),"")</f>
        <v>41607.476215277777</v>
      </c>
      <c r="J62" s="13">
        <f>IF($A62,VLOOKUP($A62,posting!$A:$N,7,FALSE),"")</f>
        <v>41607.476319444446</v>
      </c>
      <c r="K62" s="13">
        <f>IF($A62,VLOOKUP($A62,posting!$A:$N,8,FALSE),"")</f>
        <v>41607.476342592592</v>
      </c>
      <c r="L62" s="13">
        <f>IF($A62,VLOOKUP($A62,posting!$A:$N,9,FALSE),"")</f>
        <v>41607.47729166667</v>
      </c>
      <c r="M62" s="11">
        <f>IF($A62,VLOOKUP($A62,posting!$A:$N,10,FALSE),"")</f>
        <v>0.10089910089910099</v>
      </c>
      <c r="N62" s="11">
        <f>IF($A62,VLOOKUP($A62,posting!$A:$N,11,FALSE),"")</f>
        <v>0</v>
      </c>
      <c r="O62" s="11" t="str">
        <f>IF($A62,IF(VLOOKUP($A62,posting!$A:$N,13,FALSE)&gt;0,VLOOKUP($A62,posting!$A:$N,13,FALSE),""),"")</f>
        <v/>
      </c>
      <c r="P62" s="11" t="str">
        <f>IF($A62,IF(VLOOKUP($A62,posting!$A:$N,14,FALSE)&gt;0,VLOOKUP($A62,posting!$A:$N,14,FALSE),""),"")</f>
        <v/>
      </c>
      <c r="Q62" s="11" t="str">
        <f>IF($O62="","",VLOOKUP($O62,image!$A:$N,3,FALSE))</f>
        <v/>
      </c>
    </row>
    <row r="63" spans="1:17" s="11" customFormat="1" x14ac:dyDescent="0.25">
      <c r="A63" s="10">
        <v>301</v>
      </c>
      <c r="B63" s="11">
        <f>IF($A63,VLOOKUP($A63,posting!$A:$N,2,FALSE),"")</f>
        <v>33</v>
      </c>
      <c r="C63" s="11">
        <f>IF($A63,VLOOKUP($A63,posting!$A:$N,3,FALSE),"")</f>
        <v>119</v>
      </c>
      <c r="D63" s="12" t="str">
        <f>IF($A63,VLOOKUP($A63,posting!$A:$N,4,FALSE),"")</f>
        <v>zu viel</v>
      </c>
      <c r="E63" s="11" t="str">
        <f>IF($A63,VLOOKUP($A63,posting!$A:$N,12,FALSE),"")</f>
        <v>IMG</v>
      </c>
      <c r="F63" s="11">
        <v>-1</v>
      </c>
      <c r="G63" s="11">
        <v>1</v>
      </c>
      <c r="H63" s="11" t="str">
        <f>IF($A63,IF(VLOOKUP($A63,posting!$A:$N,5,FALSE)&gt;0,VLOOKUP($A63,posting!$A:$N,5,FALSE),""),"")</f>
        <v/>
      </c>
      <c r="I63" s="13">
        <f>IF($A63,VLOOKUP($A63,posting!$A:$N,6,FALSE),"")</f>
        <v>41472.957789351851</v>
      </c>
      <c r="J63" s="13">
        <f>IF($A63,VLOOKUP($A63,posting!$A:$N,7,FALSE),"")</f>
        <v>41472.957962962966</v>
      </c>
      <c r="K63" s="13">
        <f>IF($A63,VLOOKUP($A63,posting!$A:$N,8,FALSE),"")</f>
        <v>41472.958043981482</v>
      </c>
      <c r="L63" s="13">
        <f>IF($A63,VLOOKUP($A63,posting!$A:$N,9,FALSE),"")</f>
        <v>41607.477430555555</v>
      </c>
      <c r="M63" s="11">
        <f>IF($A63,VLOOKUP($A63,posting!$A:$N,10,FALSE),"")</f>
        <v>9.8901098901098897E-2</v>
      </c>
      <c r="N63" s="11">
        <f>IF($A63,VLOOKUP($A63,posting!$A:$N,11,FALSE),"")</f>
        <v>0</v>
      </c>
      <c r="O63" s="11">
        <f>IF($A63,IF(VLOOKUP($A63,posting!$A:$N,13,FALSE)&gt;0,VLOOKUP($A63,posting!$A:$N,13,FALSE),""),"")</f>
        <v>23</v>
      </c>
      <c r="P63" s="11" t="str">
        <f>IF($A63,IF(VLOOKUP($A63,posting!$A:$N,14,FALSE)&gt;0,VLOOKUP($A63,posting!$A:$N,14,FALSE),""),"")</f>
        <v/>
      </c>
      <c r="Q63" s="11" t="b">
        <f>IF($O63="","",VLOOKUP($O63,image!$A:$N,3,FALSE))</f>
        <v>1</v>
      </c>
    </row>
    <row r="64" spans="1:17" s="11" customFormat="1" x14ac:dyDescent="0.25">
      <c r="A64" s="10">
        <v>302</v>
      </c>
      <c r="B64" s="11">
        <f>IF($A64,VLOOKUP($A64,posting!$A:$N,2,FALSE),"")</f>
        <v>33</v>
      </c>
      <c r="C64" s="11">
        <f>IF($A64,VLOOKUP($A64,posting!$A:$N,3,FALSE),"")</f>
        <v>121</v>
      </c>
      <c r="D64" s="12" t="str">
        <f>IF($A64,VLOOKUP($A64,posting!$A:$N,4,FALSE),"")</f>
        <v>sehr übersichtlich</v>
      </c>
      <c r="E64" s="11" t="str">
        <f>IF($A64,VLOOKUP($A64,posting!$A:$N,12,FALSE),"")</f>
        <v>IMG</v>
      </c>
      <c r="F64" s="11">
        <v>-1</v>
      </c>
      <c r="G64" s="11">
        <v>1</v>
      </c>
      <c r="H64" s="11" t="str">
        <f>IF($A64,IF(VLOOKUP($A64,posting!$A:$N,5,FALSE)&gt;0,VLOOKUP($A64,posting!$A:$N,5,FALSE),""),"")</f>
        <v/>
      </c>
      <c r="I64" s="13">
        <f>IF($A64,VLOOKUP($A64,posting!$A:$N,6,FALSE),"")</f>
        <v>41607.47625</v>
      </c>
      <c r="J64" s="13">
        <f>IF($A64,VLOOKUP($A64,posting!$A:$N,7,FALSE),"")</f>
        <v>41607.4766087963</v>
      </c>
      <c r="K64" s="13">
        <f>IF($A64,VLOOKUP($A64,posting!$A:$N,8,FALSE),"")</f>
        <v>41607.476689814815</v>
      </c>
      <c r="L64" s="13">
        <f>IF($A64,VLOOKUP($A64,posting!$A:$N,9,FALSE),"")</f>
        <v>41607.477638888886</v>
      </c>
      <c r="M64" s="11">
        <f>IF($A64,VLOOKUP($A64,posting!$A:$N,10,FALSE),"")</f>
        <v>9.9900099900099903E-2</v>
      </c>
      <c r="N64" s="11">
        <f>IF($A64,VLOOKUP($A64,posting!$A:$N,11,FALSE),"")</f>
        <v>0</v>
      </c>
      <c r="O64" s="11">
        <f>IF($A64,IF(VLOOKUP($A64,posting!$A:$N,13,FALSE)&gt;0,VLOOKUP($A64,posting!$A:$N,13,FALSE),""),"")</f>
        <v>24</v>
      </c>
      <c r="P64" s="11" t="str">
        <f>IF($A64,IF(VLOOKUP($A64,posting!$A:$N,14,FALSE)&gt;0,VLOOKUP($A64,posting!$A:$N,14,FALSE),""),"")</f>
        <v/>
      </c>
      <c r="Q64" s="11" t="b">
        <f>IF($O64="","",VLOOKUP($O64,image!$A:$N,3,FALSE))</f>
        <v>1</v>
      </c>
    </row>
    <row r="65" spans="1:17" s="11" customFormat="1" x14ac:dyDescent="0.25">
      <c r="A65" s="10">
        <v>303</v>
      </c>
      <c r="B65" s="11">
        <f>IF($A65,VLOOKUP($A65,posting!$A:$N,2,FALSE),"")</f>
        <v>33</v>
      </c>
      <c r="C65" s="11">
        <f>IF($A65,VLOOKUP($A65,posting!$A:$N,3,FALSE),"")</f>
        <v>120</v>
      </c>
      <c r="D65" s="12" t="str">
        <f>IF($A65,VLOOKUP($A65,posting!$A:$N,4,FALSE),"")</f>
        <v>Links nach rechts: 'du machst nichts!'</v>
      </c>
      <c r="E65" s="11" t="str">
        <f>IF($A65,VLOOKUP($A65,posting!$A:$N,12,FALSE),"")</f>
        <v>TXT</v>
      </c>
      <c r="F65" s="11">
        <v>1</v>
      </c>
      <c r="G65" s="11">
        <v>1</v>
      </c>
      <c r="H65" s="11" t="str">
        <f>IF($A65,IF(VLOOKUP($A65,posting!$A:$N,5,FALSE)&gt;0,VLOOKUP($A65,posting!$A:$N,5,FALSE),""),"")</f>
        <v/>
      </c>
      <c r="I65" s="13">
        <f>IF($A65,VLOOKUP($A65,posting!$A:$N,6,FALSE),"")</f>
        <v>41607.476712962962</v>
      </c>
      <c r="J65" s="13">
        <f>IF($A65,VLOOKUP($A65,posting!$A:$N,7,FALSE),"")</f>
        <v>41607.4768287037</v>
      </c>
      <c r="K65" s="13">
        <f>IF($A65,VLOOKUP($A65,posting!$A:$N,8,FALSE),"")</f>
        <v>41607.4768287037</v>
      </c>
      <c r="L65" s="13">
        <f>IF($A65,VLOOKUP($A65,posting!$A:$N,9,FALSE),"")</f>
        <v>41607.477777777778</v>
      </c>
      <c r="M65" s="11">
        <f>IF($A65,VLOOKUP($A65,posting!$A:$N,10,FALSE),"")</f>
        <v>0.101898101898102</v>
      </c>
      <c r="N65" s="11">
        <f>IF($A65,VLOOKUP($A65,posting!$A:$N,11,FALSE),"")</f>
        <v>0</v>
      </c>
      <c r="O65" s="11" t="str">
        <f>IF($A65,IF(VLOOKUP($A65,posting!$A:$N,13,FALSE)&gt;0,VLOOKUP($A65,posting!$A:$N,13,FALSE),""),"")</f>
        <v/>
      </c>
      <c r="P65" s="11" t="str">
        <f>IF($A65,IF(VLOOKUP($A65,posting!$A:$N,14,FALSE)&gt;0,VLOOKUP($A65,posting!$A:$N,14,FALSE),""),"")</f>
        <v/>
      </c>
      <c r="Q65" s="11" t="str">
        <f>IF($O65="","",VLOOKUP($O65,image!$A:$N,3,FALSE))</f>
        <v/>
      </c>
    </row>
    <row r="66" spans="1:17" s="11" customFormat="1" x14ac:dyDescent="0.25">
      <c r="A66" s="10">
        <v>304</v>
      </c>
      <c r="B66" s="11">
        <f>IF($A66,VLOOKUP($A66,posting!$A:$N,2,FALSE),"")</f>
        <v>33</v>
      </c>
      <c r="C66" s="11">
        <f>IF($A66,VLOOKUP($A66,posting!$A:$N,3,FALSE),"")</f>
        <v>128</v>
      </c>
      <c r="D66" s="12" t="str">
        <f>IF($A66,VLOOKUP($A66,posting!$A:$N,4,FALSE),"")</f>
        <v>pflichtaffen prügeln im strebergarten rumquakende abenteurer.</v>
      </c>
      <c r="E66" s="11" t="str">
        <f>IF($A66,VLOOKUP($A66,posting!$A:$N,12,FALSE),"")</f>
        <v>TXT</v>
      </c>
      <c r="F66" s="11">
        <v>-1</v>
      </c>
      <c r="G66" s="11">
        <v>1</v>
      </c>
      <c r="H66" s="11" t="str">
        <f>IF($A66,IF(VLOOKUP($A66,posting!$A:$N,5,FALSE)&gt;0,VLOOKUP($A66,posting!$A:$N,5,FALSE),""),"")</f>
        <v/>
      </c>
      <c r="I66" s="13">
        <f>IF($A66,VLOOKUP($A66,posting!$A:$N,6,FALSE),"")</f>
        <v>41607.476481481484</v>
      </c>
      <c r="J66" s="13">
        <f>IF($A66,VLOOKUP($A66,posting!$A:$N,7,FALSE),"")</f>
        <v>41607.476840277777</v>
      </c>
      <c r="K66" s="13">
        <f>IF($A66,VLOOKUP($A66,posting!$A:$N,8,FALSE),"")</f>
        <v>41607.476875</v>
      </c>
      <c r="L66" s="13">
        <f>IF($A66,VLOOKUP($A66,posting!$A:$N,9,FALSE),"")</f>
        <v>41607.477812500001</v>
      </c>
      <c r="M66" s="11">
        <f>IF($A66,VLOOKUP($A66,posting!$A:$N,10,FALSE),"")</f>
        <v>0.103896103896104</v>
      </c>
      <c r="N66" s="11">
        <f>IF($A66,VLOOKUP($A66,posting!$A:$N,11,FALSE),"")</f>
        <v>0</v>
      </c>
      <c r="O66" s="11" t="str">
        <f>IF($A66,IF(VLOOKUP($A66,posting!$A:$N,13,FALSE)&gt;0,VLOOKUP($A66,posting!$A:$N,13,FALSE),""),"")</f>
        <v/>
      </c>
      <c r="P66" s="11" t="str">
        <f>IF($A66,IF(VLOOKUP($A66,posting!$A:$N,14,FALSE)&gt;0,VLOOKUP($A66,posting!$A:$N,14,FALSE),""),"")</f>
        <v/>
      </c>
      <c r="Q66" s="11" t="str">
        <f>IF($O66="","",VLOOKUP($O66,image!$A:$N,3,FALSE))</f>
        <v/>
      </c>
    </row>
    <row r="67" spans="1:17" s="11" customFormat="1" x14ac:dyDescent="0.25">
      <c r="A67" s="10">
        <v>305</v>
      </c>
      <c r="B67" s="11">
        <f>IF($A67,VLOOKUP($A67,posting!$A:$N,2,FALSE),"")</f>
        <v>33</v>
      </c>
      <c r="C67" s="11">
        <f>IF($A67,VLOOKUP($A67,posting!$A:$N,3,FALSE),"")</f>
        <v>122</v>
      </c>
      <c r="D67" s="12" t="str">
        <f>IF($A67,VLOOKUP($A67,posting!$A:$N,4,FALSE),"")</f>
        <v>ja nicht lesen</v>
      </c>
      <c r="E67" s="11" t="str">
        <f>IF($A67,VLOOKUP($A67,posting!$A:$N,12,FALSE),"")</f>
        <v>IMG</v>
      </c>
      <c r="F67" s="11">
        <v>-1</v>
      </c>
      <c r="G67" s="11">
        <v>1</v>
      </c>
      <c r="H67" s="11" t="str">
        <f>IF($A67,IF(VLOOKUP($A67,posting!$A:$N,5,FALSE)&gt;0,VLOOKUP($A67,posting!$A:$N,5,FALSE),""),"")</f>
        <v/>
      </c>
      <c r="I67" s="13">
        <f>IF($A67,VLOOKUP($A67,posting!$A:$N,6,FALSE),"")</f>
        <v>41607.476597222223</v>
      </c>
      <c r="J67" s="13">
        <f>IF($A67,VLOOKUP($A67,posting!$A:$N,7,FALSE),"")</f>
        <v>41607.476898148147</v>
      </c>
      <c r="K67" s="13">
        <f>IF($A67,VLOOKUP($A67,posting!$A:$N,8,FALSE),"")</f>
        <v>41607.476979166669</v>
      </c>
      <c r="L67" s="13">
        <f>IF($A67,VLOOKUP($A67,posting!$A:$N,9,FALSE),"")</f>
        <v>41607.477893518517</v>
      </c>
      <c r="M67" s="11">
        <f>IF($A67,VLOOKUP($A67,posting!$A:$N,10,FALSE),"")</f>
        <v>0.20079920079920099</v>
      </c>
      <c r="N67" s="11">
        <f>IF($A67,VLOOKUP($A67,posting!$A:$N,11,FALSE),"")</f>
        <v>0</v>
      </c>
      <c r="O67" s="11">
        <f>IF($A67,IF(VLOOKUP($A67,posting!$A:$N,13,FALSE)&gt;0,VLOOKUP($A67,posting!$A:$N,13,FALSE),""),"")</f>
        <v>25</v>
      </c>
      <c r="P67" s="11" t="str">
        <f>IF($A67,IF(VLOOKUP($A67,posting!$A:$N,14,FALSE)&gt;0,VLOOKUP($A67,posting!$A:$N,14,FALSE),""),"")</f>
        <v/>
      </c>
      <c r="Q67" s="11" t="b">
        <f>IF($O67="","",VLOOKUP($O67,image!$A:$N,3,FALSE))</f>
        <v>1</v>
      </c>
    </row>
    <row r="68" spans="1:17" s="11" customFormat="1" x14ac:dyDescent="0.25">
      <c r="A68" s="10">
        <v>306</v>
      </c>
      <c r="B68" s="11">
        <f>IF($A68,VLOOKUP($A68,posting!$A:$N,2,FALSE),"")</f>
        <v>33</v>
      </c>
      <c r="C68" s="11">
        <f>IF($A68,VLOOKUP($A68,posting!$A:$N,3,FALSE),"")</f>
        <v>119</v>
      </c>
      <c r="D68" s="12" t="str">
        <f>IF($A68,VLOOKUP($A68,posting!$A:$N,4,FALSE),"")</f>
        <v>@Folie7 kommt noch</v>
      </c>
      <c r="E68" s="11" t="str">
        <f>IF($A68,VLOOKUP($A68,posting!$A:$N,12,FALSE),"")</f>
        <v>TXT</v>
      </c>
      <c r="F68" s="11">
        <v>-1</v>
      </c>
      <c r="G68" s="11">
        <v>0</v>
      </c>
      <c r="H68" s="11" t="str">
        <f>IF($A68,IF(VLOOKUP($A68,posting!$A:$N,5,FALSE)&gt;0,VLOOKUP($A68,posting!$A:$N,5,FALSE),""),"")</f>
        <v/>
      </c>
      <c r="I68" s="13">
        <f>IF($A68,VLOOKUP($A68,posting!$A:$N,6,FALSE),"")</f>
        <v>41472.958391203705</v>
      </c>
      <c r="J68" s="13">
        <f>IF($A68,VLOOKUP($A68,posting!$A:$N,7,FALSE),"")</f>
        <v>41472.958541666667</v>
      </c>
      <c r="K68" s="13">
        <f>IF($A68,VLOOKUP($A68,posting!$A:$N,8,FALSE),"")</f>
        <v>41472.958564814813</v>
      </c>
      <c r="L68" s="13">
        <f>IF($A68,VLOOKUP($A68,posting!$A:$N,9,FALSE),"")</f>
        <v>41607.477951388886</v>
      </c>
      <c r="M68" s="11">
        <f>IF($A68,VLOOKUP($A68,posting!$A:$N,10,FALSE),"")</f>
        <v>0.10089910089910099</v>
      </c>
      <c r="N68" s="11">
        <f>IF($A68,VLOOKUP($A68,posting!$A:$N,11,FALSE),"")</f>
        <v>0</v>
      </c>
      <c r="O68" s="11" t="str">
        <f>IF($A68,IF(VLOOKUP($A68,posting!$A:$N,13,FALSE)&gt;0,VLOOKUP($A68,posting!$A:$N,13,FALSE),""),"")</f>
        <v/>
      </c>
      <c r="P68" s="11" t="str">
        <f>IF($A68,IF(VLOOKUP($A68,posting!$A:$N,14,FALSE)&gt;0,VLOOKUP($A68,posting!$A:$N,14,FALSE),""),"")</f>
        <v/>
      </c>
      <c r="Q68" s="11" t="str">
        <f>IF($O68="","",VLOOKUP($O68,image!$A:$N,3,FALSE))</f>
        <v/>
      </c>
    </row>
    <row r="69" spans="1:17" s="11" customFormat="1" x14ac:dyDescent="0.25">
      <c r="A69" s="10">
        <v>307</v>
      </c>
      <c r="B69" s="11">
        <f>IF($A69,VLOOKUP($A69,posting!$A:$N,2,FALSE),"")</f>
        <v>33</v>
      </c>
      <c r="C69" s="11">
        <f>IF($A69,VLOOKUP($A69,posting!$A:$N,3,FALSE),"")</f>
        <v>120</v>
      </c>
      <c r="D69" s="12" t="str">
        <f>IF($A69,VLOOKUP($A69,posting!$A:$N,4,FALSE),"")</f>
        <v>Rechte Seite nimmt Kredite auf.</v>
      </c>
      <c r="E69" s="11" t="str">
        <f>IF($A69,VLOOKUP($A69,posting!$A:$N,12,FALSE),"")</f>
        <v>TXT</v>
      </c>
      <c r="F69" s="11">
        <v>1</v>
      </c>
      <c r="G69" s="11">
        <v>1</v>
      </c>
      <c r="H69" s="11" t="str">
        <f>IF($A69,IF(VLOOKUP($A69,posting!$A:$N,5,FALSE)&gt;0,VLOOKUP($A69,posting!$A:$N,5,FALSE),""),"")</f>
        <v/>
      </c>
      <c r="I69" s="13">
        <f>IF($A69,VLOOKUP($A69,posting!$A:$N,6,FALSE),"")</f>
        <v>41607.476909722223</v>
      </c>
      <c r="J69" s="13">
        <f>IF($A69,VLOOKUP($A69,posting!$A:$N,7,FALSE),"")</f>
        <v>41607.477013888885</v>
      </c>
      <c r="K69" s="13">
        <f>IF($A69,VLOOKUP($A69,posting!$A:$N,8,FALSE),"")</f>
        <v>41607.477025462962</v>
      </c>
      <c r="L69" s="13">
        <f>IF($A69,VLOOKUP($A69,posting!$A:$N,9,FALSE),"")</f>
        <v>41607.477962962963</v>
      </c>
      <c r="M69" s="11">
        <f>IF($A69,VLOOKUP($A69,posting!$A:$N,10,FALSE),"")</f>
        <v>0.10289710289710299</v>
      </c>
      <c r="N69" s="11">
        <f>IF($A69,VLOOKUP($A69,posting!$A:$N,11,FALSE),"")</f>
        <v>0</v>
      </c>
      <c r="O69" s="11" t="str">
        <f>IF($A69,IF(VLOOKUP($A69,posting!$A:$N,13,FALSE)&gt;0,VLOOKUP($A69,posting!$A:$N,13,FALSE),""),"")</f>
        <v/>
      </c>
      <c r="P69" s="11" t="str">
        <f>IF($A69,IF(VLOOKUP($A69,posting!$A:$N,14,FALSE)&gt;0,VLOOKUP($A69,posting!$A:$N,14,FALSE),""),"")</f>
        <v/>
      </c>
      <c r="Q69" s="11" t="str">
        <f>IF($O69="","",VLOOKUP($O69,image!$A:$N,3,FALSE))</f>
        <v/>
      </c>
    </row>
    <row r="70" spans="1:17" s="11" customFormat="1" x14ac:dyDescent="0.25">
      <c r="A70" s="10">
        <v>308</v>
      </c>
      <c r="B70" s="11">
        <f>IF($A70,VLOOKUP($A70,posting!$A:$N,2,FALSE),"")</f>
        <v>33</v>
      </c>
      <c r="C70" s="11">
        <f>IF($A70,VLOOKUP($A70,posting!$A:$N,3,FALSE),"")</f>
        <v>127</v>
      </c>
      <c r="D70" s="12" t="str">
        <f>IF($A70,VLOOKUP($A70,posting!$A:$N,4,FALSE),"")</f>
        <v>@Folie 7</v>
      </c>
      <c r="E70" s="11" t="str">
        <f>IF($A70,VLOOKUP($A70,posting!$A:$N,12,FALSE),"")</f>
        <v>IMG</v>
      </c>
      <c r="F70" s="11">
        <v>-1</v>
      </c>
      <c r="G70" s="11">
        <v>0</v>
      </c>
      <c r="H70" s="11" t="str">
        <f>IF($A70,IF(VLOOKUP($A70,posting!$A:$N,5,FALSE)&gt;0,VLOOKUP($A70,posting!$A:$N,5,FALSE),""),"")</f>
        <v/>
      </c>
      <c r="I70" s="13">
        <f>IF($A70,VLOOKUP($A70,posting!$A:$N,6,FALSE),"")</f>
        <v>41607.476180555554</v>
      </c>
      <c r="J70" s="13">
        <f>IF($A70,VLOOKUP($A70,posting!$A:$N,7,FALSE),"")</f>
        <v>41607.476898148147</v>
      </c>
      <c r="K70" s="13">
        <f>IF($A70,VLOOKUP($A70,posting!$A:$N,8,FALSE),"")</f>
        <v>41607.477037037039</v>
      </c>
      <c r="L70" s="13">
        <f>IF($A70,VLOOKUP($A70,posting!$A:$N,9,FALSE),"")</f>
        <v>41607.478090277778</v>
      </c>
      <c r="M70" s="11">
        <f>IF($A70,VLOOKUP($A70,posting!$A:$N,10,FALSE),"")</f>
        <v>0.10089910089910099</v>
      </c>
      <c r="N70" s="11">
        <f>IF($A70,VLOOKUP($A70,posting!$A:$N,11,FALSE),"")</f>
        <v>0</v>
      </c>
      <c r="O70" s="11">
        <f>IF($A70,IF(VLOOKUP($A70,posting!$A:$N,13,FALSE)&gt;0,VLOOKUP($A70,posting!$A:$N,13,FALSE),""),"")</f>
        <v>26</v>
      </c>
      <c r="P70" s="11" t="str">
        <f>IF($A70,IF(VLOOKUP($A70,posting!$A:$N,14,FALSE)&gt;0,VLOOKUP($A70,posting!$A:$N,14,FALSE),""),"")</f>
        <v/>
      </c>
      <c r="Q70" s="11" t="b">
        <f>IF($O70="","",VLOOKUP($O70,image!$A:$N,3,FALSE))</f>
        <v>1</v>
      </c>
    </row>
    <row r="71" spans="1:17" s="11" customFormat="1" x14ac:dyDescent="0.25">
      <c r="A71" s="10">
        <v>309</v>
      </c>
      <c r="B71" s="11">
        <f>IF($A71,VLOOKUP($A71,posting!$A:$N,2,FALSE),"")</f>
        <v>33</v>
      </c>
      <c r="C71" s="11">
        <f>IF($A71,VLOOKUP($A71,posting!$A:$N,3,FALSE),"")</f>
        <v>123</v>
      </c>
      <c r="D71" s="12" t="str">
        <f>IF($A71,VLOOKUP($A71,posting!$A:$N,4,FALSE),"")</f>
        <v>@Folie 2</v>
      </c>
      <c r="E71" s="11" t="str">
        <f>IF($A71,VLOOKUP($A71,posting!$A:$N,12,FALSE),"")</f>
        <v>IMG</v>
      </c>
      <c r="F71" s="11">
        <v>-1</v>
      </c>
      <c r="G71" s="11">
        <v>0</v>
      </c>
      <c r="H71" s="11" t="str">
        <f>IF($A71,IF(VLOOKUP($A71,posting!$A:$N,5,FALSE)&gt;0,VLOOKUP($A71,posting!$A:$N,5,FALSE),""),"")</f>
        <v/>
      </c>
      <c r="I71" s="13">
        <f>IF($A71,VLOOKUP($A71,posting!$A:$N,6,FALSE),"")</f>
        <v>41607.4768287037</v>
      </c>
      <c r="J71" s="13">
        <f>IF($A71,VLOOKUP($A71,posting!$A:$N,7,FALSE),"")</f>
        <v>41607.477164351854</v>
      </c>
      <c r="K71" s="13">
        <f>IF($A71,VLOOKUP($A71,posting!$A:$N,8,FALSE),"")</f>
        <v>41607.47724537037</v>
      </c>
      <c r="L71" s="13">
        <f>IF($A71,VLOOKUP($A71,posting!$A:$N,9,FALSE),"")</f>
        <v>41607.478194444448</v>
      </c>
      <c r="M71" s="11">
        <f>IF($A71,VLOOKUP($A71,posting!$A:$N,10,FALSE),"")</f>
        <v>0.10089910089910099</v>
      </c>
      <c r="N71" s="11">
        <f>IF($A71,VLOOKUP($A71,posting!$A:$N,11,FALSE),"")</f>
        <v>0</v>
      </c>
      <c r="O71" s="11">
        <f>IF($A71,IF(VLOOKUP($A71,posting!$A:$N,13,FALSE)&gt;0,VLOOKUP($A71,posting!$A:$N,13,FALSE),""),"")</f>
        <v>27</v>
      </c>
      <c r="P71" s="11" t="str">
        <f>IF($A71,IF(VLOOKUP($A71,posting!$A:$N,14,FALSE)&gt;0,VLOOKUP($A71,posting!$A:$N,14,FALSE),""),"")</f>
        <v/>
      </c>
      <c r="Q71" s="11" t="b">
        <f>IF($O71="","",VLOOKUP($O71,image!$A:$N,3,FALSE))</f>
        <v>1</v>
      </c>
    </row>
    <row r="72" spans="1:17" s="11" customFormat="1" x14ac:dyDescent="0.25">
      <c r="A72" s="10">
        <v>310</v>
      </c>
      <c r="B72" s="11">
        <f>IF($A72,VLOOKUP($A72,posting!$A:$N,2,FALSE),"")</f>
        <v>33</v>
      </c>
      <c r="C72" s="11">
        <f>IF($A72,VLOOKUP($A72,posting!$A:$N,3,FALSE),"")</f>
        <v>128</v>
      </c>
      <c r="D72" s="12" t="str">
        <f>IF($A72,VLOOKUP($A72,posting!$A:$N,4,FALSE),"")</f>
        <v>offiziell gibt sich jeder mühe!</v>
      </c>
      <c r="E72" s="11" t="str">
        <f>IF($A72,VLOOKUP($A72,posting!$A:$N,12,FALSE),"")</f>
        <v>TXT</v>
      </c>
      <c r="F72" s="11">
        <v>-1</v>
      </c>
      <c r="G72" s="11">
        <v>1</v>
      </c>
      <c r="H72" s="11" t="str">
        <f>IF($A72,IF(VLOOKUP($A72,posting!$A:$N,5,FALSE)&gt;0,VLOOKUP($A72,posting!$A:$N,5,FALSE),""),"")</f>
        <v/>
      </c>
      <c r="I72" s="13">
        <f>IF($A72,VLOOKUP($A72,posting!$A:$N,6,FALSE),"")</f>
        <v>41607.477222222224</v>
      </c>
      <c r="J72" s="13">
        <f>IF($A72,VLOOKUP($A72,posting!$A:$N,7,FALSE),"")</f>
        <v>41607.477280092593</v>
      </c>
      <c r="K72" s="13">
        <f>IF($A72,VLOOKUP($A72,posting!$A:$N,8,FALSE),"")</f>
        <v>41607.477303240739</v>
      </c>
      <c r="L72" s="13">
        <f>IF($A72,VLOOKUP($A72,posting!$A:$N,9,FALSE),"")</f>
        <v>41607.47824074074</v>
      </c>
      <c r="M72" s="11">
        <f>IF($A72,VLOOKUP($A72,posting!$A:$N,10,FALSE),"")</f>
        <v>0.20179820179820199</v>
      </c>
      <c r="N72" s="11">
        <f>IF($A72,VLOOKUP($A72,posting!$A:$N,11,FALSE),"")</f>
        <v>0</v>
      </c>
      <c r="O72" s="11" t="str">
        <f>IF($A72,IF(VLOOKUP($A72,posting!$A:$N,13,FALSE)&gt;0,VLOOKUP($A72,posting!$A:$N,13,FALSE),""),"")</f>
        <v/>
      </c>
      <c r="P72" s="11" t="str">
        <f>IF($A72,IF(VLOOKUP($A72,posting!$A:$N,14,FALSE)&gt;0,VLOOKUP($A72,posting!$A:$N,14,FALSE),""),"")</f>
        <v/>
      </c>
      <c r="Q72" s="11" t="str">
        <f>IF($O72="","",VLOOKUP($O72,image!$A:$N,3,FALSE))</f>
        <v/>
      </c>
    </row>
    <row r="73" spans="1:17" s="11" customFormat="1" x14ac:dyDescent="0.25">
      <c r="A73" s="10">
        <v>311</v>
      </c>
      <c r="B73" s="11">
        <f>IF($A73,VLOOKUP($A73,posting!$A:$N,2,FALSE),"")</f>
        <v>33</v>
      </c>
      <c r="C73" s="11">
        <f>IF($A73,VLOOKUP($A73,posting!$A:$N,3,FALSE),"")</f>
        <v>119</v>
      </c>
      <c r="D73" s="12" t="str">
        <f>IF($A73,VLOOKUP($A73,posting!$A:$N,4,FALSE),"")</f>
        <v>was macht den bitte der Kammeraman</v>
      </c>
      <c r="E73" s="11" t="str">
        <f>IF($A73,VLOOKUP($A73,posting!$A:$N,12,FALSE),"")</f>
        <v>TXT</v>
      </c>
      <c r="F73" s="11">
        <v>-1</v>
      </c>
      <c r="G73" s="11">
        <v>1</v>
      </c>
      <c r="H73" s="11" t="str">
        <f>IF($A73,IF(VLOOKUP($A73,posting!$A:$N,5,FALSE)&gt;0,VLOOKUP($A73,posting!$A:$N,5,FALSE),""),"")</f>
        <v/>
      </c>
      <c r="I73" s="13">
        <f>IF($A73,VLOOKUP($A73,posting!$A:$N,6,FALSE),"")</f>
        <v>41472.95888888889</v>
      </c>
      <c r="J73" s="13">
        <f>IF($A73,VLOOKUP($A73,posting!$A:$N,7,FALSE),"")</f>
        <v>41472.958993055552</v>
      </c>
      <c r="K73" s="13">
        <f>IF($A73,VLOOKUP($A73,posting!$A:$N,8,FALSE),"")</f>
        <v>41472.959004629629</v>
      </c>
      <c r="L73" s="13">
        <f>IF($A73,VLOOKUP($A73,posting!$A:$N,9,FALSE),"")</f>
        <v>41607.478391203702</v>
      </c>
      <c r="M73" s="11">
        <f>IF($A73,VLOOKUP($A73,posting!$A:$N,10,FALSE),"")</f>
        <v>0.101898101898102</v>
      </c>
      <c r="N73" s="11">
        <f>IF($A73,VLOOKUP($A73,posting!$A:$N,11,FALSE),"")</f>
        <v>0</v>
      </c>
      <c r="O73" s="11" t="str">
        <f>IF($A73,IF(VLOOKUP($A73,posting!$A:$N,13,FALSE)&gt;0,VLOOKUP($A73,posting!$A:$N,13,FALSE),""),"")</f>
        <v/>
      </c>
      <c r="P73" s="11" t="str">
        <f>IF($A73,IF(VLOOKUP($A73,posting!$A:$N,14,FALSE)&gt;0,VLOOKUP($A73,posting!$A:$N,14,FALSE),""),"")</f>
        <v/>
      </c>
      <c r="Q73" s="11" t="str">
        <f>IF($O73="","",VLOOKUP($O73,image!$A:$N,3,FALSE))</f>
        <v/>
      </c>
    </row>
    <row r="74" spans="1:17" s="11" customFormat="1" x14ac:dyDescent="0.25">
      <c r="A74" s="10">
        <v>312</v>
      </c>
      <c r="B74" s="11">
        <f>IF($A74,VLOOKUP($A74,posting!$A:$N,2,FALSE),"")</f>
        <v>33</v>
      </c>
      <c r="C74" s="11">
        <f>IF($A74,VLOOKUP($A74,posting!$A:$N,3,FALSE),"")</f>
        <v>129</v>
      </c>
      <c r="D74" s="12" t="str">
        <f>IF($A74,VLOOKUP($A74,posting!$A:$N,4,FALSE),"")</f>
        <v>Die Linke Seite nimmt dann Diskredite auf</v>
      </c>
      <c r="E74" s="11" t="str">
        <f>IF($A74,VLOOKUP($A74,posting!$A:$N,12,FALSE),"")</f>
        <v>TXT</v>
      </c>
      <c r="F74" s="11">
        <v>1</v>
      </c>
      <c r="G74" s="11">
        <v>1</v>
      </c>
      <c r="H74" s="11" t="str">
        <f>IF($A74,IF(VLOOKUP($A74,posting!$A:$N,5,FALSE)&gt;0,VLOOKUP($A74,posting!$A:$N,5,FALSE),""),"")</f>
        <v/>
      </c>
      <c r="I74" s="13">
        <f>IF($A74,VLOOKUP($A74,posting!$A:$N,6,FALSE),"")</f>
        <v>41607.477268518516</v>
      </c>
      <c r="J74" s="13">
        <f>IF($A74,VLOOKUP($A74,posting!$A:$N,7,FALSE),"")</f>
        <v>41607.477476851855</v>
      </c>
      <c r="K74" s="13">
        <f>IF($A74,VLOOKUP($A74,posting!$A:$N,8,FALSE),"")</f>
        <v>41607.477500000001</v>
      </c>
      <c r="L74" s="13">
        <f>IF($A74,VLOOKUP($A74,posting!$A:$N,9,FALSE),"")</f>
        <v>41607.478437500002</v>
      </c>
      <c r="M74" s="11">
        <f>IF($A74,VLOOKUP($A74,posting!$A:$N,10,FALSE),"")</f>
        <v>0.10289710289710299</v>
      </c>
      <c r="N74" s="11">
        <f>IF($A74,VLOOKUP($A74,posting!$A:$N,11,FALSE),"")</f>
        <v>0</v>
      </c>
      <c r="O74" s="11" t="str">
        <f>IF($A74,IF(VLOOKUP($A74,posting!$A:$N,13,FALSE)&gt;0,VLOOKUP($A74,posting!$A:$N,13,FALSE),""),"")</f>
        <v/>
      </c>
      <c r="P74" s="11" t="str">
        <f>IF($A74,IF(VLOOKUP($A74,posting!$A:$N,14,FALSE)&gt;0,VLOOKUP($A74,posting!$A:$N,14,FALSE),""),"")</f>
        <v/>
      </c>
      <c r="Q74" s="11" t="str">
        <f>IF($O74="","",VLOOKUP($O74,image!$A:$N,3,FALSE))</f>
        <v/>
      </c>
    </row>
    <row r="75" spans="1:17" s="11" customFormat="1" x14ac:dyDescent="0.25">
      <c r="A75" s="10">
        <v>313</v>
      </c>
      <c r="B75" s="11">
        <f>IF($A75,VLOOKUP($A75,posting!$A:$N,2,FALSE),"")</f>
        <v>33</v>
      </c>
      <c r="C75" s="11">
        <f>IF($A75,VLOOKUP($A75,posting!$A:$N,3,FALSE),"")</f>
        <v>122</v>
      </c>
      <c r="D75" s="12" t="str">
        <f>IF($A75,VLOOKUP($A75,posting!$A:$N,4,FALSE),"")</f>
        <v>UNERWÖHNUNG</v>
      </c>
      <c r="E75" s="11" t="str">
        <f>IF($A75,VLOOKUP($A75,posting!$A:$N,12,FALSE),"")</f>
        <v>TXT</v>
      </c>
      <c r="F75" s="11">
        <v>-1</v>
      </c>
      <c r="G75" s="11">
        <v>1</v>
      </c>
      <c r="H75" s="11" t="str">
        <f>IF($A75,IF(VLOOKUP($A75,posting!$A:$N,5,FALSE)&gt;0,VLOOKUP($A75,posting!$A:$N,5,FALSE),""),"")</f>
        <v/>
      </c>
      <c r="I75" s="13">
        <f>IF($A75,VLOOKUP($A75,posting!$A:$N,6,FALSE),"")</f>
        <v>41607.477511574078</v>
      </c>
      <c r="J75" s="13">
        <f>IF($A75,VLOOKUP($A75,posting!$A:$N,7,FALSE),"")</f>
        <v>41607.477534722224</v>
      </c>
      <c r="K75" s="13">
        <f>IF($A75,VLOOKUP($A75,posting!$A:$N,8,FALSE),"")</f>
        <v>41607.477546296293</v>
      </c>
      <c r="L75" s="13">
        <f>IF($A75,VLOOKUP($A75,posting!$A:$N,9,FALSE),"")</f>
        <v>41607.478460648148</v>
      </c>
      <c r="M75" s="11">
        <f>IF($A75,VLOOKUP($A75,posting!$A:$N,10,FALSE),"")</f>
        <v>9.9900099900099903E-2</v>
      </c>
      <c r="N75" s="11">
        <f>IF($A75,VLOOKUP($A75,posting!$A:$N,11,FALSE),"")</f>
        <v>0</v>
      </c>
      <c r="O75" s="11" t="str">
        <f>IF($A75,IF(VLOOKUP($A75,posting!$A:$N,13,FALSE)&gt;0,VLOOKUP($A75,posting!$A:$N,13,FALSE),""),"")</f>
        <v/>
      </c>
      <c r="P75" s="11" t="str">
        <f>IF($A75,IF(VLOOKUP($A75,posting!$A:$N,14,FALSE)&gt;0,VLOOKUP($A75,posting!$A:$N,14,FALSE),""),"")</f>
        <v/>
      </c>
      <c r="Q75" s="11" t="str">
        <f>IF($O75="","",VLOOKUP($O75,image!$A:$N,3,FALSE))</f>
        <v/>
      </c>
    </row>
    <row r="76" spans="1:17" s="11" customFormat="1" x14ac:dyDescent="0.25">
      <c r="A76" s="10">
        <v>314</v>
      </c>
      <c r="B76" s="11">
        <f>IF($A76,VLOOKUP($A76,posting!$A:$N,2,FALSE),"")</f>
        <v>33</v>
      </c>
      <c r="C76" s="11">
        <f>IF($A76,VLOOKUP($A76,posting!$A:$N,3,FALSE),"")</f>
        <v>128</v>
      </c>
      <c r="D76" s="12" t="str">
        <f>IF($A76,VLOOKUP($A76,posting!$A:$N,4,FALSE),"")</f>
        <v>der kameramann ist von viva</v>
      </c>
      <c r="E76" s="11" t="str">
        <f>IF($A76,VLOOKUP($A76,posting!$A:$N,12,FALSE),"")</f>
        <v>TXT</v>
      </c>
      <c r="F76" s="11">
        <v>-1</v>
      </c>
      <c r="G76" s="11">
        <v>1</v>
      </c>
      <c r="H76" s="11" t="str">
        <f>IF($A76,IF(VLOOKUP($A76,posting!$A:$N,5,FALSE)&gt;0,VLOOKUP($A76,posting!$A:$N,5,FALSE),""),"")</f>
        <v/>
      </c>
      <c r="I76" s="13">
        <f>IF($A76,VLOOKUP($A76,posting!$A:$N,6,FALSE),"")</f>
        <v>41607.477569444447</v>
      </c>
      <c r="J76" s="13">
        <f>IF($A76,VLOOKUP($A76,posting!$A:$N,7,FALSE),"")</f>
        <v>41607.477627314816</v>
      </c>
      <c r="K76" s="13">
        <f>IF($A76,VLOOKUP($A76,posting!$A:$N,8,FALSE),"")</f>
        <v>41607.477638888886</v>
      </c>
      <c r="L76" s="13">
        <f>IF($A76,VLOOKUP($A76,posting!$A:$N,9,FALSE),"")</f>
        <v>41607.478576388887</v>
      </c>
      <c r="M76" s="11">
        <f>IF($A76,VLOOKUP($A76,posting!$A:$N,10,FALSE),"")</f>
        <v>0.20079920079920099</v>
      </c>
      <c r="N76" s="11">
        <f>IF($A76,VLOOKUP($A76,posting!$A:$N,11,FALSE),"")</f>
        <v>0</v>
      </c>
      <c r="O76" s="11" t="str">
        <f>IF($A76,IF(VLOOKUP($A76,posting!$A:$N,13,FALSE)&gt;0,VLOOKUP($A76,posting!$A:$N,13,FALSE),""),"")</f>
        <v/>
      </c>
      <c r="P76" s="11" t="str">
        <f>IF($A76,IF(VLOOKUP($A76,posting!$A:$N,14,FALSE)&gt;0,VLOOKUP($A76,posting!$A:$N,14,FALSE),""),"")</f>
        <v/>
      </c>
      <c r="Q76" s="11" t="str">
        <f>IF($O76="","",VLOOKUP($O76,image!$A:$N,3,FALSE))</f>
        <v/>
      </c>
    </row>
    <row r="77" spans="1:17" s="11" customFormat="1" x14ac:dyDescent="0.25">
      <c r="A77" s="10">
        <v>315</v>
      </c>
      <c r="B77" s="11">
        <f>IF($A77,VLOOKUP($A77,posting!$A:$N,2,FALSE),"")</f>
        <v>33</v>
      </c>
      <c r="C77" s="11">
        <f>IF($A77,VLOOKUP($A77,posting!$A:$N,3,FALSE),"")</f>
        <v>123</v>
      </c>
      <c r="D77" s="12" t="str">
        <f>IF($A77,VLOOKUP($A77,posting!$A:$N,4,FALSE),"")</f>
        <v>kinder nicht hysterisch erziehen</v>
      </c>
      <c r="E77" s="11" t="str">
        <f>IF($A77,VLOOKUP($A77,posting!$A:$N,12,FALSE),"")</f>
        <v>TXT</v>
      </c>
      <c r="F77" s="11">
        <v>1</v>
      </c>
      <c r="G77" s="11">
        <v>1</v>
      </c>
      <c r="H77" s="11" t="str">
        <f>IF($A77,IF(VLOOKUP($A77,posting!$A:$N,5,FALSE)&gt;0,VLOOKUP($A77,posting!$A:$N,5,FALSE),""),"")</f>
        <v/>
      </c>
      <c r="I77" s="13">
        <f>IF($A77,VLOOKUP($A77,posting!$A:$N,6,FALSE),"")</f>
        <v>41607.477627314816</v>
      </c>
      <c r="J77" s="13">
        <f>IF($A77,VLOOKUP($A77,posting!$A:$N,7,FALSE),"")</f>
        <v>41607.477673611109</v>
      </c>
      <c r="K77" s="13">
        <f>IF($A77,VLOOKUP($A77,posting!$A:$N,8,FALSE),"")</f>
        <v>41607.477696759262</v>
      </c>
      <c r="L77" s="13">
        <f>IF($A77,VLOOKUP($A77,posting!$A:$N,9,FALSE),"")</f>
        <v>41607.478634259256</v>
      </c>
      <c r="M77" s="11">
        <f>IF($A77,VLOOKUP($A77,posting!$A:$N,10,FALSE),"")</f>
        <v>0.20179820179820199</v>
      </c>
      <c r="N77" s="11">
        <f>IF($A77,VLOOKUP($A77,posting!$A:$N,11,FALSE),"")</f>
        <v>0</v>
      </c>
      <c r="O77" s="11" t="str">
        <f>IF($A77,IF(VLOOKUP($A77,posting!$A:$N,13,FALSE)&gt;0,VLOOKUP($A77,posting!$A:$N,13,FALSE),""),"")</f>
        <v/>
      </c>
      <c r="P77" s="11" t="str">
        <f>IF($A77,IF(VLOOKUP($A77,posting!$A:$N,14,FALSE)&gt;0,VLOOKUP($A77,posting!$A:$N,14,FALSE),""),"")</f>
        <v/>
      </c>
      <c r="Q77" s="11" t="str">
        <f>IF($O77="","",VLOOKUP($O77,image!$A:$N,3,FALSE))</f>
        <v/>
      </c>
    </row>
    <row r="78" spans="1:17" s="11" customFormat="1" x14ac:dyDescent="0.25">
      <c r="A78" s="10">
        <v>316</v>
      </c>
      <c r="B78" s="11">
        <f>IF($A78,VLOOKUP($A78,posting!$A:$N,2,FALSE),"")</f>
        <v>33</v>
      </c>
      <c r="C78" s="11">
        <f>IF($A78,VLOOKUP($A78,posting!$A:$N,3,FALSE),"")</f>
        <v>129</v>
      </c>
      <c r="D78" s="12" t="str">
        <f>IF($A78,VLOOKUP($A78,posting!$A:$N,4,FALSE),"")</f>
        <v>Wer hat ihn dann erzogen</v>
      </c>
      <c r="E78" s="11" t="str">
        <f>IF($A78,VLOOKUP($A78,posting!$A:$N,12,FALSE),"")</f>
        <v>TXT</v>
      </c>
      <c r="F78" s="11">
        <v>0</v>
      </c>
      <c r="G78" s="11">
        <v>1</v>
      </c>
      <c r="H78" s="11" t="str">
        <f>IF($A78,IF(VLOOKUP($A78,posting!$A:$N,5,FALSE)&gt;0,VLOOKUP($A78,posting!$A:$N,5,FALSE),""),"")</f>
        <v/>
      </c>
      <c r="I78" s="13">
        <f>IF($A78,VLOOKUP($A78,posting!$A:$N,6,FALSE),"")</f>
        <v>41607.477627314816</v>
      </c>
      <c r="J78" s="13">
        <f>IF($A78,VLOOKUP($A78,posting!$A:$N,7,FALSE),"")</f>
        <v>41607.477696759262</v>
      </c>
      <c r="K78" s="13">
        <f>IF($A78,VLOOKUP($A78,posting!$A:$N,8,FALSE),"")</f>
        <v>41607.477708333332</v>
      </c>
      <c r="L78" s="13">
        <f>IF($A78,VLOOKUP($A78,posting!$A:$N,9,FALSE),"")</f>
        <v>41607.47865740741</v>
      </c>
      <c r="M78" s="11">
        <f>IF($A78,VLOOKUP($A78,posting!$A:$N,10,FALSE),"")</f>
        <v>0.10089910089910099</v>
      </c>
      <c r="N78" s="11">
        <f>IF($A78,VLOOKUP($A78,posting!$A:$N,11,FALSE),"")</f>
        <v>0</v>
      </c>
      <c r="O78" s="11" t="str">
        <f>IF($A78,IF(VLOOKUP($A78,posting!$A:$N,13,FALSE)&gt;0,VLOOKUP($A78,posting!$A:$N,13,FALSE),""),"")</f>
        <v/>
      </c>
      <c r="P78" s="11" t="str">
        <f>IF($A78,IF(VLOOKUP($A78,posting!$A:$N,14,FALSE)&gt;0,VLOOKUP($A78,posting!$A:$N,14,FALSE),""),"")</f>
        <v/>
      </c>
      <c r="Q78" s="11" t="str">
        <f>IF($O78="","",VLOOKUP($O78,image!$A:$N,3,FALSE))</f>
        <v/>
      </c>
    </row>
    <row r="79" spans="1:17" s="11" customFormat="1" x14ac:dyDescent="0.25">
      <c r="A79" s="10">
        <v>317</v>
      </c>
      <c r="B79" s="11">
        <f>IF($A79,VLOOKUP($A79,posting!$A:$N,2,FALSE),"")</f>
        <v>33</v>
      </c>
      <c r="C79" s="11">
        <f>IF($A79,VLOOKUP($A79,posting!$A:$N,3,FALSE),"")</f>
        <v>123</v>
      </c>
      <c r="D79" s="12" t="str">
        <f>IF($A79,VLOOKUP($A79,posting!$A:$N,4,FALSE),"")</f>
        <v>wie alle psychologen: keine eindeutige antwort, nein, man muss immer ein mittelding finden....</v>
      </c>
      <c r="E79" s="11" t="str">
        <f>IF($A79,VLOOKUP($A79,posting!$A:$N,12,FALSE),"")</f>
        <v>TXT</v>
      </c>
      <c r="F79" s="11">
        <v>-1</v>
      </c>
      <c r="G79" s="11">
        <v>1</v>
      </c>
      <c r="H79" s="11" t="str">
        <f>IF($A79,IF(VLOOKUP($A79,posting!$A:$N,5,FALSE)&gt;0,VLOOKUP($A79,posting!$A:$N,5,FALSE),""),"")</f>
        <v/>
      </c>
      <c r="I79" s="13">
        <f>IF($A79,VLOOKUP($A79,posting!$A:$N,6,FALSE),"")</f>
        <v>41607.477708333332</v>
      </c>
      <c r="J79" s="13">
        <f>IF($A79,VLOOKUP($A79,posting!$A:$N,7,FALSE),"")</f>
        <v>41607.477893518517</v>
      </c>
      <c r="K79" s="13">
        <f>IF($A79,VLOOKUP($A79,posting!$A:$N,8,FALSE),"")</f>
        <v>41607.47792824074</v>
      </c>
      <c r="L79" s="13">
        <f>IF($A79,VLOOKUP($A79,posting!$A:$N,9,FALSE),"")</f>
        <v>41607.478877314818</v>
      </c>
      <c r="M79" s="11">
        <f>IF($A79,VLOOKUP($A79,posting!$A:$N,10,FALSE),"")</f>
        <v>0.20579420579420599</v>
      </c>
      <c r="N79" s="11">
        <f>IF($A79,VLOOKUP($A79,posting!$A:$N,11,FALSE),"")</f>
        <v>0</v>
      </c>
      <c r="O79" s="11" t="str">
        <f>IF($A79,IF(VLOOKUP($A79,posting!$A:$N,13,FALSE)&gt;0,VLOOKUP($A79,posting!$A:$N,13,FALSE),""),"")</f>
        <v/>
      </c>
      <c r="P79" s="11" t="str">
        <f>IF($A79,IF(VLOOKUP($A79,posting!$A:$N,14,FALSE)&gt;0,VLOOKUP($A79,posting!$A:$N,14,FALSE),""),"")</f>
        <v/>
      </c>
      <c r="Q79" s="11" t="str">
        <f>IF($O79="","",VLOOKUP($O79,image!$A:$N,3,FALSE))</f>
        <v/>
      </c>
    </row>
    <row r="80" spans="1:17" s="11" customFormat="1" x14ac:dyDescent="0.25">
      <c r="A80" s="10">
        <v>318</v>
      </c>
      <c r="B80" s="11">
        <f>IF($A80,VLOOKUP($A80,posting!$A:$N,2,FALSE),"")</f>
        <v>33</v>
      </c>
      <c r="C80" s="11">
        <f>IF($A80,VLOOKUP($A80,posting!$A:$N,3,FALSE),"")</f>
        <v>120</v>
      </c>
      <c r="D80" s="12" t="str">
        <f>IF($A80,VLOOKUP($A80,posting!$A:$N,4,FALSE),"")</f>
        <v>Eine Gleichung</v>
      </c>
      <c r="E80" s="11" t="str">
        <f>IF($A80,VLOOKUP($A80,posting!$A:$N,12,FALSE),"")</f>
        <v>EQU</v>
      </c>
      <c r="F80" s="11">
        <v>-1</v>
      </c>
      <c r="G80" s="11">
        <v>1</v>
      </c>
      <c r="H80" s="11" t="str">
        <f>IF($A80,IF(VLOOKUP($A80,posting!$A:$N,5,FALSE)&gt;0,VLOOKUP($A80,posting!$A:$N,5,FALSE),""),"")</f>
        <v/>
      </c>
      <c r="I80" s="13">
        <f>IF($A80,VLOOKUP($A80,posting!$A:$N,6,FALSE),"")</f>
        <v>41607.478877314818</v>
      </c>
      <c r="J80" s="13">
        <f>IF($A80,VLOOKUP($A80,posting!$A:$N,7,FALSE),"")</f>
        <v>41607.478877314818</v>
      </c>
      <c r="K80" s="13">
        <f>IF($A80,VLOOKUP($A80,posting!$A:$N,8,FALSE),"")</f>
        <v>41607.47792824074</v>
      </c>
      <c r="L80" s="13">
        <f>IF($A80,VLOOKUP($A80,posting!$A:$N,9,FALSE),"")</f>
        <v>41607.478877314818</v>
      </c>
      <c r="M80" s="11">
        <f>IF($A80,VLOOKUP($A80,posting!$A:$N,10,FALSE),"")</f>
        <v>0.99900099900099903</v>
      </c>
      <c r="N80" s="11">
        <f>IF($A80,VLOOKUP($A80,posting!$A:$N,11,FALSE),"")</f>
        <v>0</v>
      </c>
      <c r="O80" s="11" t="str">
        <f>IF($A80,IF(VLOOKUP($A80,posting!$A:$N,13,FALSE)&gt;0,VLOOKUP($A80,posting!$A:$N,13,FALSE),""),"")</f>
        <v/>
      </c>
      <c r="P80" s="11" t="str">
        <f>IF($A80,IF(VLOOKUP($A80,posting!$A:$N,14,FALSE)&gt;0,VLOOKUP($A80,posting!$A:$N,14,FALSE),""),"")</f>
        <v>\pi^2</v>
      </c>
      <c r="Q80" s="11" t="str">
        <f>IF($O80="","",VLOOKUP($O80,image!$A:$N,3,FALSE))</f>
        <v/>
      </c>
    </row>
    <row r="81" spans="1:17" s="11" customFormat="1" x14ac:dyDescent="0.25">
      <c r="A81" s="10">
        <v>319</v>
      </c>
      <c r="B81" s="11">
        <f>IF($A81,VLOOKUP($A81,posting!$A:$N,2,FALSE),"")</f>
        <v>33</v>
      </c>
      <c r="C81" s="11">
        <f>IF($A81,VLOOKUP($A81,posting!$A:$N,3,FALSE),"")</f>
        <v>119</v>
      </c>
      <c r="D81" s="12" t="str">
        <f>IF($A81,VLOOKUP($A81,posting!$A:$N,4,FALSE),"")</f>
        <v>Veränsderung</v>
      </c>
      <c r="E81" s="11" t="str">
        <f>IF($A81,VLOOKUP($A81,posting!$A:$N,12,FALSE),"")</f>
        <v>TXT</v>
      </c>
      <c r="F81" s="11">
        <v>-1</v>
      </c>
      <c r="G81" s="11">
        <v>1</v>
      </c>
      <c r="H81" s="11" t="str">
        <f>IF($A81,IF(VLOOKUP($A81,posting!$A:$N,5,FALSE)&gt;0,VLOOKUP($A81,posting!$A:$N,5,FALSE),""),"")</f>
        <v/>
      </c>
      <c r="I81" s="13">
        <f>IF($A81,VLOOKUP($A81,posting!$A:$N,6,FALSE),"")</f>
        <v>41472.959467592591</v>
      </c>
      <c r="J81" s="13">
        <f>IF($A81,VLOOKUP($A81,posting!$A:$N,7,FALSE),"")</f>
        <v>41472.959502314814</v>
      </c>
      <c r="K81" s="13">
        <f>IF($A81,VLOOKUP($A81,posting!$A:$N,8,FALSE),"")</f>
        <v>41472.959513888891</v>
      </c>
      <c r="L81" s="13">
        <f>IF($A81,VLOOKUP($A81,posting!$A:$N,9,FALSE),"")</f>
        <v>41607.478900462964</v>
      </c>
      <c r="M81" s="11">
        <f>IF($A81,VLOOKUP($A81,posting!$A:$N,10,FALSE),"")</f>
        <v>9.9900099900099903E-2</v>
      </c>
      <c r="N81" s="11">
        <f>IF($A81,VLOOKUP($A81,posting!$A:$N,11,FALSE),"")</f>
        <v>0</v>
      </c>
      <c r="O81" s="11" t="str">
        <f>IF($A81,IF(VLOOKUP($A81,posting!$A:$N,13,FALSE)&gt;0,VLOOKUP($A81,posting!$A:$N,13,FALSE),""),"")</f>
        <v/>
      </c>
      <c r="P81" s="11" t="str">
        <f>IF($A81,IF(VLOOKUP($A81,posting!$A:$N,14,FALSE)&gt;0,VLOOKUP($A81,posting!$A:$N,14,FALSE),""),"")</f>
        <v/>
      </c>
      <c r="Q81" s="11" t="str">
        <f>IF($O81="","",VLOOKUP($O81,image!$A:$N,3,FALSE))</f>
        <v/>
      </c>
    </row>
    <row r="82" spans="1:17" s="11" customFormat="1" x14ac:dyDescent="0.25">
      <c r="A82" s="10">
        <v>320</v>
      </c>
      <c r="B82" s="11">
        <f>IF($A82,VLOOKUP($A82,posting!$A:$N,2,FALSE),"")</f>
        <v>33</v>
      </c>
      <c r="C82" s="11">
        <f>IF($A82,VLOOKUP($A82,posting!$A:$N,3,FALSE),"")</f>
        <v>122</v>
      </c>
      <c r="D82" s="12" t="str">
        <f>IF($A82,VLOOKUP($A82,posting!$A:$N,4,FALSE),"")</f>
        <v>Veränderung --&gt; WOHIN?</v>
      </c>
      <c r="E82" s="11" t="str">
        <f>IF($A82,VLOOKUP($A82,posting!$A:$N,12,FALSE),"")</f>
        <v>TXT</v>
      </c>
      <c r="F82" s="11">
        <v>-1</v>
      </c>
      <c r="G82" s="11">
        <v>1</v>
      </c>
      <c r="H82" s="11" t="str">
        <f>IF($A82,IF(VLOOKUP($A82,posting!$A:$N,5,FALSE)&gt;0,VLOOKUP($A82,posting!$A:$N,5,FALSE),""),"")</f>
        <v/>
      </c>
      <c r="I82" s="13">
        <f>IF($A82,VLOOKUP($A82,posting!$A:$N,6,FALSE),"")</f>
        <v>41607.47792824074</v>
      </c>
      <c r="J82" s="13">
        <f>IF($A82,VLOOKUP($A82,posting!$A:$N,7,FALSE),"")</f>
        <v>41607.477997685186</v>
      </c>
      <c r="K82" s="13">
        <f>IF($A82,VLOOKUP($A82,posting!$A:$N,8,FALSE),"")</f>
        <v>41607.478009259263</v>
      </c>
      <c r="L82" s="13">
        <f>IF($A82,VLOOKUP($A82,posting!$A:$N,9,FALSE),"")</f>
        <v>41607.478935185187</v>
      </c>
      <c r="M82" s="11">
        <f>IF($A82,VLOOKUP($A82,posting!$A:$N,10,FALSE),"")</f>
        <v>0.30069930069930101</v>
      </c>
      <c r="N82" s="11">
        <f>IF($A82,VLOOKUP($A82,posting!$A:$N,11,FALSE),"")</f>
        <v>0</v>
      </c>
      <c r="O82" s="11" t="str">
        <f>IF($A82,IF(VLOOKUP($A82,posting!$A:$N,13,FALSE)&gt;0,VLOOKUP($A82,posting!$A:$N,13,FALSE),""),"")</f>
        <v/>
      </c>
      <c r="P82" s="11" t="str">
        <f>IF($A82,IF(VLOOKUP($A82,posting!$A:$N,14,FALSE)&gt;0,VLOOKUP($A82,posting!$A:$N,14,FALSE),""),"")</f>
        <v/>
      </c>
      <c r="Q82" s="11" t="str">
        <f>IF($O82="","",VLOOKUP($O82,image!$A:$N,3,FALSE))</f>
        <v/>
      </c>
    </row>
    <row r="83" spans="1:17" s="11" customFormat="1" x14ac:dyDescent="0.25">
      <c r="A83" s="10">
        <v>321</v>
      </c>
      <c r="B83" s="11">
        <f>IF($A83,VLOOKUP($A83,posting!$A:$N,2,FALSE),"")</f>
        <v>33</v>
      </c>
      <c r="C83" s="11">
        <f>IF($A83,VLOOKUP($A83,posting!$A:$N,3,FALSE),"")</f>
        <v>121</v>
      </c>
      <c r="D83" s="12" t="str">
        <f>IF($A83,VLOOKUP($A83,posting!$A:$N,4,FALSE),"")</f>
        <v>VERÄNDERUNG</v>
      </c>
      <c r="E83" s="11" t="str">
        <f>IF($A83,VLOOKUP($A83,posting!$A:$N,12,FALSE),"")</f>
        <v>TXT</v>
      </c>
      <c r="F83" s="11">
        <v>-1</v>
      </c>
      <c r="G83" s="11">
        <v>1</v>
      </c>
      <c r="H83" s="11" t="str">
        <f>IF($A83,IF(VLOOKUP($A83,posting!$A:$N,5,FALSE)&gt;0,VLOOKUP($A83,posting!$A:$N,5,FALSE),""),"")</f>
        <v/>
      </c>
      <c r="I83" s="13">
        <f>IF($A83,VLOOKUP($A83,posting!$A:$N,6,FALSE),"")</f>
        <v>41607.477939814817</v>
      </c>
      <c r="J83" s="13">
        <f>IF($A83,VLOOKUP($A83,posting!$A:$N,7,FALSE),"")</f>
        <v>41607.477951388886</v>
      </c>
      <c r="K83" s="13">
        <f>IF($A83,VLOOKUP($A83,posting!$A:$N,8,FALSE),"")</f>
        <v>41607.477986111109</v>
      </c>
      <c r="L83" s="13">
        <f>IF($A83,VLOOKUP($A83,posting!$A:$N,9,FALSE),"")</f>
        <v>41607.478935185187</v>
      </c>
      <c r="M83" s="11">
        <f>IF($A83,VLOOKUP($A83,posting!$A:$N,10,FALSE),"")</f>
        <v>9.9900099900099903E-2</v>
      </c>
      <c r="N83" s="11">
        <f>IF($A83,VLOOKUP($A83,posting!$A:$N,11,FALSE),"")</f>
        <v>0</v>
      </c>
      <c r="O83" s="11" t="str">
        <f>IF($A83,IF(VLOOKUP($A83,posting!$A:$N,13,FALSE)&gt;0,VLOOKUP($A83,posting!$A:$N,13,FALSE),""),"")</f>
        <v/>
      </c>
      <c r="P83" s="11" t="str">
        <f>IF($A83,IF(VLOOKUP($A83,posting!$A:$N,14,FALSE)&gt;0,VLOOKUP($A83,posting!$A:$N,14,FALSE),""),"")</f>
        <v/>
      </c>
      <c r="Q83" s="11" t="str">
        <f>IF($O83="","",VLOOKUP($O83,image!$A:$N,3,FALSE))</f>
        <v/>
      </c>
    </row>
    <row r="84" spans="1:17" s="11" customFormat="1" x14ac:dyDescent="0.25">
      <c r="A84" s="10">
        <v>322</v>
      </c>
      <c r="B84" s="11">
        <f>IF($A84,VLOOKUP($A84,posting!$A:$N,2,FALSE),"")</f>
        <v>33</v>
      </c>
      <c r="C84" s="11">
        <f>IF($A84,VLOOKUP($A84,posting!$A:$N,3,FALSE),"")</f>
        <v>129</v>
      </c>
      <c r="D84" s="12" t="str">
        <f>IF($A84,VLOOKUP($A84,posting!$A:$N,4,FALSE),"")</f>
        <v>Eigenschaften bis zum Diplom ? Danach Schaänderung,</v>
      </c>
      <c r="E84" s="11" t="str">
        <f>IF($A84,VLOOKUP($A84,posting!$A:$N,12,FALSE),"")</f>
        <v>TXT</v>
      </c>
      <c r="F84" s="11">
        <v>-1</v>
      </c>
      <c r="G84" s="11">
        <v>1</v>
      </c>
      <c r="H84" s="11" t="str">
        <f>IF($A84,IF(VLOOKUP($A84,posting!$A:$N,5,FALSE)&gt;0,VLOOKUP($A84,posting!$A:$N,5,FALSE),""),"")</f>
        <v/>
      </c>
      <c r="I84" s="13">
        <f>IF($A84,VLOOKUP($A84,posting!$A:$N,6,FALSE),"")</f>
        <v>41607.477835648147</v>
      </c>
      <c r="J84" s="13">
        <f>IF($A84,VLOOKUP($A84,posting!$A:$N,7,FALSE),"")</f>
        <v>41607.478113425925</v>
      </c>
      <c r="K84" s="13">
        <f>IF($A84,VLOOKUP($A84,posting!$A:$N,8,FALSE),"")</f>
        <v>41607.478206018517</v>
      </c>
      <c r="L84" s="13">
        <f>IF($A84,VLOOKUP($A84,posting!$A:$N,9,FALSE),"")</f>
        <v>41607.479155092595</v>
      </c>
      <c r="M84" s="11">
        <f>IF($A84,VLOOKUP($A84,posting!$A:$N,10,FALSE),"")</f>
        <v>0.10289710289710299</v>
      </c>
      <c r="N84" s="11">
        <f>IF($A84,VLOOKUP($A84,posting!$A:$N,11,FALSE),"")</f>
        <v>0</v>
      </c>
      <c r="O84" s="11" t="str">
        <f>IF($A84,IF(VLOOKUP($A84,posting!$A:$N,13,FALSE)&gt;0,VLOOKUP($A84,posting!$A:$N,13,FALSE),""),"")</f>
        <v/>
      </c>
      <c r="P84" s="11" t="str">
        <f>IF($A84,IF(VLOOKUP($A84,posting!$A:$N,14,FALSE)&gt;0,VLOOKUP($A84,posting!$A:$N,14,FALSE),""),"")</f>
        <v/>
      </c>
      <c r="Q84" s="11" t="str">
        <f>IF($O84="","",VLOOKUP($O84,image!$A:$N,3,FALSE))</f>
        <v/>
      </c>
    </row>
    <row r="85" spans="1:17" s="11" customFormat="1" x14ac:dyDescent="0.25">
      <c r="A85" s="10">
        <v>323</v>
      </c>
      <c r="B85" s="11">
        <f>IF($A85,VLOOKUP($A85,posting!$A:$N,2,FALSE),"")</f>
        <v>33</v>
      </c>
      <c r="C85" s="11">
        <f>IF($A85,VLOOKUP($A85,posting!$A:$N,3,FALSE),"")</f>
        <v>128</v>
      </c>
      <c r="D85" s="12" t="str">
        <f>IF($A85,VLOOKUP($A85,posting!$A:$N,4,FALSE),"")</f>
        <v>abrakadabra, wandel dich!</v>
      </c>
      <c r="E85" s="11" t="str">
        <f>IF($A85,VLOOKUP($A85,posting!$A:$N,12,FALSE),"")</f>
        <v>TXT</v>
      </c>
      <c r="F85" s="11">
        <v>-1</v>
      </c>
      <c r="G85" s="11">
        <v>1</v>
      </c>
      <c r="H85" s="11" t="str">
        <f>IF($A85,IF(VLOOKUP($A85,posting!$A:$N,5,FALSE)&gt;0,VLOOKUP($A85,posting!$A:$N,5,FALSE),""),"")</f>
        <v/>
      </c>
      <c r="I85" s="13">
        <f>IF($A85,VLOOKUP($A85,posting!$A:$N,6,FALSE),"")</f>
        <v>41607.478148148148</v>
      </c>
      <c r="J85" s="13">
        <f>IF($A85,VLOOKUP($A85,posting!$A:$N,7,FALSE),"")</f>
        <v>41607.478310185186</v>
      </c>
      <c r="K85" s="13">
        <f>IF($A85,VLOOKUP($A85,posting!$A:$N,8,FALSE),"")</f>
        <v>41607.478321759256</v>
      </c>
      <c r="L85" s="13">
        <f>IF($A85,VLOOKUP($A85,posting!$A:$N,9,FALSE),"")</f>
        <v>41607.479259259257</v>
      </c>
      <c r="M85" s="11">
        <f>IF($A85,VLOOKUP($A85,posting!$A:$N,10,FALSE),"")</f>
        <v>0.10089910089910099</v>
      </c>
      <c r="N85" s="11">
        <f>IF($A85,VLOOKUP($A85,posting!$A:$N,11,FALSE),"")</f>
        <v>0</v>
      </c>
      <c r="O85" s="11" t="str">
        <f>IF($A85,IF(VLOOKUP($A85,posting!$A:$N,13,FALSE)&gt;0,VLOOKUP($A85,posting!$A:$N,13,FALSE),""),"")</f>
        <v/>
      </c>
      <c r="P85" s="11" t="str">
        <f>IF($A85,IF(VLOOKUP($A85,posting!$A:$N,14,FALSE)&gt;0,VLOOKUP($A85,posting!$A:$N,14,FALSE),""),"")</f>
        <v/>
      </c>
      <c r="Q85" s="11" t="str">
        <f>IF($O85="","",VLOOKUP($O85,image!$A:$N,3,FALSE))</f>
        <v/>
      </c>
    </row>
    <row r="86" spans="1:17" s="11" customFormat="1" x14ac:dyDescent="0.25">
      <c r="A86" s="10">
        <v>324</v>
      </c>
      <c r="B86" s="11">
        <f>IF($A86,VLOOKUP($A86,posting!$A:$N,2,FALSE),"")</f>
        <v>33</v>
      </c>
      <c r="C86" s="11">
        <f>IF($A86,VLOOKUP($A86,posting!$A:$N,3,FALSE),"")</f>
        <v>125</v>
      </c>
      <c r="D86" s="12" t="str">
        <f>IF($A86,VLOOKUP($A86,posting!$A:$N,4,FALSE),"")</f>
        <v>wahnsinniger Mensch!</v>
      </c>
      <c r="E86" s="11" t="str">
        <f>IF($A86,VLOOKUP($A86,posting!$A:$N,12,FALSE),"")</f>
        <v>TXT</v>
      </c>
      <c r="F86" s="11">
        <v>-1</v>
      </c>
      <c r="G86" s="11">
        <v>1</v>
      </c>
      <c r="H86" s="11" t="str">
        <f>IF($A86,IF(VLOOKUP($A86,posting!$A:$N,5,FALSE)&gt;0,VLOOKUP($A86,posting!$A:$N,5,FALSE),""),"")</f>
        <v/>
      </c>
      <c r="I86" s="13">
        <f>IF($A86,VLOOKUP($A86,posting!$A:$N,6,FALSE),"")</f>
        <v>41607.479305555556</v>
      </c>
      <c r="J86" s="13">
        <f>IF($A86,VLOOKUP($A86,posting!$A:$N,7,FALSE),"")</f>
        <v>41600.009085648147</v>
      </c>
      <c r="K86" s="13">
        <f>IF($A86,VLOOKUP($A86,posting!$A:$N,8,FALSE),"")</f>
        <v>41600.009108796294</v>
      </c>
      <c r="L86" s="13">
        <f>IF($A86,VLOOKUP($A86,posting!$A:$N,9,FALSE),"")</f>
        <v>41607.479305555556</v>
      </c>
      <c r="M86" s="11">
        <f>IF($A86,VLOOKUP($A86,posting!$A:$N,10,FALSE),"")</f>
        <v>0.10089910089910099</v>
      </c>
      <c r="N86" s="11">
        <f>IF($A86,VLOOKUP($A86,posting!$A:$N,11,FALSE),"")</f>
        <v>0</v>
      </c>
      <c r="O86" s="11" t="str">
        <f>IF($A86,IF(VLOOKUP($A86,posting!$A:$N,13,FALSE)&gt;0,VLOOKUP($A86,posting!$A:$N,13,FALSE),""),"")</f>
        <v/>
      </c>
      <c r="P86" s="11" t="str">
        <f>IF($A86,IF(VLOOKUP($A86,posting!$A:$N,14,FALSE)&gt;0,VLOOKUP($A86,posting!$A:$N,14,FALSE),""),"")</f>
        <v/>
      </c>
      <c r="Q86" s="11" t="str">
        <f>IF($O86="","",VLOOKUP($O86,image!$A:$N,3,FALSE))</f>
        <v/>
      </c>
    </row>
    <row r="87" spans="1:17" s="11" customFormat="1" x14ac:dyDescent="0.25">
      <c r="A87" s="10">
        <v>325</v>
      </c>
      <c r="B87" s="11">
        <f>IF($A87,VLOOKUP($A87,posting!$A:$N,2,FALSE),"")</f>
        <v>33</v>
      </c>
      <c r="C87" s="11">
        <f>IF($A87,VLOOKUP($A87,posting!$A:$N,3,FALSE),"")</f>
        <v>121</v>
      </c>
      <c r="D87" s="12" t="str">
        <f>IF($A87,VLOOKUP($A87,posting!$A:$N,4,FALSE),"")</f>
        <v>Angst --&gt; wandel</v>
      </c>
      <c r="E87" s="11" t="str">
        <f>IF($A87,VLOOKUP($A87,posting!$A:$N,12,FALSE),"")</f>
        <v>TXT</v>
      </c>
      <c r="F87" s="11">
        <v>0</v>
      </c>
      <c r="G87" s="11">
        <v>1</v>
      </c>
      <c r="H87" s="11" t="str">
        <f>IF($A87,IF(VLOOKUP($A87,posting!$A:$N,5,FALSE)&gt;0,VLOOKUP($A87,posting!$A:$N,5,FALSE),""),"")</f>
        <v/>
      </c>
      <c r="I87" s="13">
        <f>IF($A87,VLOOKUP($A87,posting!$A:$N,6,FALSE),"")</f>
        <v>41607.478356481479</v>
      </c>
      <c r="J87" s="13">
        <f>IF($A87,VLOOKUP($A87,posting!$A:$N,7,FALSE),"")</f>
        <v>41607.478391203702</v>
      </c>
      <c r="K87" s="13">
        <f>IF($A87,VLOOKUP($A87,posting!$A:$N,8,FALSE),"")</f>
        <v>41607.478414351855</v>
      </c>
      <c r="L87" s="13">
        <f>IF($A87,VLOOKUP($A87,posting!$A:$N,9,FALSE),"")</f>
        <v>41607.479351851849</v>
      </c>
      <c r="M87" s="11">
        <f>IF($A87,VLOOKUP($A87,posting!$A:$N,10,FALSE),"")</f>
        <v>0.30069930069930101</v>
      </c>
      <c r="N87" s="11">
        <f>IF($A87,VLOOKUP($A87,posting!$A:$N,11,FALSE),"")</f>
        <v>0</v>
      </c>
      <c r="O87" s="11" t="str">
        <f>IF($A87,IF(VLOOKUP($A87,posting!$A:$N,13,FALSE)&gt;0,VLOOKUP($A87,posting!$A:$N,13,FALSE),""),"")</f>
        <v/>
      </c>
      <c r="P87" s="11" t="str">
        <f>IF($A87,IF(VLOOKUP($A87,posting!$A:$N,14,FALSE)&gt;0,VLOOKUP($A87,posting!$A:$N,14,FALSE),""),"")</f>
        <v/>
      </c>
      <c r="Q87" s="11" t="str">
        <f>IF($O87="","",VLOOKUP($O87,image!$A:$N,3,FALSE))</f>
        <v/>
      </c>
    </row>
    <row r="88" spans="1:17" s="11" customFormat="1" x14ac:dyDescent="0.25">
      <c r="A88" s="10">
        <v>326</v>
      </c>
      <c r="B88" s="11">
        <f>IF($A88,VLOOKUP($A88,posting!$A:$N,2,FALSE),"")</f>
        <v>33</v>
      </c>
      <c r="C88" s="11">
        <f>IF($A88,VLOOKUP($A88,posting!$A:$N,3,FALSE),"")</f>
        <v>129</v>
      </c>
      <c r="D88" s="12" t="str">
        <f>IF($A88,VLOOKUP($A88,posting!$A:$N,4,FALSE),"")</f>
        <v>nur nur wenn de Angst hat</v>
      </c>
      <c r="E88" s="11" t="str">
        <f>IF($A88,VLOOKUP($A88,posting!$A:$N,12,FALSE),"")</f>
        <v>TXT</v>
      </c>
      <c r="F88" s="11">
        <v>-1</v>
      </c>
      <c r="G88" s="11">
        <v>1</v>
      </c>
      <c r="H88" s="11" t="str">
        <f>IF($A88,IF(VLOOKUP($A88,posting!$A:$N,5,FALSE)&gt;0,VLOOKUP($A88,posting!$A:$N,5,FALSE),""),"")</f>
        <v/>
      </c>
      <c r="I88" s="13">
        <f>IF($A88,VLOOKUP($A88,posting!$A:$N,6,FALSE),"")</f>
        <v>41607.478368055556</v>
      </c>
      <c r="J88" s="13">
        <f>IF($A88,VLOOKUP($A88,posting!$A:$N,7,FALSE),"")</f>
        <v>41607.478460648148</v>
      </c>
      <c r="K88" s="13">
        <f>IF($A88,VLOOKUP($A88,posting!$A:$N,8,FALSE),"")</f>
        <v>41607.478483796294</v>
      </c>
      <c r="L88" s="13">
        <f>IF($A88,VLOOKUP($A88,posting!$A:$N,9,FALSE),"")</f>
        <v>41607.479432870372</v>
      </c>
      <c r="M88" s="11">
        <f>IF($A88,VLOOKUP($A88,posting!$A:$N,10,FALSE),"")</f>
        <v>0.10089910089910099</v>
      </c>
      <c r="N88" s="11">
        <f>IF($A88,VLOOKUP($A88,posting!$A:$N,11,FALSE),"")</f>
        <v>0</v>
      </c>
      <c r="O88" s="11" t="str">
        <f>IF($A88,IF(VLOOKUP($A88,posting!$A:$N,13,FALSE)&gt;0,VLOOKUP($A88,posting!$A:$N,13,FALSE),""),"")</f>
        <v/>
      </c>
      <c r="P88" s="11" t="str">
        <f>IF($A88,IF(VLOOKUP($A88,posting!$A:$N,14,FALSE)&gt;0,VLOOKUP($A88,posting!$A:$N,14,FALSE),""),"")</f>
        <v/>
      </c>
      <c r="Q88" s="11" t="str">
        <f>IF($O88="","",VLOOKUP($O88,image!$A:$N,3,FALSE))</f>
        <v/>
      </c>
    </row>
    <row r="89" spans="1:17" s="11" customFormat="1" ht="45" x14ac:dyDescent="0.25">
      <c r="A89" s="10">
        <v>327</v>
      </c>
      <c r="B89" s="11">
        <f>IF($A89,VLOOKUP($A89,posting!$A:$N,2,FALSE),"")</f>
        <v>33</v>
      </c>
      <c r="C89" s="11">
        <f>IF($A89,VLOOKUP($A89,posting!$A:$N,3,FALSE),"")</f>
        <v>122</v>
      </c>
      <c r="D89" s="12" t="str">
        <f>IF($A89,VLOOKUP($A89,posting!$A:$N,4,FALSE),"")</f>
        <v>man merkt wandel, wenn er fertig ist.
ängstliche merken es vorher.
histerischen kriegen lust.</v>
      </c>
      <c r="E89" s="11" t="str">
        <f>IF($A89,VLOOKUP($A89,posting!$A:$N,12,FALSE),"")</f>
        <v>TXT</v>
      </c>
      <c r="F89" s="11">
        <v>1</v>
      </c>
      <c r="G89" s="11">
        <v>1</v>
      </c>
      <c r="H89" s="11" t="str">
        <f>IF($A89,IF(VLOOKUP($A89,posting!$A:$N,5,FALSE)&gt;0,VLOOKUP($A89,posting!$A:$N,5,FALSE),""),"")</f>
        <v/>
      </c>
      <c r="I89" s="13">
        <f>IF($A89,VLOOKUP($A89,posting!$A:$N,6,FALSE),"")</f>
        <v>41607.478217592594</v>
      </c>
      <c r="J89" s="13">
        <f>IF($A89,VLOOKUP($A89,posting!$A:$N,7,FALSE),"")</f>
        <v>41607.478564814817</v>
      </c>
      <c r="K89" s="13">
        <f>IF($A89,VLOOKUP($A89,posting!$A:$N,8,FALSE),"")</f>
        <v>41607.478564814817</v>
      </c>
      <c r="L89" s="13">
        <f>IF($A89,VLOOKUP($A89,posting!$A:$N,9,FALSE),"")</f>
        <v>41607.479490740741</v>
      </c>
      <c r="M89" s="11">
        <f>IF($A89,VLOOKUP($A89,posting!$A:$N,10,FALSE),"")</f>
        <v>0.107892107892108</v>
      </c>
      <c r="N89" s="11">
        <f>IF($A89,VLOOKUP($A89,posting!$A:$N,11,FALSE),"")</f>
        <v>0</v>
      </c>
      <c r="O89" s="11" t="str">
        <f>IF($A89,IF(VLOOKUP($A89,posting!$A:$N,13,FALSE)&gt;0,VLOOKUP($A89,posting!$A:$N,13,FALSE),""),"")</f>
        <v/>
      </c>
      <c r="P89" s="11" t="str">
        <f>IF($A89,IF(VLOOKUP($A89,posting!$A:$N,14,FALSE)&gt;0,VLOOKUP($A89,posting!$A:$N,14,FALSE),""),"")</f>
        <v/>
      </c>
      <c r="Q89" s="11" t="str">
        <f>IF($O89="","",VLOOKUP($O89,image!$A:$N,3,FALSE))</f>
        <v/>
      </c>
    </row>
    <row r="90" spans="1:17" s="11" customFormat="1" x14ac:dyDescent="0.25">
      <c r="A90" s="10">
        <v>328</v>
      </c>
      <c r="B90" s="11">
        <f>IF($A90,VLOOKUP($A90,posting!$A:$N,2,FALSE),"")</f>
        <v>33</v>
      </c>
      <c r="C90" s="11">
        <f>IF($A90,VLOOKUP($A90,posting!$A:$N,3,FALSE),"")</f>
        <v>126</v>
      </c>
      <c r="D90" s="12" t="str">
        <f>IF($A90,VLOOKUP($A90,posting!$A:$N,4,FALSE),"")</f>
        <v>hysterie - lust</v>
      </c>
      <c r="E90" s="11" t="str">
        <f>IF($A90,VLOOKUP($A90,posting!$A:$N,12,FALSE),"")</f>
        <v>TXT</v>
      </c>
      <c r="F90" s="11">
        <v>0</v>
      </c>
      <c r="G90" s="11">
        <v>1</v>
      </c>
      <c r="H90" s="11" t="str">
        <f>IF($A90,IF(VLOOKUP($A90,posting!$A:$N,5,FALSE)&gt;0,VLOOKUP($A90,posting!$A:$N,5,FALSE),""),"")</f>
        <v/>
      </c>
      <c r="I90" s="13">
        <f>IF($A90,VLOOKUP($A90,posting!$A:$N,6,FALSE),"")</f>
        <v>41607.47960648148</v>
      </c>
      <c r="J90" s="13">
        <f>IF($A90,VLOOKUP($A90,posting!$A:$N,7,FALSE),"")</f>
        <v>41607.478622685187</v>
      </c>
      <c r="K90" s="13">
        <f>IF($A90,VLOOKUP($A90,posting!$A:$N,8,FALSE),"")</f>
        <v>41607.47865740741</v>
      </c>
      <c r="L90" s="13">
        <f>IF($A90,VLOOKUP($A90,posting!$A:$N,9,FALSE),"")</f>
        <v>41607.47960648148</v>
      </c>
      <c r="M90" s="11">
        <f>IF($A90,VLOOKUP($A90,posting!$A:$N,10,FALSE),"")</f>
        <v>0.10089910089910099</v>
      </c>
      <c r="N90" s="11">
        <f>IF($A90,VLOOKUP($A90,posting!$A:$N,11,FALSE),"")</f>
        <v>0</v>
      </c>
      <c r="O90" s="11" t="str">
        <f>IF($A90,IF(VLOOKUP($A90,posting!$A:$N,13,FALSE)&gt;0,VLOOKUP($A90,posting!$A:$N,13,FALSE),""),"")</f>
        <v/>
      </c>
      <c r="P90" s="11" t="str">
        <f>IF($A90,IF(VLOOKUP($A90,posting!$A:$N,14,FALSE)&gt;0,VLOOKUP($A90,posting!$A:$N,14,FALSE),""),"")</f>
        <v/>
      </c>
      <c r="Q90" s="11" t="str">
        <f>IF($O90="","",VLOOKUP($O90,image!$A:$N,3,FALSE))</f>
        <v/>
      </c>
    </row>
    <row r="91" spans="1:17" s="11" customFormat="1" x14ac:dyDescent="0.25">
      <c r="A91" s="10">
        <v>329</v>
      </c>
      <c r="B91" s="11">
        <f>IF($A91,VLOOKUP($A91,posting!$A:$N,2,FALSE),"")</f>
        <v>33</v>
      </c>
      <c r="C91" s="11">
        <f>IF($A91,VLOOKUP($A91,posting!$A:$N,3,FALSE),"")</f>
        <v>128</v>
      </c>
      <c r="D91" s="12" t="str">
        <f>IF($A91,VLOOKUP($A91,posting!$A:$N,4,FALSE),"")</f>
        <v>töröö!</v>
      </c>
      <c r="E91" s="11" t="str">
        <f>IF($A91,VLOOKUP($A91,posting!$A:$N,12,FALSE),"")</f>
        <v>TXT</v>
      </c>
      <c r="F91" s="11">
        <v>-1</v>
      </c>
      <c r="G91" s="11">
        <v>1</v>
      </c>
      <c r="H91" s="11" t="str">
        <f>IF($A91,IF(VLOOKUP($A91,posting!$A:$N,5,FALSE)&gt;0,VLOOKUP($A91,posting!$A:$N,5,FALSE),""),"")</f>
        <v/>
      </c>
      <c r="I91" s="13">
        <f>IF($A91,VLOOKUP($A91,posting!$A:$N,6,FALSE),"")</f>
        <v>41607.478750000002</v>
      </c>
      <c r="J91" s="13">
        <f>IF($A91,VLOOKUP($A91,posting!$A:$N,7,FALSE),"")</f>
        <v>41607.478784722225</v>
      </c>
      <c r="K91" s="13">
        <f>IF($A91,VLOOKUP($A91,posting!$A:$N,8,FALSE),"")</f>
        <v>41607.478796296295</v>
      </c>
      <c r="L91" s="13">
        <f>IF($A91,VLOOKUP($A91,posting!$A:$N,9,FALSE),"")</f>
        <v>41607.479733796295</v>
      </c>
      <c r="M91" s="11">
        <f>IF($A91,VLOOKUP($A91,posting!$A:$N,10,FALSE),"")</f>
        <v>9.9900099900099903E-2</v>
      </c>
      <c r="N91" s="11">
        <f>IF($A91,VLOOKUP($A91,posting!$A:$N,11,FALSE),"")</f>
        <v>0</v>
      </c>
      <c r="O91" s="11" t="str">
        <f>IF($A91,IF(VLOOKUP($A91,posting!$A:$N,13,FALSE)&gt;0,VLOOKUP($A91,posting!$A:$N,13,FALSE),""),"")</f>
        <v/>
      </c>
      <c r="P91" s="11" t="str">
        <f>IF($A91,IF(VLOOKUP($A91,posting!$A:$N,14,FALSE)&gt;0,VLOOKUP($A91,posting!$A:$N,14,FALSE),""),"")</f>
        <v/>
      </c>
      <c r="Q91" s="11" t="str">
        <f>IF($O91="","",VLOOKUP($O91,image!$A:$N,3,FALSE))</f>
        <v/>
      </c>
    </row>
    <row r="92" spans="1:17" s="11" customFormat="1" x14ac:dyDescent="0.25">
      <c r="A92" s="10">
        <v>330</v>
      </c>
      <c r="B92" s="11">
        <f>IF($A92,VLOOKUP($A92,posting!$A:$N,2,FALSE),"")</f>
        <v>33</v>
      </c>
      <c r="C92" s="11">
        <f>IF($A92,VLOOKUP($A92,posting!$A:$N,3,FALSE),"")</f>
        <v>129</v>
      </c>
      <c r="D92" s="12" t="str">
        <f>IF($A92,VLOOKUP($A92,posting!$A:$N,4,FALSE),"")</f>
        <v>Gegensatzpaare: Alles im Einheitsgrau</v>
      </c>
      <c r="E92" s="11" t="str">
        <f>IF($A92,VLOOKUP($A92,posting!$A:$N,12,FALSE),"")</f>
        <v>TXT</v>
      </c>
      <c r="F92" s="11">
        <v>1</v>
      </c>
      <c r="G92" s="11">
        <v>1</v>
      </c>
      <c r="H92" s="11" t="str">
        <f>IF($A92,IF(VLOOKUP($A92,posting!$A:$N,5,FALSE)&gt;0,VLOOKUP($A92,posting!$A:$N,5,FALSE),""),"")</f>
        <v/>
      </c>
      <c r="I92" s="13">
        <f>IF($A92,VLOOKUP($A92,posting!$A:$N,6,FALSE),"")</f>
        <v>41607.478495370371</v>
      </c>
      <c r="J92" s="13">
        <f>IF($A92,VLOOKUP($A92,posting!$A:$N,7,FALSE),"")</f>
        <v>41607.478877314818</v>
      </c>
      <c r="K92" s="13">
        <f>IF($A92,VLOOKUP($A92,posting!$A:$N,8,FALSE),"")</f>
        <v>41607.478900462964</v>
      </c>
      <c r="L92" s="13">
        <f>IF($A92,VLOOKUP($A92,posting!$A:$N,9,FALSE),"")</f>
        <v>41607.479849537034</v>
      </c>
      <c r="M92" s="11">
        <f>IF($A92,VLOOKUP($A92,posting!$A:$N,10,FALSE),"")</f>
        <v>0.10089910089910099</v>
      </c>
      <c r="N92" s="11">
        <f>IF($A92,VLOOKUP($A92,posting!$A:$N,11,FALSE),"")</f>
        <v>0</v>
      </c>
      <c r="O92" s="11" t="str">
        <f>IF($A92,IF(VLOOKUP($A92,posting!$A:$N,13,FALSE)&gt;0,VLOOKUP($A92,posting!$A:$N,13,FALSE),""),"")</f>
        <v/>
      </c>
      <c r="P92" s="11" t="str">
        <f>IF($A92,IF(VLOOKUP($A92,posting!$A:$N,14,FALSE)&gt;0,VLOOKUP($A92,posting!$A:$N,14,FALSE),""),"")</f>
        <v/>
      </c>
      <c r="Q92" s="11" t="str">
        <f>IF($O92="","",VLOOKUP($O92,image!$A:$N,3,FALSE))</f>
        <v/>
      </c>
    </row>
    <row r="93" spans="1:17" s="11" customFormat="1" x14ac:dyDescent="0.25">
      <c r="A93" s="10">
        <v>331</v>
      </c>
      <c r="B93" s="11">
        <f>IF($A93,VLOOKUP($A93,posting!$A:$N,2,FALSE),"")</f>
        <v>33</v>
      </c>
      <c r="C93" s="11">
        <f>IF($A93,VLOOKUP($A93,posting!$A:$N,3,FALSE),"")</f>
        <v>127</v>
      </c>
      <c r="D93" s="12" t="str">
        <f>IF($A93,VLOOKUP($A93,posting!$A:$N,4,FALSE),"")</f>
        <v>Alle im gleichen Schritt, soforrrt1</v>
      </c>
      <c r="E93" s="11" t="str">
        <f>IF($A93,VLOOKUP($A93,posting!$A:$N,12,FALSE),"")</f>
        <v>TXT</v>
      </c>
      <c r="F93" s="11">
        <v>-1</v>
      </c>
      <c r="G93" s="11">
        <v>1</v>
      </c>
      <c r="H93" s="11" t="str">
        <f>IF($A93,IF(VLOOKUP($A93,posting!$A:$N,5,FALSE)&gt;0,VLOOKUP($A93,posting!$A:$N,5,FALSE),""),"")</f>
        <v/>
      </c>
      <c r="I93" s="13">
        <f>IF($A93,VLOOKUP($A93,posting!$A:$N,6,FALSE),"")</f>
        <v>41607.47855324074</v>
      </c>
      <c r="J93" s="13">
        <f>IF($A93,VLOOKUP($A93,posting!$A:$N,7,FALSE),"")</f>
        <v>41607.478807870371</v>
      </c>
      <c r="K93" s="13">
        <f>IF($A93,VLOOKUP($A93,posting!$A:$N,8,FALSE),"")</f>
        <v>41607.478831018518</v>
      </c>
      <c r="L93" s="13">
        <f>IF($A93,VLOOKUP($A93,posting!$A:$N,9,FALSE),"")</f>
        <v>41607.479895833334</v>
      </c>
      <c r="M93" s="11">
        <f>IF($A93,VLOOKUP($A93,posting!$A:$N,10,FALSE),"")</f>
        <v>0.101898101898102</v>
      </c>
      <c r="N93" s="11">
        <f>IF($A93,VLOOKUP($A93,posting!$A:$N,11,FALSE),"")</f>
        <v>0</v>
      </c>
      <c r="O93" s="11" t="str">
        <f>IF($A93,IF(VLOOKUP($A93,posting!$A:$N,13,FALSE)&gt;0,VLOOKUP($A93,posting!$A:$N,13,FALSE),""),"")</f>
        <v/>
      </c>
      <c r="P93" s="11" t="str">
        <f>IF($A93,IF(VLOOKUP($A93,posting!$A:$N,14,FALSE)&gt;0,VLOOKUP($A93,posting!$A:$N,14,FALSE),""),"")</f>
        <v/>
      </c>
      <c r="Q93" s="11" t="str">
        <f>IF($O93="","",VLOOKUP($O93,image!$A:$N,3,FALSE))</f>
        <v/>
      </c>
    </row>
    <row r="94" spans="1:17" s="11" customFormat="1" x14ac:dyDescent="0.25">
      <c r="A94" s="10">
        <v>332</v>
      </c>
      <c r="B94" s="11">
        <f>IF($A94,VLOOKUP($A94,posting!$A:$N,2,FALSE),"")</f>
        <v>33</v>
      </c>
      <c r="C94" s="11">
        <f>IF($A94,VLOOKUP($A94,posting!$A:$N,3,FALSE),"")</f>
        <v>125</v>
      </c>
      <c r="D94" s="12" t="str">
        <f>IF($A94,VLOOKUP($A94,posting!$A:$N,4,FALSE),"")</f>
        <v>befrei dich selbst!</v>
      </c>
      <c r="E94" s="11" t="str">
        <f>IF($A94,VLOOKUP($A94,posting!$A:$N,12,FALSE),"")</f>
        <v>TXT</v>
      </c>
      <c r="F94" s="11">
        <v>-1</v>
      </c>
      <c r="G94" s="11">
        <v>1</v>
      </c>
      <c r="H94" s="11" t="str">
        <f>IF($A94,IF(VLOOKUP($A94,posting!$A:$N,5,FALSE)&gt;0,VLOOKUP($A94,posting!$A:$N,5,FALSE),""),"")</f>
        <v/>
      </c>
      <c r="I94" s="13">
        <f>IF($A94,VLOOKUP($A94,posting!$A:$N,6,FALSE),"")</f>
        <v>41600.009699074071</v>
      </c>
      <c r="J94" s="13">
        <f>IF($A94,VLOOKUP($A94,posting!$A:$N,7,FALSE),"")</f>
        <v>41600.009780092594</v>
      </c>
      <c r="K94" s="13">
        <f>IF($A94,VLOOKUP($A94,posting!$A:$N,8,FALSE),"")</f>
        <v>41600.00980324074</v>
      </c>
      <c r="L94" s="13">
        <f>IF($A94,VLOOKUP($A94,posting!$A:$N,9,FALSE),"")</f>
        <v>41607.480000000003</v>
      </c>
      <c r="M94" s="11">
        <f>IF($A94,VLOOKUP($A94,posting!$A:$N,10,FALSE),"")</f>
        <v>9.9900099900099903E-2</v>
      </c>
      <c r="N94" s="11">
        <f>IF($A94,VLOOKUP($A94,posting!$A:$N,11,FALSE),"")</f>
        <v>0</v>
      </c>
      <c r="O94" s="11" t="str">
        <f>IF($A94,IF(VLOOKUP($A94,posting!$A:$N,13,FALSE)&gt;0,VLOOKUP($A94,posting!$A:$N,13,FALSE),""),"")</f>
        <v/>
      </c>
      <c r="P94" s="11" t="str">
        <f>IF($A94,IF(VLOOKUP($A94,posting!$A:$N,14,FALSE)&gt;0,VLOOKUP($A94,posting!$A:$N,14,FALSE),""),"")</f>
        <v/>
      </c>
      <c r="Q94" s="11" t="str">
        <f>IF($O94="","",VLOOKUP($O94,image!$A:$N,3,FALSE))</f>
        <v/>
      </c>
    </row>
    <row r="95" spans="1:17" s="11" customFormat="1" x14ac:dyDescent="0.25">
      <c r="A95" s="10">
        <v>333</v>
      </c>
      <c r="B95" s="11">
        <f>IF($A95,VLOOKUP($A95,posting!$A:$N,2,FALSE),"")</f>
        <v>33</v>
      </c>
      <c r="C95" s="11">
        <f>IF($A95,VLOOKUP($A95,posting!$A:$N,3,FALSE),"")</f>
        <v>127</v>
      </c>
      <c r="D95" s="12" t="str">
        <f>IF($A95,VLOOKUP($A95,posting!$A:$N,4,FALSE),"")</f>
        <v>JA tu doch mal was</v>
      </c>
      <c r="E95" s="11" t="str">
        <f>IF($A95,VLOOKUP($A95,posting!$A:$N,12,FALSE),"")</f>
        <v>TXT</v>
      </c>
      <c r="F95" s="11">
        <v>-1</v>
      </c>
      <c r="G95" s="11">
        <v>1</v>
      </c>
      <c r="H95" s="11" t="str">
        <f>IF($A95,IF(VLOOKUP($A95,posting!$A:$N,5,FALSE)&gt;0,VLOOKUP($A95,posting!$A:$N,5,FALSE),""),"")</f>
        <v/>
      </c>
      <c r="I95" s="13">
        <f>IF($A95,VLOOKUP($A95,posting!$A:$N,6,FALSE),"")</f>
        <v>41607.47892361111</v>
      </c>
      <c r="J95" s="13">
        <f>IF($A95,VLOOKUP($A95,posting!$A:$N,7,FALSE),"")</f>
        <v>41607.478958333333</v>
      </c>
      <c r="K95" s="13">
        <f>IF($A95,VLOOKUP($A95,posting!$A:$N,8,FALSE),"")</f>
        <v>41607.478981481479</v>
      </c>
      <c r="L95" s="13">
        <f>IF($A95,VLOOKUP($A95,posting!$A:$N,9,FALSE),"")</f>
        <v>41607.480046296296</v>
      </c>
      <c r="M95" s="11">
        <f>IF($A95,VLOOKUP($A95,posting!$A:$N,10,FALSE),"")</f>
        <v>0.101898101898102</v>
      </c>
      <c r="N95" s="11">
        <f>IF($A95,VLOOKUP($A95,posting!$A:$N,11,FALSE),"")</f>
        <v>0</v>
      </c>
      <c r="O95" s="11" t="str">
        <f>IF($A95,IF(VLOOKUP($A95,posting!$A:$N,13,FALSE)&gt;0,VLOOKUP($A95,posting!$A:$N,13,FALSE),""),"")</f>
        <v/>
      </c>
      <c r="P95" s="11" t="str">
        <f>IF($A95,IF(VLOOKUP($A95,posting!$A:$N,14,FALSE)&gt;0,VLOOKUP($A95,posting!$A:$N,14,FALSE),""),"")</f>
        <v/>
      </c>
      <c r="Q95" s="11" t="str">
        <f>IF($O95="","",VLOOKUP($O95,image!$A:$N,3,FALSE))</f>
        <v/>
      </c>
    </row>
    <row r="96" spans="1:17" s="11" customFormat="1" x14ac:dyDescent="0.25">
      <c r="A96" s="10">
        <v>334</v>
      </c>
      <c r="B96" s="11">
        <f>IF($A96,VLOOKUP($A96,posting!$A:$N,2,FALSE),"")</f>
        <v>33</v>
      </c>
      <c r="C96" s="11">
        <f>IF($A96,VLOOKUP($A96,posting!$A:$N,3,FALSE),"")</f>
        <v>119</v>
      </c>
      <c r="D96" s="12" t="str">
        <f>IF($A96,VLOOKUP($A96,posting!$A:$N,4,FALSE),"")</f>
        <v>soso</v>
      </c>
      <c r="E96" s="11" t="str">
        <f>IF($A96,VLOOKUP($A96,posting!$A:$N,12,FALSE),"")</f>
        <v>IMG</v>
      </c>
      <c r="F96" s="11">
        <v>-1</v>
      </c>
      <c r="G96" s="11">
        <v>1</v>
      </c>
      <c r="H96" s="11" t="str">
        <f>IF($A96,IF(VLOOKUP($A96,posting!$A:$N,5,FALSE)&gt;0,VLOOKUP($A96,posting!$A:$N,5,FALSE),""),"")</f>
        <v/>
      </c>
      <c r="I96" s="13">
        <f>IF($A96,VLOOKUP($A96,posting!$A:$N,6,FALSE),"")</f>
        <v>41472.960439814815</v>
      </c>
      <c r="J96" s="13">
        <f>IF($A96,VLOOKUP($A96,posting!$A:$N,7,FALSE),"")</f>
        <v>41472.9606712963</v>
      </c>
      <c r="K96" s="13">
        <f>IF($A96,VLOOKUP($A96,posting!$A:$N,8,FALSE),"")</f>
        <v>41472.960740740738</v>
      </c>
      <c r="L96" s="13">
        <f>IF($A96,VLOOKUP($A96,posting!$A:$N,9,FALSE),"")</f>
        <v>41607.480127314811</v>
      </c>
      <c r="M96" s="11">
        <f>IF($A96,VLOOKUP($A96,posting!$A:$N,10,FALSE),"")</f>
        <v>0.1998001998002</v>
      </c>
      <c r="N96" s="11">
        <f>IF($A96,VLOOKUP($A96,posting!$A:$N,11,FALSE),"")</f>
        <v>0</v>
      </c>
      <c r="O96" s="11">
        <f>IF($A96,IF(VLOOKUP($A96,posting!$A:$N,13,FALSE)&gt;0,VLOOKUP($A96,posting!$A:$N,13,FALSE),""),"")</f>
        <v>28</v>
      </c>
      <c r="P96" s="11" t="str">
        <f>IF($A96,IF(VLOOKUP($A96,posting!$A:$N,14,FALSE)&gt;0,VLOOKUP($A96,posting!$A:$N,14,FALSE),""),"")</f>
        <v/>
      </c>
      <c r="Q96" s="11" t="b">
        <f>IF($O96="","",VLOOKUP($O96,image!$A:$N,3,FALSE))</f>
        <v>1</v>
      </c>
    </row>
    <row r="97" spans="1:17" s="11" customFormat="1" x14ac:dyDescent="0.25">
      <c r="A97" s="10">
        <v>335</v>
      </c>
      <c r="B97" s="11">
        <f>IF($A97,VLOOKUP($A97,posting!$A:$N,2,FALSE),"")</f>
        <v>33</v>
      </c>
      <c r="C97" s="11">
        <f>IF($A97,VLOOKUP($A97,posting!$A:$N,3,FALSE),"")</f>
        <v>129</v>
      </c>
      <c r="D97" s="12" t="str">
        <f>IF($A97,VLOOKUP($A97,posting!$A:$N,4,FALSE),"")</f>
        <v>Der Fehler ist der Vortrag</v>
      </c>
      <c r="E97" s="11" t="str">
        <f>IF($A97,VLOOKUP($A97,posting!$A:$N,12,FALSE),"")</f>
        <v>TXT</v>
      </c>
      <c r="F97" s="11">
        <v>-1</v>
      </c>
      <c r="G97" s="11">
        <v>1</v>
      </c>
      <c r="H97" s="11" t="str">
        <f>IF($A97,IF(VLOOKUP($A97,posting!$A:$N,5,FALSE)&gt;0,VLOOKUP($A97,posting!$A:$N,5,FALSE),""),"")</f>
        <v/>
      </c>
      <c r="I97" s="13">
        <f>IF($A97,VLOOKUP($A97,posting!$A:$N,6,FALSE),"")</f>
        <v>41607.479120370372</v>
      </c>
      <c r="J97" s="13">
        <f>IF($A97,VLOOKUP($A97,posting!$A:$N,7,FALSE),"")</f>
        <v>41607.479201388887</v>
      </c>
      <c r="K97" s="13">
        <f>IF($A97,VLOOKUP($A97,posting!$A:$N,8,FALSE),"")</f>
        <v>41607.479201388887</v>
      </c>
      <c r="L97" s="13">
        <f>IF($A97,VLOOKUP($A97,posting!$A:$N,9,FALSE),"")</f>
        <v>41607.480150462965</v>
      </c>
      <c r="M97" s="11">
        <f>IF($A97,VLOOKUP($A97,posting!$A:$N,10,FALSE),"")</f>
        <v>0.20079920079920099</v>
      </c>
      <c r="N97" s="11">
        <f>IF($A97,VLOOKUP($A97,posting!$A:$N,11,FALSE),"")</f>
        <v>0</v>
      </c>
      <c r="O97" s="11" t="str">
        <f>IF($A97,IF(VLOOKUP($A97,posting!$A:$N,13,FALSE)&gt;0,VLOOKUP($A97,posting!$A:$N,13,FALSE),""),"")</f>
        <v/>
      </c>
      <c r="P97" s="11" t="str">
        <f>IF($A97,IF(VLOOKUP($A97,posting!$A:$N,14,FALSE)&gt;0,VLOOKUP($A97,posting!$A:$N,14,FALSE),""),"")</f>
        <v/>
      </c>
      <c r="Q97" s="11" t="str">
        <f>IF($O97="","",VLOOKUP($O97,image!$A:$N,3,FALSE))</f>
        <v/>
      </c>
    </row>
    <row r="98" spans="1:17" s="11" customFormat="1" x14ac:dyDescent="0.25">
      <c r="A98" s="10">
        <v>336</v>
      </c>
      <c r="B98" s="11">
        <f>IF($A98,VLOOKUP($A98,posting!$A:$N,2,FALSE),"")</f>
        <v>33</v>
      </c>
      <c r="C98" s="11">
        <f>IF($A98,VLOOKUP($A98,posting!$A:$N,3,FALSE),"")</f>
        <v>120</v>
      </c>
      <c r="D98" s="12" t="str">
        <f>IF($A98,VLOOKUP($A98,posting!$A:$N,4,FALSE),"")</f>
        <v>BWL sind auf der linken Seite.</v>
      </c>
      <c r="E98" s="11" t="str">
        <f>IF($A98,VLOOKUP($A98,posting!$A:$N,12,FALSE),"")</f>
        <v>TXT</v>
      </c>
      <c r="F98" s="11">
        <v>-1</v>
      </c>
      <c r="G98" s="11">
        <v>1</v>
      </c>
      <c r="H98" s="11" t="str">
        <f>IF($A98,IF(VLOOKUP($A98,posting!$A:$N,5,FALSE)&gt;0,VLOOKUP($A98,posting!$A:$N,5,FALSE),""),"")</f>
        <v/>
      </c>
      <c r="I98" s="13">
        <f>IF($A98,VLOOKUP($A98,posting!$A:$N,6,FALSE),"")</f>
        <v>41607.47923611111</v>
      </c>
      <c r="J98" s="13">
        <f>IF($A98,VLOOKUP($A98,posting!$A:$N,7,FALSE),"")</f>
        <v>41607.479305555556</v>
      </c>
      <c r="K98" s="13">
        <f>IF($A98,VLOOKUP($A98,posting!$A:$N,8,FALSE),"")</f>
        <v>41607.479305555556</v>
      </c>
      <c r="L98" s="13">
        <f>IF($A98,VLOOKUP($A98,posting!$A:$N,9,FALSE),"")</f>
        <v>41607.480254629627</v>
      </c>
      <c r="M98" s="11">
        <f>IF($A98,VLOOKUP($A98,posting!$A:$N,10,FALSE),"")</f>
        <v>0.101898101898102</v>
      </c>
      <c r="N98" s="11">
        <f>IF($A98,VLOOKUP($A98,posting!$A:$N,11,FALSE),"")</f>
        <v>0</v>
      </c>
      <c r="O98" s="11" t="str">
        <f>IF($A98,IF(VLOOKUP($A98,posting!$A:$N,13,FALSE)&gt;0,VLOOKUP($A98,posting!$A:$N,13,FALSE),""),"")</f>
        <v/>
      </c>
      <c r="P98" s="11" t="str">
        <f>IF($A98,IF(VLOOKUP($A98,posting!$A:$N,14,FALSE)&gt;0,VLOOKUP($A98,posting!$A:$N,14,FALSE),""),"")</f>
        <v/>
      </c>
      <c r="Q98" s="11" t="str">
        <f>IF($O98="","",VLOOKUP($O98,image!$A:$N,3,FALSE))</f>
        <v/>
      </c>
    </row>
    <row r="99" spans="1:17" s="11" customFormat="1" x14ac:dyDescent="0.25">
      <c r="A99" s="10">
        <v>337</v>
      </c>
      <c r="B99" s="11">
        <f>IF($A99,VLOOKUP($A99,posting!$A:$N,2,FALSE),"")</f>
        <v>33</v>
      </c>
      <c r="C99" s="11">
        <f>IF($A99,VLOOKUP($A99,posting!$A:$N,3,FALSE),"")</f>
        <v>127</v>
      </c>
      <c r="D99" s="12" t="str">
        <f>IF($A99,VLOOKUP($A99,posting!$A:$N,4,FALSE),"")</f>
        <v>BWL habe ich erts ab 14:00 Uhr</v>
      </c>
      <c r="E99" s="11" t="str">
        <f>IF($A99,VLOOKUP($A99,posting!$A:$N,12,FALSE),"")</f>
        <v>TXT</v>
      </c>
      <c r="F99" s="11">
        <v>-1</v>
      </c>
      <c r="G99" s="11">
        <v>1</v>
      </c>
      <c r="H99" s="11" t="str">
        <f>IF($A99,IF(VLOOKUP($A99,posting!$A:$N,5,FALSE)&gt;0,VLOOKUP($A99,posting!$A:$N,5,FALSE),""),"")</f>
        <v/>
      </c>
      <c r="I99" s="13">
        <f>IF($A99,VLOOKUP($A99,posting!$A:$N,6,FALSE),"")</f>
        <v>41607.479097222225</v>
      </c>
      <c r="J99" s="13">
        <f>IF($A99,VLOOKUP($A99,posting!$A:$N,7,FALSE),"")</f>
        <v>41607.479178240741</v>
      </c>
      <c r="K99" s="13">
        <f>IF($A99,VLOOKUP($A99,posting!$A:$N,8,FALSE),"")</f>
        <v>41607.479201388887</v>
      </c>
      <c r="L99" s="13">
        <f>IF($A99,VLOOKUP($A99,posting!$A:$N,9,FALSE),"")</f>
        <v>41607.480254629627</v>
      </c>
      <c r="M99" s="11">
        <f>IF($A99,VLOOKUP($A99,posting!$A:$N,10,FALSE),"")</f>
        <v>4.9950049950050002E-3</v>
      </c>
      <c r="N99" s="11">
        <f>IF($A99,VLOOKUP($A99,posting!$A:$N,11,FALSE),"")</f>
        <v>0</v>
      </c>
      <c r="O99" s="11" t="str">
        <f>IF($A99,IF(VLOOKUP($A99,posting!$A:$N,13,FALSE)&gt;0,VLOOKUP($A99,posting!$A:$N,13,FALSE),""),"")</f>
        <v/>
      </c>
      <c r="P99" s="11" t="str">
        <f>IF($A99,IF(VLOOKUP($A99,posting!$A:$N,14,FALSE)&gt;0,VLOOKUP($A99,posting!$A:$N,14,FALSE),""),"")</f>
        <v/>
      </c>
      <c r="Q99" s="11" t="str">
        <f>IF($O99="","",VLOOKUP($O99,image!$A:$N,3,FALSE))</f>
        <v/>
      </c>
    </row>
    <row r="100" spans="1:17" s="11" customFormat="1" x14ac:dyDescent="0.25">
      <c r="A100" s="10">
        <v>338</v>
      </c>
      <c r="B100" s="11">
        <f>IF($A100,VLOOKUP($A100,posting!$A:$N,2,FALSE),"")</f>
        <v>33</v>
      </c>
      <c r="C100" s="11">
        <f>IF($A100,VLOOKUP($A100,posting!$A:$N,3,FALSE),"")</f>
        <v>122</v>
      </c>
      <c r="D100" s="12" t="str">
        <f>IF($A100,VLOOKUP($A100,posting!$A:$N,4,FALSE),"")</f>
        <v>Wichtigste schlagwörter markiert</v>
      </c>
      <c r="E100" s="11" t="str">
        <f>IF($A100,VLOOKUP($A100,posting!$A:$N,12,FALSE),"")</f>
        <v>IMG</v>
      </c>
      <c r="F100" s="11">
        <v>1</v>
      </c>
      <c r="G100" s="11">
        <v>1</v>
      </c>
      <c r="H100" s="11" t="str">
        <f>IF($A100,IF(VLOOKUP($A100,posting!$A:$N,5,FALSE)&gt;0,VLOOKUP($A100,posting!$A:$N,5,FALSE),""),"")</f>
        <v/>
      </c>
      <c r="I100" s="13">
        <f>IF($A100,VLOOKUP($A100,posting!$A:$N,6,FALSE),"")</f>
        <v>41607.478842592594</v>
      </c>
      <c r="J100" s="13">
        <f>IF($A100,VLOOKUP($A100,posting!$A:$N,7,FALSE),"")</f>
        <v>41607.47928240741</v>
      </c>
      <c r="K100" s="13">
        <f>IF($A100,VLOOKUP($A100,posting!$A:$N,8,FALSE),"")</f>
        <v>41607.479386574072</v>
      </c>
      <c r="L100" s="13">
        <f>IF($A100,VLOOKUP($A100,posting!$A:$N,9,FALSE),"")</f>
        <v>41607.480300925927</v>
      </c>
      <c r="M100" s="11">
        <f>IF($A100,VLOOKUP($A100,posting!$A:$N,10,FALSE),"")</f>
        <v>0.20179820179820199</v>
      </c>
      <c r="N100" s="11">
        <f>IF($A100,VLOOKUP($A100,posting!$A:$N,11,FALSE),"")</f>
        <v>0</v>
      </c>
      <c r="O100" s="11">
        <f>IF($A100,IF(VLOOKUP($A100,posting!$A:$N,13,FALSE)&gt;0,VLOOKUP($A100,posting!$A:$N,13,FALSE),""),"")</f>
        <v>29</v>
      </c>
      <c r="P100" s="11" t="str">
        <f>IF($A100,IF(VLOOKUP($A100,posting!$A:$N,14,FALSE)&gt;0,VLOOKUP($A100,posting!$A:$N,14,FALSE),""),"")</f>
        <v/>
      </c>
      <c r="Q100" s="11" t="b">
        <f>IF($O100="","",VLOOKUP($O100,image!$A:$N,3,FALSE))</f>
        <v>1</v>
      </c>
    </row>
    <row r="101" spans="1:17" s="11" customFormat="1" x14ac:dyDescent="0.25">
      <c r="A101" s="10">
        <v>339</v>
      </c>
      <c r="B101" s="11">
        <f>IF($A101,VLOOKUP($A101,posting!$A:$N,2,FALSE),"")</f>
        <v>33</v>
      </c>
      <c r="C101" s="11">
        <f>IF($A101,VLOOKUP($A101,posting!$A:$N,3,FALSE),"")</f>
        <v>128</v>
      </c>
      <c r="D101" s="12" t="str">
        <f>IF($A101,VLOOKUP($A101,posting!$A:$N,4,FALSE),"")</f>
        <v>verschwende nicht dein leben. verlasse diesen vortrag!</v>
      </c>
      <c r="E101" s="11" t="str">
        <f>IF($A101,VLOOKUP($A101,posting!$A:$N,12,FALSE),"")</f>
        <v>TXT</v>
      </c>
      <c r="F101" s="11">
        <v>-1</v>
      </c>
      <c r="G101" s="11">
        <v>1</v>
      </c>
      <c r="H101" s="11" t="str">
        <f>IF($A101,IF(VLOOKUP($A101,posting!$A:$N,5,FALSE)&gt;0,VLOOKUP($A101,posting!$A:$N,5,FALSE),""),"")</f>
        <v/>
      </c>
      <c r="I101" s="13">
        <f>IF($A101,VLOOKUP($A101,posting!$A:$N,6,FALSE),"")</f>
        <v>41607.47928240741</v>
      </c>
      <c r="J101" s="13">
        <f>IF($A101,VLOOKUP($A101,posting!$A:$N,7,FALSE),"")</f>
        <v>41607.479432870372</v>
      </c>
      <c r="K101" s="13">
        <f>IF($A101,VLOOKUP($A101,posting!$A:$N,8,FALSE),"")</f>
        <v>41607.479444444441</v>
      </c>
      <c r="L101" s="13">
        <f>IF($A101,VLOOKUP($A101,posting!$A:$N,9,FALSE),"")</f>
        <v>41607.480381944442</v>
      </c>
      <c r="M101" s="11">
        <f>IF($A101,VLOOKUP($A101,posting!$A:$N,10,FALSE),"")</f>
        <v>0.30269730269730299</v>
      </c>
      <c r="N101" s="11">
        <f>IF($A101,VLOOKUP($A101,posting!$A:$N,11,FALSE),"")</f>
        <v>0</v>
      </c>
      <c r="O101" s="11" t="str">
        <f>IF($A101,IF(VLOOKUP($A101,posting!$A:$N,13,FALSE)&gt;0,VLOOKUP($A101,posting!$A:$N,13,FALSE),""),"")</f>
        <v/>
      </c>
      <c r="P101" s="11" t="str">
        <f>IF($A101,IF(VLOOKUP($A101,posting!$A:$N,14,FALSE)&gt;0,VLOOKUP($A101,posting!$A:$N,14,FALSE),""),"")</f>
        <v/>
      </c>
      <c r="Q101" s="11" t="str">
        <f>IF($O101="","",VLOOKUP($O101,image!$A:$N,3,FALSE))</f>
        <v/>
      </c>
    </row>
    <row r="102" spans="1:17" s="11" customFormat="1" x14ac:dyDescent="0.25">
      <c r="A102" s="10">
        <v>340</v>
      </c>
      <c r="B102" s="11">
        <f>IF($A102,VLOOKUP($A102,posting!$A:$N,2,FALSE),"")</f>
        <v>33</v>
      </c>
      <c r="C102" s="11">
        <f>IF($A102,VLOOKUP($A102,posting!$A:$N,3,FALSE),"")</f>
        <v>128</v>
      </c>
      <c r="D102" s="12" t="str">
        <f>IF($A102,VLOOKUP($A102,posting!$A:$N,4,FALSE),"")</f>
        <v>der mann ist ein kind</v>
      </c>
      <c r="E102" s="11" t="str">
        <f>IF($A102,VLOOKUP($A102,posting!$A:$N,12,FALSE),"")</f>
        <v>TXT</v>
      </c>
      <c r="F102" s="11">
        <v>-1</v>
      </c>
      <c r="G102" s="11">
        <v>1</v>
      </c>
      <c r="H102" s="11" t="str">
        <f>IF($A102,IF(VLOOKUP($A102,posting!$A:$N,5,FALSE)&gt;0,VLOOKUP($A102,posting!$A:$N,5,FALSE),""),"")</f>
        <v/>
      </c>
      <c r="I102" s="13">
        <f>IF($A102,VLOOKUP($A102,posting!$A:$N,6,FALSE),"")</f>
        <v>41607.479641203703</v>
      </c>
      <c r="J102" s="13">
        <f>IF($A102,VLOOKUP($A102,posting!$A:$N,7,FALSE),"")</f>
        <v>41607.479710648149</v>
      </c>
      <c r="K102" s="13">
        <f>IF($A102,VLOOKUP($A102,posting!$A:$N,8,FALSE),"")</f>
        <v>41607.479722222219</v>
      </c>
      <c r="L102" s="13">
        <f>IF($A102,VLOOKUP($A102,posting!$A:$N,9,FALSE),"")</f>
        <v>41607.48065972222</v>
      </c>
      <c r="M102" s="11">
        <f>IF($A102,VLOOKUP($A102,posting!$A:$N,10,FALSE),"")</f>
        <v>0.10089910089910099</v>
      </c>
      <c r="N102" s="11">
        <f>IF($A102,VLOOKUP($A102,posting!$A:$N,11,FALSE),"")</f>
        <v>0</v>
      </c>
      <c r="O102" s="11" t="str">
        <f>IF($A102,IF(VLOOKUP($A102,posting!$A:$N,13,FALSE)&gt;0,VLOOKUP($A102,posting!$A:$N,13,FALSE),""),"")</f>
        <v/>
      </c>
      <c r="P102" s="11" t="str">
        <f>IF($A102,IF(VLOOKUP($A102,posting!$A:$N,14,FALSE)&gt;0,VLOOKUP($A102,posting!$A:$N,14,FALSE),""),"")</f>
        <v/>
      </c>
      <c r="Q102" s="11" t="str">
        <f>IF($O102="","",VLOOKUP($O102,image!$A:$N,3,FALSE))</f>
        <v/>
      </c>
    </row>
    <row r="103" spans="1:17" s="11" customFormat="1" x14ac:dyDescent="0.25">
      <c r="A103" s="10">
        <v>341</v>
      </c>
      <c r="B103" s="11">
        <f>IF($A103,VLOOKUP($A103,posting!$A:$N,2,FALSE),"")</f>
        <v>33</v>
      </c>
      <c r="C103" s="11">
        <f>IF($A103,VLOOKUP($A103,posting!$A:$N,3,FALSE),"")</f>
        <v>123</v>
      </c>
      <c r="D103" s="12" t="str">
        <f>IF($A103,VLOOKUP($A103,posting!$A:$N,4,FALSE),"")</f>
        <v>GIDF</v>
      </c>
      <c r="E103" s="11" t="str">
        <f>IF($A103,VLOOKUP($A103,posting!$A:$N,12,FALSE),"")</f>
        <v>TXT</v>
      </c>
      <c r="F103" s="11">
        <v>-1</v>
      </c>
      <c r="G103" s="11">
        <v>1</v>
      </c>
      <c r="H103" s="11" t="str">
        <f>IF($A103,IF(VLOOKUP($A103,posting!$A:$N,5,FALSE)&gt;0,VLOOKUP($A103,posting!$A:$N,5,FALSE),""),"")</f>
        <v/>
      </c>
      <c r="I103" s="13">
        <f>IF($A103,VLOOKUP($A103,posting!$A:$N,6,FALSE),"")</f>
        <v>41607.479733796295</v>
      </c>
      <c r="J103" s="13">
        <f>IF($A103,VLOOKUP($A103,posting!$A:$N,7,FALSE),"")</f>
        <v>41607.479745370372</v>
      </c>
      <c r="K103" s="13">
        <f>IF($A103,VLOOKUP($A103,posting!$A:$N,8,FALSE),"")</f>
        <v>41607.479756944442</v>
      </c>
      <c r="L103" s="13">
        <f>IF($A103,VLOOKUP($A103,posting!$A:$N,9,FALSE),"")</f>
        <v>41607.480706018519</v>
      </c>
      <c r="M103" s="11">
        <f>IF($A103,VLOOKUP($A103,posting!$A:$N,10,FALSE),"")</f>
        <v>9.9900099900099903E-2</v>
      </c>
      <c r="N103" s="11">
        <f>IF($A103,VLOOKUP($A103,posting!$A:$N,11,FALSE),"")</f>
        <v>0</v>
      </c>
      <c r="O103" s="11" t="str">
        <f>IF($A103,IF(VLOOKUP($A103,posting!$A:$N,13,FALSE)&gt;0,VLOOKUP($A103,posting!$A:$N,13,FALSE),""),"")</f>
        <v/>
      </c>
      <c r="P103" s="11" t="str">
        <f>IF($A103,IF(VLOOKUP($A103,posting!$A:$N,14,FALSE)&gt;0,VLOOKUP($A103,posting!$A:$N,14,FALSE),""),"")</f>
        <v/>
      </c>
      <c r="Q103" s="11" t="str">
        <f>IF($O103="","",VLOOKUP($O103,image!$A:$N,3,FALSE))</f>
        <v/>
      </c>
    </row>
    <row r="104" spans="1:17" s="11" customFormat="1" x14ac:dyDescent="0.25">
      <c r="A104" s="10">
        <v>342</v>
      </c>
      <c r="B104" s="11">
        <f>IF($A104,VLOOKUP($A104,posting!$A:$N,2,FALSE),"")</f>
        <v>33</v>
      </c>
      <c r="C104" s="11">
        <f>IF($A104,VLOOKUP($A104,posting!$A:$N,3,FALSE),"")</f>
        <v>122</v>
      </c>
      <c r="D104" s="12" t="str">
        <f>IF($A104,VLOOKUP($A104,posting!$A:$N,4,FALSE),"")</f>
        <v>Dozent = Kind (nicht so sehr links)</v>
      </c>
      <c r="E104" s="11" t="str">
        <f>IF($A104,VLOOKUP($A104,posting!$A:$N,12,FALSE),"")</f>
        <v>TXT</v>
      </c>
      <c r="F104" s="11">
        <v>-1</v>
      </c>
      <c r="G104" s="11">
        <v>1</v>
      </c>
      <c r="H104" s="11" t="str">
        <f>IF($A104,IF(VLOOKUP($A104,posting!$A:$N,5,FALSE)&gt;0,VLOOKUP($A104,posting!$A:$N,5,FALSE),""),"")</f>
        <v/>
      </c>
      <c r="I104" s="13">
        <f>IF($A104,VLOOKUP($A104,posting!$A:$N,6,FALSE),"")</f>
        <v>41607.479629629626</v>
      </c>
      <c r="J104" s="13">
        <f>IF($A104,VLOOKUP($A104,posting!$A:$N,7,FALSE),"")</f>
        <v>41607.479768518519</v>
      </c>
      <c r="K104" s="13">
        <f>IF($A104,VLOOKUP($A104,posting!$A:$N,8,FALSE),"")</f>
        <v>41607.479780092595</v>
      </c>
      <c r="L104" s="13">
        <f>IF($A104,VLOOKUP($A104,posting!$A:$N,9,FALSE),"")</f>
        <v>41607.480706018519</v>
      </c>
      <c r="M104" s="11">
        <f>IF($A104,VLOOKUP($A104,posting!$A:$N,10,FALSE),"")</f>
        <v>0.101898101898102</v>
      </c>
      <c r="N104" s="11">
        <f>IF($A104,VLOOKUP($A104,posting!$A:$N,11,FALSE),"")</f>
        <v>0</v>
      </c>
      <c r="O104" s="11" t="str">
        <f>IF($A104,IF(VLOOKUP($A104,posting!$A:$N,13,FALSE)&gt;0,VLOOKUP($A104,posting!$A:$N,13,FALSE),""),"")</f>
        <v/>
      </c>
      <c r="P104" s="11" t="str">
        <f>IF($A104,IF(VLOOKUP($A104,posting!$A:$N,14,FALSE)&gt;0,VLOOKUP($A104,posting!$A:$N,14,FALSE),""),"")</f>
        <v/>
      </c>
      <c r="Q104" s="11" t="str">
        <f>IF($O104="","",VLOOKUP($O104,image!$A:$N,3,FALSE))</f>
        <v/>
      </c>
    </row>
    <row r="105" spans="1:17" s="11" customFormat="1" x14ac:dyDescent="0.25">
      <c r="A105" s="10">
        <v>343</v>
      </c>
      <c r="B105" s="11">
        <f>IF($A105,VLOOKUP($A105,posting!$A:$N,2,FALSE),"")</f>
        <v>33</v>
      </c>
      <c r="C105" s="11">
        <f>IF($A105,VLOOKUP($A105,posting!$A:$N,3,FALSE),"")</f>
        <v>120</v>
      </c>
      <c r="D105" s="12" t="str">
        <f>IF($A105,VLOOKUP($A105,posting!$A:$N,4,FALSE),"")</f>
        <v>Dramatischer Höhepunkt bei @Folie 10</v>
      </c>
      <c r="E105" s="11" t="str">
        <f>IF($A105,VLOOKUP($A105,posting!$A:$N,12,FALSE),"")</f>
        <v>TXT</v>
      </c>
      <c r="F105" s="11">
        <v>1</v>
      </c>
      <c r="G105" s="11">
        <v>0</v>
      </c>
      <c r="H105" s="11" t="str">
        <f>IF($A105,IF(VLOOKUP($A105,posting!$A:$N,5,FALSE)&gt;0,VLOOKUP($A105,posting!$A:$N,5,FALSE),""),"")</f>
        <v/>
      </c>
      <c r="I105" s="13">
        <f>IF($A105,VLOOKUP($A105,posting!$A:$N,6,FALSE),"")</f>
        <v>41607.479872685188</v>
      </c>
      <c r="J105" s="13">
        <f>IF($A105,VLOOKUP($A105,posting!$A:$N,7,FALSE),"")</f>
        <v>41607.479953703703</v>
      </c>
      <c r="K105" s="13">
        <f>IF($A105,VLOOKUP($A105,posting!$A:$N,8,FALSE),"")</f>
        <v>41607.47996527778</v>
      </c>
      <c r="L105" s="13">
        <f>IF($A105,VLOOKUP($A105,posting!$A:$N,9,FALSE),"")</f>
        <v>41607.480914351851</v>
      </c>
      <c r="M105" s="11">
        <f>IF($A105,VLOOKUP($A105,posting!$A:$N,10,FALSE),"")</f>
        <v>0.20279720279720301</v>
      </c>
      <c r="N105" s="11">
        <f>IF($A105,VLOOKUP($A105,posting!$A:$N,11,FALSE),"")</f>
        <v>0</v>
      </c>
      <c r="O105" s="11" t="str">
        <f>IF($A105,IF(VLOOKUP($A105,posting!$A:$N,13,FALSE)&gt;0,VLOOKUP($A105,posting!$A:$N,13,FALSE),""),"")</f>
        <v/>
      </c>
      <c r="P105" s="11" t="str">
        <f>IF($A105,IF(VLOOKUP($A105,posting!$A:$N,14,FALSE)&gt;0,VLOOKUP($A105,posting!$A:$N,14,FALSE),""),"")</f>
        <v/>
      </c>
      <c r="Q105" s="11" t="str">
        <f>IF($O105="","",VLOOKUP($O105,image!$A:$N,3,FALSE))</f>
        <v/>
      </c>
    </row>
    <row r="106" spans="1:17" s="11" customFormat="1" x14ac:dyDescent="0.25">
      <c r="A106" s="10">
        <v>344</v>
      </c>
      <c r="B106" s="11">
        <f>IF($A106,VLOOKUP($A106,posting!$A:$N,2,FALSE),"")</f>
        <v>33</v>
      </c>
      <c r="C106" s="11">
        <f>IF($A106,VLOOKUP($A106,posting!$A:$N,3,FALSE),"")</f>
        <v>129</v>
      </c>
      <c r="D106" s="12" t="str">
        <f>IF($A106,VLOOKUP($A106,posting!$A:$N,4,FALSE),"")</f>
        <v>Noch Wichtiger</v>
      </c>
      <c r="E106" s="11" t="str">
        <f>IF($A106,VLOOKUP($A106,posting!$A:$N,12,FALSE),"")</f>
        <v>IMG</v>
      </c>
      <c r="F106" s="11">
        <v>-1</v>
      </c>
      <c r="G106" s="11">
        <v>1</v>
      </c>
      <c r="H106" s="11" t="str">
        <f>IF($A106,IF(VLOOKUP($A106,posting!$A:$N,5,FALSE)&gt;0,VLOOKUP($A106,posting!$A:$N,5,FALSE),""),"")</f>
        <v/>
      </c>
      <c r="I106" s="13">
        <f>IF($A106,VLOOKUP($A106,posting!$A:$N,6,FALSE),"")</f>
        <v>41607.479803240742</v>
      </c>
      <c r="J106" s="13">
        <f>IF($A106,VLOOKUP($A106,posting!$A:$N,7,FALSE),"")</f>
        <v>41607.479907407411</v>
      </c>
      <c r="K106" s="13">
        <f>IF($A106,VLOOKUP($A106,posting!$A:$N,8,FALSE),"")</f>
        <v>41607.480243055557</v>
      </c>
      <c r="L106" s="13">
        <f>IF($A106,VLOOKUP($A106,posting!$A:$N,9,FALSE),"")</f>
        <v>41607.481192129628</v>
      </c>
      <c r="M106" s="11">
        <f>IF($A106,VLOOKUP($A106,posting!$A:$N,10,FALSE),"")</f>
        <v>9.9900099900099903E-2</v>
      </c>
      <c r="N106" s="11">
        <f>IF($A106,VLOOKUP($A106,posting!$A:$N,11,FALSE),"")</f>
        <v>0</v>
      </c>
      <c r="O106" s="11">
        <f>IF($A106,IF(VLOOKUP($A106,posting!$A:$N,13,FALSE)&gt;0,VLOOKUP($A106,posting!$A:$N,13,FALSE),""),"")</f>
        <v>30</v>
      </c>
      <c r="P106" s="11" t="str">
        <f>IF($A106,IF(VLOOKUP($A106,posting!$A:$N,14,FALSE)&gt;0,VLOOKUP($A106,posting!$A:$N,14,FALSE),""),"")</f>
        <v/>
      </c>
      <c r="Q106" s="11" t="b">
        <f>IF($O106="","",VLOOKUP($O106,image!$A:$N,3,FALSE))</f>
        <v>1</v>
      </c>
    </row>
    <row r="107" spans="1:17" s="11" customFormat="1" x14ac:dyDescent="0.25">
      <c r="A107" s="10">
        <v>345</v>
      </c>
      <c r="B107" s="11">
        <f>IF($A107,VLOOKUP($A107,posting!$A:$N,2,FALSE),"")</f>
        <v>33</v>
      </c>
      <c r="C107" s="11">
        <f>IF($A107,VLOOKUP($A107,posting!$A:$N,3,FALSE),"")</f>
        <v>128</v>
      </c>
      <c r="D107" s="12" t="str">
        <f>IF($A107,VLOOKUP($A107,posting!$A:$N,4,FALSE),"")</f>
        <v>schule förder zwanghaftigkeit!</v>
      </c>
      <c r="E107" s="11" t="str">
        <f>IF($A107,VLOOKUP($A107,posting!$A:$N,12,FALSE),"")</f>
        <v>TXT</v>
      </c>
      <c r="F107" s="11">
        <v>0</v>
      </c>
      <c r="G107" s="11">
        <v>1</v>
      </c>
      <c r="H107" s="11" t="str">
        <f>IF($A107,IF(VLOOKUP($A107,posting!$A:$N,5,FALSE)&gt;0,VLOOKUP($A107,posting!$A:$N,5,FALSE),""),"")</f>
        <v/>
      </c>
      <c r="I107" s="13">
        <f>IF($A107,VLOOKUP($A107,posting!$A:$N,6,FALSE),"")</f>
        <v>41607.480231481481</v>
      </c>
      <c r="J107" s="13">
        <f>IF($A107,VLOOKUP($A107,posting!$A:$N,7,FALSE),"")</f>
        <v>41607.480324074073</v>
      </c>
      <c r="K107" s="13">
        <f>IF($A107,VLOOKUP($A107,posting!$A:$N,8,FALSE),"")</f>
        <v>41607.480324074073</v>
      </c>
      <c r="L107" s="13">
        <f>IF($A107,VLOOKUP($A107,posting!$A:$N,9,FALSE),"")</f>
        <v>41607.481273148151</v>
      </c>
      <c r="M107" s="11">
        <f>IF($A107,VLOOKUP($A107,posting!$A:$N,10,FALSE),"")</f>
        <v>0.101898101898102</v>
      </c>
      <c r="N107" s="11">
        <f>IF($A107,VLOOKUP($A107,posting!$A:$N,11,FALSE),"")</f>
        <v>0</v>
      </c>
      <c r="O107" s="11" t="str">
        <f>IF($A107,IF(VLOOKUP($A107,posting!$A:$N,13,FALSE)&gt;0,VLOOKUP($A107,posting!$A:$N,13,FALSE),""),"")</f>
        <v/>
      </c>
      <c r="P107" s="11" t="str">
        <f>IF($A107,IF(VLOOKUP($A107,posting!$A:$N,14,FALSE)&gt;0,VLOOKUP($A107,posting!$A:$N,14,FALSE),""),"")</f>
        <v/>
      </c>
      <c r="Q107" s="11" t="str">
        <f>IF($O107="","",VLOOKUP($O107,image!$A:$N,3,FALSE))</f>
        <v/>
      </c>
    </row>
    <row r="108" spans="1:17" s="11" customFormat="1" x14ac:dyDescent="0.25">
      <c r="A108" s="10">
        <v>346</v>
      </c>
      <c r="B108" s="11">
        <f>IF($A108,VLOOKUP($A108,posting!$A:$N,2,FALSE),"")</f>
        <v>33</v>
      </c>
      <c r="C108" s="11">
        <f>IF($A108,VLOOKUP($A108,posting!$A:$N,3,FALSE),"")</f>
        <v>122</v>
      </c>
      <c r="D108" s="12" t="str">
        <f>IF($A108,VLOOKUP($A108,posting!$A:$N,4,FALSE),"")</f>
        <v>Schule will uns impliziert zwangshaft werden lassen</v>
      </c>
      <c r="E108" s="11" t="str">
        <f>IF($A108,VLOOKUP($A108,posting!$A:$N,12,FALSE),"")</f>
        <v>TXT</v>
      </c>
      <c r="F108" s="11">
        <v>1</v>
      </c>
      <c r="G108" s="11">
        <v>1</v>
      </c>
      <c r="H108" s="11" t="str">
        <f>IF($A108,IF(VLOOKUP($A108,posting!$A:$N,5,FALSE)&gt;0,VLOOKUP($A108,posting!$A:$N,5,FALSE),""),"")</f>
        <v/>
      </c>
      <c r="I108" s="13">
        <f>IF($A108,VLOOKUP($A108,posting!$A:$N,6,FALSE),"")</f>
        <v>41607.480231481481</v>
      </c>
      <c r="J108" s="13">
        <f>IF($A108,VLOOKUP($A108,posting!$A:$N,7,FALSE),"")</f>
        <v>41607.480405092596</v>
      </c>
      <c r="K108" s="13">
        <f>IF($A108,VLOOKUP($A108,posting!$A:$N,8,FALSE),"")</f>
        <v>41607.480428240742</v>
      </c>
      <c r="L108" s="13">
        <f>IF($A108,VLOOKUP($A108,posting!$A:$N,9,FALSE),"")</f>
        <v>41607.481342592589</v>
      </c>
      <c r="M108" s="11">
        <f>IF($A108,VLOOKUP($A108,posting!$A:$N,10,FALSE),"")</f>
        <v>2.997002997003E-3</v>
      </c>
      <c r="N108" s="11">
        <f>IF($A108,VLOOKUP($A108,posting!$A:$N,11,FALSE),"")</f>
        <v>0</v>
      </c>
      <c r="O108" s="11" t="str">
        <f>IF($A108,IF(VLOOKUP($A108,posting!$A:$N,13,FALSE)&gt;0,VLOOKUP($A108,posting!$A:$N,13,FALSE),""),"")</f>
        <v/>
      </c>
      <c r="P108" s="11" t="str">
        <f>IF($A108,IF(VLOOKUP($A108,posting!$A:$N,14,FALSE)&gt;0,VLOOKUP($A108,posting!$A:$N,14,FALSE),""),"")</f>
        <v/>
      </c>
      <c r="Q108" s="11" t="str">
        <f>IF($O108="","",VLOOKUP($O108,image!$A:$N,3,FALSE))</f>
        <v/>
      </c>
    </row>
    <row r="109" spans="1:17" s="11" customFormat="1" x14ac:dyDescent="0.25">
      <c r="A109" s="10">
        <v>347</v>
      </c>
      <c r="B109" s="11">
        <f>IF($A109,VLOOKUP($A109,posting!$A:$N,2,FALSE),"")</f>
        <v>33</v>
      </c>
      <c r="C109" s="11">
        <f>IF($A109,VLOOKUP($A109,posting!$A:$N,3,FALSE),"")</f>
        <v>123</v>
      </c>
      <c r="D109" s="12" t="str">
        <f>IF($A109,VLOOKUP($A109,posting!$A:$N,4,FALSE),"")</f>
        <v>dieser vortrag zeigt, warum man besser niemals zu einem psychologen gehen sollte...</v>
      </c>
      <c r="E109" s="11" t="str">
        <f>IF($A109,VLOOKUP($A109,posting!$A:$N,12,FALSE),"")</f>
        <v>TXT</v>
      </c>
      <c r="F109" s="11">
        <v>-1</v>
      </c>
      <c r="G109" s="11">
        <v>1</v>
      </c>
      <c r="H109" s="11" t="str">
        <f>IF($A109,IF(VLOOKUP($A109,posting!$A:$N,5,FALSE)&gt;0,VLOOKUP($A109,posting!$A:$N,5,FALSE),""),"")</f>
        <v/>
      </c>
      <c r="I109" s="13">
        <f>IF($A109,VLOOKUP($A109,posting!$A:$N,6,FALSE),"")</f>
        <v>41607.480196759258</v>
      </c>
      <c r="J109" s="13">
        <f>IF($A109,VLOOKUP($A109,posting!$A:$N,7,FALSE),"")</f>
        <v>41607.480393518519</v>
      </c>
      <c r="K109" s="13">
        <f>IF($A109,VLOOKUP($A109,posting!$A:$N,8,FALSE),"")</f>
        <v>41607.480416666665</v>
      </c>
      <c r="L109" s="13">
        <f>IF($A109,VLOOKUP($A109,posting!$A:$N,9,FALSE),"")</f>
        <v>41607.481365740743</v>
      </c>
      <c r="M109" s="11">
        <f>IF($A109,VLOOKUP($A109,posting!$A:$N,10,FALSE),"")</f>
        <v>5.9940059940060001E-3</v>
      </c>
      <c r="N109" s="11">
        <f>IF($A109,VLOOKUP($A109,posting!$A:$N,11,FALSE),"")</f>
        <v>0</v>
      </c>
      <c r="O109" s="11" t="str">
        <f>IF($A109,IF(VLOOKUP($A109,posting!$A:$N,13,FALSE)&gt;0,VLOOKUP($A109,posting!$A:$N,13,FALSE),""),"")</f>
        <v/>
      </c>
      <c r="P109" s="11" t="str">
        <f>IF($A109,IF(VLOOKUP($A109,posting!$A:$N,14,FALSE)&gt;0,VLOOKUP($A109,posting!$A:$N,14,FALSE),""),"")</f>
        <v/>
      </c>
      <c r="Q109" s="11" t="str">
        <f>IF($O109="","",VLOOKUP($O109,image!$A:$N,3,FALSE))</f>
        <v/>
      </c>
    </row>
    <row r="110" spans="1:17" s="11" customFormat="1" x14ac:dyDescent="0.25">
      <c r="A110" s="10">
        <v>348</v>
      </c>
      <c r="B110" s="11">
        <f>IF($A110,VLOOKUP($A110,posting!$A:$N,2,FALSE),"")</f>
        <v>33</v>
      </c>
      <c r="C110" s="11">
        <f>IF($A110,VLOOKUP($A110,posting!$A:$N,3,FALSE),"")</f>
        <v>119</v>
      </c>
      <c r="D110" s="12" t="str">
        <f>IF($A110,VLOOKUP($A110,posting!$A:$N,4,FALSE),"")</f>
        <v>@Folie8</v>
      </c>
      <c r="E110" s="11" t="str">
        <f>IF($A110,VLOOKUP($A110,posting!$A:$N,12,FALSE),"")</f>
        <v>TXT</v>
      </c>
      <c r="F110" s="11">
        <v>-1</v>
      </c>
      <c r="G110" s="11">
        <v>1</v>
      </c>
      <c r="H110" s="11" t="str">
        <f>IF($A110,IF(VLOOKUP($A110,posting!$A:$N,5,FALSE)&gt;0,VLOOKUP($A110,posting!$A:$N,5,FALSE),""),"")</f>
        <v/>
      </c>
      <c r="I110" s="13">
        <f>IF($A110,VLOOKUP($A110,posting!$A:$N,6,FALSE),"")</f>
        <v>41472.961967592593</v>
      </c>
      <c r="J110" s="13">
        <f>IF($A110,VLOOKUP($A110,posting!$A:$N,7,FALSE),"")</f>
        <v>41472.962094907409</v>
      </c>
      <c r="K110" s="13">
        <f>IF($A110,VLOOKUP($A110,posting!$A:$N,8,FALSE),"")</f>
        <v>41472.962118055555</v>
      </c>
      <c r="L110" s="13">
        <f>IF($A110,VLOOKUP($A110,posting!$A:$N,9,FALSE),"")</f>
        <v>41607.481504629628</v>
      </c>
      <c r="M110" s="11">
        <f>IF($A110,VLOOKUP($A110,posting!$A:$N,10,FALSE),"")</f>
        <v>0.1998001998002</v>
      </c>
      <c r="N110" s="11">
        <f>IF($A110,VLOOKUP($A110,posting!$A:$N,11,FALSE),"")</f>
        <v>0</v>
      </c>
      <c r="O110" s="11" t="str">
        <f>IF($A110,IF(VLOOKUP($A110,posting!$A:$N,13,FALSE)&gt;0,VLOOKUP($A110,posting!$A:$N,13,FALSE),""),"")</f>
        <v/>
      </c>
      <c r="P110" s="11" t="str">
        <f>IF($A110,IF(VLOOKUP($A110,posting!$A:$N,14,FALSE)&gt;0,VLOOKUP($A110,posting!$A:$N,14,FALSE),""),"")</f>
        <v/>
      </c>
      <c r="Q110" s="11" t="str">
        <f>IF($O110="","",VLOOKUP($O110,image!$A:$N,3,FALSE))</f>
        <v/>
      </c>
    </row>
    <row r="111" spans="1:17" s="11" customFormat="1" x14ac:dyDescent="0.25">
      <c r="A111" s="10">
        <v>349</v>
      </c>
      <c r="B111" s="11">
        <f>IF($A111,VLOOKUP($A111,posting!$A:$N,2,FALSE),"")</f>
        <v>33</v>
      </c>
      <c r="C111" s="11">
        <f>IF($A111,VLOOKUP($A111,posting!$A:$N,3,FALSE),"")</f>
        <v>125</v>
      </c>
      <c r="D111" s="12" t="str">
        <f>IF($A111,VLOOKUP($A111,posting!$A:$N,4,FALSE),"")</f>
        <v>@Folie 1</v>
      </c>
      <c r="E111" s="11" t="str">
        <f>IF($A111,VLOOKUP($A111,posting!$A:$N,12,FALSE),"")</f>
        <v>EQU</v>
      </c>
      <c r="F111" s="11">
        <v>-1</v>
      </c>
      <c r="G111" s="11">
        <v>1</v>
      </c>
      <c r="H111" s="11" t="str">
        <f>IF($A111,IF(VLOOKUP($A111,posting!$A:$N,5,FALSE)&gt;0,VLOOKUP($A111,posting!$A:$N,5,FALSE),""),"")</f>
        <v/>
      </c>
      <c r="I111" s="13">
        <f>IF($A111,VLOOKUP($A111,posting!$A:$N,6,FALSE),"")</f>
        <v>41607.481574074074</v>
      </c>
      <c r="J111" s="13">
        <f>IF($A111,VLOOKUP($A111,posting!$A:$N,7,FALSE),"")</f>
        <v>41607.481574074074</v>
      </c>
      <c r="K111" s="13">
        <f>IF($A111,VLOOKUP($A111,posting!$A:$N,8,FALSE),"")</f>
        <v>41600.011388888888</v>
      </c>
      <c r="L111" s="13">
        <f>IF($A111,VLOOKUP($A111,posting!$A:$N,9,FALSE),"")</f>
        <v>41607.481574074074</v>
      </c>
      <c r="M111" s="11">
        <f>IF($A111,VLOOKUP($A111,posting!$A:$N,10,FALSE),"")</f>
        <v>1</v>
      </c>
      <c r="N111" s="11">
        <f>IF($A111,VLOOKUP($A111,posting!$A:$N,11,FALSE),"")</f>
        <v>0</v>
      </c>
      <c r="O111" s="11" t="str">
        <f>IF($A111,IF(VLOOKUP($A111,posting!$A:$N,13,FALSE)&gt;0,VLOOKUP($A111,posting!$A:$N,13,FALSE),""),"")</f>
        <v/>
      </c>
      <c r="P111" s="11" t="str">
        <f>IF($A111,IF(VLOOKUP($A111,posting!$A:$N,14,FALSE)&gt;0,VLOOKUP($A111,posting!$A:$N,14,FALSE),""),"")</f>
        <v>gut</v>
      </c>
      <c r="Q111" s="11" t="str">
        <f>IF($O111="","",VLOOKUP($O111,image!$A:$N,3,FALSE))</f>
        <v/>
      </c>
    </row>
    <row r="112" spans="1:17" s="11" customFormat="1" x14ac:dyDescent="0.25">
      <c r="A112" s="10">
        <v>350</v>
      </c>
      <c r="B112" s="11">
        <f>IF($A112,VLOOKUP($A112,posting!$A:$N,2,FALSE),"")</f>
        <v>33</v>
      </c>
      <c r="C112" s="11">
        <f>IF($A112,VLOOKUP($A112,posting!$A:$N,3,FALSE),"")</f>
        <v>120</v>
      </c>
      <c r="D112" s="12" t="str">
        <f>IF($A112,VLOOKUP($A112,posting!$A:$N,4,FALSE),"")</f>
        <v>Niemand will Clowns im Marketing</v>
      </c>
      <c r="E112" s="11" t="str">
        <f>IF($A112,VLOOKUP($A112,posting!$A:$N,12,FALSE),"")</f>
        <v>TXT</v>
      </c>
      <c r="F112" s="11">
        <v>-1</v>
      </c>
      <c r="G112" s="11">
        <v>1</v>
      </c>
      <c r="H112" s="11" t="str">
        <f>IF($A112,IF(VLOOKUP($A112,posting!$A:$N,5,FALSE)&gt;0,VLOOKUP($A112,posting!$A:$N,5,FALSE),""),"")</f>
        <v/>
      </c>
      <c r="I112" s="13">
        <f>IF($A112,VLOOKUP($A112,posting!$A:$N,6,FALSE),"")</f>
        <v>41607.480740740742</v>
      </c>
      <c r="J112" s="13">
        <f>IF($A112,VLOOKUP($A112,posting!$A:$N,7,FALSE),"")</f>
        <v>41607.480833333335</v>
      </c>
      <c r="K112" s="13">
        <f>IF($A112,VLOOKUP($A112,posting!$A:$N,8,FALSE),"")</f>
        <v>41607.480833333335</v>
      </c>
      <c r="L112" s="13">
        <f>IF($A112,VLOOKUP($A112,posting!$A:$N,9,FALSE),"")</f>
        <v>41607.481782407405</v>
      </c>
      <c r="M112" s="11">
        <f>IF($A112,VLOOKUP($A112,posting!$A:$N,10,FALSE),"")</f>
        <v>0.20179820179820199</v>
      </c>
      <c r="N112" s="11">
        <f>IF($A112,VLOOKUP($A112,posting!$A:$N,11,FALSE),"")</f>
        <v>0</v>
      </c>
      <c r="O112" s="11" t="str">
        <f>IF($A112,IF(VLOOKUP($A112,posting!$A:$N,13,FALSE)&gt;0,VLOOKUP($A112,posting!$A:$N,13,FALSE),""),"")</f>
        <v/>
      </c>
      <c r="P112" s="11" t="str">
        <f>IF($A112,IF(VLOOKUP($A112,posting!$A:$N,14,FALSE)&gt;0,VLOOKUP($A112,posting!$A:$N,14,FALSE),""),"")</f>
        <v/>
      </c>
      <c r="Q112" s="11" t="str">
        <f>IF($O112="","",VLOOKUP($O112,image!$A:$N,3,FALSE))</f>
        <v/>
      </c>
    </row>
    <row r="113" spans="1:17" s="11" customFormat="1" x14ac:dyDescent="0.25">
      <c r="A113" s="10">
        <v>351</v>
      </c>
      <c r="B113" s="11">
        <f>IF($A113,VLOOKUP($A113,posting!$A:$N,2,FALSE),"")</f>
        <v>33</v>
      </c>
      <c r="C113" s="11">
        <f>IF($A113,VLOOKUP($A113,posting!$A:$N,3,FALSE),"")</f>
        <v>122</v>
      </c>
      <c r="D113" s="12" t="str">
        <f>IF($A113,VLOOKUP($A113,posting!$A:$N,4,FALSE),"")</f>
        <v>@Folie 8 ist alles komisch</v>
      </c>
      <c r="E113" s="11" t="str">
        <f>IF($A113,VLOOKUP($A113,posting!$A:$N,12,FALSE),"")</f>
        <v>TXT</v>
      </c>
      <c r="F113" s="11">
        <v>-1</v>
      </c>
      <c r="G113" s="11">
        <v>1</v>
      </c>
      <c r="H113" s="11" t="str">
        <f>IF($A113,IF(VLOOKUP($A113,posting!$A:$N,5,FALSE)&gt;0,VLOOKUP($A113,posting!$A:$N,5,FALSE),""),"")</f>
        <v/>
      </c>
      <c r="I113" s="13">
        <f>IF($A113,VLOOKUP($A113,posting!$A:$N,6,FALSE),"")</f>
        <v>41607.480671296296</v>
      </c>
      <c r="J113" s="13">
        <f>IF($A113,VLOOKUP($A113,posting!$A:$N,7,FALSE),"")</f>
        <v>41607.480902777781</v>
      </c>
      <c r="K113" s="13">
        <f>IF($A113,VLOOKUP($A113,posting!$A:$N,8,FALSE),"")</f>
        <v>41607.480925925927</v>
      </c>
      <c r="L113" s="13">
        <f>IF($A113,VLOOKUP($A113,posting!$A:$N,9,FALSE),"")</f>
        <v>41607.481840277775</v>
      </c>
      <c r="M113" s="11">
        <f>IF($A113,VLOOKUP($A113,posting!$A:$N,10,FALSE),"")</f>
        <v>0.20179820179820199</v>
      </c>
      <c r="N113" s="11">
        <f>IF($A113,VLOOKUP($A113,posting!$A:$N,11,FALSE),"")</f>
        <v>0</v>
      </c>
      <c r="O113" s="11" t="str">
        <f>IF($A113,IF(VLOOKUP($A113,posting!$A:$N,13,FALSE)&gt;0,VLOOKUP($A113,posting!$A:$N,13,FALSE),""),"")</f>
        <v/>
      </c>
      <c r="P113" s="11" t="str">
        <f>IF($A113,IF(VLOOKUP($A113,posting!$A:$N,14,FALSE)&gt;0,VLOOKUP($A113,posting!$A:$N,14,FALSE),""),"")</f>
        <v/>
      </c>
      <c r="Q113" s="11" t="str">
        <f>IF($O113="","",VLOOKUP($O113,image!$A:$N,3,FALSE))</f>
        <v/>
      </c>
    </row>
    <row r="114" spans="1:17" s="11" customFormat="1" x14ac:dyDescent="0.25">
      <c r="A114" s="10">
        <v>352</v>
      </c>
      <c r="B114" s="11">
        <f>IF($A114,VLOOKUP($A114,posting!$A:$N,2,FALSE),"")</f>
        <v>33</v>
      </c>
      <c r="C114" s="11">
        <f>IF($A114,VLOOKUP($A114,posting!$A:$N,3,FALSE),"")</f>
        <v>119</v>
      </c>
      <c r="D114" s="12" t="str">
        <f>IF($A114,VLOOKUP($A114,posting!$A:$N,4,FALSE),"")</f>
        <v>@Folie 9 auch nicht zu verachten</v>
      </c>
      <c r="E114" s="11" t="str">
        <f>IF($A114,VLOOKUP($A114,posting!$A:$N,12,FALSE),"")</f>
        <v>TXT</v>
      </c>
      <c r="F114" s="11">
        <v>-1</v>
      </c>
      <c r="G114" s="11">
        <v>1</v>
      </c>
      <c r="H114" s="11" t="str">
        <f>IF($A114,IF(VLOOKUP($A114,posting!$A:$N,5,FALSE)&gt;0,VLOOKUP($A114,posting!$A:$N,5,FALSE),""),"")</f>
        <v/>
      </c>
      <c r="I114" s="13">
        <f>IF($A114,VLOOKUP($A114,posting!$A:$N,6,FALSE),"")</f>
        <v>41472.962418981479</v>
      </c>
      <c r="J114" s="13">
        <f>IF($A114,VLOOKUP($A114,posting!$A:$N,7,FALSE),"")</f>
        <v>41472.962476851855</v>
      </c>
      <c r="K114" s="13">
        <f>IF($A114,VLOOKUP($A114,posting!$A:$N,8,FALSE),"")</f>
        <v>41472.962488425925</v>
      </c>
      <c r="L114" s="13">
        <f>IF($A114,VLOOKUP($A114,posting!$A:$N,9,FALSE),"")</f>
        <v>41607.481874999998</v>
      </c>
      <c r="M114" s="11">
        <f>IF($A114,VLOOKUP($A114,posting!$A:$N,10,FALSE),"")</f>
        <v>1.9980019980020002E-3</v>
      </c>
      <c r="N114" s="11">
        <f>IF($A114,VLOOKUP($A114,posting!$A:$N,11,FALSE),"")</f>
        <v>0</v>
      </c>
      <c r="O114" s="11" t="str">
        <f>IF($A114,IF(VLOOKUP($A114,posting!$A:$N,13,FALSE)&gt;0,VLOOKUP($A114,posting!$A:$N,13,FALSE),""),"")</f>
        <v/>
      </c>
      <c r="P114" s="11" t="str">
        <f>IF($A114,IF(VLOOKUP($A114,posting!$A:$N,14,FALSE)&gt;0,VLOOKUP($A114,posting!$A:$N,14,FALSE),""),"")</f>
        <v/>
      </c>
      <c r="Q114" s="11" t="str">
        <f>IF($O114="","",VLOOKUP($O114,image!$A:$N,3,FALSE))</f>
        <v/>
      </c>
    </row>
    <row r="115" spans="1:17" s="11" customFormat="1" x14ac:dyDescent="0.25">
      <c r="A115" s="10">
        <v>353</v>
      </c>
      <c r="B115" s="11">
        <f>IF($A115,VLOOKUP($A115,posting!$A:$N,2,FALSE),"")</f>
        <v>33</v>
      </c>
      <c r="C115" s="11">
        <f>IF($A115,VLOOKUP($A115,posting!$A:$N,3,FALSE),"")</f>
        <v>129</v>
      </c>
      <c r="D115" s="12" t="str">
        <f>IF($A115,VLOOKUP($A115,posting!$A:$N,4,FALSE),"")</f>
        <v>Streber</v>
      </c>
      <c r="E115" s="11" t="str">
        <f>IF($A115,VLOOKUP($A115,posting!$A:$N,12,FALSE),"")</f>
        <v>TXT</v>
      </c>
      <c r="F115" s="11">
        <v>-1</v>
      </c>
      <c r="G115" s="11">
        <v>1</v>
      </c>
      <c r="H115" s="11" t="str">
        <f>IF($A115,IF(VLOOKUP($A115,posting!$A:$N,5,FALSE)&gt;0,VLOOKUP($A115,posting!$A:$N,5,FALSE),""),"")</f>
        <v/>
      </c>
      <c r="I115" s="13">
        <f>IF($A115,VLOOKUP($A115,posting!$A:$N,6,FALSE),"")</f>
        <v>41607.481006944443</v>
      </c>
      <c r="J115" s="13">
        <f>IF($A115,VLOOKUP($A115,posting!$A:$N,7,FALSE),"")</f>
        <v>41607.48101851852</v>
      </c>
      <c r="K115" s="13">
        <f>IF($A115,VLOOKUP($A115,posting!$A:$N,8,FALSE),"")</f>
        <v>41607.481041666666</v>
      </c>
      <c r="L115" s="13">
        <f>IF($A115,VLOOKUP($A115,posting!$A:$N,9,FALSE),"")</f>
        <v>41607.481990740744</v>
      </c>
      <c r="M115" s="11">
        <f>IF($A115,VLOOKUP($A115,posting!$A:$N,10,FALSE),"")</f>
        <v>9.9900099900099903E-2</v>
      </c>
      <c r="N115" s="11">
        <f>IF($A115,VLOOKUP($A115,posting!$A:$N,11,FALSE),"")</f>
        <v>0</v>
      </c>
      <c r="O115" s="11" t="str">
        <f>IF($A115,IF(VLOOKUP($A115,posting!$A:$N,13,FALSE)&gt;0,VLOOKUP($A115,posting!$A:$N,13,FALSE),""),"")</f>
        <v/>
      </c>
      <c r="P115" s="11" t="str">
        <f>IF($A115,IF(VLOOKUP($A115,posting!$A:$N,14,FALSE)&gt;0,VLOOKUP($A115,posting!$A:$N,14,FALSE),""),"")</f>
        <v/>
      </c>
      <c r="Q115" s="11" t="str">
        <f>IF($O115="","",VLOOKUP($O115,image!$A:$N,3,FALSE))</f>
        <v/>
      </c>
    </row>
    <row r="116" spans="1:17" s="11" customFormat="1" x14ac:dyDescent="0.25">
      <c r="A116" s="10">
        <v>354</v>
      </c>
      <c r="B116" s="11">
        <f>IF($A116,VLOOKUP($A116,posting!$A:$N,2,FALSE),"")</f>
        <v>33</v>
      </c>
      <c r="C116" s="11">
        <f>IF($A116,VLOOKUP($A116,posting!$A:$N,3,FALSE),"")</f>
        <v>128</v>
      </c>
      <c r="D116" s="12" t="str">
        <f>IF($A116,VLOOKUP($A116,posting!$A:$N,4,FALSE),"")</f>
        <v>willkürliche intelligenz!</v>
      </c>
      <c r="E116" s="11" t="str">
        <f>IF($A116,VLOOKUP($A116,posting!$A:$N,12,FALSE),"")</f>
        <v>TXT</v>
      </c>
      <c r="F116" s="11">
        <v>-1</v>
      </c>
      <c r="G116" s="11">
        <v>1</v>
      </c>
      <c r="H116" s="11" t="str">
        <f>IF($A116,IF(VLOOKUP($A116,posting!$A:$N,5,FALSE)&gt;0,VLOOKUP($A116,posting!$A:$N,5,FALSE),""),"")</f>
        <v/>
      </c>
      <c r="I116" s="13">
        <f>IF($A116,VLOOKUP($A116,posting!$A:$N,6,FALSE),"")</f>
        <v>41607.481087962966</v>
      </c>
      <c r="J116" s="13">
        <f>IF($A116,VLOOKUP($A116,posting!$A:$N,7,FALSE),"")</f>
        <v>41607.481296296297</v>
      </c>
      <c r="K116" s="13">
        <f>IF($A116,VLOOKUP($A116,posting!$A:$N,8,FALSE),"")</f>
        <v>41607.481307870374</v>
      </c>
      <c r="L116" s="13">
        <f>IF($A116,VLOOKUP($A116,posting!$A:$N,9,FALSE),"")</f>
        <v>41607.482245370367</v>
      </c>
      <c r="M116" s="11">
        <f>IF($A116,VLOOKUP($A116,posting!$A:$N,10,FALSE),"")</f>
        <v>0.10089910089910099</v>
      </c>
      <c r="N116" s="11">
        <f>IF($A116,VLOOKUP($A116,posting!$A:$N,11,FALSE),"")</f>
        <v>0</v>
      </c>
      <c r="O116" s="11" t="str">
        <f>IF($A116,IF(VLOOKUP($A116,posting!$A:$N,13,FALSE)&gt;0,VLOOKUP($A116,posting!$A:$N,13,FALSE),""),"")</f>
        <v/>
      </c>
      <c r="P116" s="11" t="str">
        <f>IF($A116,IF(VLOOKUP($A116,posting!$A:$N,14,FALSE)&gt;0,VLOOKUP($A116,posting!$A:$N,14,FALSE),""),"")</f>
        <v/>
      </c>
      <c r="Q116" s="11" t="str">
        <f>IF($O116="","",VLOOKUP($O116,image!$A:$N,3,FALSE))</f>
        <v/>
      </c>
    </row>
    <row r="117" spans="1:17" s="11" customFormat="1" x14ac:dyDescent="0.25">
      <c r="A117" s="10">
        <v>355</v>
      </c>
      <c r="B117" s="11">
        <f>IF($A117,VLOOKUP($A117,posting!$A:$N,2,FALSE),"")</f>
        <v>33</v>
      </c>
      <c r="C117" s="11">
        <f>IF($A117,VLOOKUP($A117,posting!$A:$N,3,FALSE),"")</f>
        <v>120</v>
      </c>
      <c r="D117" s="12" t="str">
        <f>IF($A117,VLOOKUP($A117,posting!$A:$N,4,FALSE),"")</f>
        <v>Hat Buch über 'professionelle Intelligenz' geschrieben</v>
      </c>
      <c r="E117" s="11" t="str">
        <f>IF($A117,VLOOKUP($A117,posting!$A:$N,12,FALSE),"")</f>
        <v>TXT</v>
      </c>
      <c r="F117" s="11">
        <v>-1</v>
      </c>
      <c r="G117" s="11">
        <v>1</v>
      </c>
      <c r="H117" s="11" t="str">
        <f>IF($A117,IF(VLOOKUP($A117,posting!$A:$N,5,FALSE)&gt;0,VLOOKUP($A117,posting!$A:$N,5,FALSE),""),"")</f>
        <v/>
      </c>
      <c r="I117" s="13">
        <f>IF($A117,VLOOKUP($A117,posting!$A:$N,6,FALSE),"")</f>
        <v>41607.481041666666</v>
      </c>
      <c r="J117" s="13">
        <f>IF($A117,VLOOKUP($A117,posting!$A:$N,7,FALSE),"")</f>
        <v>41607.481203703705</v>
      </c>
      <c r="K117" s="13">
        <f>IF($A117,VLOOKUP($A117,posting!$A:$N,8,FALSE),"")</f>
        <v>41607.481307870374</v>
      </c>
      <c r="L117" s="13">
        <f>IF($A117,VLOOKUP($A117,posting!$A:$N,9,FALSE),"")</f>
        <v>41607.482245370367</v>
      </c>
      <c r="M117" s="11">
        <f>IF($A117,VLOOKUP($A117,posting!$A:$N,10,FALSE),"")</f>
        <v>0.20279720279720301</v>
      </c>
      <c r="N117" s="11">
        <f>IF($A117,VLOOKUP($A117,posting!$A:$N,11,FALSE),"")</f>
        <v>0</v>
      </c>
      <c r="O117" s="11" t="str">
        <f>IF($A117,IF(VLOOKUP($A117,posting!$A:$N,13,FALSE)&gt;0,VLOOKUP($A117,posting!$A:$N,13,FALSE),""),"")</f>
        <v/>
      </c>
      <c r="P117" s="11" t="str">
        <f>IF($A117,IF(VLOOKUP($A117,posting!$A:$N,14,FALSE)&gt;0,VLOOKUP($A117,posting!$A:$N,14,FALSE),""),"")</f>
        <v/>
      </c>
      <c r="Q117" s="11" t="str">
        <f>IF($O117="","",VLOOKUP($O117,image!$A:$N,3,FALSE))</f>
        <v/>
      </c>
    </row>
    <row r="118" spans="1:17" s="11" customFormat="1" x14ac:dyDescent="0.25">
      <c r="A118" s="10">
        <v>356</v>
      </c>
      <c r="B118" s="11">
        <f>IF($A118,VLOOKUP($A118,posting!$A:$N,2,FALSE),"")</f>
        <v>33</v>
      </c>
      <c r="C118" s="11">
        <f>IF($A118,VLOOKUP($A118,posting!$A:$N,3,FALSE),"")</f>
        <v>129</v>
      </c>
      <c r="D118" s="12" t="str">
        <f>IF($A118,VLOOKUP($A118,posting!$A:$N,4,FALSE),"")</f>
        <v>Professionelle Intelligenz für Empowerment</v>
      </c>
      <c r="E118" s="11" t="str">
        <f>IF($A118,VLOOKUP($A118,posting!$A:$N,12,FALSE),"")</f>
        <v>TXT</v>
      </c>
      <c r="F118" s="11">
        <v>-1</v>
      </c>
      <c r="G118" s="11">
        <v>1</v>
      </c>
      <c r="H118" s="11" t="str">
        <f>IF($A118,IF(VLOOKUP($A118,posting!$A:$N,5,FALSE)&gt;0,VLOOKUP($A118,posting!$A:$N,5,FALSE),""),"")</f>
        <v/>
      </c>
      <c r="I118" s="13">
        <f>IF($A118,VLOOKUP($A118,posting!$A:$N,6,FALSE),"")</f>
        <v>41607.481145833335</v>
      </c>
      <c r="J118" s="13">
        <f>IF($A118,VLOOKUP($A118,posting!$A:$N,7,FALSE),"")</f>
        <v>41607.481319444443</v>
      </c>
      <c r="K118" s="13">
        <f>IF($A118,VLOOKUP($A118,posting!$A:$N,8,FALSE),"")</f>
        <v>41607.481388888889</v>
      </c>
      <c r="L118" s="13">
        <f>IF($A118,VLOOKUP($A118,posting!$A:$N,9,FALSE),"")</f>
        <v>41607.48232638889</v>
      </c>
      <c r="M118" s="11">
        <f>IF($A118,VLOOKUP($A118,posting!$A:$N,10,FALSE),"")</f>
        <v>0.101898101898102</v>
      </c>
      <c r="N118" s="11">
        <f>IF($A118,VLOOKUP($A118,posting!$A:$N,11,FALSE),"")</f>
        <v>0</v>
      </c>
      <c r="O118" s="11" t="str">
        <f>IF($A118,IF(VLOOKUP($A118,posting!$A:$N,13,FALSE)&gt;0,VLOOKUP($A118,posting!$A:$N,13,FALSE),""),"")</f>
        <v/>
      </c>
      <c r="P118" s="11" t="str">
        <f>IF($A118,IF(VLOOKUP($A118,posting!$A:$N,14,FALSE)&gt;0,VLOOKUP($A118,posting!$A:$N,14,FALSE),""),"")</f>
        <v/>
      </c>
      <c r="Q118" s="11" t="str">
        <f>IF($O118="","",VLOOKUP($O118,image!$A:$N,3,FALSE))</f>
        <v/>
      </c>
    </row>
    <row r="119" spans="1:17" s="11" customFormat="1" x14ac:dyDescent="0.25">
      <c r="A119" s="10">
        <v>357</v>
      </c>
      <c r="B119" s="11">
        <f>IF($A119,VLOOKUP($A119,posting!$A:$N,2,FALSE),"")</f>
        <v>33</v>
      </c>
      <c r="C119" s="11">
        <f>IF($A119,VLOOKUP($A119,posting!$A:$N,3,FALSE),"")</f>
        <v>127</v>
      </c>
      <c r="D119" s="12" t="str">
        <f>IF($A119,VLOOKUP($A119,posting!$A:$N,4,FALSE),"")</f>
        <v>@Folie2 falscher Verweis eingebaut</v>
      </c>
      <c r="E119" s="11" t="str">
        <f>IF($A119,VLOOKUP($A119,posting!$A:$N,12,FALSE),"")</f>
        <v>IMG</v>
      </c>
      <c r="F119" s="11">
        <v>-1</v>
      </c>
      <c r="G119" s="11">
        <v>1</v>
      </c>
      <c r="H119" s="11" t="str">
        <f>IF($A119,IF(VLOOKUP($A119,posting!$A:$N,5,FALSE)&gt;0,VLOOKUP($A119,posting!$A:$N,5,FALSE),""),"")</f>
        <v/>
      </c>
      <c r="I119" s="13">
        <f>IF($A119,VLOOKUP($A119,posting!$A:$N,6,FALSE),"")</f>
        <v>41607.479351851849</v>
      </c>
      <c r="J119" s="13">
        <f>IF($A119,VLOOKUP($A119,posting!$A:$N,7,FALSE),"")</f>
        <v>41607.481134259258</v>
      </c>
      <c r="K119" s="13">
        <f>IF($A119,VLOOKUP($A119,posting!$A:$N,8,FALSE),"")</f>
        <v>41607.481377314813</v>
      </c>
      <c r="L119" s="13">
        <f>IF($A119,VLOOKUP($A119,posting!$A:$N,9,FALSE),"")</f>
        <v>41607.482442129629</v>
      </c>
      <c r="M119" s="11">
        <f>IF($A119,VLOOKUP($A119,posting!$A:$N,10,FALSE),"")</f>
        <v>0.10289710289710299</v>
      </c>
      <c r="N119" s="11">
        <f>IF($A119,VLOOKUP($A119,posting!$A:$N,11,FALSE),"")</f>
        <v>0</v>
      </c>
      <c r="O119" s="11">
        <f>IF($A119,IF(VLOOKUP($A119,posting!$A:$N,13,FALSE)&gt;0,VLOOKUP($A119,posting!$A:$N,13,FALSE),""),"")</f>
        <v>31</v>
      </c>
      <c r="P119" s="11" t="str">
        <f>IF($A119,IF(VLOOKUP($A119,posting!$A:$N,14,FALSE)&gt;0,VLOOKUP($A119,posting!$A:$N,14,FALSE),""),"")</f>
        <v/>
      </c>
      <c r="Q119" s="11" t="b">
        <f>IF($O119="","",VLOOKUP($O119,image!$A:$N,3,FALSE))</f>
        <v>1</v>
      </c>
    </row>
    <row r="120" spans="1:17" s="11" customFormat="1" x14ac:dyDescent="0.25">
      <c r="A120" s="10">
        <v>358</v>
      </c>
      <c r="B120" s="11">
        <f>IF($A120,VLOOKUP($A120,posting!$A:$N,2,FALSE),"")</f>
        <v>33</v>
      </c>
      <c r="C120" s="11">
        <f>IF($A120,VLOOKUP($A120,posting!$A:$N,3,FALSE),"")</f>
        <v>126</v>
      </c>
      <c r="D120" s="12" t="str">
        <f>IF($A120,VLOOKUP($A120,posting!$A:$N,4,FALSE),"")</f>
        <v>wie hoch ist eigentlich die quali von seinen büchern 1 jahr = 1 buch...hm</v>
      </c>
      <c r="E120" s="11" t="str">
        <f>IF($A120,VLOOKUP($A120,posting!$A:$N,12,FALSE),"")</f>
        <v>TXT</v>
      </c>
      <c r="F120" s="11">
        <v>-1</v>
      </c>
      <c r="G120" s="11">
        <v>1</v>
      </c>
      <c r="H120" s="11" t="str">
        <f>IF($A120,IF(VLOOKUP($A120,posting!$A:$N,5,FALSE)&gt;0,VLOOKUP($A120,posting!$A:$N,5,FALSE),""),"")</f>
        <v/>
      </c>
      <c r="I120" s="13">
        <f>IF($A120,VLOOKUP($A120,posting!$A:$N,6,FALSE),"")</f>
        <v>41607.481203703705</v>
      </c>
      <c r="J120" s="13">
        <f>IF($A120,VLOOKUP($A120,posting!$A:$N,7,FALSE),"")</f>
        <v>41607.48164351852</v>
      </c>
      <c r="K120" s="13">
        <f>IF($A120,VLOOKUP($A120,posting!$A:$N,8,FALSE),"")</f>
        <v>41607.481678240743</v>
      </c>
      <c r="L120" s="13">
        <f>IF($A120,VLOOKUP($A120,posting!$A:$N,9,FALSE),"")</f>
        <v>41607.482627314814</v>
      </c>
      <c r="M120" s="11">
        <f>IF($A120,VLOOKUP($A120,posting!$A:$N,10,FALSE),"")</f>
        <v>9.5904095904095904E-2</v>
      </c>
      <c r="N120" s="11">
        <f>IF($A120,VLOOKUP($A120,posting!$A:$N,11,FALSE),"")</f>
        <v>0</v>
      </c>
      <c r="O120" s="11" t="str">
        <f>IF($A120,IF(VLOOKUP($A120,posting!$A:$N,13,FALSE)&gt;0,VLOOKUP($A120,posting!$A:$N,13,FALSE),""),"")</f>
        <v/>
      </c>
      <c r="P120" s="11" t="str">
        <f>IF($A120,IF(VLOOKUP($A120,posting!$A:$N,14,FALSE)&gt;0,VLOOKUP($A120,posting!$A:$N,14,FALSE),""),"")</f>
        <v/>
      </c>
      <c r="Q120" s="11" t="str">
        <f>IF($O120="","",VLOOKUP($O120,image!$A:$N,3,FALSE))</f>
        <v/>
      </c>
    </row>
    <row r="121" spans="1:17" s="11" customFormat="1" x14ac:dyDescent="0.25">
      <c r="A121" s="10">
        <v>359</v>
      </c>
      <c r="B121" s="11">
        <f>IF($A121,VLOOKUP($A121,posting!$A:$N,2,FALSE),"")</f>
        <v>33</v>
      </c>
      <c r="C121" s="11">
        <f>IF($A121,VLOOKUP($A121,posting!$A:$N,3,FALSE),"")</f>
        <v>128</v>
      </c>
      <c r="D121" s="12" t="str">
        <f>IF($A121,VLOOKUP($A121,posting!$A:$N,4,FALSE),"")</f>
        <v>büroklammer ist microsofts beelzebub!</v>
      </c>
      <c r="E121" s="11" t="str">
        <f>IF($A121,VLOOKUP($A121,posting!$A:$N,12,FALSE),"")</f>
        <v>TXT</v>
      </c>
      <c r="F121" s="11">
        <v>-1</v>
      </c>
      <c r="G121" s="11">
        <v>1</v>
      </c>
      <c r="H121" s="11" t="str">
        <f>IF($A121,IF(VLOOKUP($A121,posting!$A:$N,5,FALSE)&gt;0,VLOOKUP($A121,posting!$A:$N,5,FALSE),""),"")</f>
        <v/>
      </c>
      <c r="I121" s="13">
        <f>IF($A121,VLOOKUP($A121,posting!$A:$N,6,FALSE),"")</f>
        <v>41607.481712962966</v>
      </c>
      <c r="J121" s="13">
        <f>IF($A121,VLOOKUP($A121,posting!$A:$N,7,FALSE),"")</f>
        <v>41607.481932870367</v>
      </c>
      <c r="K121" s="13">
        <f>IF($A121,VLOOKUP($A121,posting!$A:$N,8,FALSE),"")</f>
        <v>41607.481944444444</v>
      </c>
      <c r="L121" s="13">
        <f>IF($A121,VLOOKUP($A121,posting!$A:$N,9,FALSE),"")</f>
        <v>41607.482893518521</v>
      </c>
      <c r="M121" s="11">
        <f>IF($A121,VLOOKUP($A121,posting!$A:$N,10,FALSE),"")</f>
        <v>0.20179820179820199</v>
      </c>
      <c r="N121" s="11">
        <f>IF($A121,VLOOKUP($A121,posting!$A:$N,11,FALSE),"")</f>
        <v>0</v>
      </c>
      <c r="O121" s="11" t="str">
        <f>IF($A121,IF(VLOOKUP($A121,posting!$A:$N,13,FALSE)&gt;0,VLOOKUP($A121,posting!$A:$N,13,FALSE),""),"")</f>
        <v/>
      </c>
      <c r="P121" s="11" t="str">
        <f>IF($A121,IF(VLOOKUP($A121,posting!$A:$N,14,FALSE)&gt;0,VLOOKUP($A121,posting!$A:$N,14,FALSE),""),"")</f>
        <v/>
      </c>
      <c r="Q121" s="11" t="str">
        <f>IF($O121="","",VLOOKUP($O121,image!$A:$N,3,FALSE))</f>
        <v/>
      </c>
    </row>
    <row r="122" spans="1:17" s="11" customFormat="1" x14ac:dyDescent="0.25">
      <c r="A122" s="10">
        <v>360</v>
      </c>
      <c r="B122" s="11">
        <f>IF($A122,VLOOKUP($A122,posting!$A:$N,2,FALSE),"")</f>
        <v>33</v>
      </c>
      <c r="C122" s="11">
        <f>IF($A122,VLOOKUP($A122,posting!$A:$N,3,FALSE),"")</f>
        <v>129</v>
      </c>
      <c r="D122" s="12" t="str">
        <f>IF($A122,VLOOKUP($A122,posting!$A:$N,4,FALSE),"")</f>
        <v>Kommunikationsprobleme + Kritikunfähigkeit = Intelligenz</v>
      </c>
      <c r="E122" s="11" t="str">
        <f>IF($A122,VLOOKUP($A122,posting!$A:$N,12,FALSE),"")</f>
        <v>TXT</v>
      </c>
      <c r="F122" s="11">
        <v>-1</v>
      </c>
      <c r="G122" s="11">
        <v>1</v>
      </c>
      <c r="H122" s="11" t="str">
        <f>IF($A122,IF(VLOOKUP($A122,posting!$A:$N,5,FALSE)&gt;0,VLOOKUP($A122,posting!$A:$N,5,FALSE),""),"")</f>
        <v/>
      </c>
      <c r="I122" s="13">
        <f>IF($A122,VLOOKUP($A122,posting!$A:$N,6,FALSE),"")</f>
        <v>41607.481493055559</v>
      </c>
      <c r="J122" s="13">
        <f>IF($A122,VLOOKUP($A122,posting!$A:$N,7,FALSE),"")</f>
        <v>41607.481944444444</v>
      </c>
      <c r="K122" s="13">
        <f>IF($A122,VLOOKUP($A122,posting!$A:$N,8,FALSE),"")</f>
        <v>41607.481956018521</v>
      </c>
      <c r="L122" s="13">
        <f>IF($A122,VLOOKUP($A122,posting!$A:$N,9,FALSE),"")</f>
        <v>41607.482905092591</v>
      </c>
      <c r="M122" s="11">
        <f>IF($A122,VLOOKUP($A122,posting!$A:$N,10,FALSE),"")</f>
        <v>0.20179820179820199</v>
      </c>
      <c r="N122" s="11">
        <f>IF($A122,VLOOKUP($A122,posting!$A:$N,11,FALSE),"")</f>
        <v>0</v>
      </c>
      <c r="O122" s="11" t="str">
        <f>IF($A122,IF(VLOOKUP($A122,posting!$A:$N,13,FALSE)&gt;0,VLOOKUP($A122,posting!$A:$N,13,FALSE),""),"")</f>
        <v/>
      </c>
      <c r="P122" s="11" t="str">
        <f>IF($A122,IF(VLOOKUP($A122,posting!$A:$N,14,FALSE)&gt;0,VLOOKUP($A122,posting!$A:$N,14,FALSE),""),"")</f>
        <v/>
      </c>
      <c r="Q122" s="11" t="str">
        <f>IF($O122="","",VLOOKUP($O122,image!$A:$N,3,FALSE))</f>
        <v/>
      </c>
    </row>
    <row r="123" spans="1:17" s="11" customFormat="1" x14ac:dyDescent="0.25">
      <c r="A123" s="10">
        <v>361</v>
      </c>
      <c r="B123" s="11">
        <f>IF($A123,VLOOKUP($A123,posting!$A:$N,2,FALSE),"")</f>
        <v>33</v>
      </c>
      <c r="C123" s="11">
        <f>IF($A123,VLOOKUP($A123,posting!$A:$N,3,FALSE),"")</f>
        <v>122</v>
      </c>
      <c r="D123" s="12" t="str">
        <f>IF($A123,VLOOKUP($A123,posting!$A:$N,4,FALSE),"")</f>
        <v>Abkürzungen lernen</v>
      </c>
      <c r="E123" s="11" t="str">
        <f>IF($A123,VLOOKUP($A123,posting!$A:$N,12,FALSE),"")</f>
        <v>IMG</v>
      </c>
      <c r="F123" s="11">
        <v>1</v>
      </c>
      <c r="G123" s="11">
        <v>1</v>
      </c>
      <c r="H123" s="11" t="str">
        <f>IF($A123,IF(VLOOKUP($A123,posting!$A:$N,5,FALSE)&gt;0,VLOOKUP($A123,posting!$A:$N,5,FALSE),""),"")</f>
        <v/>
      </c>
      <c r="I123" s="13">
        <f>IF($A123,VLOOKUP($A123,posting!$A:$N,6,FALSE),"")</f>
        <v>41607.481238425928</v>
      </c>
      <c r="J123" s="13">
        <f>IF($A123,VLOOKUP($A123,posting!$A:$N,7,FALSE),"")</f>
        <v>41607.482106481482</v>
      </c>
      <c r="K123" s="13">
        <f>IF($A123,VLOOKUP($A123,posting!$A:$N,8,FALSE),"")</f>
        <v>41607.482233796298</v>
      </c>
      <c r="L123" s="13">
        <f>IF($A123,VLOOKUP($A123,posting!$A:$N,9,FALSE),"")</f>
        <v>41607.483159722222</v>
      </c>
      <c r="M123" s="11">
        <f>IF($A123,VLOOKUP($A123,posting!$A:$N,10,FALSE),"")</f>
        <v>0.10089910089910099</v>
      </c>
      <c r="N123" s="11">
        <f>IF($A123,VLOOKUP($A123,posting!$A:$N,11,FALSE),"")</f>
        <v>0</v>
      </c>
      <c r="O123" s="11">
        <f>IF($A123,IF(VLOOKUP($A123,posting!$A:$N,13,FALSE)&gt;0,VLOOKUP($A123,posting!$A:$N,13,FALSE),""),"")</f>
        <v>32</v>
      </c>
      <c r="P123" s="11" t="str">
        <f>IF($A123,IF(VLOOKUP($A123,posting!$A:$N,14,FALSE)&gt;0,VLOOKUP($A123,posting!$A:$N,14,FALSE),""),"")</f>
        <v/>
      </c>
      <c r="Q123" s="11" t="b">
        <f>IF($O123="","",VLOOKUP($O123,image!$A:$N,3,FALSE))</f>
        <v>1</v>
      </c>
    </row>
    <row r="124" spans="1:17" s="11" customFormat="1" x14ac:dyDescent="0.25">
      <c r="A124" s="10">
        <v>362</v>
      </c>
      <c r="B124" s="11">
        <f>IF($A124,VLOOKUP($A124,posting!$A:$N,2,FALSE),"")</f>
        <v>33</v>
      </c>
      <c r="C124" s="11">
        <f>IF($A124,VLOOKUP($A124,posting!$A:$N,3,FALSE),"")</f>
        <v>129</v>
      </c>
      <c r="D124" s="12" t="str">
        <f>IF($A124,VLOOKUP($A124,posting!$A:$N,4,FALSE),"")</f>
        <v>wird gleich schriftlich abgefragt</v>
      </c>
      <c r="E124" s="11" t="str">
        <f>IF($A124,VLOOKUP($A124,posting!$A:$N,12,FALSE),"")</f>
        <v>TXT</v>
      </c>
      <c r="F124" s="11">
        <v>-1</v>
      </c>
      <c r="G124" s="11">
        <v>1</v>
      </c>
      <c r="H124" s="11" t="str">
        <f>IF($A124,IF(VLOOKUP($A124,posting!$A:$N,5,FALSE)&gt;0,VLOOKUP($A124,posting!$A:$N,5,FALSE),""),"")</f>
        <v/>
      </c>
      <c r="I124" s="13">
        <f>IF($A124,VLOOKUP($A124,posting!$A:$N,6,FALSE),"")</f>
        <v>41607.48228009259</v>
      </c>
      <c r="J124" s="13">
        <f>IF($A124,VLOOKUP($A124,posting!$A:$N,7,FALSE),"")</f>
        <v>41607.482407407406</v>
      </c>
      <c r="K124" s="13">
        <f>IF($A124,VLOOKUP($A124,posting!$A:$N,8,FALSE),"")</f>
        <v>41607.482418981483</v>
      </c>
      <c r="L124" s="13">
        <f>IF($A124,VLOOKUP($A124,posting!$A:$N,9,FALSE),"")</f>
        <v>41607.483356481483</v>
      </c>
      <c r="M124" s="11">
        <f>IF($A124,VLOOKUP($A124,posting!$A:$N,10,FALSE),"")</f>
        <v>1.9980019980020002E-3</v>
      </c>
      <c r="N124" s="11">
        <f>IF($A124,VLOOKUP($A124,posting!$A:$N,11,FALSE),"")</f>
        <v>0</v>
      </c>
      <c r="O124" s="11" t="str">
        <f>IF($A124,IF(VLOOKUP($A124,posting!$A:$N,13,FALSE)&gt;0,VLOOKUP($A124,posting!$A:$N,13,FALSE),""),"")</f>
        <v/>
      </c>
      <c r="P124" s="11" t="str">
        <f>IF($A124,IF(VLOOKUP($A124,posting!$A:$N,14,FALSE)&gt;0,VLOOKUP($A124,posting!$A:$N,14,FALSE),""),"")</f>
        <v/>
      </c>
      <c r="Q124" s="11" t="str">
        <f>IF($O124="","",VLOOKUP($O124,image!$A:$N,3,FALSE))</f>
        <v/>
      </c>
    </row>
    <row r="125" spans="1:17" s="11" customFormat="1" x14ac:dyDescent="0.25">
      <c r="A125" s="10">
        <v>363</v>
      </c>
      <c r="B125" s="11">
        <f>IF($A125,VLOOKUP($A125,posting!$A:$N,2,FALSE),"")</f>
        <v>33</v>
      </c>
      <c r="C125" s="11">
        <f>IF($A125,VLOOKUP($A125,posting!$A:$N,3,FALSE),"")</f>
        <v>123</v>
      </c>
      <c r="D125" s="12" t="str">
        <f>IF($A125,VLOOKUP($A125,posting!$A:$N,4,FALSE),"")</f>
        <v>kurt tucholsky</v>
      </c>
      <c r="E125" s="11" t="str">
        <f>IF($A125,VLOOKUP($A125,posting!$A:$N,12,FALSE),"")</f>
        <v>TXT</v>
      </c>
      <c r="F125" s="11">
        <v>1</v>
      </c>
      <c r="G125" s="11">
        <v>1</v>
      </c>
      <c r="H125" s="11" t="str">
        <f>IF($A125,IF(VLOOKUP($A125,posting!$A:$N,5,FALSE)&gt;0,VLOOKUP($A125,posting!$A:$N,5,FALSE),""),"")</f>
        <v/>
      </c>
      <c r="I125" s="13">
        <f>IF($A125,VLOOKUP($A125,posting!$A:$N,6,FALSE),"")</f>
        <v>41607.482523148145</v>
      </c>
      <c r="J125" s="13">
        <f>IF($A125,VLOOKUP($A125,posting!$A:$N,7,FALSE),"")</f>
        <v>41607.482557870368</v>
      </c>
      <c r="K125" s="13">
        <f>IF($A125,VLOOKUP($A125,posting!$A:$N,8,FALSE),"")</f>
        <v>41607.482569444444</v>
      </c>
      <c r="L125" s="13">
        <f>IF($A125,VLOOKUP($A125,posting!$A:$N,9,FALSE),"")</f>
        <v>41607.483518518522</v>
      </c>
      <c r="M125" s="11">
        <f>IF($A125,VLOOKUP($A125,posting!$A:$N,10,FALSE),"")</f>
        <v>0.10089910089910099</v>
      </c>
      <c r="N125" s="11">
        <f>IF($A125,VLOOKUP($A125,posting!$A:$N,11,FALSE),"")</f>
        <v>0</v>
      </c>
      <c r="O125" s="11" t="str">
        <f>IF($A125,IF(VLOOKUP($A125,posting!$A:$N,13,FALSE)&gt;0,VLOOKUP($A125,posting!$A:$N,13,FALSE),""),"")</f>
        <v/>
      </c>
      <c r="P125" s="11" t="str">
        <f>IF($A125,IF(VLOOKUP($A125,posting!$A:$N,14,FALSE)&gt;0,VLOOKUP($A125,posting!$A:$N,14,FALSE),""),"")</f>
        <v/>
      </c>
      <c r="Q125" s="11" t="str">
        <f>IF($O125="","",VLOOKUP($O125,image!$A:$N,3,FALSE))</f>
        <v/>
      </c>
    </row>
    <row r="126" spans="1:17" s="11" customFormat="1" x14ac:dyDescent="0.25">
      <c r="A126" s="10">
        <v>364</v>
      </c>
      <c r="B126" s="11">
        <f>IF($A126,VLOOKUP($A126,posting!$A:$N,2,FALSE),"")</f>
        <v>33</v>
      </c>
      <c r="C126" s="11">
        <f>IF($A126,VLOOKUP($A126,posting!$A:$N,3,FALSE),"")</f>
        <v>120</v>
      </c>
      <c r="D126" s="12" t="str">
        <f>IF($A126,VLOOKUP($A126,posting!$A:$N,4,FALSE),"")</f>
        <v>Kinder sind kreativ</v>
      </c>
      <c r="E126" s="11" t="str">
        <f>IF($A126,VLOOKUP($A126,posting!$A:$N,12,FALSE),"")</f>
        <v>TXT</v>
      </c>
      <c r="F126" s="11">
        <v>0</v>
      </c>
      <c r="G126" s="11">
        <v>1</v>
      </c>
      <c r="H126" s="11" t="str">
        <f>IF($A126,IF(VLOOKUP($A126,posting!$A:$N,5,FALSE)&gt;0,VLOOKUP($A126,posting!$A:$N,5,FALSE),""),"")</f>
        <v/>
      </c>
      <c r="I126" s="13">
        <f>IF($A126,VLOOKUP($A126,posting!$A:$N,6,FALSE),"")</f>
        <v>41607.482476851852</v>
      </c>
      <c r="J126" s="13">
        <f>IF($A126,VLOOKUP($A126,posting!$A:$N,7,FALSE),"")</f>
        <v>41607.482592592591</v>
      </c>
      <c r="K126" s="13">
        <f>IF($A126,VLOOKUP($A126,posting!$A:$N,8,FALSE),"")</f>
        <v>41607.482592592591</v>
      </c>
      <c r="L126" s="13">
        <f>IF($A126,VLOOKUP($A126,posting!$A:$N,9,FALSE),"")</f>
        <v>41607.483541666668</v>
      </c>
      <c r="M126" s="11">
        <f>IF($A126,VLOOKUP($A126,posting!$A:$N,10,FALSE),"")</f>
        <v>0.20079920079920099</v>
      </c>
      <c r="N126" s="11">
        <f>IF($A126,VLOOKUP($A126,posting!$A:$N,11,FALSE),"")</f>
        <v>0</v>
      </c>
      <c r="O126" s="11" t="str">
        <f>IF($A126,IF(VLOOKUP($A126,posting!$A:$N,13,FALSE)&gt;0,VLOOKUP($A126,posting!$A:$N,13,FALSE),""),"")</f>
        <v/>
      </c>
      <c r="P126" s="11" t="str">
        <f>IF($A126,IF(VLOOKUP($A126,posting!$A:$N,14,FALSE)&gt;0,VLOOKUP($A126,posting!$A:$N,14,FALSE),""),"")</f>
        <v/>
      </c>
      <c r="Q126" s="11" t="str">
        <f>IF($O126="","",VLOOKUP($O126,image!$A:$N,3,FALSE))</f>
        <v/>
      </c>
    </row>
    <row r="127" spans="1:17" s="11" customFormat="1" x14ac:dyDescent="0.25">
      <c r="A127" s="10">
        <v>365</v>
      </c>
      <c r="B127" s="11">
        <f>IF($A127,VLOOKUP($A127,posting!$A:$N,2,FALSE),"")</f>
        <v>33</v>
      </c>
      <c r="C127" s="11">
        <f>IF($A127,VLOOKUP($A127,posting!$A:$N,3,FALSE),"")</f>
        <v>122</v>
      </c>
      <c r="D127" s="12" t="str">
        <f>IF($A127,VLOOKUP($A127,posting!$A:$N,4,FALSE),"")</f>
        <v>80% können es jetzt nicht mehr, aber als kind konnte es jeder.</v>
      </c>
      <c r="E127" s="11" t="str">
        <f>IF($A127,VLOOKUP($A127,posting!$A:$N,12,FALSE),"")</f>
        <v>TXT</v>
      </c>
      <c r="F127" s="11">
        <v>1</v>
      </c>
      <c r="G127" s="11">
        <v>1</v>
      </c>
      <c r="H127" s="11" t="str">
        <f>IF($A127,IF(VLOOKUP($A127,posting!$A:$N,5,FALSE)&gt;0,VLOOKUP($A127,posting!$A:$N,5,FALSE),""),"")</f>
        <v/>
      </c>
      <c r="I127" s="13">
        <f>IF($A127,VLOOKUP($A127,posting!$A:$N,6,FALSE),"")</f>
        <v>41607.482430555552</v>
      </c>
      <c r="J127" s="13">
        <f>IF($A127,VLOOKUP($A127,posting!$A:$N,7,FALSE),"")</f>
        <v>41607.482615740744</v>
      </c>
      <c r="K127" s="13">
        <f>IF($A127,VLOOKUP($A127,posting!$A:$N,8,FALSE),"")</f>
        <v>41607.482627314814</v>
      </c>
      <c r="L127" s="13">
        <f>IF($A127,VLOOKUP($A127,posting!$A:$N,9,FALSE),"")</f>
        <v>41607.483553240738</v>
      </c>
      <c r="M127" s="11">
        <f>IF($A127,VLOOKUP($A127,posting!$A:$N,10,FALSE),"")</f>
        <v>0.20279720279720301</v>
      </c>
      <c r="N127" s="11">
        <f>IF($A127,VLOOKUP($A127,posting!$A:$N,11,FALSE),"")</f>
        <v>0</v>
      </c>
      <c r="O127" s="11" t="str">
        <f>IF($A127,IF(VLOOKUP($A127,posting!$A:$N,13,FALSE)&gt;0,VLOOKUP($A127,posting!$A:$N,13,FALSE),""),"")</f>
        <v/>
      </c>
      <c r="P127" s="11" t="str">
        <f>IF($A127,IF(VLOOKUP($A127,posting!$A:$N,14,FALSE)&gt;0,VLOOKUP($A127,posting!$A:$N,14,FALSE),""),"")</f>
        <v/>
      </c>
      <c r="Q127" s="11" t="str">
        <f>IF($O127="","",VLOOKUP($O127,image!$A:$N,3,FALSE))</f>
        <v/>
      </c>
    </row>
    <row r="128" spans="1:17" s="11" customFormat="1" ht="30" x14ac:dyDescent="0.25">
      <c r="A128" s="10">
        <v>366</v>
      </c>
      <c r="B128" s="11">
        <f>IF($A128,VLOOKUP($A128,posting!$A:$N,2,FALSE),"")</f>
        <v>33</v>
      </c>
      <c r="C128" s="11">
        <f>IF($A128,VLOOKUP($A128,posting!$A:$N,3,FALSE),"")</f>
        <v>123</v>
      </c>
      <c r="D128" s="12" t="str">
        <f>IF($A128,VLOOKUP($A128,posting!$A:$N,4,FALSE),"")</f>
        <v>talent for attraction hassen die deutschen..
vitalität hat fast keiner</v>
      </c>
      <c r="E128" s="11" t="str">
        <f>IF($A128,VLOOKUP($A128,posting!$A:$N,12,FALSE),"")</f>
        <v>TXT</v>
      </c>
      <c r="F128" s="11">
        <v>1</v>
      </c>
      <c r="G128" s="11">
        <v>1</v>
      </c>
      <c r="H128" s="11" t="str">
        <f>IF($A128,IF(VLOOKUP($A128,posting!$A:$N,5,FALSE)&gt;0,VLOOKUP($A128,posting!$A:$N,5,FALSE),""),"")</f>
        <v/>
      </c>
      <c r="I128" s="13">
        <f>IF($A128,VLOOKUP($A128,posting!$A:$N,6,FALSE),"")</f>
        <v>41607.482719907406</v>
      </c>
      <c r="J128" s="13">
        <f>IF($A128,VLOOKUP($A128,posting!$A:$N,7,FALSE),"")</f>
        <v>41607.482870370368</v>
      </c>
      <c r="K128" s="13">
        <f>IF($A128,VLOOKUP($A128,posting!$A:$N,8,FALSE),"")</f>
        <v>41607.482881944445</v>
      </c>
      <c r="L128" s="13">
        <f>IF($A128,VLOOKUP($A128,posting!$A:$N,9,FALSE),"")</f>
        <v>41607.483831018515</v>
      </c>
      <c r="M128" s="11">
        <f>IF($A128,VLOOKUP($A128,posting!$A:$N,10,FALSE),"")</f>
        <v>0.105894105894106</v>
      </c>
      <c r="N128" s="11">
        <f>IF($A128,VLOOKUP($A128,posting!$A:$N,11,FALSE),"")</f>
        <v>0</v>
      </c>
      <c r="O128" s="11" t="str">
        <f>IF($A128,IF(VLOOKUP($A128,posting!$A:$N,13,FALSE)&gt;0,VLOOKUP($A128,posting!$A:$N,13,FALSE),""),"")</f>
        <v/>
      </c>
      <c r="P128" s="11" t="str">
        <f>IF($A128,IF(VLOOKUP($A128,posting!$A:$N,14,FALSE)&gt;0,VLOOKUP($A128,posting!$A:$N,14,FALSE),""),"")</f>
        <v/>
      </c>
      <c r="Q128" s="11" t="str">
        <f>IF($O128="","",VLOOKUP($O128,image!$A:$N,3,FALSE))</f>
        <v/>
      </c>
    </row>
    <row r="129" spans="1:17" s="11" customFormat="1" x14ac:dyDescent="0.25">
      <c r="A129" s="10">
        <v>367</v>
      </c>
      <c r="B129" s="11">
        <f>IF($A129,VLOOKUP($A129,posting!$A:$N,2,FALSE),"")</f>
        <v>33</v>
      </c>
      <c r="C129" s="11">
        <f>IF($A129,VLOOKUP($A129,posting!$A:$N,3,FALSE),"")</f>
        <v>122</v>
      </c>
      <c r="D129" s="12" t="str">
        <f>IF($A129,VLOOKUP($A129,posting!$A:$N,4,FALSE),"")</f>
        <v>Jeder mit Willen muss Manager werden.</v>
      </c>
      <c r="E129" s="11" t="str">
        <f>IF($A129,VLOOKUP($A129,posting!$A:$N,12,FALSE),"")</f>
        <v>TXT</v>
      </c>
      <c r="F129" s="11">
        <v>0</v>
      </c>
      <c r="G129" s="11">
        <v>1</v>
      </c>
      <c r="H129" s="11" t="str">
        <f>IF($A129,IF(VLOOKUP($A129,posting!$A:$N,5,FALSE)&gt;0,VLOOKUP($A129,posting!$A:$N,5,FALSE),""),"")</f>
        <v/>
      </c>
      <c r="I129" s="13">
        <f>IF($A129,VLOOKUP($A129,posting!$A:$N,6,FALSE),"")</f>
        <v>41607.482893518521</v>
      </c>
      <c r="J129" s="13">
        <f>IF($A129,VLOOKUP($A129,posting!$A:$N,7,FALSE),"")</f>
        <v>41607.48296296296</v>
      </c>
      <c r="K129" s="13">
        <f>IF($A129,VLOOKUP($A129,posting!$A:$N,8,FALSE),"")</f>
        <v>41607.482974537037</v>
      </c>
      <c r="L129" s="13">
        <f>IF($A129,VLOOKUP($A129,posting!$A:$N,9,FALSE),"")</f>
        <v>41607.483900462961</v>
      </c>
      <c r="M129" s="11">
        <f>IF($A129,VLOOKUP($A129,posting!$A:$N,10,FALSE),"")</f>
        <v>0.20079920079920099</v>
      </c>
      <c r="N129" s="11">
        <f>IF($A129,VLOOKUP($A129,posting!$A:$N,11,FALSE),"")</f>
        <v>0</v>
      </c>
      <c r="O129" s="11" t="str">
        <f>IF($A129,IF(VLOOKUP($A129,posting!$A:$N,13,FALSE)&gt;0,VLOOKUP($A129,posting!$A:$N,13,FALSE),""),"")</f>
        <v/>
      </c>
      <c r="P129" s="11" t="str">
        <f>IF($A129,IF(VLOOKUP($A129,posting!$A:$N,14,FALSE)&gt;0,VLOOKUP($A129,posting!$A:$N,14,FALSE),""),"")</f>
        <v/>
      </c>
      <c r="Q129" s="11" t="str">
        <f>IF($O129="","",VLOOKUP($O129,image!$A:$N,3,FALSE))</f>
        <v/>
      </c>
    </row>
    <row r="130" spans="1:17" s="11" customFormat="1" x14ac:dyDescent="0.25">
      <c r="A130" s="10">
        <v>368</v>
      </c>
      <c r="B130" s="11">
        <f>IF($A130,VLOOKUP($A130,posting!$A:$N,2,FALSE),"")</f>
        <v>33</v>
      </c>
      <c r="C130" s="11">
        <f>IF($A130,VLOOKUP($A130,posting!$A:$N,3,FALSE),"")</f>
        <v>119</v>
      </c>
      <c r="D130" s="12" t="str">
        <f>IF($A130,VLOOKUP($A130,posting!$A:$N,4,FALSE),"")</f>
        <v>sinn für sinn</v>
      </c>
      <c r="E130" s="11" t="str">
        <f>IF($A130,VLOOKUP($A130,posting!$A:$N,12,FALSE),"")</f>
        <v>TXT</v>
      </c>
      <c r="F130" s="11">
        <v>-1</v>
      </c>
      <c r="G130" s="11">
        <v>1</v>
      </c>
      <c r="H130" s="11" t="str">
        <f>IF($A130,IF(VLOOKUP($A130,posting!$A:$N,5,FALSE)&gt;0,VLOOKUP($A130,posting!$A:$N,5,FALSE),""),"")</f>
        <v/>
      </c>
      <c r="I130" s="13">
        <f>IF($A130,VLOOKUP($A130,posting!$A:$N,6,FALSE),"")</f>
        <v>41472.964525462965</v>
      </c>
      <c r="J130" s="13">
        <f>IF($A130,VLOOKUP($A130,posting!$A:$N,7,FALSE),"")</f>
        <v>41472.964548611111</v>
      </c>
      <c r="K130" s="13">
        <f>IF($A130,VLOOKUP($A130,posting!$A:$N,8,FALSE),"")</f>
        <v>41472.964560185188</v>
      </c>
      <c r="L130" s="13">
        <f>IF($A130,VLOOKUP($A130,posting!$A:$N,9,FALSE),"")</f>
        <v>41607.483946759261</v>
      </c>
      <c r="M130" s="11">
        <f>IF($A130,VLOOKUP($A130,posting!$A:$N,10,FALSE),"")</f>
        <v>0.20079920079920099</v>
      </c>
      <c r="N130" s="11">
        <f>IF($A130,VLOOKUP($A130,posting!$A:$N,11,FALSE),"")</f>
        <v>0</v>
      </c>
      <c r="O130" s="11" t="str">
        <f>IF($A130,IF(VLOOKUP($A130,posting!$A:$N,13,FALSE)&gt;0,VLOOKUP($A130,posting!$A:$N,13,FALSE),""),"")</f>
        <v/>
      </c>
      <c r="P130" s="11" t="str">
        <f>IF($A130,IF(VLOOKUP($A130,posting!$A:$N,14,FALSE)&gt;0,VLOOKUP($A130,posting!$A:$N,14,FALSE),""),"")</f>
        <v/>
      </c>
      <c r="Q130" s="11" t="str">
        <f>IF($O130="","",VLOOKUP($O130,image!$A:$N,3,FALSE))</f>
        <v/>
      </c>
    </row>
    <row r="131" spans="1:17" s="11" customFormat="1" x14ac:dyDescent="0.25">
      <c r="A131" s="10">
        <v>369</v>
      </c>
      <c r="B131" s="11">
        <f>IF($A131,VLOOKUP($A131,posting!$A:$N,2,FALSE),"")</f>
        <v>33</v>
      </c>
      <c r="C131" s="11">
        <f>IF($A131,VLOOKUP($A131,posting!$A:$N,3,FALSE),"")</f>
        <v>129</v>
      </c>
      <c r="D131" s="12" t="str">
        <f>IF($A131,VLOOKUP($A131,posting!$A:$N,4,FALSE),"")</f>
        <v>Sinn für Sinn -&gt; Zuständigkeit bei Bloggern</v>
      </c>
      <c r="E131" s="11" t="str">
        <f>IF($A131,VLOOKUP($A131,posting!$A:$N,12,FALSE),"")</f>
        <v>TXT</v>
      </c>
      <c r="F131" s="11">
        <v>-1</v>
      </c>
      <c r="G131" s="11">
        <v>1</v>
      </c>
      <c r="H131" s="11" t="str">
        <f>IF($A131,IF(VLOOKUP($A131,posting!$A:$N,5,FALSE)&gt;0,VLOOKUP($A131,posting!$A:$N,5,FALSE),""),"")</f>
        <v/>
      </c>
      <c r="I131" s="13">
        <f>IF($A131,VLOOKUP($A131,posting!$A:$N,6,FALSE),"")</f>
        <v>41607.482951388891</v>
      </c>
      <c r="J131" s="13">
        <f>IF($A131,VLOOKUP($A131,posting!$A:$N,7,FALSE),"")</f>
        <v>41607.483124999999</v>
      </c>
      <c r="K131" s="13">
        <f>IF($A131,VLOOKUP($A131,posting!$A:$N,8,FALSE),"")</f>
        <v>41607.483148148145</v>
      </c>
      <c r="L131" s="13">
        <f>IF($A131,VLOOKUP($A131,posting!$A:$N,9,FALSE),"")</f>
        <v>41607.484097222223</v>
      </c>
      <c r="M131" s="11">
        <f>IF($A131,VLOOKUP($A131,posting!$A:$N,10,FALSE),"")</f>
        <v>0.20279720279720301</v>
      </c>
      <c r="N131" s="11">
        <f>IF($A131,VLOOKUP($A131,posting!$A:$N,11,FALSE),"")</f>
        <v>0</v>
      </c>
      <c r="O131" s="11" t="str">
        <f>IF($A131,IF(VLOOKUP($A131,posting!$A:$N,13,FALSE)&gt;0,VLOOKUP($A131,posting!$A:$N,13,FALSE),""),"")</f>
        <v/>
      </c>
      <c r="P131" s="11" t="str">
        <f>IF($A131,IF(VLOOKUP($A131,posting!$A:$N,14,FALSE)&gt;0,VLOOKUP($A131,posting!$A:$N,14,FALSE),""),"")</f>
        <v/>
      </c>
      <c r="Q131" s="11" t="str">
        <f>IF($O131="","",VLOOKUP($O131,image!$A:$N,3,FALSE))</f>
        <v/>
      </c>
    </row>
    <row r="132" spans="1:17" s="11" customFormat="1" x14ac:dyDescent="0.25">
      <c r="A132" s="10">
        <v>370</v>
      </c>
      <c r="B132" s="11">
        <f>IF($A132,VLOOKUP($A132,posting!$A:$N,2,FALSE),"")</f>
        <v>33</v>
      </c>
      <c r="C132" s="11">
        <f>IF($A132,VLOOKUP($A132,posting!$A:$N,3,FALSE),"")</f>
        <v>123</v>
      </c>
      <c r="D132" s="12" t="str">
        <f>IF($A132,VLOOKUP($A132,posting!$A:$N,4,FALSE),"")</f>
        <v>sziq und los</v>
      </c>
      <c r="E132" s="11" t="str">
        <f>IF($A132,VLOOKUP($A132,posting!$A:$N,12,FALSE),"")</f>
        <v>TXT</v>
      </c>
      <c r="F132" s="11">
        <v>-1</v>
      </c>
      <c r="G132" s="11">
        <v>1</v>
      </c>
      <c r="H132" s="11" t="str">
        <f>IF($A132,IF(VLOOKUP($A132,posting!$A:$N,5,FALSE)&gt;0,VLOOKUP($A132,posting!$A:$N,5,FALSE),""),"")</f>
        <v/>
      </c>
      <c r="I132" s="13">
        <f>IF($A132,VLOOKUP($A132,posting!$A:$N,6,FALSE),"")</f>
        <v>41607.483101851853</v>
      </c>
      <c r="J132" s="13">
        <f>IF($A132,VLOOKUP($A132,posting!$A:$N,7,FALSE),"")</f>
        <v>41607.483136574076</v>
      </c>
      <c r="K132" s="13">
        <f>IF($A132,VLOOKUP($A132,posting!$A:$N,8,FALSE),"")</f>
        <v>41607.483148148145</v>
      </c>
      <c r="L132" s="13">
        <f>IF($A132,VLOOKUP($A132,posting!$A:$N,9,FALSE),"")</f>
        <v>41607.484097222223</v>
      </c>
      <c r="M132" s="11">
        <f>IF($A132,VLOOKUP($A132,posting!$A:$N,10,FALSE),"")</f>
        <v>0.10089910089910099</v>
      </c>
      <c r="N132" s="11">
        <f>IF($A132,VLOOKUP($A132,posting!$A:$N,11,FALSE),"")</f>
        <v>0</v>
      </c>
      <c r="O132" s="11" t="str">
        <f>IF($A132,IF(VLOOKUP($A132,posting!$A:$N,13,FALSE)&gt;0,VLOOKUP($A132,posting!$A:$N,13,FALSE),""),"")</f>
        <v/>
      </c>
      <c r="P132" s="11" t="str">
        <f>IF($A132,IF(VLOOKUP($A132,posting!$A:$N,14,FALSE)&gt;0,VLOOKUP($A132,posting!$A:$N,14,FALSE),""),"")</f>
        <v/>
      </c>
      <c r="Q132" s="11" t="str">
        <f>IF($O132="","",VLOOKUP($O132,image!$A:$N,3,FALSE))</f>
        <v/>
      </c>
    </row>
    <row r="133" spans="1:17" s="11" customFormat="1" x14ac:dyDescent="0.25">
      <c r="A133" s="10">
        <v>371</v>
      </c>
      <c r="B133" s="11">
        <f>IF($A133,VLOOKUP($A133,posting!$A:$N,2,FALSE),"")</f>
        <v>33</v>
      </c>
      <c r="C133" s="11">
        <f>IF($A133,VLOOKUP($A133,posting!$A:$N,3,FALSE),"")</f>
        <v>127</v>
      </c>
      <c r="D133" s="12" t="str">
        <f>IF($A133,VLOOKUP($A133,posting!$A:$N,4,FALSE),"")</f>
        <v>sz IQ</v>
      </c>
      <c r="E133" s="11" t="str">
        <f>IF($A133,VLOOKUP($A133,posting!$A:$N,12,FALSE),"")</f>
        <v>TXT</v>
      </c>
      <c r="F133" s="11">
        <v>-1</v>
      </c>
      <c r="G133" s="11">
        <v>1</v>
      </c>
      <c r="H133" s="11" t="str">
        <f>IF($A133,IF(VLOOKUP($A133,posting!$A:$N,5,FALSE)&gt;0,VLOOKUP($A133,posting!$A:$N,5,FALSE),""),"")</f>
        <v/>
      </c>
      <c r="I133" s="13">
        <f>IF($A133,VLOOKUP($A133,posting!$A:$N,6,FALSE),"")</f>
        <v>41607.483020833337</v>
      </c>
      <c r="J133" s="13">
        <f>IF($A133,VLOOKUP($A133,posting!$A:$N,7,FALSE),"")</f>
        <v>41607.483032407406</v>
      </c>
      <c r="K133" s="13">
        <f>IF($A133,VLOOKUP($A133,posting!$A:$N,8,FALSE),"")</f>
        <v>41607.483055555553</v>
      </c>
      <c r="L133" s="13">
        <f>IF($A133,VLOOKUP($A133,posting!$A:$N,9,FALSE),"")</f>
        <v>41607.484120370369</v>
      </c>
      <c r="M133" s="11">
        <f>IF($A133,VLOOKUP($A133,posting!$A:$N,10,FALSE),"")</f>
        <v>0.10089910089910099</v>
      </c>
      <c r="N133" s="11">
        <f>IF($A133,VLOOKUP($A133,posting!$A:$N,11,FALSE),"")</f>
        <v>0</v>
      </c>
      <c r="O133" s="11" t="str">
        <f>IF($A133,IF(VLOOKUP($A133,posting!$A:$N,13,FALSE)&gt;0,VLOOKUP($A133,posting!$A:$N,13,FALSE),""),"")</f>
        <v/>
      </c>
      <c r="P133" s="11" t="str">
        <f>IF($A133,IF(VLOOKUP($A133,posting!$A:$N,14,FALSE)&gt;0,VLOOKUP($A133,posting!$A:$N,14,FALSE),""),"")</f>
        <v/>
      </c>
      <c r="Q133" s="11" t="str">
        <f>IF($O133="","",VLOOKUP($O133,image!$A:$N,3,FALSE))</f>
        <v/>
      </c>
    </row>
    <row r="134" spans="1:17" s="11" customFormat="1" x14ac:dyDescent="0.25">
      <c r="A134" s="10">
        <v>372</v>
      </c>
      <c r="B134" s="11">
        <f>IF($A134,VLOOKUP($A134,posting!$A:$N,2,FALSE),"")</f>
        <v>33</v>
      </c>
      <c r="C134" s="11">
        <f>IF($A134,VLOOKUP($A134,posting!$A:$N,3,FALSE),"")</f>
        <v>122</v>
      </c>
      <c r="D134" s="12" t="str">
        <f>IF($A134,VLOOKUP($A134,posting!$A:$N,4,FALSE),"")</f>
        <v>zwanghaften benutzen NUR Inteligenz</v>
      </c>
      <c r="E134" s="11" t="str">
        <f>IF($A134,VLOOKUP($A134,posting!$A:$N,12,FALSE),"")</f>
        <v>TXT</v>
      </c>
      <c r="F134" s="11">
        <v>-1</v>
      </c>
      <c r="G134" s="11">
        <v>1</v>
      </c>
      <c r="H134" s="11" t="str">
        <f>IF($A134,IF(VLOOKUP($A134,posting!$A:$N,5,FALSE)&gt;0,VLOOKUP($A134,posting!$A:$N,5,FALSE),""),"")</f>
        <v/>
      </c>
      <c r="I134" s="13">
        <f>IF($A134,VLOOKUP($A134,posting!$A:$N,6,FALSE),"")</f>
        <v>41607.483310185184</v>
      </c>
      <c r="J134" s="13">
        <f>IF($A134,VLOOKUP($A134,posting!$A:$N,7,FALSE),"")</f>
        <v>41607.483391203707</v>
      </c>
      <c r="K134" s="13">
        <f>IF($A134,VLOOKUP($A134,posting!$A:$N,8,FALSE),"")</f>
        <v>41607.483402777776</v>
      </c>
      <c r="L134" s="13">
        <f>IF($A134,VLOOKUP($A134,posting!$A:$N,9,FALSE),"")</f>
        <v>41607.4843287037</v>
      </c>
      <c r="M134" s="11">
        <f>IF($A134,VLOOKUP($A134,posting!$A:$N,10,FALSE),"")</f>
        <v>0.101898101898102</v>
      </c>
      <c r="N134" s="11">
        <f>IF($A134,VLOOKUP($A134,posting!$A:$N,11,FALSE),"")</f>
        <v>0</v>
      </c>
      <c r="O134" s="11" t="str">
        <f>IF($A134,IF(VLOOKUP($A134,posting!$A:$N,13,FALSE)&gt;0,VLOOKUP($A134,posting!$A:$N,13,FALSE),""),"")</f>
        <v/>
      </c>
      <c r="P134" s="11" t="str">
        <f>IF($A134,IF(VLOOKUP($A134,posting!$A:$N,14,FALSE)&gt;0,VLOOKUP($A134,posting!$A:$N,14,FALSE),""),"")</f>
        <v/>
      </c>
      <c r="Q134" s="11" t="str">
        <f>IF($O134="","",VLOOKUP($O134,image!$A:$N,3,FALSE))</f>
        <v/>
      </c>
    </row>
    <row r="135" spans="1:17" s="11" customFormat="1" x14ac:dyDescent="0.25">
      <c r="A135" s="10">
        <v>373</v>
      </c>
      <c r="B135" s="11">
        <f>IF($A135,VLOOKUP($A135,posting!$A:$N,2,FALSE),"")</f>
        <v>33</v>
      </c>
      <c r="C135" s="11">
        <f>IF($A135,VLOOKUP($A135,posting!$A:$N,3,FALSE),"")</f>
        <v>127</v>
      </c>
      <c r="D135" s="12" t="str">
        <f>IF($A135,VLOOKUP($A135,posting!$A:$N,4,FALSE),"")</f>
        <v>Wer das liesst ist Doof</v>
      </c>
      <c r="E135" s="11" t="str">
        <f>IF($A135,VLOOKUP($A135,posting!$A:$N,12,FALSE),"")</f>
        <v>TXT</v>
      </c>
      <c r="F135" s="11">
        <v>-1</v>
      </c>
      <c r="G135" s="11">
        <v>1</v>
      </c>
      <c r="H135" s="11" t="str">
        <f>IF($A135,IF(VLOOKUP($A135,posting!$A:$N,5,FALSE)&gt;0,VLOOKUP($A135,posting!$A:$N,5,FALSE),""),"")</f>
        <v/>
      </c>
      <c r="I135" s="13">
        <f>IF($A135,VLOOKUP($A135,posting!$A:$N,6,FALSE),"")</f>
        <v>41607.483344907407</v>
      </c>
      <c r="J135" s="13">
        <f>IF($A135,VLOOKUP($A135,posting!$A:$N,7,FALSE),"")</f>
        <v>41607.483425925922</v>
      </c>
      <c r="K135" s="13">
        <f>IF($A135,VLOOKUP($A135,posting!$A:$N,8,FALSE),"")</f>
        <v>41607.483437499999</v>
      </c>
      <c r="L135" s="13">
        <f>IF($A135,VLOOKUP($A135,posting!$A:$N,9,FALSE),"")</f>
        <v>41607.484502314815</v>
      </c>
      <c r="M135" s="11">
        <f>IF($A135,VLOOKUP($A135,posting!$A:$N,10,FALSE),"")</f>
        <v>1.9980019980020002E-3</v>
      </c>
      <c r="N135" s="11">
        <f>IF($A135,VLOOKUP($A135,posting!$A:$N,11,FALSE),"")</f>
        <v>0</v>
      </c>
      <c r="O135" s="11" t="str">
        <f>IF($A135,IF(VLOOKUP($A135,posting!$A:$N,13,FALSE)&gt;0,VLOOKUP($A135,posting!$A:$N,13,FALSE),""),"")</f>
        <v/>
      </c>
      <c r="P135" s="11" t="str">
        <f>IF($A135,IF(VLOOKUP($A135,posting!$A:$N,14,FALSE)&gt;0,VLOOKUP($A135,posting!$A:$N,14,FALSE),""),"")</f>
        <v/>
      </c>
      <c r="Q135" s="11" t="str">
        <f>IF($O135="","",VLOOKUP($O135,image!$A:$N,3,FALSE))</f>
        <v/>
      </c>
    </row>
    <row r="136" spans="1:17" s="11" customFormat="1" x14ac:dyDescent="0.25">
      <c r="A136" s="10">
        <v>374</v>
      </c>
      <c r="B136" s="11">
        <f>IF($A136,VLOOKUP($A136,posting!$A:$N,2,FALSE),"")</f>
        <v>33</v>
      </c>
      <c r="C136" s="11">
        <f>IF($A136,VLOOKUP($A136,posting!$A:$N,3,FALSE),"")</f>
        <v>122</v>
      </c>
      <c r="D136" s="12" t="str">
        <f>IF($A136,VLOOKUP($A136,posting!$A:$N,4,FALSE),"")</f>
        <v>Dozent wurde erzogen.</v>
      </c>
      <c r="E136" s="11" t="str">
        <f>IF($A136,VLOOKUP($A136,posting!$A:$N,12,FALSE),"")</f>
        <v>TXT</v>
      </c>
      <c r="F136" s="11">
        <v>-1</v>
      </c>
      <c r="G136" s="11">
        <v>1</v>
      </c>
      <c r="H136" s="11" t="str">
        <f>IF($A136,IF(VLOOKUP($A136,posting!$A:$N,5,FALSE)&gt;0,VLOOKUP($A136,posting!$A:$N,5,FALSE),""),"")</f>
        <v/>
      </c>
      <c r="I136" s="13">
        <f>IF($A136,VLOOKUP($A136,posting!$A:$N,6,FALSE),"")</f>
        <v>41607.483483796299</v>
      </c>
      <c r="J136" s="13">
        <f>IF($A136,VLOOKUP($A136,posting!$A:$N,7,FALSE),"")</f>
        <v>41607.483622685184</v>
      </c>
      <c r="K136" s="13">
        <f>IF($A136,VLOOKUP($A136,posting!$A:$N,8,FALSE),"")</f>
        <v>41607.483634259261</v>
      </c>
      <c r="L136" s="13">
        <f>IF($A136,VLOOKUP($A136,posting!$A:$N,9,FALSE),"")</f>
        <v>41607.484548611108</v>
      </c>
      <c r="M136" s="11">
        <f>IF($A136,VLOOKUP($A136,posting!$A:$N,10,FALSE),"")</f>
        <v>0.101898101898102</v>
      </c>
      <c r="N136" s="11">
        <f>IF($A136,VLOOKUP($A136,posting!$A:$N,11,FALSE),"")</f>
        <v>0</v>
      </c>
      <c r="O136" s="11" t="str">
        <f>IF($A136,IF(VLOOKUP($A136,posting!$A:$N,13,FALSE)&gt;0,VLOOKUP($A136,posting!$A:$N,13,FALSE),""),"")</f>
        <v/>
      </c>
      <c r="P136" s="11" t="str">
        <f>IF($A136,IF(VLOOKUP($A136,posting!$A:$N,14,FALSE)&gt;0,VLOOKUP($A136,posting!$A:$N,14,FALSE),""),"")</f>
        <v/>
      </c>
      <c r="Q136" s="11" t="str">
        <f>IF($O136="","",VLOOKUP($O136,image!$A:$N,3,FALSE))</f>
        <v/>
      </c>
    </row>
    <row r="137" spans="1:17" s="11" customFormat="1" x14ac:dyDescent="0.25">
      <c r="A137" s="10">
        <v>375</v>
      </c>
      <c r="B137" s="11">
        <f>IF($A137,VLOOKUP($A137,posting!$A:$N,2,FALSE),"")</f>
        <v>33</v>
      </c>
      <c r="C137" s="11">
        <f>IF($A137,VLOOKUP($A137,posting!$A:$N,3,FALSE),"")</f>
        <v>125</v>
      </c>
      <c r="D137" s="12" t="str">
        <f>IF($A137,VLOOKUP($A137,posting!$A:$N,4,FALSE),"")</f>
        <v>Beitrag</v>
      </c>
      <c r="E137" s="11" t="str">
        <f>IF($A137,VLOOKUP($A137,posting!$A:$N,12,FALSE),"")</f>
        <v>IMG</v>
      </c>
      <c r="F137" s="11">
        <v>-1</v>
      </c>
      <c r="G137" s="11">
        <v>1</v>
      </c>
      <c r="H137" s="11" t="str">
        <f>IF($A137,IF(VLOOKUP($A137,posting!$A:$N,5,FALSE)&gt;0,VLOOKUP($A137,posting!$A:$N,5,FALSE),""),"")</f>
        <v/>
      </c>
      <c r="I137" s="13">
        <f>IF($A137,VLOOKUP($A137,posting!$A:$N,6,FALSE),"")</f>
        <v>41600.012071759258</v>
      </c>
      <c r="J137" s="13">
        <f>IF($A137,VLOOKUP($A137,posting!$A:$N,7,FALSE),"")</f>
        <v>41600.014317129629</v>
      </c>
      <c r="K137" s="13">
        <f>IF($A137,VLOOKUP($A137,posting!$A:$N,8,FALSE),"")</f>
        <v>41600.014444444445</v>
      </c>
      <c r="L137" s="13">
        <f>IF($A137,VLOOKUP($A137,posting!$A:$N,9,FALSE),"")</f>
        <v>41607.484629629631</v>
      </c>
      <c r="M137" s="11">
        <f>IF($A137,VLOOKUP($A137,posting!$A:$N,10,FALSE),"")</f>
        <v>0.1998001998002</v>
      </c>
      <c r="N137" s="11">
        <f>IF($A137,VLOOKUP($A137,posting!$A:$N,11,FALSE),"")</f>
        <v>0</v>
      </c>
      <c r="O137" s="11">
        <f>IF($A137,IF(VLOOKUP($A137,posting!$A:$N,13,FALSE)&gt;0,VLOOKUP($A137,posting!$A:$N,13,FALSE),""),"")</f>
        <v>33</v>
      </c>
      <c r="P137" s="11" t="str">
        <f>IF($A137,IF(VLOOKUP($A137,posting!$A:$N,14,FALSE)&gt;0,VLOOKUP($A137,posting!$A:$N,14,FALSE),""),"")</f>
        <v/>
      </c>
      <c r="Q137" s="11" t="b">
        <f>IF($O137="","",VLOOKUP($O137,image!$A:$N,3,FALSE))</f>
        <v>1</v>
      </c>
    </row>
    <row r="138" spans="1:17" s="11" customFormat="1" x14ac:dyDescent="0.25">
      <c r="A138" s="10">
        <v>376</v>
      </c>
      <c r="B138" s="11">
        <f>IF($A138,VLOOKUP($A138,posting!$A:$N,2,FALSE),"")</f>
        <v>33</v>
      </c>
      <c r="C138" s="11">
        <f>IF($A138,VLOOKUP($A138,posting!$A:$N,3,FALSE),"")</f>
        <v>119</v>
      </c>
      <c r="D138" s="12" t="str">
        <f>IF($A138,VLOOKUP($A138,posting!$A:$N,4,FALSE),"")</f>
        <v>also ich hatte 50 euro</v>
      </c>
      <c r="E138" s="11" t="str">
        <f>IF($A138,VLOOKUP($A138,posting!$A:$N,12,FALSE),"")</f>
        <v>TXT</v>
      </c>
      <c r="F138" s="11">
        <v>-1</v>
      </c>
      <c r="G138" s="11">
        <v>1</v>
      </c>
      <c r="H138" s="11" t="str">
        <f>IF($A138,IF(VLOOKUP($A138,posting!$A:$N,5,FALSE)&gt;0,VLOOKUP($A138,posting!$A:$N,5,FALSE),""),"")</f>
        <v/>
      </c>
      <c r="I138" s="13">
        <f>IF($A138,VLOOKUP($A138,posting!$A:$N,6,FALSE),"")</f>
        <v>41472.965185185189</v>
      </c>
      <c r="J138" s="13">
        <f>IF($A138,VLOOKUP($A138,posting!$A:$N,7,FALSE),"")</f>
        <v>41472.965243055558</v>
      </c>
      <c r="K138" s="13">
        <f>IF($A138,VLOOKUP($A138,posting!$A:$N,8,FALSE),"")</f>
        <v>41472.965254629627</v>
      </c>
      <c r="L138" s="13">
        <f>IF($A138,VLOOKUP($A138,posting!$A:$N,9,FALSE),"")</f>
        <v>41607.4846412037</v>
      </c>
      <c r="M138" s="11">
        <f>IF($A138,VLOOKUP($A138,posting!$A:$N,10,FALSE),"")</f>
        <v>0.10089910089910099</v>
      </c>
      <c r="N138" s="11">
        <f>IF($A138,VLOOKUP($A138,posting!$A:$N,11,FALSE),"")</f>
        <v>0</v>
      </c>
      <c r="O138" s="11" t="str">
        <f>IF($A138,IF(VLOOKUP($A138,posting!$A:$N,13,FALSE)&gt;0,VLOOKUP($A138,posting!$A:$N,13,FALSE),""),"")</f>
        <v/>
      </c>
      <c r="P138" s="11" t="str">
        <f>IF($A138,IF(VLOOKUP($A138,posting!$A:$N,14,FALSE)&gt;0,VLOOKUP($A138,posting!$A:$N,14,FALSE),""),"")</f>
        <v/>
      </c>
      <c r="Q138" s="11" t="str">
        <f>IF($O138="","",VLOOKUP($O138,image!$A:$N,3,FALSE))</f>
        <v/>
      </c>
    </row>
    <row r="139" spans="1:17" s="11" customFormat="1" x14ac:dyDescent="0.25">
      <c r="A139" s="10">
        <v>377</v>
      </c>
      <c r="B139" s="11">
        <f>IF($A139,VLOOKUP($A139,posting!$A:$N,2,FALSE),"")</f>
        <v>33</v>
      </c>
      <c r="C139" s="11">
        <f>IF($A139,VLOOKUP($A139,posting!$A:$N,3,FALSE),"")</f>
        <v>127</v>
      </c>
      <c r="D139" s="12" t="str">
        <f>IF($A139,VLOOKUP($A139,posting!$A:$N,4,FALSE),"")</f>
        <v>Kaffee mag ich nicht</v>
      </c>
      <c r="E139" s="11" t="str">
        <f>IF($A139,VLOOKUP($A139,posting!$A:$N,12,FALSE),"")</f>
        <v>TXT</v>
      </c>
      <c r="F139" s="11">
        <v>-1</v>
      </c>
      <c r="G139" s="11">
        <v>1</v>
      </c>
      <c r="H139" s="11" t="str">
        <f>IF($A139,IF(VLOOKUP($A139,posting!$A:$N,5,FALSE)&gt;0,VLOOKUP($A139,posting!$A:$N,5,FALSE),""),"")</f>
        <v/>
      </c>
      <c r="I139" s="13">
        <f>IF($A139,VLOOKUP($A139,posting!$A:$N,6,FALSE),"")</f>
        <v>41607.483541666668</v>
      </c>
      <c r="J139" s="13">
        <f>IF($A139,VLOOKUP($A139,posting!$A:$N,7,FALSE),"")</f>
        <v>41607.483622685184</v>
      </c>
      <c r="K139" s="13">
        <f>IF($A139,VLOOKUP($A139,posting!$A:$N,8,FALSE),"")</f>
        <v>41607.483634259261</v>
      </c>
      <c r="L139" s="13">
        <f>IF($A139,VLOOKUP($A139,posting!$A:$N,9,FALSE),"")</f>
        <v>41607.484699074077</v>
      </c>
      <c r="M139" s="11">
        <f>IF($A139,VLOOKUP($A139,posting!$A:$N,10,FALSE),"")</f>
        <v>0.10089910089910099</v>
      </c>
      <c r="N139" s="11">
        <f>IF($A139,VLOOKUP($A139,posting!$A:$N,11,FALSE),"")</f>
        <v>0</v>
      </c>
      <c r="O139" s="11" t="str">
        <f>IF($A139,IF(VLOOKUP($A139,posting!$A:$N,13,FALSE)&gt;0,VLOOKUP($A139,posting!$A:$N,13,FALSE),""),"")</f>
        <v/>
      </c>
      <c r="P139" s="11" t="str">
        <f>IF($A139,IF(VLOOKUP($A139,posting!$A:$N,14,FALSE)&gt;0,VLOOKUP($A139,posting!$A:$N,14,FALSE),""),"")</f>
        <v/>
      </c>
      <c r="Q139" s="11" t="str">
        <f>IF($O139="","",VLOOKUP($O139,image!$A:$N,3,FALSE))</f>
        <v/>
      </c>
    </row>
    <row r="140" spans="1:17" s="11" customFormat="1" x14ac:dyDescent="0.25">
      <c r="A140" s="10">
        <v>378</v>
      </c>
      <c r="B140" s="11">
        <f>IF($A140,VLOOKUP($A140,posting!$A:$N,2,FALSE),"")</f>
        <v>33</v>
      </c>
      <c r="C140" s="11">
        <f>IF($A140,VLOOKUP($A140,posting!$A:$N,3,FALSE),"")</f>
        <v>120</v>
      </c>
      <c r="D140" s="12" t="str">
        <f>IF($A140,VLOOKUP($A140,posting!$A:$N,4,FALSE),"")</f>
        <v>Gehirnwellenabriss.</v>
      </c>
      <c r="E140" s="11" t="str">
        <f>IF($A140,VLOOKUP($A140,posting!$A:$N,12,FALSE),"")</f>
        <v>TXT</v>
      </c>
      <c r="F140" s="11">
        <v>0</v>
      </c>
      <c r="G140" s="11">
        <v>1</v>
      </c>
      <c r="H140" s="11" t="str">
        <f>IF($A140,IF(VLOOKUP($A140,posting!$A:$N,5,FALSE)&gt;0,VLOOKUP($A140,posting!$A:$N,5,FALSE),""),"")</f>
        <v/>
      </c>
      <c r="I140" s="13">
        <f>IF($A140,VLOOKUP($A140,posting!$A:$N,6,FALSE),"")</f>
        <v>41607.483749999999</v>
      </c>
      <c r="J140" s="13">
        <f>IF($A140,VLOOKUP($A140,posting!$A:$N,7,FALSE),"")</f>
        <v>41607.483807870369</v>
      </c>
      <c r="K140" s="13">
        <f>IF($A140,VLOOKUP($A140,posting!$A:$N,8,FALSE),"")</f>
        <v>41607.483831018515</v>
      </c>
      <c r="L140" s="13">
        <f>IF($A140,VLOOKUP($A140,posting!$A:$N,9,FALSE),"")</f>
        <v>41607.484780092593</v>
      </c>
      <c r="M140" s="11">
        <f>IF($A140,VLOOKUP($A140,posting!$A:$N,10,FALSE),"")</f>
        <v>0.1998001998002</v>
      </c>
      <c r="N140" s="11">
        <f>IF($A140,VLOOKUP($A140,posting!$A:$N,11,FALSE),"")</f>
        <v>0</v>
      </c>
      <c r="O140" s="11" t="str">
        <f>IF($A140,IF(VLOOKUP($A140,posting!$A:$N,13,FALSE)&gt;0,VLOOKUP($A140,posting!$A:$N,13,FALSE),""),"")</f>
        <v/>
      </c>
      <c r="P140" s="11" t="str">
        <f>IF($A140,IF(VLOOKUP($A140,posting!$A:$N,14,FALSE)&gt;0,VLOOKUP($A140,posting!$A:$N,14,FALSE),""),"")</f>
        <v/>
      </c>
      <c r="Q140" s="11" t="str">
        <f>IF($O140="","",VLOOKUP($O140,image!$A:$N,3,FALSE))</f>
        <v/>
      </c>
    </row>
    <row r="141" spans="1:17" s="11" customFormat="1" x14ac:dyDescent="0.25">
      <c r="A141" s="10">
        <v>379</v>
      </c>
      <c r="B141" s="11">
        <f>IF($A141,VLOOKUP($A141,posting!$A:$N,2,FALSE),"")</f>
        <v>33</v>
      </c>
      <c r="C141" s="11">
        <f>IF($A141,VLOOKUP($A141,posting!$A:$N,3,FALSE),"")</f>
        <v>122</v>
      </c>
      <c r="D141" s="12" t="str">
        <f>IF($A141,VLOOKUP($A141,posting!$A:$N,4,FALSE),"")</f>
        <v>Gehrinwellen sind im HIRN!</v>
      </c>
      <c r="E141" s="11" t="str">
        <f>IF($A141,VLOOKUP($A141,posting!$A:$N,12,FALSE),"")</f>
        <v>TXT</v>
      </c>
      <c r="F141" s="11">
        <v>1</v>
      </c>
      <c r="G141" s="11">
        <v>1</v>
      </c>
      <c r="H141" s="11" t="str">
        <f>IF($A141,IF(VLOOKUP($A141,posting!$A:$N,5,FALSE)&gt;0,VLOOKUP($A141,posting!$A:$N,5,FALSE),""),"")</f>
        <v/>
      </c>
      <c r="I141" s="13">
        <f>IF($A141,VLOOKUP($A141,posting!$A:$N,6,FALSE),"")</f>
        <v>41607.483842592592</v>
      </c>
      <c r="J141" s="13">
        <f>IF($A141,VLOOKUP($A141,posting!$A:$N,7,FALSE),"")</f>
        <v>41607.483912037038</v>
      </c>
      <c r="K141" s="13">
        <f>IF($A141,VLOOKUP($A141,posting!$A:$N,8,FALSE),"")</f>
        <v>41607.483923611115</v>
      </c>
      <c r="L141" s="13">
        <f>IF($A141,VLOOKUP($A141,posting!$A:$N,9,FALSE),"")</f>
        <v>41607.484837962962</v>
      </c>
      <c r="M141" s="11">
        <f>IF($A141,VLOOKUP($A141,posting!$A:$N,10,FALSE),"")</f>
        <v>0.20079920079920099</v>
      </c>
      <c r="N141" s="11">
        <f>IF($A141,VLOOKUP($A141,posting!$A:$N,11,FALSE),"")</f>
        <v>0</v>
      </c>
      <c r="O141" s="11" t="str">
        <f>IF($A141,IF(VLOOKUP($A141,posting!$A:$N,13,FALSE)&gt;0,VLOOKUP($A141,posting!$A:$N,13,FALSE),""),"")</f>
        <v/>
      </c>
      <c r="P141" s="11" t="str">
        <f>IF($A141,IF(VLOOKUP($A141,posting!$A:$N,14,FALSE)&gt;0,VLOOKUP($A141,posting!$A:$N,14,FALSE),""),"")</f>
        <v/>
      </c>
      <c r="Q141" s="11" t="str">
        <f>IF($O141="","",VLOOKUP($O141,image!$A:$N,3,FALSE))</f>
        <v/>
      </c>
    </row>
    <row r="142" spans="1:17" s="11" customFormat="1" x14ac:dyDescent="0.25">
      <c r="A142" s="10">
        <v>380</v>
      </c>
      <c r="B142" s="11">
        <f>IF($A142,VLOOKUP($A142,posting!$A:$N,2,FALSE),"")</f>
        <v>33</v>
      </c>
      <c r="C142" s="11">
        <f>IF($A142,VLOOKUP($A142,posting!$A:$N,3,FALSE),"")</f>
        <v>129</v>
      </c>
      <c r="D142" s="12" t="str">
        <f>IF($A142,VLOOKUP($A142,posting!$A:$N,4,FALSE),"")</f>
        <v>der hat'n Aufmerksamkeitsdefizit:</v>
      </c>
      <c r="E142" s="11" t="str">
        <f>IF($A142,VLOOKUP($A142,posting!$A:$N,12,FALSE),"")</f>
        <v>TXT</v>
      </c>
      <c r="F142" s="11">
        <v>-1</v>
      </c>
      <c r="G142" s="11">
        <v>1</v>
      </c>
      <c r="H142" s="11" t="str">
        <f>IF($A142,IF(VLOOKUP($A142,posting!$A:$N,5,FALSE)&gt;0,VLOOKUP($A142,posting!$A:$N,5,FALSE),""),"")</f>
        <v/>
      </c>
      <c r="I142" s="13">
        <f>IF($A142,VLOOKUP($A142,posting!$A:$N,6,FALSE),"")</f>
        <v>41607.483703703707</v>
      </c>
      <c r="J142" s="13">
        <f>IF($A142,VLOOKUP($A142,posting!$A:$N,7,FALSE),"")</f>
        <v>41607.483958333331</v>
      </c>
      <c r="K142" s="13">
        <f>IF($A142,VLOOKUP($A142,posting!$A:$N,8,FALSE),"")</f>
        <v>41607.48400462963</v>
      </c>
      <c r="L142" s="13">
        <f>IF($A142,VLOOKUP($A142,posting!$A:$N,9,FALSE),"")</f>
        <v>41607.484953703701</v>
      </c>
      <c r="M142" s="11">
        <f>IF($A142,VLOOKUP($A142,posting!$A:$N,10,FALSE),"")</f>
        <v>0.10089910089910099</v>
      </c>
      <c r="N142" s="11">
        <f>IF($A142,VLOOKUP($A142,posting!$A:$N,11,FALSE),"")</f>
        <v>0</v>
      </c>
      <c r="O142" s="11" t="str">
        <f>IF($A142,IF(VLOOKUP($A142,posting!$A:$N,13,FALSE)&gt;0,VLOOKUP($A142,posting!$A:$N,13,FALSE),""),"")</f>
        <v/>
      </c>
      <c r="P142" s="11" t="str">
        <f>IF($A142,IF(VLOOKUP($A142,posting!$A:$N,14,FALSE)&gt;0,VLOOKUP($A142,posting!$A:$N,14,FALSE),""),"")</f>
        <v/>
      </c>
      <c r="Q142" s="11" t="str">
        <f>IF($O142="","",VLOOKUP($O142,image!$A:$N,3,FALSE))</f>
        <v/>
      </c>
    </row>
    <row r="143" spans="1:17" s="11" customFormat="1" x14ac:dyDescent="0.25">
      <c r="A143" s="10">
        <v>381</v>
      </c>
      <c r="B143" s="11">
        <f>IF($A143,VLOOKUP($A143,posting!$A:$N,2,FALSE),"")</f>
        <v>33</v>
      </c>
      <c r="C143" s="11">
        <f>IF($A143,VLOOKUP($A143,posting!$A:$N,3,FALSE),"")</f>
        <v>128</v>
      </c>
      <c r="D143" s="12" t="str">
        <f>IF($A143,VLOOKUP($A143,posting!$A:$N,4,FALSE),"")</f>
        <v>augen zu, ägypten, schön!</v>
      </c>
      <c r="E143" s="11" t="str">
        <f>IF($A143,VLOOKUP($A143,posting!$A:$N,12,FALSE),"")</f>
        <v>TXT</v>
      </c>
      <c r="F143" s="11">
        <v>-1</v>
      </c>
      <c r="G143" s="11">
        <v>1</v>
      </c>
      <c r="H143" s="11" t="str">
        <f>IF($A143,IF(VLOOKUP($A143,posting!$A:$N,5,FALSE)&gt;0,VLOOKUP($A143,posting!$A:$N,5,FALSE),""),"")</f>
        <v/>
      </c>
      <c r="I143" s="13">
        <f>IF($A143,VLOOKUP($A143,posting!$A:$N,6,FALSE),"")</f>
        <v>41607.483958333331</v>
      </c>
      <c r="J143" s="13">
        <f>IF($A143,VLOOKUP($A143,posting!$A:$N,7,FALSE),"")</f>
        <v>41607.484050925923</v>
      </c>
      <c r="K143" s="13">
        <f>IF($A143,VLOOKUP($A143,posting!$A:$N,8,FALSE),"")</f>
        <v>41607.4840625</v>
      </c>
      <c r="L143" s="13">
        <f>IF($A143,VLOOKUP($A143,posting!$A:$N,9,FALSE),"")</f>
        <v>41607.485000000001</v>
      </c>
      <c r="M143" s="11">
        <f>IF($A143,VLOOKUP($A143,posting!$A:$N,10,FALSE),"")</f>
        <v>0.101898101898102</v>
      </c>
      <c r="N143" s="11">
        <f>IF($A143,VLOOKUP($A143,posting!$A:$N,11,FALSE),"")</f>
        <v>0</v>
      </c>
      <c r="O143" s="11" t="str">
        <f>IF($A143,IF(VLOOKUP($A143,posting!$A:$N,13,FALSE)&gt;0,VLOOKUP($A143,posting!$A:$N,13,FALSE),""),"")</f>
        <v/>
      </c>
      <c r="P143" s="11" t="str">
        <f>IF($A143,IF(VLOOKUP($A143,posting!$A:$N,14,FALSE)&gt;0,VLOOKUP($A143,posting!$A:$N,14,FALSE),""),"")</f>
        <v/>
      </c>
      <c r="Q143" s="11" t="str">
        <f>IF($O143="","",VLOOKUP($O143,image!$A:$N,3,FALSE))</f>
        <v/>
      </c>
    </row>
    <row r="144" spans="1:17" s="11" customFormat="1" x14ac:dyDescent="0.25">
      <c r="A144" s="10">
        <v>382</v>
      </c>
      <c r="B144" s="11">
        <f>IF($A144,VLOOKUP($A144,posting!$A:$N,2,FALSE),"")</f>
        <v>33</v>
      </c>
      <c r="C144" s="11">
        <f>IF($A144,VLOOKUP($A144,posting!$A:$N,3,FALSE),"")</f>
        <v>127</v>
      </c>
      <c r="D144" s="12" t="str">
        <f>IF($A144,VLOOKUP($A144,posting!$A:$N,4,FALSE),"")</f>
        <v>Da wäre ich jetzt lieber als Egypten</v>
      </c>
      <c r="E144" s="11" t="str">
        <f>IF($A144,VLOOKUP($A144,posting!$A:$N,12,FALSE),"")</f>
        <v>IMG</v>
      </c>
      <c r="F144" s="11">
        <v>-1</v>
      </c>
      <c r="G144" s="11">
        <v>1</v>
      </c>
      <c r="H144" s="11" t="str">
        <f>IF($A144,IF(VLOOKUP($A144,posting!$A:$N,5,FALSE)&gt;0,VLOOKUP($A144,posting!$A:$N,5,FALSE),""),"")</f>
        <v/>
      </c>
      <c r="I144" s="13">
        <f>IF($A144,VLOOKUP($A144,posting!$A:$N,6,FALSE),"")</f>
        <v>41607.483784722222</v>
      </c>
      <c r="J144" s="13">
        <f>IF($A144,VLOOKUP($A144,posting!$A:$N,7,FALSE),"")</f>
        <v>41607.483784722222</v>
      </c>
      <c r="K144" s="13">
        <f>IF($A144,VLOOKUP($A144,posting!$A:$N,8,FALSE),"")</f>
        <v>41607.483969907407</v>
      </c>
      <c r="L144" s="13">
        <f>IF($A144,VLOOKUP($A144,posting!$A:$N,9,FALSE),"")</f>
        <v>41607.485023148147</v>
      </c>
      <c r="M144" s="11">
        <f>IF($A144,VLOOKUP($A144,posting!$A:$N,10,FALSE),"")</f>
        <v>0.101898101898102</v>
      </c>
      <c r="N144" s="11">
        <f>IF($A144,VLOOKUP($A144,posting!$A:$N,11,FALSE),"")</f>
        <v>0</v>
      </c>
      <c r="O144" s="11">
        <f>IF($A144,IF(VLOOKUP($A144,posting!$A:$N,13,FALSE)&gt;0,VLOOKUP($A144,posting!$A:$N,13,FALSE),""),"")</f>
        <v>34</v>
      </c>
      <c r="P144" s="11" t="str">
        <f>IF($A144,IF(VLOOKUP($A144,posting!$A:$N,14,FALSE)&gt;0,VLOOKUP($A144,posting!$A:$N,14,FALSE),""),"")</f>
        <v/>
      </c>
      <c r="Q144" s="11" t="b">
        <f>IF($O144="","",VLOOKUP($O144,image!$A:$N,3,FALSE))</f>
        <v>0</v>
      </c>
    </row>
    <row r="145" spans="1:17" s="11" customFormat="1" x14ac:dyDescent="0.25">
      <c r="A145" s="10">
        <v>383</v>
      </c>
      <c r="B145" s="11">
        <f>IF($A145,VLOOKUP($A145,posting!$A:$N,2,FALSE),"")</f>
        <v>33</v>
      </c>
      <c r="C145" s="11">
        <f>IF($A145,VLOOKUP($A145,posting!$A:$N,3,FALSE),"")</f>
        <v>122</v>
      </c>
      <c r="D145" s="12">
        <f>IF($A145,VLOOKUP($A145,posting!$A:$N,4,FALSE),"")</f>
        <v>1</v>
      </c>
      <c r="E145" s="11" t="str">
        <f>IF($A145,VLOOKUP($A145,posting!$A:$N,12,FALSE),"")</f>
        <v>TXT</v>
      </c>
      <c r="F145" s="11">
        <v>-1</v>
      </c>
      <c r="G145" s="11">
        <v>1</v>
      </c>
      <c r="H145" s="11" t="str">
        <f>IF($A145,IF(VLOOKUP($A145,posting!$A:$N,5,FALSE)&gt;0,VLOOKUP($A145,posting!$A:$N,5,FALSE),""),"")</f>
        <v/>
      </c>
      <c r="I145" s="13">
        <f>IF($A145,VLOOKUP($A145,posting!$A:$N,6,FALSE),"")</f>
        <v>41607.484097222223</v>
      </c>
      <c r="J145" s="13">
        <f>IF($A145,VLOOKUP($A145,posting!$A:$N,7,FALSE),"")</f>
        <v>41607.4841087963</v>
      </c>
      <c r="K145" s="13">
        <f>IF($A145,VLOOKUP($A145,posting!$A:$N,8,FALSE),"")</f>
        <v>41607.484120370369</v>
      </c>
      <c r="L145" s="13">
        <f>IF($A145,VLOOKUP($A145,posting!$A:$N,9,FALSE),"")</f>
        <v>41607.485046296293</v>
      </c>
      <c r="M145" s="11">
        <f>IF($A145,VLOOKUP($A145,posting!$A:$N,10,FALSE),"")</f>
        <v>9.9900099900099903E-2</v>
      </c>
      <c r="N145" s="11">
        <f>IF($A145,VLOOKUP($A145,posting!$A:$N,11,FALSE),"")</f>
        <v>0</v>
      </c>
      <c r="O145" s="11" t="str">
        <f>IF($A145,IF(VLOOKUP($A145,posting!$A:$N,13,FALSE)&gt;0,VLOOKUP($A145,posting!$A:$N,13,FALSE),""),"")</f>
        <v/>
      </c>
      <c r="P145" s="11" t="str">
        <f>IF($A145,IF(VLOOKUP($A145,posting!$A:$N,14,FALSE)&gt;0,VLOOKUP($A145,posting!$A:$N,14,FALSE),""),"")</f>
        <v/>
      </c>
      <c r="Q145" s="11" t="str">
        <f>IF($O145="","",VLOOKUP($O145,image!$A:$N,3,FALSE))</f>
        <v/>
      </c>
    </row>
    <row r="146" spans="1:17" s="11" customFormat="1" x14ac:dyDescent="0.25">
      <c r="A146" s="10">
        <v>384</v>
      </c>
      <c r="B146" s="11">
        <f>IF($A146,VLOOKUP($A146,posting!$A:$N,2,FALSE),"")</f>
        <v>33</v>
      </c>
      <c r="C146" s="11">
        <f>IF($A146,VLOOKUP($A146,posting!$A:$N,3,FALSE),"")</f>
        <v>120</v>
      </c>
      <c r="D146" s="12" t="str">
        <f>IF($A146,VLOOKUP($A146,posting!$A:$N,4,FALSE),"")</f>
        <v>ich komm mit</v>
      </c>
      <c r="E146" s="11" t="str">
        <f>IF($A146,VLOOKUP($A146,posting!$A:$N,12,FALSE),"")</f>
        <v>TXT</v>
      </c>
      <c r="F146" s="11">
        <v>-1</v>
      </c>
      <c r="G146" s="11">
        <v>1</v>
      </c>
      <c r="H146" s="11" t="str">
        <f>IF($A146,IF(VLOOKUP($A146,posting!$A:$N,5,FALSE)&gt;0,VLOOKUP($A146,posting!$A:$N,5,FALSE),""),"")</f>
        <v/>
      </c>
      <c r="I146" s="13">
        <f>IF($A146,VLOOKUP($A146,posting!$A:$N,6,FALSE),"")</f>
        <v>41607.484178240738</v>
      </c>
      <c r="J146" s="13">
        <f>IF($A146,VLOOKUP($A146,posting!$A:$N,7,FALSE),"")</f>
        <v>41607.484189814815</v>
      </c>
      <c r="K146" s="13">
        <f>IF($A146,VLOOKUP($A146,posting!$A:$N,8,FALSE),"")</f>
        <v>41607.484201388892</v>
      </c>
      <c r="L146" s="13">
        <f>IF($A146,VLOOKUP($A146,posting!$A:$N,9,FALSE),"")</f>
        <v>41607.485150462962</v>
      </c>
      <c r="M146" s="11">
        <f>IF($A146,VLOOKUP($A146,posting!$A:$N,10,FALSE),"")</f>
        <v>0</v>
      </c>
      <c r="N146" s="11">
        <f>IF($A146,VLOOKUP($A146,posting!$A:$N,11,FALSE),"")</f>
        <v>0</v>
      </c>
      <c r="O146" s="11" t="str">
        <f>IF($A146,IF(VLOOKUP($A146,posting!$A:$N,13,FALSE)&gt;0,VLOOKUP($A146,posting!$A:$N,13,FALSE),""),"")</f>
        <v/>
      </c>
      <c r="P146" s="11" t="str">
        <f>IF($A146,IF(VLOOKUP($A146,posting!$A:$N,14,FALSE)&gt;0,VLOOKUP($A146,posting!$A:$N,14,FALSE),""),"")</f>
        <v/>
      </c>
      <c r="Q146" s="11" t="str">
        <f>IF($O146="","",VLOOKUP($O146,image!$A:$N,3,FALSE))</f>
        <v/>
      </c>
    </row>
    <row r="147" spans="1:17" s="11" customFormat="1" x14ac:dyDescent="0.25">
      <c r="A147" s="10">
        <v>385</v>
      </c>
      <c r="B147" s="11">
        <f>IF($A147,VLOOKUP($A147,posting!$A:$N,2,FALSE),"")</f>
        <v>33</v>
      </c>
      <c r="C147" s="11">
        <f>IF($A147,VLOOKUP($A147,posting!$A:$N,3,FALSE),"")</f>
        <v>125</v>
      </c>
      <c r="D147" s="12" t="str">
        <f>IF($A147,VLOOKUP($A147,posting!$A:$N,4,FALSE),"")</f>
        <v>dann wärest du bestimmt schon tot</v>
      </c>
      <c r="E147" s="11" t="str">
        <f>IF($A147,VLOOKUP($A147,posting!$A:$N,12,FALSE),"")</f>
        <v>TXT</v>
      </c>
      <c r="F147" s="11">
        <v>-1</v>
      </c>
      <c r="G147" s="11">
        <v>1</v>
      </c>
      <c r="H147" s="11" t="str">
        <f>IF($A147,IF(VLOOKUP($A147,posting!$A:$N,5,FALSE)&gt;0,VLOOKUP($A147,posting!$A:$N,5,FALSE),""),"")</f>
        <v/>
      </c>
      <c r="I147" s="13">
        <f>IF($A147,VLOOKUP($A147,posting!$A:$N,6,FALSE),"")</f>
        <v>41600.01494212963</v>
      </c>
      <c r="J147" s="13">
        <f>IF($A147,VLOOKUP($A147,posting!$A:$N,7,FALSE),"")</f>
        <v>41600.015057870369</v>
      </c>
      <c r="K147" s="13">
        <f>IF($A147,VLOOKUP($A147,posting!$A:$N,8,FALSE),"")</f>
        <v>41600.015092592592</v>
      </c>
      <c r="L147" s="13">
        <f>IF($A147,VLOOKUP($A147,posting!$A:$N,9,FALSE),"")</f>
        <v>41607.485277777778</v>
      </c>
      <c r="M147" s="11">
        <f>IF($A147,VLOOKUP($A147,posting!$A:$N,10,FALSE),"")</f>
        <v>0.10289710289710299</v>
      </c>
      <c r="N147" s="11">
        <f>IF($A147,VLOOKUP($A147,posting!$A:$N,11,FALSE),"")</f>
        <v>0</v>
      </c>
      <c r="O147" s="11" t="str">
        <f>IF($A147,IF(VLOOKUP($A147,posting!$A:$N,13,FALSE)&gt;0,VLOOKUP($A147,posting!$A:$N,13,FALSE),""),"")</f>
        <v/>
      </c>
      <c r="P147" s="11" t="str">
        <f>IF($A147,IF(VLOOKUP($A147,posting!$A:$N,14,FALSE)&gt;0,VLOOKUP($A147,posting!$A:$N,14,FALSE),""),"")</f>
        <v/>
      </c>
      <c r="Q147" s="11" t="str">
        <f>IF($O147="","",VLOOKUP($O147,image!$A:$N,3,FALSE))</f>
        <v/>
      </c>
    </row>
    <row r="148" spans="1:17" s="11" customFormat="1" x14ac:dyDescent="0.25">
      <c r="A148" s="10">
        <v>386</v>
      </c>
      <c r="B148" s="11">
        <f>IF($A148,VLOOKUP($A148,posting!$A:$N,2,FALSE),"")</f>
        <v>33</v>
      </c>
      <c r="C148" s="11">
        <f>IF($A148,VLOOKUP($A148,posting!$A:$N,3,FALSE),"")</f>
        <v>122</v>
      </c>
      <c r="D148" s="12" t="str">
        <f>IF($A148,VLOOKUP($A148,posting!$A:$N,4,FALSE),"")</f>
        <v>Alpha / Beta Wellen Modus</v>
      </c>
      <c r="E148" s="11" t="str">
        <f>IF($A148,VLOOKUP($A148,posting!$A:$N,12,FALSE),"")</f>
        <v>TXT</v>
      </c>
      <c r="F148" s="11">
        <v>0</v>
      </c>
      <c r="G148" s="11">
        <v>1</v>
      </c>
      <c r="H148" s="11" t="str">
        <f>IF($A148,IF(VLOOKUP($A148,posting!$A:$N,5,FALSE)&gt;0,VLOOKUP($A148,posting!$A:$N,5,FALSE),""),"")</f>
        <v/>
      </c>
      <c r="I148" s="13">
        <f>IF($A148,VLOOKUP($A148,posting!$A:$N,6,FALSE),"")</f>
        <v>41607.484375</v>
      </c>
      <c r="J148" s="13">
        <f>IF($A148,VLOOKUP($A148,posting!$A:$N,7,FALSE),"")</f>
        <v>41607.484444444446</v>
      </c>
      <c r="K148" s="13">
        <f>IF($A148,VLOOKUP($A148,posting!$A:$N,8,FALSE),"")</f>
        <v>41607.484456018516</v>
      </c>
      <c r="L148" s="13">
        <f>IF($A148,VLOOKUP($A148,posting!$A:$N,9,FALSE),"")</f>
        <v>41607.485381944447</v>
      </c>
      <c r="M148" s="11">
        <f>IF($A148,VLOOKUP($A148,posting!$A:$N,10,FALSE),"")</f>
        <v>-2.57242757242757E-2</v>
      </c>
      <c r="N148" s="11">
        <f>IF($A148,VLOOKUP($A148,posting!$A:$N,11,FALSE),"")</f>
        <v>0</v>
      </c>
      <c r="O148" s="11" t="str">
        <f>IF($A148,IF(VLOOKUP($A148,posting!$A:$N,13,FALSE)&gt;0,VLOOKUP($A148,posting!$A:$N,13,FALSE),""),"")</f>
        <v/>
      </c>
      <c r="P148" s="11" t="str">
        <f>IF($A148,IF(VLOOKUP($A148,posting!$A:$N,14,FALSE)&gt;0,VLOOKUP($A148,posting!$A:$N,14,FALSE),""),"")</f>
        <v/>
      </c>
      <c r="Q148" s="11" t="str">
        <f>IF($O148="","",VLOOKUP($O148,image!$A:$N,3,FALSE))</f>
        <v/>
      </c>
    </row>
    <row r="149" spans="1:17" s="11" customFormat="1" x14ac:dyDescent="0.25">
      <c r="A149" s="10">
        <v>387</v>
      </c>
      <c r="B149" s="11">
        <f>IF($A149,VLOOKUP($A149,posting!$A:$N,2,FALSE),"")</f>
        <v>33</v>
      </c>
      <c r="C149" s="11">
        <f>IF($A149,VLOOKUP($A149,posting!$A:$N,3,FALSE),"")</f>
        <v>122</v>
      </c>
      <c r="D149" s="12" t="str">
        <f>IF($A149,VLOOKUP($A149,posting!$A:$N,4,FALSE),"")</f>
        <v>Schöne Frau</v>
      </c>
      <c r="E149" s="11" t="str">
        <f>IF($A149,VLOOKUP($A149,posting!$A:$N,12,FALSE),"")</f>
        <v>TXT</v>
      </c>
      <c r="F149" s="11">
        <v>-1</v>
      </c>
      <c r="G149" s="11">
        <v>1</v>
      </c>
      <c r="H149" s="11" t="str">
        <f>IF($A149,IF(VLOOKUP($A149,posting!$A:$N,5,FALSE)&gt;0,VLOOKUP($A149,posting!$A:$N,5,FALSE),""),"")</f>
        <v/>
      </c>
      <c r="I149" s="13">
        <f>IF($A149,VLOOKUP($A149,posting!$A:$N,6,FALSE),"")</f>
        <v>41607.484479166669</v>
      </c>
      <c r="J149" s="13">
        <f>IF($A149,VLOOKUP($A149,posting!$A:$N,7,FALSE),"")</f>
        <v>41607.484490740739</v>
      </c>
      <c r="K149" s="13">
        <f>IF($A149,VLOOKUP($A149,posting!$A:$N,8,FALSE),"")</f>
        <v>41607.484502314815</v>
      </c>
      <c r="L149" s="13">
        <f>IF($A149,VLOOKUP($A149,posting!$A:$N,9,FALSE),"")</f>
        <v>41607.48542824074</v>
      </c>
      <c r="M149" s="11">
        <f>IF($A149,VLOOKUP($A149,posting!$A:$N,10,FALSE),"")</f>
        <v>0.10089910089910099</v>
      </c>
      <c r="N149" s="11">
        <f>IF($A149,VLOOKUP($A149,posting!$A:$N,11,FALSE),"")</f>
        <v>0</v>
      </c>
      <c r="O149" s="11" t="str">
        <f>IF($A149,IF(VLOOKUP($A149,posting!$A:$N,13,FALSE)&gt;0,VLOOKUP($A149,posting!$A:$N,13,FALSE),""),"")</f>
        <v/>
      </c>
      <c r="P149" s="11" t="str">
        <f>IF($A149,IF(VLOOKUP($A149,posting!$A:$N,14,FALSE)&gt;0,VLOOKUP($A149,posting!$A:$N,14,FALSE),""),"")</f>
        <v/>
      </c>
      <c r="Q149" s="11" t="str">
        <f>IF($O149="","",VLOOKUP($O149,image!$A:$N,3,FALSE))</f>
        <v/>
      </c>
    </row>
    <row r="150" spans="1:17" s="11" customFormat="1" x14ac:dyDescent="0.25">
      <c r="A150" s="10">
        <v>388</v>
      </c>
      <c r="B150" s="11">
        <f>IF($A150,VLOOKUP($A150,posting!$A:$N,2,FALSE),"")</f>
        <v>33</v>
      </c>
      <c r="C150" s="11">
        <f>IF($A150,VLOOKUP($A150,posting!$A:$N,3,FALSE),"")</f>
        <v>120</v>
      </c>
      <c r="D150" s="12" t="str">
        <f>IF($A150,VLOOKUP($A150,posting!$A:$N,4,FALSE),"")</f>
        <v>Beta-Wellen: Management-Meeting</v>
      </c>
      <c r="E150" s="11" t="str">
        <f>IF($A150,VLOOKUP($A150,posting!$A:$N,12,FALSE),"")</f>
        <v>TXT</v>
      </c>
      <c r="F150" s="11">
        <v>1</v>
      </c>
      <c r="G150" s="11">
        <v>1</v>
      </c>
      <c r="H150" s="11" t="str">
        <f>IF($A150,IF(VLOOKUP($A150,posting!$A:$N,5,FALSE)&gt;0,VLOOKUP($A150,posting!$A:$N,5,FALSE),""),"")</f>
        <v/>
      </c>
      <c r="I150" s="13">
        <f>IF($A150,VLOOKUP($A150,posting!$A:$N,6,FALSE),"")</f>
        <v>41607.484409722223</v>
      </c>
      <c r="J150" s="13">
        <f>IF($A150,VLOOKUP($A150,posting!$A:$N,7,FALSE),"")</f>
        <v>41607.484490740739</v>
      </c>
      <c r="K150" s="13">
        <f>IF($A150,VLOOKUP($A150,posting!$A:$N,8,FALSE),"")</f>
        <v>41607.484502314815</v>
      </c>
      <c r="L150" s="13">
        <f>IF($A150,VLOOKUP($A150,posting!$A:$N,9,FALSE),"")</f>
        <v>41607.485451388886</v>
      </c>
      <c r="M150" s="11">
        <f>IF($A150,VLOOKUP($A150,posting!$A:$N,10,FALSE),"")</f>
        <v>0.10289710289710299</v>
      </c>
      <c r="N150" s="11">
        <f>IF($A150,VLOOKUP($A150,posting!$A:$N,11,FALSE),"")</f>
        <v>0</v>
      </c>
      <c r="O150" s="11" t="str">
        <f>IF($A150,IF(VLOOKUP($A150,posting!$A:$N,13,FALSE)&gt;0,VLOOKUP($A150,posting!$A:$N,13,FALSE),""),"")</f>
        <v/>
      </c>
      <c r="P150" s="11" t="str">
        <f>IF($A150,IF(VLOOKUP($A150,posting!$A:$N,14,FALSE)&gt;0,VLOOKUP($A150,posting!$A:$N,14,FALSE),""),"")</f>
        <v/>
      </c>
      <c r="Q150" s="11" t="str">
        <f>IF($O150="","",VLOOKUP($O150,image!$A:$N,3,FALSE))</f>
        <v/>
      </c>
    </row>
    <row r="151" spans="1:17" s="11" customFormat="1" x14ac:dyDescent="0.25">
      <c r="A151" s="10">
        <v>389</v>
      </c>
      <c r="B151" s="11">
        <f>IF($A151,VLOOKUP($A151,posting!$A:$N,2,FALSE),"")</f>
        <v>33</v>
      </c>
      <c r="C151" s="11">
        <f>IF($A151,VLOOKUP($A151,posting!$A:$N,3,FALSE),"")</f>
        <v>127</v>
      </c>
      <c r="D151" s="12" t="str">
        <f>IF($A151,VLOOKUP($A151,posting!$A:$N,4,FALSE),"")</f>
        <v>Mein Hirn ist blank, mein Name ist Hase</v>
      </c>
      <c r="E151" s="11" t="str">
        <f>IF($A151,VLOOKUP($A151,posting!$A:$N,12,FALSE),"")</f>
        <v>TXT</v>
      </c>
      <c r="F151" s="11">
        <v>-1</v>
      </c>
      <c r="G151" s="11">
        <v>1</v>
      </c>
      <c r="H151" s="11" t="str">
        <f>IF($A151,IF(VLOOKUP($A151,posting!$A:$N,5,FALSE)&gt;0,VLOOKUP($A151,posting!$A:$N,5,FALSE),""),"")</f>
        <v/>
      </c>
      <c r="I151" s="13">
        <f>IF($A151,VLOOKUP($A151,posting!$A:$N,6,FALSE),"")</f>
        <v>41607.484166666669</v>
      </c>
      <c r="J151" s="13">
        <f>IF($A151,VLOOKUP($A151,posting!$A:$N,7,FALSE),"")</f>
        <v>41607.484375</v>
      </c>
      <c r="K151" s="13">
        <f>IF($A151,VLOOKUP($A151,posting!$A:$N,8,FALSE),"")</f>
        <v>41607.484386574077</v>
      </c>
      <c r="L151" s="13">
        <f>IF($A151,VLOOKUP($A151,posting!$A:$N,9,FALSE),"")</f>
        <v>41607.485451388886</v>
      </c>
      <c r="M151" s="11">
        <f>IF($A151,VLOOKUP($A151,posting!$A:$N,10,FALSE),"")</f>
        <v>0.10289710289710299</v>
      </c>
      <c r="N151" s="11">
        <f>IF($A151,VLOOKUP($A151,posting!$A:$N,11,FALSE),"")</f>
        <v>0</v>
      </c>
      <c r="O151" s="11" t="str">
        <f>IF($A151,IF(VLOOKUP($A151,posting!$A:$N,13,FALSE)&gt;0,VLOOKUP($A151,posting!$A:$N,13,FALSE),""),"")</f>
        <v/>
      </c>
      <c r="P151" s="11" t="str">
        <f>IF($A151,IF(VLOOKUP($A151,posting!$A:$N,14,FALSE)&gt;0,VLOOKUP($A151,posting!$A:$N,14,FALSE),""),"")</f>
        <v/>
      </c>
      <c r="Q151" s="11" t="str">
        <f>IF($O151="","",VLOOKUP($O151,image!$A:$N,3,FALSE))</f>
        <v/>
      </c>
    </row>
    <row r="152" spans="1:17" s="11" customFormat="1" x14ac:dyDescent="0.25">
      <c r="A152" s="10">
        <v>390</v>
      </c>
      <c r="B152" s="11">
        <f>IF($A152,VLOOKUP($A152,posting!$A:$N,2,FALSE),"")</f>
        <v>33</v>
      </c>
      <c r="C152" s="11">
        <f>IF($A152,VLOOKUP($A152,posting!$A:$N,3,FALSE),"")</f>
        <v>125</v>
      </c>
      <c r="D152" s="12" t="str">
        <f>IF($A152,VLOOKUP($A152,posting!$A:$N,4,FALSE),"")</f>
        <v>Lebensgefahrwelle</v>
      </c>
      <c r="E152" s="11" t="str">
        <f>IF($A152,VLOOKUP($A152,posting!$A:$N,12,FALSE),"")</f>
        <v>TXT</v>
      </c>
      <c r="F152" s="11">
        <v>-1</v>
      </c>
      <c r="G152" s="11">
        <v>1</v>
      </c>
      <c r="H152" s="11" t="str">
        <f>IF($A152,IF(VLOOKUP($A152,posting!$A:$N,5,FALSE)&gt;0,VLOOKUP($A152,posting!$A:$N,5,FALSE),""),"")</f>
        <v/>
      </c>
      <c r="I152" s="13">
        <f>IF($A152,VLOOKUP($A152,posting!$A:$N,6,FALSE),"")</f>
        <v>41600.015208333331</v>
      </c>
      <c r="J152" s="13">
        <f>IF($A152,VLOOKUP($A152,posting!$A:$N,7,FALSE),"")</f>
        <v>41600.015347222223</v>
      </c>
      <c r="K152" s="13">
        <f>IF($A152,VLOOKUP($A152,posting!$A:$N,8,FALSE),"")</f>
        <v>41600.015370370369</v>
      </c>
      <c r="L152" s="13">
        <f>IF($A152,VLOOKUP($A152,posting!$A:$N,9,FALSE),"")</f>
        <v>41607.485555555555</v>
      </c>
      <c r="M152" s="11">
        <f>IF($A152,VLOOKUP($A152,posting!$A:$N,10,FALSE),"")</f>
        <v>9.9900099900099903E-2</v>
      </c>
      <c r="N152" s="11">
        <f>IF($A152,VLOOKUP($A152,posting!$A:$N,11,FALSE),"")</f>
        <v>0</v>
      </c>
      <c r="O152" s="11" t="str">
        <f>IF($A152,IF(VLOOKUP($A152,posting!$A:$N,13,FALSE)&gt;0,VLOOKUP($A152,posting!$A:$N,13,FALSE),""),"")</f>
        <v/>
      </c>
      <c r="P152" s="11" t="str">
        <f>IF($A152,IF(VLOOKUP($A152,posting!$A:$N,14,FALSE)&gt;0,VLOOKUP($A152,posting!$A:$N,14,FALSE),""),"")</f>
        <v/>
      </c>
      <c r="Q152" s="11" t="str">
        <f>IF($O152="","",VLOOKUP($O152,image!$A:$N,3,FALSE))</f>
        <v/>
      </c>
    </row>
    <row r="153" spans="1:17" s="11" customFormat="1" x14ac:dyDescent="0.25">
      <c r="A153" s="10">
        <v>391</v>
      </c>
      <c r="B153" s="11">
        <f>IF($A153,VLOOKUP($A153,posting!$A:$N,2,FALSE),"")</f>
        <v>33</v>
      </c>
      <c r="C153" s="11">
        <f>IF($A153,VLOOKUP($A153,posting!$A:$N,3,FALSE),"")</f>
        <v>128</v>
      </c>
      <c r="D153" s="12" t="str">
        <f>IF($A153,VLOOKUP($A153,posting!$A:$N,4,FALSE),"")</f>
        <v>er mag frauen mit großen argumenten... laut handgeste.</v>
      </c>
      <c r="E153" s="11" t="str">
        <f>IF($A153,VLOOKUP($A153,posting!$A:$N,12,FALSE),"")</f>
        <v>TXT</v>
      </c>
      <c r="F153" s="11">
        <v>-1</v>
      </c>
      <c r="G153" s="11">
        <v>1</v>
      </c>
      <c r="H153" s="11" t="str">
        <f>IF($A153,IF(VLOOKUP($A153,posting!$A:$N,5,FALSE)&gt;0,VLOOKUP($A153,posting!$A:$N,5,FALSE),""),"")</f>
        <v/>
      </c>
      <c r="I153" s="13">
        <f>IF($A153,VLOOKUP($A153,posting!$A:$N,6,FALSE),"")</f>
        <v>41607.484479166669</v>
      </c>
      <c r="J153" s="13">
        <f>IF($A153,VLOOKUP($A153,posting!$A:$N,7,FALSE),"")</f>
        <v>41607.4846412037</v>
      </c>
      <c r="K153" s="13">
        <f>IF($A153,VLOOKUP($A153,posting!$A:$N,8,FALSE),"")</f>
        <v>41607.484664351854</v>
      </c>
      <c r="L153" s="13">
        <f>IF($A153,VLOOKUP($A153,posting!$A:$N,9,FALSE),"")</f>
        <v>41607.485601851855</v>
      </c>
      <c r="M153" s="11">
        <f>IF($A153,VLOOKUP($A153,posting!$A:$N,10,FALSE),"")</f>
        <v>0.10489510489510501</v>
      </c>
      <c r="N153" s="11">
        <f>IF($A153,VLOOKUP($A153,posting!$A:$N,11,FALSE),"")</f>
        <v>0</v>
      </c>
      <c r="O153" s="11" t="str">
        <f>IF($A153,IF(VLOOKUP($A153,posting!$A:$N,13,FALSE)&gt;0,VLOOKUP($A153,posting!$A:$N,13,FALSE),""),"")</f>
        <v/>
      </c>
      <c r="P153" s="11" t="str">
        <f>IF($A153,IF(VLOOKUP($A153,posting!$A:$N,14,FALSE)&gt;0,VLOOKUP($A153,posting!$A:$N,14,FALSE),""),"")</f>
        <v/>
      </c>
      <c r="Q153" s="11" t="str">
        <f>IF($O153="","",VLOOKUP($O153,image!$A:$N,3,FALSE))</f>
        <v/>
      </c>
    </row>
    <row r="154" spans="1:17" s="11" customFormat="1" x14ac:dyDescent="0.25">
      <c r="A154" s="10">
        <v>392</v>
      </c>
      <c r="B154" s="11">
        <f>IF($A154,VLOOKUP($A154,posting!$A:$N,2,FALSE),"")</f>
        <v>33</v>
      </c>
      <c r="C154" s="11">
        <f>IF($A154,VLOOKUP($A154,posting!$A:$N,3,FALSE),"")</f>
        <v>123</v>
      </c>
      <c r="D154" s="12" t="str">
        <f>IF($A154,VLOOKUP($A154,posting!$A:$N,4,FALSE),"")</f>
        <v>von frau fotografieren lassen ist wie meeting</v>
      </c>
      <c r="E154" s="11" t="str">
        <f>IF($A154,VLOOKUP($A154,posting!$A:$N,12,FALSE),"")</f>
        <v>TXT</v>
      </c>
      <c r="F154" s="11">
        <v>-1</v>
      </c>
      <c r="G154" s="11">
        <v>1</v>
      </c>
      <c r="H154" s="11" t="str">
        <f>IF($A154,IF(VLOOKUP($A154,posting!$A:$N,5,FALSE)&gt;0,VLOOKUP($A154,posting!$A:$N,5,FALSE),""),"")</f>
        <v/>
      </c>
      <c r="I154" s="13">
        <f>IF($A154,VLOOKUP($A154,posting!$A:$N,6,FALSE),"")</f>
        <v>41607.484675925924</v>
      </c>
      <c r="J154" s="13">
        <f>IF($A154,VLOOKUP($A154,posting!$A:$N,7,FALSE),"")</f>
        <v>41607.48474537037</v>
      </c>
      <c r="K154" s="13">
        <f>IF($A154,VLOOKUP($A154,posting!$A:$N,8,FALSE),"")</f>
        <v>41607.484756944446</v>
      </c>
      <c r="L154" s="13">
        <f>IF($A154,VLOOKUP($A154,posting!$A:$N,9,FALSE),"")</f>
        <v>41607.485706018517</v>
      </c>
      <c r="M154" s="11">
        <f>IF($A154,VLOOKUP($A154,posting!$A:$N,10,FALSE),"")</f>
        <v>0.10289710289710299</v>
      </c>
      <c r="N154" s="11">
        <f>IF($A154,VLOOKUP($A154,posting!$A:$N,11,FALSE),"")</f>
        <v>0</v>
      </c>
      <c r="O154" s="11" t="str">
        <f>IF($A154,IF(VLOOKUP($A154,posting!$A:$N,13,FALSE)&gt;0,VLOOKUP($A154,posting!$A:$N,13,FALSE),""),"")</f>
        <v/>
      </c>
      <c r="P154" s="11" t="str">
        <f>IF($A154,IF(VLOOKUP($A154,posting!$A:$N,14,FALSE)&gt;0,VLOOKUP($A154,posting!$A:$N,14,FALSE),""),"")</f>
        <v/>
      </c>
      <c r="Q154" s="11" t="str">
        <f>IF($O154="","",VLOOKUP($O154,image!$A:$N,3,FALSE))</f>
        <v/>
      </c>
    </row>
    <row r="155" spans="1:17" s="11" customFormat="1" x14ac:dyDescent="0.25">
      <c r="A155" s="10">
        <v>393</v>
      </c>
      <c r="B155" s="11">
        <f>IF($A155,VLOOKUP($A155,posting!$A:$N,2,FALSE),"")</f>
        <v>33</v>
      </c>
      <c r="C155" s="11">
        <f>IF($A155,VLOOKUP($A155,posting!$A:$N,3,FALSE),"")</f>
        <v>119</v>
      </c>
      <c r="D155" s="12" t="str">
        <f>IF($A155,VLOOKUP($A155,posting!$A:$N,4,FALSE),"")</f>
        <v>Augen zu vortrag vorbei</v>
      </c>
      <c r="E155" s="11" t="str">
        <f>IF($A155,VLOOKUP($A155,posting!$A:$N,12,FALSE),"")</f>
        <v>TXT</v>
      </c>
      <c r="F155" s="11">
        <v>-1</v>
      </c>
      <c r="G155" s="11">
        <v>1</v>
      </c>
      <c r="H155" s="11" t="str">
        <f>IF($A155,IF(VLOOKUP($A155,posting!$A:$N,5,FALSE)&gt;0,VLOOKUP($A155,posting!$A:$N,5,FALSE),""),"")</f>
        <v/>
      </c>
      <c r="I155" s="13">
        <f>IF($A155,VLOOKUP($A155,posting!$A:$N,6,FALSE),"")</f>
        <v>41472.966284722221</v>
      </c>
      <c r="J155" s="13">
        <f>IF($A155,VLOOKUP($A155,posting!$A:$N,7,FALSE),"")</f>
        <v>41472.96634259259</v>
      </c>
      <c r="K155" s="13">
        <f>IF($A155,VLOOKUP($A155,posting!$A:$N,8,FALSE),"")</f>
        <v>41472.96634259259</v>
      </c>
      <c r="L155" s="13">
        <f>IF($A155,VLOOKUP($A155,posting!$A:$N,9,FALSE),"")</f>
        <v>41607.485729166663</v>
      </c>
      <c r="M155" s="11">
        <f>IF($A155,VLOOKUP($A155,posting!$A:$N,10,FALSE),"")</f>
        <v>0.101898101898102</v>
      </c>
      <c r="N155" s="11">
        <f>IF($A155,VLOOKUP($A155,posting!$A:$N,11,FALSE),"")</f>
        <v>0</v>
      </c>
      <c r="O155" s="11" t="str">
        <f>IF($A155,IF(VLOOKUP($A155,posting!$A:$N,13,FALSE)&gt;0,VLOOKUP($A155,posting!$A:$N,13,FALSE),""),"")</f>
        <v/>
      </c>
      <c r="P155" s="11" t="str">
        <f>IF($A155,IF(VLOOKUP($A155,posting!$A:$N,14,FALSE)&gt;0,VLOOKUP($A155,posting!$A:$N,14,FALSE),""),"")</f>
        <v/>
      </c>
      <c r="Q155" s="11" t="str">
        <f>IF($O155="","",VLOOKUP($O155,image!$A:$N,3,FALSE))</f>
        <v/>
      </c>
    </row>
    <row r="156" spans="1:17" s="11" customFormat="1" x14ac:dyDescent="0.25">
      <c r="A156" s="10">
        <v>394</v>
      </c>
      <c r="B156" s="11">
        <f>IF($A156,VLOOKUP($A156,posting!$A:$N,2,FALSE),"")</f>
        <v>33</v>
      </c>
      <c r="C156" s="11">
        <f>IF($A156,VLOOKUP($A156,posting!$A:$N,3,FALSE),"")</f>
        <v>120</v>
      </c>
      <c r="D156" s="12" t="str">
        <f>IF($A156,VLOOKUP($A156,posting!$A:$N,4,FALSE),"")</f>
        <v>Theta-Wellen bei Meditation</v>
      </c>
      <c r="E156" s="11" t="str">
        <f>IF($A156,VLOOKUP($A156,posting!$A:$N,12,FALSE),"")</f>
        <v>TXT</v>
      </c>
      <c r="F156" s="11">
        <v>1</v>
      </c>
      <c r="G156" s="11">
        <v>1</v>
      </c>
      <c r="H156" s="11" t="str">
        <f>IF($A156,IF(VLOOKUP($A156,posting!$A:$N,5,FALSE)&gt;0,VLOOKUP($A156,posting!$A:$N,5,FALSE),""),"")</f>
        <v/>
      </c>
      <c r="I156" s="13">
        <f>IF($A156,VLOOKUP($A156,posting!$A:$N,6,FALSE),"")</f>
        <v>41607.484942129631</v>
      </c>
      <c r="J156" s="13">
        <f>IF($A156,VLOOKUP($A156,posting!$A:$N,7,FALSE),"")</f>
        <v>41607.485034722224</v>
      </c>
      <c r="K156" s="13">
        <f>IF($A156,VLOOKUP($A156,posting!$A:$N,8,FALSE),"")</f>
        <v>41607.485034722224</v>
      </c>
      <c r="L156" s="13">
        <f>IF($A156,VLOOKUP($A156,posting!$A:$N,9,FALSE),"")</f>
        <v>41607.485983796294</v>
      </c>
      <c r="M156" s="11">
        <f>IF($A156,VLOOKUP($A156,posting!$A:$N,10,FALSE),"")</f>
        <v>0.101898101898102</v>
      </c>
      <c r="N156" s="11">
        <f>IF($A156,VLOOKUP($A156,posting!$A:$N,11,FALSE),"")</f>
        <v>0</v>
      </c>
      <c r="O156" s="11" t="str">
        <f>IF($A156,IF(VLOOKUP($A156,posting!$A:$N,13,FALSE)&gt;0,VLOOKUP($A156,posting!$A:$N,13,FALSE),""),"")</f>
        <v/>
      </c>
      <c r="P156" s="11" t="str">
        <f>IF($A156,IF(VLOOKUP($A156,posting!$A:$N,14,FALSE)&gt;0,VLOOKUP($A156,posting!$A:$N,14,FALSE),""),"")</f>
        <v/>
      </c>
      <c r="Q156" s="11" t="str">
        <f>IF($O156="","",VLOOKUP($O156,image!$A:$N,3,FALSE))</f>
        <v/>
      </c>
    </row>
    <row r="157" spans="1:17" s="11" customFormat="1" x14ac:dyDescent="0.25">
      <c r="A157" s="10">
        <v>395</v>
      </c>
      <c r="B157" s="11">
        <f>IF($A157,VLOOKUP($A157,posting!$A:$N,2,FALSE),"")</f>
        <v>33</v>
      </c>
      <c r="C157" s="11">
        <f>IF($A157,VLOOKUP($A157,posting!$A:$N,3,FALSE),"")</f>
        <v>127</v>
      </c>
      <c r="D157" s="12" t="str">
        <f>IF($A157,VLOOKUP($A157,posting!$A:$N,4,FALSE),"")</f>
        <v>Pink, Blau, Pinkes Meeting , Blaue Delta Forces</v>
      </c>
      <c r="E157" s="11" t="str">
        <f>IF($A157,VLOOKUP($A157,posting!$A:$N,12,FALSE),"")</f>
        <v>TXT</v>
      </c>
      <c r="F157" s="11">
        <v>-1</v>
      </c>
      <c r="G157" s="11">
        <v>1</v>
      </c>
      <c r="H157" s="11" t="str">
        <f>IF($A157,IF(VLOOKUP($A157,posting!$A:$N,5,FALSE)&gt;0,VLOOKUP($A157,posting!$A:$N,5,FALSE),""),"")</f>
        <v/>
      </c>
      <c r="I157" s="13">
        <f>IF($A157,VLOOKUP($A157,posting!$A:$N,6,FALSE),"")</f>
        <v>41607.484791666669</v>
      </c>
      <c r="J157" s="13">
        <f>IF($A157,VLOOKUP($A157,posting!$A:$N,7,FALSE),"")</f>
        <v>41607.485011574077</v>
      </c>
      <c r="K157" s="13">
        <f>IF($A157,VLOOKUP($A157,posting!$A:$N,8,FALSE),"")</f>
        <v>41607.485023148147</v>
      </c>
      <c r="L157" s="13">
        <f>IF($A157,VLOOKUP($A157,posting!$A:$N,9,FALSE),"")</f>
        <v>41607.486087962963</v>
      </c>
      <c r="M157" s="11">
        <f>IF($A157,VLOOKUP($A157,posting!$A:$N,10,FALSE),"")</f>
        <v>0.20579420579420599</v>
      </c>
      <c r="N157" s="11">
        <f>IF($A157,VLOOKUP($A157,posting!$A:$N,11,FALSE),"")</f>
        <v>0</v>
      </c>
      <c r="O157" s="11" t="str">
        <f>IF($A157,IF(VLOOKUP($A157,posting!$A:$N,13,FALSE)&gt;0,VLOOKUP($A157,posting!$A:$N,13,FALSE),""),"")</f>
        <v/>
      </c>
      <c r="P157" s="11" t="str">
        <f>IF($A157,IF(VLOOKUP($A157,posting!$A:$N,14,FALSE)&gt;0,VLOOKUP($A157,posting!$A:$N,14,FALSE),""),"")</f>
        <v/>
      </c>
      <c r="Q157" s="11" t="str">
        <f>IF($O157="","",VLOOKUP($O157,image!$A:$N,3,FALSE))</f>
        <v/>
      </c>
    </row>
    <row r="158" spans="1:17" s="11" customFormat="1" x14ac:dyDescent="0.25">
      <c r="A158" s="10">
        <v>396</v>
      </c>
      <c r="B158" s="11">
        <f>IF($A158,VLOOKUP($A158,posting!$A:$N,2,FALSE),"")</f>
        <v>33</v>
      </c>
      <c r="C158" s="11">
        <f>IF($A158,VLOOKUP($A158,posting!$A:$N,3,FALSE),"")</f>
        <v>120</v>
      </c>
      <c r="D158" s="12" t="str">
        <f>IF($A158,VLOOKUP($A158,posting!$A:$N,4,FALSE),"")</f>
        <v>Delta-wellen bei Säuglingen</v>
      </c>
      <c r="E158" s="11" t="str">
        <f>IF($A158,VLOOKUP($A158,posting!$A:$N,12,FALSE),"")</f>
        <v>TXT</v>
      </c>
      <c r="F158" s="11">
        <v>1</v>
      </c>
      <c r="G158" s="11">
        <v>1</v>
      </c>
      <c r="H158" s="11" t="str">
        <f>IF($A158,IF(VLOOKUP($A158,posting!$A:$N,5,FALSE)&gt;0,VLOOKUP($A158,posting!$A:$N,5,FALSE),""),"")</f>
        <v/>
      </c>
      <c r="I158" s="13">
        <f>IF($A158,VLOOKUP($A158,posting!$A:$N,6,FALSE),"")</f>
        <v>41607.48510416667</v>
      </c>
      <c r="J158" s="13">
        <f>IF($A158,VLOOKUP($A158,posting!$A:$N,7,FALSE),"")</f>
        <v>41607.485150462962</v>
      </c>
      <c r="K158" s="13">
        <f>IF($A158,VLOOKUP($A158,posting!$A:$N,8,FALSE),"")</f>
        <v>41607.485162037039</v>
      </c>
      <c r="L158" s="13">
        <f>IF($A158,VLOOKUP($A158,posting!$A:$N,9,FALSE),"")</f>
        <v>41607.486111111109</v>
      </c>
      <c r="M158" s="11">
        <f>IF($A158,VLOOKUP($A158,posting!$A:$N,10,FALSE),"")</f>
        <v>0.20179820179820199</v>
      </c>
      <c r="N158" s="11">
        <f>IF($A158,VLOOKUP($A158,posting!$A:$N,11,FALSE),"")</f>
        <v>0</v>
      </c>
      <c r="O158" s="11" t="str">
        <f>IF($A158,IF(VLOOKUP($A158,posting!$A:$N,13,FALSE)&gt;0,VLOOKUP($A158,posting!$A:$N,13,FALSE),""),"")</f>
        <v/>
      </c>
      <c r="P158" s="11" t="str">
        <f>IF($A158,IF(VLOOKUP($A158,posting!$A:$N,14,FALSE)&gt;0,VLOOKUP($A158,posting!$A:$N,14,FALSE),""),"")</f>
        <v/>
      </c>
      <c r="Q158" s="11" t="str">
        <f>IF($O158="","",VLOOKUP($O158,image!$A:$N,3,FALSE))</f>
        <v/>
      </c>
    </row>
    <row r="159" spans="1:17" s="11" customFormat="1" x14ac:dyDescent="0.25">
      <c r="A159" s="10">
        <v>397</v>
      </c>
      <c r="B159" s="11">
        <f>IF($A159,VLOOKUP($A159,posting!$A:$N,2,FALSE),"")</f>
        <v>33</v>
      </c>
      <c r="C159" s="11">
        <f>IF($A159,VLOOKUP($A159,posting!$A:$N,3,FALSE),"")</f>
        <v>122</v>
      </c>
      <c r="D159" s="12" t="str">
        <f>IF($A159,VLOOKUP($A159,posting!$A:$N,4,FALSE),"")</f>
        <v>Teta --&gt; Delta --&gt; Erwachsender</v>
      </c>
      <c r="E159" s="11" t="str">
        <f>IF($A159,VLOOKUP($A159,posting!$A:$N,12,FALSE),"")</f>
        <v>TXT</v>
      </c>
      <c r="F159" s="11">
        <v>1</v>
      </c>
      <c r="G159" s="11">
        <v>1</v>
      </c>
      <c r="H159" s="11" t="str">
        <f>IF($A159,IF(VLOOKUP($A159,posting!$A:$N,5,FALSE)&gt;0,VLOOKUP($A159,posting!$A:$N,5,FALSE),""),"")</f>
        <v/>
      </c>
      <c r="I159" s="13">
        <f>IF($A159,VLOOKUP($A159,posting!$A:$N,6,FALSE),"")</f>
        <v>41607.485289351855</v>
      </c>
      <c r="J159" s="13">
        <f>IF($A159,VLOOKUP($A159,posting!$A:$N,7,FALSE),"")</f>
        <v>41607.48537037037</v>
      </c>
      <c r="K159" s="13">
        <f>IF($A159,VLOOKUP($A159,posting!$A:$N,8,FALSE),"")</f>
        <v>41607.485381944447</v>
      </c>
      <c r="L159" s="13">
        <f>IF($A159,VLOOKUP($A159,posting!$A:$N,9,FALSE),"")</f>
        <v>41607.486307870371</v>
      </c>
      <c r="M159" s="11">
        <f>IF($A159,VLOOKUP($A159,posting!$A:$N,10,FALSE),"")</f>
        <v>0.101898101898102</v>
      </c>
      <c r="N159" s="11">
        <f>IF($A159,VLOOKUP($A159,posting!$A:$N,11,FALSE),"")</f>
        <v>0</v>
      </c>
      <c r="O159" s="11" t="str">
        <f>IF($A159,IF(VLOOKUP($A159,posting!$A:$N,13,FALSE)&gt;0,VLOOKUP($A159,posting!$A:$N,13,FALSE),""),"")</f>
        <v/>
      </c>
      <c r="P159" s="11" t="str">
        <f>IF($A159,IF(VLOOKUP($A159,posting!$A:$N,14,FALSE)&gt;0,VLOOKUP($A159,posting!$A:$N,14,FALSE),""),"")</f>
        <v/>
      </c>
      <c r="Q159" s="11" t="str">
        <f>IF($O159="","",VLOOKUP($O159,image!$A:$N,3,FALSE))</f>
        <v/>
      </c>
    </row>
    <row r="160" spans="1:17" s="11" customFormat="1" x14ac:dyDescent="0.25">
      <c r="A160" s="10">
        <v>398</v>
      </c>
      <c r="B160" s="11">
        <f>IF($A160,VLOOKUP($A160,posting!$A:$N,2,FALSE),"")</f>
        <v>33</v>
      </c>
      <c r="C160" s="11">
        <f>IF($A160,VLOOKUP($A160,posting!$A:$N,3,FALSE),"")</f>
        <v>129</v>
      </c>
      <c r="D160" s="12" t="str">
        <f>IF($A160,VLOOKUP($A160,posting!$A:$N,4,FALSE),"")</f>
        <v>Verschiedene Wellen: alpha Wellen, beta Wellen und Noppenwellen bei Frauen</v>
      </c>
      <c r="E160" s="11" t="str">
        <f>IF($A160,VLOOKUP($A160,posting!$A:$N,12,FALSE),"")</f>
        <v>TXT</v>
      </c>
      <c r="F160" s="11">
        <v>0</v>
      </c>
      <c r="G160" s="11">
        <v>1</v>
      </c>
      <c r="H160" s="11" t="str">
        <f>IF($A160,IF(VLOOKUP($A160,posting!$A:$N,5,FALSE)&gt;0,VLOOKUP($A160,posting!$A:$N,5,FALSE),""),"")</f>
        <v/>
      </c>
      <c r="I160" s="13">
        <f>IF($A160,VLOOKUP($A160,posting!$A:$N,6,FALSE),"")</f>
        <v>41607.485046296293</v>
      </c>
      <c r="J160" s="13">
        <f>IF($A160,VLOOKUP($A160,posting!$A:$N,7,FALSE),"")</f>
        <v>41607.48537037037</v>
      </c>
      <c r="K160" s="13">
        <f>IF($A160,VLOOKUP($A160,posting!$A:$N,8,FALSE),"")</f>
        <v>41607.485393518517</v>
      </c>
      <c r="L160" s="13">
        <f>IF($A160,VLOOKUP($A160,posting!$A:$N,9,FALSE),"")</f>
        <v>41607.486342592594</v>
      </c>
      <c r="M160" s="11">
        <f>IF($A160,VLOOKUP($A160,posting!$A:$N,10,FALSE),"")</f>
        <v>0.30669330669330702</v>
      </c>
      <c r="N160" s="11">
        <f>IF($A160,VLOOKUP($A160,posting!$A:$N,11,FALSE),"")</f>
        <v>0</v>
      </c>
      <c r="O160" s="11" t="str">
        <f>IF($A160,IF(VLOOKUP($A160,posting!$A:$N,13,FALSE)&gt;0,VLOOKUP($A160,posting!$A:$N,13,FALSE),""),"")</f>
        <v/>
      </c>
      <c r="P160" s="11" t="str">
        <f>IF($A160,IF(VLOOKUP($A160,posting!$A:$N,14,FALSE)&gt;0,VLOOKUP($A160,posting!$A:$N,14,FALSE),""),"")</f>
        <v/>
      </c>
      <c r="Q160" s="11" t="str">
        <f>IF($O160="","",VLOOKUP($O160,image!$A:$N,3,FALSE))</f>
        <v/>
      </c>
    </row>
    <row r="161" spans="1:17" s="11" customFormat="1" x14ac:dyDescent="0.25">
      <c r="A161" s="10">
        <v>399</v>
      </c>
      <c r="B161" s="11">
        <f>IF($A161,VLOOKUP($A161,posting!$A:$N,2,FALSE),"")</f>
        <v>33</v>
      </c>
      <c r="C161" s="11">
        <f>IF($A161,VLOOKUP($A161,posting!$A:$N,3,FALSE),"")</f>
        <v>122</v>
      </c>
      <c r="D161" s="12" t="str">
        <f>IF($A161,VLOOKUP($A161,posting!$A:$N,4,FALSE),"")</f>
        <v>--&gt; Alpha Wellen STARK!</v>
      </c>
      <c r="E161" s="11" t="str">
        <f>IF($A161,VLOOKUP($A161,posting!$A:$N,12,FALSE),"")</f>
        <v>TXT</v>
      </c>
      <c r="F161" s="11">
        <v>1</v>
      </c>
      <c r="G161" s="11">
        <v>1</v>
      </c>
      <c r="H161" s="11" t="str">
        <f>IF($A161,IF(VLOOKUP($A161,posting!$A:$N,5,FALSE)&gt;0,VLOOKUP($A161,posting!$A:$N,5,FALSE),""),"")</f>
        <v/>
      </c>
      <c r="I161" s="13">
        <f>IF($A161,VLOOKUP($A161,posting!$A:$N,6,FALSE),"")</f>
        <v>41607.48542824074</v>
      </c>
      <c r="J161" s="13">
        <f>IF($A161,VLOOKUP($A161,posting!$A:$N,7,FALSE),"")</f>
        <v>41607.485509259262</v>
      </c>
      <c r="K161" s="13">
        <f>IF($A161,VLOOKUP($A161,posting!$A:$N,8,FALSE),"")</f>
        <v>41607.485520833332</v>
      </c>
      <c r="L161" s="13">
        <f>IF($A161,VLOOKUP($A161,posting!$A:$N,9,FALSE),"")</f>
        <v>41607.486446759256</v>
      </c>
      <c r="M161" s="11">
        <f>IF($A161,VLOOKUP($A161,posting!$A:$N,10,FALSE),"")</f>
        <v>0.101898101898102</v>
      </c>
      <c r="N161" s="11">
        <f>IF($A161,VLOOKUP($A161,posting!$A:$N,11,FALSE),"")</f>
        <v>0</v>
      </c>
      <c r="O161" s="11" t="str">
        <f>IF($A161,IF(VLOOKUP($A161,posting!$A:$N,13,FALSE)&gt;0,VLOOKUP($A161,posting!$A:$N,13,FALSE),""),"")</f>
        <v/>
      </c>
      <c r="P161" s="11" t="str">
        <f>IF($A161,IF(VLOOKUP($A161,posting!$A:$N,14,FALSE)&gt;0,VLOOKUP($A161,posting!$A:$N,14,FALSE),""),"")</f>
        <v/>
      </c>
      <c r="Q161" s="11" t="str">
        <f>IF($O161="","",VLOOKUP($O161,image!$A:$N,3,FALSE))</f>
        <v/>
      </c>
    </row>
    <row r="162" spans="1:17" s="11" customFormat="1" x14ac:dyDescent="0.25">
      <c r="A162" s="10">
        <v>400</v>
      </c>
      <c r="B162" s="11">
        <f>IF($A162,VLOOKUP($A162,posting!$A:$N,2,FALSE),"")</f>
        <v>33</v>
      </c>
      <c r="C162" s="11">
        <f>IF($A162,VLOOKUP($A162,posting!$A:$N,3,FALSE),"")</f>
        <v>123</v>
      </c>
      <c r="D162" s="12" t="str">
        <f>IF($A162,VLOOKUP($A162,posting!$A:$N,4,FALSE),"")</f>
        <v>schtark wasch</v>
      </c>
      <c r="E162" s="11" t="str">
        <f>IF($A162,VLOOKUP($A162,posting!$A:$N,12,FALSE),"")</f>
        <v>TXT</v>
      </c>
      <c r="F162" s="11">
        <v>-1</v>
      </c>
      <c r="G162" s="11">
        <v>1</v>
      </c>
      <c r="H162" s="11" t="str">
        <f>IF($A162,IF(VLOOKUP($A162,posting!$A:$N,5,FALSE)&gt;0,VLOOKUP($A162,posting!$A:$N,5,FALSE),""),"")</f>
        <v/>
      </c>
      <c r="I162" s="13">
        <f>IF($A162,VLOOKUP($A162,posting!$A:$N,6,FALSE),"")</f>
        <v>41607.485486111109</v>
      </c>
      <c r="J162" s="13">
        <f>IF($A162,VLOOKUP($A162,posting!$A:$N,7,FALSE),"")</f>
        <v>41607.485509259262</v>
      </c>
      <c r="K162" s="13">
        <f>IF($A162,VLOOKUP($A162,posting!$A:$N,8,FALSE),"")</f>
        <v>41607.485520833332</v>
      </c>
      <c r="L162" s="13">
        <f>IF($A162,VLOOKUP($A162,posting!$A:$N,9,FALSE),"")</f>
        <v>41607.48646990741</v>
      </c>
      <c r="M162" s="11">
        <f>IF($A162,VLOOKUP($A162,posting!$A:$N,10,FALSE),"")</f>
        <v>0.10089910089910099</v>
      </c>
      <c r="N162" s="11">
        <f>IF($A162,VLOOKUP($A162,posting!$A:$N,11,FALSE),"")</f>
        <v>0</v>
      </c>
      <c r="O162" s="11" t="str">
        <f>IF($A162,IF(VLOOKUP($A162,posting!$A:$N,13,FALSE)&gt;0,VLOOKUP($A162,posting!$A:$N,13,FALSE),""),"")</f>
        <v/>
      </c>
      <c r="P162" s="11" t="str">
        <f>IF($A162,IF(VLOOKUP($A162,posting!$A:$N,14,FALSE)&gt;0,VLOOKUP($A162,posting!$A:$N,14,FALSE),""),"")</f>
        <v/>
      </c>
      <c r="Q162" s="11" t="str">
        <f>IF($O162="","",VLOOKUP($O162,image!$A:$N,3,FALSE))</f>
        <v/>
      </c>
    </row>
    <row r="163" spans="1:17" s="11" customFormat="1" x14ac:dyDescent="0.25">
      <c r="A163" s="10">
        <v>401</v>
      </c>
      <c r="B163" s="11">
        <f>IF($A163,VLOOKUP($A163,posting!$A:$N,2,FALSE),"")</f>
        <v>33</v>
      </c>
      <c r="C163" s="11">
        <f>IF($A163,VLOOKUP($A163,posting!$A:$N,3,FALSE),"")</f>
        <v>120</v>
      </c>
      <c r="D163" s="12" t="str">
        <f>IF($A163,VLOOKUP($A163,posting!$A:$N,4,FALSE),"")</f>
        <v>Opas bekommen Alpha-Wellen</v>
      </c>
      <c r="E163" s="11" t="str">
        <f>IF($A163,VLOOKUP($A163,posting!$A:$N,12,FALSE),"")</f>
        <v>TXT</v>
      </c>
      <c r="F163" s="11">
        <v>1</v>
      </c>
      <c r="G163" s="11">
        <v>1</v>
      </c>
      <c r="H163" s="11" t="str">
        <f>IF($A163,IF(VLOOKUP($A163,posting!$A:$N,5,FALSE)&gt;0,VLOOKUP($A163,posting!$A:$N,5,FALSE),""),"")</f>
        <v/>
      </c>
      <c r="I163" s="13">
        <f>IF($A163,VLOOKUP($A163,posting!$A:$N,6,FALSE),"")</f>
        <v>41607.48542824074</v>
      </c>
      <c r="J163" s="13">
        <f>IF($A163,VLOOKUP($A163,posting!$A:$N,7,FALSE),"")</f>
        <v>41607.485520833332</v>
      </c>
      <c r="K163" s="13">
        <f>IF($A163,VLOOKUP($A163,posting!$A:$N,8,FALSE),"")</f>
        <v>41607.485532407409</v>
      </c>
      <c r="L163" s="13">
        <f>IF($A163,VLOOKUP($A163,posting!$A:$N,9,FALSE),"")</f>
        <v>41607.48646990741</v>
      </c>
      <c r="M163" s="11">
        <f>IF($A163,VLOOKUP($A163,posting!$A:$N,10,FALSE),"")</f>
        <v>0.30269730269730299</v>
      </c>
      <c r="N163" s="11">
        <f>IF($A163,VLOOKUP($A163,posting!$A:$N,11,FALSE),"")</f>
        <v>0</v>
      </c>
      <c r="O163" s="11" t="str">
        <f>IF($A163,IF(VLOOKUP($A163,posting!$A:$N,13,FALSE)&gt;0,VLOOKUP($A163,posting!$A:$N,13,FALSE),""),"")</f>
        <v/>
      </c>
      <c r="P163" s="11" t="str">
        <f>IF($A163,IF(VLOOKUP($A163,posting!$A:$N,14,FALSE)&gt;0,VLOOKUP($A163,posting!$A:$N,14,FALSE),""),"")</f>
        <v/>
      </c>
      <c r="Q163" s="11" t="str">
        <f>IF($O163="","",VLOOKUP($O163,image!$A:$N,3,FALSE))</f>
        <v/>
      </c>
    </row>
    <row r="164" spans="1:17" s="11" customFormat="1" x14ac:dyDescent="0.25">
      <c r="A164" s="10">
        <v>402</v>
      </c>
      <c r="B164" s="11">
        <f>IF($A164,VLOOKUP($A164,posting!$A:$N,2,FALSE),"")</f>
        <v>33</v>
      </c>
      <c r="C164" s="11">
        <f>IF($A164,VLOOKUP($A164,posting!$A:$N,3,FALSE),"")</f>
        <v>122</v>
      </c>
      <c r="D164" s="12" t="str">
        <f>IF($A164,VLOOKUP($A164,posting!$A:$N,4,FALSE),"")</f>
        <v>Opa hat chips gegeben</v>
      </c>
      <c r="E164" s="11" t="str">
        <f>IF($A164,VLOOKUP($A164,posting!$A:$N,12,FALSE),"")</f>
        <v>TXT</v>
      </c>
      <c r="F164" s="11">
        <v>-1</v>
      </c>
      <c r="G164" s="11">
        <v>1</v>
      </c>
      <c r="H164" s="11" t="str">
        <f>IF($A164,IF(VLOOKUP($A164,posting!$A:$N,5,FALSE)&gt;0,VLOOKUP($A164,posting!$A:$N,5,FALSE),""),"")</f>
        <v/>
      </c>
      <c r="I164" s="13">
        <f>IF($A164,VLOOKUP($A164,posting!$A:$N,6,FALSE),"")</f>
        <v>41607.485682870371</v>
      </c>
      <c r="J164" s="13">
        <f>IF($A164,VLOOKUP($A164,posting!$A:$N,7,FALSE),"")</f>
        <v>41607.485717592594</v>
      </c>
      <c r="K164" s="13">
        <f>IF($A164,VLOOKUP($A164,posting!$A:$N,8,FALSE),"")</f>
        <v>41607.485729166663</v>
      </c>
      <c r="L164" s="13">
        <f>IF($A164,VLOOKUP($A164,posting!$A:$N,9,FALSE),"")</f>
        <v>41607.486655092594</v>
      </c>
      <c r="M164" s="11">
        <f>IF($A164,VLOOKUP($A164,posting!$A:$N,10,FALSE),"")</f>
        <v>0.101898101898102</v>
      </c>
      <c r="N164" s="11">
        <f>IF($A164,VLOOKUP($A164,posting!$A:$N,11,FALSE),"")</f>
        <v>0</v>
      </c>
      <c r="O164" s="11" t="str">
        <f>IF($A164,IF(VLOOKUP($A164,posting!$A:$N,13,FALSE)&gt;0,VLOOKUP($A164,posting!$A:$N,13,FALSE),""),"")</f>
        <v/>
      </c>
      <c r="P164" s="11" t="str">
        <f>IF($A164,IF(VLOOKUP($A164,posting!$A:$N,14,FALSE)&gt;0,VLOOKUP($A164,posting!$A:$N,14,FALSE),""),"")</f>
        <v/>
      </c>
      <c r="Q164" s="11" t="str">
        <f>IF($O164="","",VLOOKUP($O164,image!$A:$N,3,FALSE))</f>
        <v/>
      </c>
    </row>
    <row r="165" spans="1:17" s="11" customFormat="1" x14ac:dyDescent="0.25">
      <c r="A165" s="10">
        <v>403</v>
      </c>
      <c r="B165" s="11">
        <f>IF($A165,VLOOKUP($A165,posting!$A:$N,2,FALSE),"")</f>
        <v>33</v>
      </c>
      <c r="C165" s="11">
        <f>IF($A165,VLOOKUP($A165,posting!$A:$N,3,FALSE),"")</f>
        <v>125</v>
      </c>
      <c r="D165" s="12" t="str">
        <f>IF($A165,VLOOKUP($A165,posting!$A:$N,4,FALSE),"")</f>
        <v>du hast keine Welle sondern eine Gerade</v>
      </c>
      <c r="E165" s="11" t="str">
        <f>IF($A165,VLOOKUP($A165,posting!$A:$N,12,FALSE),"")</f>
        <v>TXT</v>
      </c>
      <c r="F165" s="11">
        <v>-1</v>
      </c>
      <c r="G165" s="11">
        <v>1</v>
      </c>
      <c r="H165" s="11" t="str">
        <f>IF($A165,IF(VLOOKUP($A165,posting!$A:$N,5,FALSE)&gt;0,VLOOKUP($A165,posting!$A:$N,5,FALSE),""),"")</f>
        <v/>
      </c>
      <c r="I165" s="13">
        <f>IF($A165,VLOOKUP($A165,posting!$A:$N,6,FALSE),"")</f>
        <v>41600.016284722224</v>
      </c>
      <c r="J165" s="13">
        <f>IF($A165,VLOOKUP($A165,posting!$A:$N,7,FALSE),"")</f>
        <v>41600.016458333332</v>
      </c>
      <c r="K165" s="13">
        <f>IF($A165,VLOOKUP($A165,posting!$A:$N,8,FALSE),"")</f>
        <v>41600.016481481478</v>
      </c>
      <c r="L165" s="13">
        <f>IF($A165,VLOOKUP($A165,posting!$A:$N,9,FALSE),"")</f>
        <v>41607.486666666664</v>
      </c>
      <c r="M165" s="11">
        <f>IF($A165,VLOOKUP($A165,posting!$A:$N,10,FALSE),"")</f>
        <v>0.101898101898102</v>
      </c>
      <c r="N165" s="11">
        <f>IF($A165,VLOOKUP($A165,posting!$A:$N,11,FALSE),"")</f>
        <v>0</v>
      </c>
      <c r="O165" s="11" t="str">
        <f>IF($A165,IF(VLOOKUP($A165,posting!$A:$N,13,FALSE)&gt;0,VLOOKUP($A165,posting!$A:$N,13,FALSE),""),"")</f>
        <v/>
      </c>
      <c r="P165" s="11" t="str">
        <f>IF($A165,IF(VLOOKUP($A165,posting!$A:$N,14,FALSE)&gt;0,VLOOKUP($A165,posting!$A:$N,14,FALSE),""),"")</f>
        <v/>
      </c>
      <c r="Q165" s="11" t="str">
        <f>IF($O165="","",VLOOKUP($O165,image!$A:$N,3,FALSE))</f>
        <v/>
      </c>
    </row>
    <row r="166" spans="1:17" s="11" customFormat="1" x14ac:dyDescent="0.25">
      <c r="A166" s="10">
        <v>404</v>
      </c>
      <c r="B166" s="11">
        <f>IF($A166,VLOOKUP($A166,posting!$A:$N,2,FALSE),"")</f>
        <v>33</v>
      </c>
      <c r="C166" s="11">
        <f>IF($A166,VLOOKUP($A166,posting!$A:$N,3,FALSE),"")</f>
        <v>120</v>
      </c>
      <c r="D166" s="12" t="str">
        <f>IF($A166,VLOOKUP($A166,posting!$A:$N,4,FALSE),"")</f>
        <v>Daher kommt also, dass diese beiden Altersgruppen Windeln benötigen</v>
      </c>
      <c r="E166" s="11" t="str">
        <f>IF($A166,VLOOKUP($A166,posting!$A:$N,12,FALSE),"")</f>
        <v>TXT</v>
      </c>
      <c r="F166" s="11">
        <v>-1</v>
      </c>
      <c r="G166" s="11">
        <v>1</v>
      </c>
      <c r="H166" s="11" t="str">
        <f>IF($A166,IF(VLOOKUP($A166,posting!$A:$N,5,FALSE)&gt;0,VLOOKUP($A166,posting!$A:$N,5,FALSE),""),"")</f>
        <v/>
      </c>
      <c r="I166" s="13">
        <f>IF($A166,VLOOKUP($A166,posting!$A:$N,6,FALSE),"")</f>
        <v>41607.485856481479</v>
      </c>
      <c r="J166" s="13">
        <f>IF($A166,VLOOKUP($A166,posting!$A:$N,7,FALSE),"")</f>
        <v>41607.485983796294</v>
      </c>
      <c r="K166" s="13">
        <f>IF($A166,VLOOKUP($A166,posting!$A:$N,8,FALSE),"")</f>
        <v>41607.485995370371</v>
      </c>
      <c r="L166" s="13">
        <f>IF($A166,VLOOKUP($A166,posting!$A:$N,9,FALSE),"")</f>
        <v>41607.486944444441</v>
      </c>
      <c r="M166" s="11">
        <f>IF($A166,VLOOKUP($A166,posting!$A:$N,10,FALSE),"")</f>
        <v>0.105894105894106</v>
      </c>
      <c r="N166" s="11">
        <f>IF($A166,VLOOKUP($A166,posting!$A:$N,11,FALSE),"")</f>
        <v>0</v>
      </c>
      <c r="O166" s="11" t="str">
        <f>IF($A166,IF(VLOOKUP($A166,posting!$A:$N,13,FALSE)&gt;0,VLOOKUP($A166,posting!$A:$N,13,FALSE),""),"")</f>
        <v/>
      </c>
      <c r="P166" s="11" t="str">
        <f>IF($A166,IF(VLOOKUP($A166,posting!$A:$N,14,FALSE)&gt;0,VLOOKUP($A166,posting!$A:$N,14,FALSE),""),"")</f>
        <v/>
      </c>
      <c r="Q166" s="11" t="str">
        <f>IF($O166="","",VLOOKUP($O166,image!$A:$N,3,FALSE))</f>
        <v/>
      </c>
    </row>
    <row r="167" spans="1:17" s="11" customFormat="1" x14ac:dyDescent="0.25">
      <c r="A167" s="10">
        <v>405</v>
      </c>
      <c r="B167" s="11">
        <f>IF($A167,VLOOKUP($A167,posting!$A:$N,2,FALSE),"")</f>
        <v>33</v>
      </c>
      <c r="C167" s="11">
        <f>IF($A167,VLOOKUP($A167,posting!$A:$N,3,FALSE),"")</f>
        <v>122</v>
      </c>
      <c r="D167" s="12" t="str">
        <f>IF($A167,VLOOKUP($A167,posting!$A:$N,4,FALSE),"")</f>
        <v>Kann ein Kind zum Schlaf erzogen werden, OBWOHL es TETA WELLE hat.</v>
      </c>
      <c r="E167" s="11" t="str">
        <f>IF($A167,VLOOKUP($A167,posting!$A:$N,12,FALSE),"")</f>
        <v>TXT</v>
      </c>
      <c r="F167" s="11">
        <v>-1</v>
      </c>
      <c r="G167" s="11">
        <v>1</v>
      </c>
      <c r="H167" s="11" t="str">
        <f>IF($A167,IF(VLOOKUP($A167,posting!$A:$N,5,FALSE)&gt;0,VLOOKUP($A167,posting!$A:$N,5,FALSE),""),"")</f>
        <v/>
      </c>
      <c r="I167" s="13">
        <f>IF($A167,VLOOKUP($A167,posting!$A:$N,6,FALSE),"")</f>
        <v>41607.485995370371</v>
      </c>
      <c r="J167" s="13">
        <f>IF($A167,VLOOKUP($A167,posting!$A:$N,7,FALSE),"")</f>
        <v>41607.486226851855</v>
      </c>
      <c r="K167" s="13">
        <f>IF($A167,VLOOKUP($A167,posting!$A:$N,8,FALSE),"")</f>
        <v>41607.486238425925</v>
      </c>
      <c r="L167" s="13">
        <f>IF($A167,VLOOKUP($A167,posting!$A:$N,9,FALSE),"")</f>
        <v>41607.487164351849</v>
      </c>
      <c r="M167" s="11">
        <f>IF($A167,VLOOKUP($A167,posting!$A:$N,10,FALSE),"")</f>
        <v>0.10489510489510501</v>
      </c>
      <c r="N167" s="11">
        <f>IF($A167,VLOOKUP($A167,posting!$A:$N,11,FALSE),"")</f>
        <v>0</v>
      </c>
      <c r="O167" s="11" t="str">
        <f>IF($A167,IF(VLOOKUP($A167,posting!$A:$N,13,FALSE)&gt;0,VLOOKUP($A167,posting!$A:$N,13,FALSE),""),"")</f>
        <v/>
      </c>
      <c r="P167" s="11" t="str">
        <f>IF($A167,IF(VLOOKUP($A167,posting!$A:$N,14,FALSE)&gt;0,VLOOKUP($A167,posting!$A:$N,14,FALSE),""),"")</f>
        <v/>
      </c>
      <c r="Q167" s="11" t="str">
        <f>IF($O167="","",VLOOKUP($O167,image!$A:$N,3,FALSE))</f>
        <v/>
      </c>
    </row>
    <row r="168" spans="1:17" s="11" customFormat="1" x14ac:dyDescent="0.25">
      <c r="A168" s="10">
        <v>406</v>
      </c>
      <c r="B168" s="11">
        <f>IF($A168,VLOOKUP($A168,posting!$A:$N,2,FALSE),"")</f>
        <v>33</v>
      </c>
      <c r="C168" s="11">
        <f>IF($A168,VLOOKUP($A168,posting!$A:$N,3,FALSE),"")</f>
        <v>119</v>
      </c>
      <c r="D168" s="12" t="str">
        <f>IF($A168,VLOOKUP($A168,posting!$A:$N,4,FALSE),"")</f>
        <v>artgerechte haltung bei kindern</v>
      </c>
      <c r="E168" s="11" t="str">
        <f>IF($A168,VLOOKUP($A168,posting!$A:$N,12,FALSE),"")</f>
        <v>TXT</v>
      </c>
      <c r="F168" s="11">
        <v>-1</v>
      </c>
      <c r="G168" s="11">
        <v>1</v>
      </c>
      <c r="H168" s="11" t="str">
        <f>IF($A168,IF(VLOOKUP($A168,posting!$A:$N,5,FALSE)&gt;0,VLOOKUP($A168,posting!$A:$N,5,FALSE),""),"")</f>
        <v/>
      </c>
      <c r="I168" s="13">
        <f>IF($A168,VLOOKUP($A168,posting!$A:$N,6,FALSE),"")</f>
        <v>41472.967789351853</v>
      </c>
      <c r="J168" s="13">
        <f>IF($A168,VLOOKUP($A168,posting!$A:$N,7,FALSE),"")</f>
        <v>41472.967858796299</v>
      </c>
      <c r="K168" s="13">
        <f>IF($A168,VLOOKUP($A168,posting!$A:$N,8,FALSE),"")</f>
        <v>41472.967858796299</v>
      </c>
      <c r="L168" s="13">
        <f>IF($A168,VLOOKUP($A168,posting!$A:$N,9,FALSE),"")</f>
        <v>41607.487245370372</v>
      </c>
      <c r="M168" s="11">
        <f>IF($A168,VLOOKUP($A168,posting!$A:$N,10,FALSE),"")</f>
        <v>0.101898101898102</v>
      </c>
      <c r="N168" s="11">
        <f>IF($A168,VLOOKUP($A168,posting!$A:$N,11,FALSE),"")</f>
        <v>0</v>
      </c>
      <c r="O168" s="11" t="str">
        <f>IF($A168,IF(VLOOKUP($A168,posting!$A:$N,13,FALSE)&gt;0,VLOOKUP($A168,posting!$A:$N,13,FALSE),""),"")</f>
        <v/>
      </c>
      <c r="P168" s="11" t="str">
        <f>IF($A168,IF(VLOOKUP($A168,posting!$A:$N,14,FALSE)&gt;0,VLOOKUP($A168,posting!$A:$N,14,FALSE),""),"")</f>
        <v/>
      </c>
      <c r="Q168" s="11" t="str">
        <f>IF($O168="","",VLOOKUP($O168,image!$A:$N,3,FALSE))</f>
        <v/>
      </c>
    </row>
    <row r="169" spans="1:17" s="11" customFormat="1" ht="90" x14ac:dyDescent="0.25">
      <c r="A169" s="10">
        <v>407</v>
      </c>
      <c r="B169" s="11">
        <f>IF($A169,VLOOKUP($A169,posting!$A:$N,2,FALSE),"")</f>
        <v>33</v>
      </c>
      <c r="C169" s="11">
        <f>IF($A169,VLOOKUP($A169,posting!$A:$N,3,FALSE),"")</f>
        <v>127</v>
      </c>
      <c r="D169" s="12" t="str">
        <f>IF($A169,VLOOKUP($A169,posting!$A:$N,4,FALSE),"")</f>
        <v>Das mach ich aber auch, Bier hilft!
Neue medizinische Anwendung zum Testen
Und noch mehr Text
Und noch mehr Text
Und noch mehr Text
Und noch mehr Text</v>
      </c>
      <c r="E169" s="11" t="str">
        <f>IF($A169,VLOOKUP($A169,posting!$A:$N,12,FALSE),"")</f>
        <v>TXT</v>
      </c>
      <c r="F169" s="11">
        <v>-1</v>
      </c>
      <c r="G169" s="11">
        <v>1</v>
      </c>
      <c r="H169" s="11" t="str">
        <f>IF($A169,IF(VLOOKUP($A169,posting!$A:$N,5,FALSE)&gt;0,VLOOKUP($A169,posting!$A:$N,5,FALSE),""),"")</f>
        <v/>
      </c>
      <c r="I169" s="13">
        <f>IF($A169,VLOOKUP($A169,posting!$A:$N,6,FALSE),"")</f>
        <v>41607.485625000001</v>
      </c>
      <c r="J169" s="13">
        <f>IF($A169,VLOOKUP($A169,posting!$A:$N,7,FALSE),"")</f>
        <v>41607.486203703702</v>
      </c>
      <c r="K169" s="13">
        <f>IF($A169,VLOOKUP($A169,posting!$A:$N,8,FALSE),"")</f>
        <v>41607.486226851855</v>
      </c>
      <c r="L169" s="13">
        <f>IF($A169,VLOOKUP($A169,posting!$A:$N,9,FALSE),"")</f>
        <v>41607.487291666665</v>
      </c>
      <c r="M169" s="11">
        <f>IF($A169,VLOOKUP($A169,posting!$A:$N,10,FALSE),"")</f>
        <v>0.21378621378621401</v>
      </c>
      <c r="N169" s="11">
        <f>IF($A169,VLOOKUP($A169,posting!$A:$N,11,FALSE),"")</f>
        <v>0</v>
      </c>
      <c r="O169" s="11" t="str">
        <f>IF($A169,IF(VLOOKUP($A169,posting!$A:$N,13,FALSE)&gt;0,VLOOKUP($A169,posting!$A:$N,13,FALSE),""),"")</f>
        <v/>
      </c>
      <c r="P169" s="11" t="str">
        <f>IF($A169,IF(VLOOKUP($A169,posting!$A:$N,14,FALSE)&gt;0,VLOOKUP($A169,posting!$A:$N,14,FALSE),""),"")</f>
        <v/>
      </c>
      <c r="Q169" s="11" t="str">
        <f>IF($O169="","",VLOOKUP($O169,image!$A:$N,3,FALSE))</f>
        <v/>
      </c>
    </row>
    <row r="170" spans="1:17" s="11" customFormat="1" x14ac:dyDescent="0.25">
      <c r="A170" s="10">
        <v>408</v>
      </c>
      <c r="B170" s="11">
        <f>IF($A170,VLOOKUP($A170,posting!$A:$N,2,FALSE),"")</f>
        <v>33</v>
      </c>
      <c r="C170" s="11">
        <f>IF($A170,VLOOKUP($A170,posting!$A:$N,3,FALSE),"")</f>
        <v>121</v>
      </c>
      <c r="D170" s="12" t="str">
        <f>IF($A170,VLOOKUP($A170,posting!$A:$N,4,FALSE),"")</f>
        <v>kein englisch mehr !!!!</v>
      </c>
      <c r="E170" s="11" t="str">
        <f>IF($A170,VLOOKUP($A170,posting!$A:$N,12,FALSE),"")</f>
        <v>TXT</v>
      </c>
      <c r="F170" s="11">
        <v>-1</v>
      </c>
      <c r="G170" s="11">
        <v>1</v>
      </c>
      <c r="H170" s="11" t="str">
        <f>IF($A170,IF(VLOOKUP($A170,posting!$A:$N,5,FALSE)&gt;0,VLOOKUP($A170,posting!$A:$N,5,FALSE),""),"")</f>
        <v/>
      </c>
      <c r="I170" s="13">
        <f>IF($A170,VLOOKUP($A170,posting!$A:$N,6,FALSE),"")</f>
        <v>41607.486331018517</v>
      </c>
      <c r="J170" s="13">
        <f>IF($A170,VLOOKUP($A170,posting!$A:$N,7,FALSE),"")</f>
        <v>41607.48642361111</v>
      </c>
      <c r="K170" s="13">
        <f>IF($A170,VLOOKUP($A170,posting!$A:$N,8,FALSE),"")</f>
        <v>41607.486435185187</v>
      </c>
      <c r="L170" s="13">
        <f>IF($A170,VLOOKUP($A170,posting!$A:$N,9,FALSE),"")</f>
        <v>41607.487384259257</v>
      </c>
      <c r="M170" s="11">
        <f>IF($A170,VLOOKUP($A170,posting!$A:$N,10,FALSE),"")</f>
        <v>0.10089910089910099</v>
      </c>
      <c r="N170" s="11">
        <f>IF($A170,VLOOKUP($A170,posting!$A:$N,11,FALSE),"")</f>
        <v>0</v>
      </c>
      <c r="O170" s="11" t="str">
        <f>IF($A170,IF(VLOOKUP($A170,posting!$A:$N,13,FALSE)&gt;0,VLOOKUP($A170,posting!$A:$N,13,FALSE),""),"")</f>
        <v/>
      </c>
      <c r="P170" s="11" t="str">
        <f>IF($A170,IF(VLOOKUP($A170,posting!$A:$N,14,FALSE)&gt;0,VLOOKUP($A170,posting!$A:$N,14,FALSE),""),"")</f>
        <v/>
      </c>
      <c r="Q170" s="11" t="str">
        <f>IF($O170="","",VLOOKUP($O170,image!$A:$N,3,FALSE))</f>
        <v/>
      </c>
    </row>
    <row r="171" spans="1:17" s="11" customFormat="1" x14ac:dyDescent="0.25">
      <c r="A171" s="10">
        <v>409</v>
      </c>
      <c r="B171" s="11">
        <f>IF($A171,VLOOKUP($A171,posting!$A:$N,2,FALSE),"")</f>
        <v>33</v>
      </c>
      <c r="C171" s="11">
        <f>IF($A171,VLOOKUP($A171,posting!$A:$N,3,FALSE),"")</f>
        <v>122</v>
      </c>
      <c r="D171" s="12" t="str">
        <f>IF($A171,VLOOKUP($A171,posting!$A:$N,4,FALSE),"")</f>
        <v>Kind soll artgerecht gehalten werden. Es kann sich nicht wehren und hat windows7 auf der Festplatte</v>
      </c>
      <c r="E171" s="11" t="str">
        <f>IF($A171,VLOOKUP($A171,posting!$A:$N,12,FALSE),"")</f>
        <v>TXT</v>
      </c>
      <c r="F171" s="11">
        <v>-1</v>
      </c>
      <c r="G171" s="11">
        <v>1</v>
      </c>
      <c r="H171" s="11" t="str">
        <f>IF($A171,IF(VLOOKUP($A171,posting!$A:$N,5,FALSE)&gt;0,VLOOKUP($A171,posting!$A:$N,5,FALSE),""),"")</f>
        <v/>
      </c>
      <c r="I171" s="13">
        <f>IF($A171,VLOOKUP($A171,posting!$A:$N,6,FALSE),"")</f>
        <v>41607.486354166664</v>
      </c>
      <c r="J171" s="13">
        <f>IF($A171,VLOOKUP($A171,posting!$A:$N,7,FALSE),"")</f>
        <v>41607.486655092594</v>
      </c>
      <c r="K171" s="13">
        <f>IF($A171,VLOOKUP($A171,posting!$A:$N,8,FALSE),"")</f>
        <v>41607.486666666664</v>
      </c>
      <c r="L171" s="13">
        <f>IF($A171,VLOOKUP($A171,posting!$A:$N,9,FALSE),"")</f>
        <v>41607.487581018519</v>
      </c>
      <c r="M171" s="11">
        <f>IF($A171,VLOOKUP($A171,posting!$A:$N,10,FALSE),"")</f>
        <v>0.20479520479520499</v>
      </c>
      <c r="N171" s="11">
        <f>IF($A171,VLOOKUP($A171,posting!$A:$N,11,FALSE),"")</f>
        <v>0</v>
      </c>
      <c r="O171" s="11" t="str">
        <f>IF($A171,IF(VLOOKUP($A171,posting!$A:$N,13,FALSE)&gt;0,VLOOKUP($A171,posting!$A:$N,13,FALSE),""),"")</f>
        <v/>
      </c>
      <c r="P171" s="11" t="str">
        <f>IF($A171,IF(VLOOKUP($A171,posting!$A:$N,14,FALSE)&gt;0,VLOOKUP($A171,posting!$A:$N,14,FALSE),""),"")</f>
        <v/>
      </c>
      <c r="Q171" s="11" t="str">
        <f>IF($O171="","",VLOOKUP($O171,image!$A:$N,3,FALSE))</f>
        <v/>
      </c>
    </row>
    <row r="172" spans="1:17" s="11" customFormat="1" x14ac:dyDescent="0.25">
      <c r="A172" s="10">
        <v>410</v>
      </c>
      <c r="B172" s="11">
        <f>IF($A172,VLOOKUP($A172,posting!$A:$N,2,FALSE),"")</f>
        <v>33</v>
      </c>
      <c r="C172" s="11">
        <f>IF($A172,VLOOKUP($A172,posting!$A:$N,3,FALSE),"")</f>
        <v>123</v>
      </c>
      <c r="D172" s="12" t="str">
        <f>IF($A172,VLOOKUP($A172,posting!$A:$N,4,FALSE),"")</f>
        <v>der hat ahnung von BIOS??</v>
      </c>
      <c r="E172" s="11" t="str">
        <f>IF($A172,VLOOKUP($A172,posting!$A:$N,12,FALSE),"")</f>
        <v>TXT</v>
      </c>
      <c r="F172" s="11">
        <v>-1</v>
      </c>
      <c r="G172" s="11">
        <v>1</v>
      </c>
      <c r="H172" s="11" t="str">
        <f>IF($A172,IF(VLOOKUP($A172,posting!$A:$N,5,FALSE)&gt;0,VLOOKUP($A172,posting!$A:$N,5,FALSE),""),"")</f>
        <v/>
      </c>
      <c r="I172" s="13">
        <f>IF($A172,VLOOKUP($A172,posting!$A:$N,6,FALSE),"")</f>
        <v>41607.486539351848</v>
      </c>
      <c r="J172" s="13">
        <f>IF($A172,VLOOKUP($A172,posting!$A:$N,7,FALSE),"")</f>
        <v>41607.486643518518</v>
      </c>
      <c r="K172" s="13">
        <f>IF($A172,VLOOKUP($A172,posting!$A:$N,8,FALSE),"")</f>
        <v>41607.486655092594</v>
      </c>
      <c r="L172" s="13">
        <f>IF($A172,VLOOKUP($A172,posting!$A:$N,9,FALSE),"")</f>
        <v>41607.487604166665</v>
      </c>
      <c r="M172" s="11">
        <f>IF($A172,VLOOKUP($A172,posting!$A:$N,10,FALSE),"")</f>
        <v>0.10089910089910099</v>
      </c>
      <c r="N172" s="11">
        <f>IF($A172,VLOOKUP($A172,posting!$A:$N,11,FALSE),"")</f>
        <v>0</v>
      </c>
      <c r="O172" s="11" t="str">
        <f>IF($A172,IF(VLOOKUP($A172,posting!$A:$N,13,FALSE)&gt;0,VLOOKUP($A172,posting!$A:$N,13,FALSE),""),"")</f>
        <v/>
      </c>
      <c r="P172" s="11" t="str">
        <f>IF($A172,IF(VLOOKUP($A172,posting!$A:$N,14,FALSE)&gt;0,VLOOKUP($A172,posting!$A:$N,14,FALSE),""),"")</f>
        <v/>
      </c>
      <c r="Q172" s="11" t="str">
        <f>IF($O172="","",VLOOKUP($O172,image!$A:$N,3,FALSE))</f>
        <v/>
      </c>
    </row>
    <row r="173" spans="1:17" s="11" customFormat="1" x14ac:dyDescent="0.25">
      <c r="A173" s="10">
        <v>411</v>
      </c>
      <c r="B173" s="11">
        <f>IF($A173,VLOOKUP($A173,posting!$A:$N,2,FALSE),"")</f>
        <v>33</v>
      </c>
      <c r="C173" s="11">
        <f>IF($A173,VLOOKUP($A173,posting!$A:$N,3,FALSE),"")</f>
        <v>127</v>
      </c>
      <c r="D173" s="12" t="str">
        <f>IF($A173,VLOOKUP($A173,posting!$A:$N,4,FALSE),"")</f>
        <v>Zeilenumbrüche gibt es nicht</v>
      </c>
      <c r="E173" s="11" t="str">
        <f>IF($A173,VLOOKUP($A173,posting!$A:$N,12,FALSE),"")</f>
        <v>TXT</v>
      </c>
      <c r="F173" s="11">
        <v>-1</v>
      </c>
      <c r="G173" s="11">
        <v>1</v>
      </c>
      <c r="H173" s="11" t="str">
        <f>IF($A173,IF(VLOOKUP($A173,posting!$A:$N,5,FALSE)&gt;0,VLOOKUP($A173,posting!$A:$N,5,FALSE),""),"")</f>
        <v/>
      </c>
      <c r="I173" s="13">
        <f>IF($A173,VLOOKUP($A173,posting!$A:$N,6,FALSE),"")</f>
        <v>41607.48646990741</v>
      </c>
      <c r="J173" s="13">
        <f>IF($A173,VLOOKUP($A173,posting!$A:$N,7,FALSE),"")</f>
        <v>41607.486550925925</v>
      </c>
      <c r="K173" s="13">
        <f>IF($A173,VLOOKUP($A173,posting!$A:$N,8,FALSE),"")</f>
        <v>41607.486574074072</v>
      </c>
      <c r="L173" s="13">
        <f>IF($A173,VLOOKUP($A173,posting!$A:$N,9,FALSE),"")</f>
        <v>41607.487627314818</v>
      </c>
      <c r="M173" s="11">
        <f>IF($A173,VLOOKUP($A173,posting!$A:$N,10,FALSE),"")</f>
        <v>0.10089910089910099</v>
      </c>
      <c r="N173" s="11">
        <f>IF($A173,VLOOKUP($A173,posting!$A:$N,11,FALSE),"")</f>
        <v>0</v>
      </c>
      <c r="O173" s="11" t="str">
        <f>IF($A173,IF(VLOOKUP($A173,posting!$A:$N,13,FALSE)&gt;0,VLOOKUP($A173,posting!$A:$N,13,FALSE),""),"")</f>
        <v/>
      </c>
      <c r="P173" s="11" t="str">
        <f>IF($A173,IF(VLOOKUP($A173,posting!$A:$N,14,FALSE)&gt;0,VLOOKUP($A173,posting!$A:$N,14,FALSE),""),"")</f>
        <v/>
      </c>
      <c r="Q173" s="11" t="str">
        <f>IF($O173="","",VLOOKUP($O173,image!$A:$N,3,FALSE))</f>
        <v/>
      </c>
    </row>
    <row r="174" spans="1:17" s="11" customFormat="1" x14ac:dyDescent="0.25">
      <c r="A174" s="10">
        <v>412</v>
      </c>
      <c r="B174" s="11">
        <f>IF($A174,VLOOKUP($A174,posting!$A:$N,2,FALSE),"")</f>
        <v>33</v>
      </c>
      <c r="C174" s="11">
        <f>IF($A174,VLOOKUP($A174,posting!$A:$N,3,FALSE),"")</f>
        <v>119</v>
      </c>
      <c r="D174" s="12" t="str">
        <f>IF($A174,VLOOKUP($A174,posting!$A:$N,4,FALSE),"")</f>
        <v>mit windows 7 kein wunder</v>
      </c>
      <c r="E174" s="11" t="str">
        <f>IF($A174,VLOOKUP($A174,posting!$A:$N,12,FALSE),"")</f>
        <v>TXT</v>
      </c>
      <c r="F174" s="11">
        <v>-1</v>
      </c>
      <c r="G174" s="11">
        <v>1</v>
      </c>
      <c r="H174" s="11" t="str">
        <f>IF($A174,IF(VLOOKUP($A174,posting!$A:$N,5,FALSE)&gt;0,VLOOKUP($A174,posting!$A:$N,5,FALSE),""),"")</f>
        <v/>
      </c>
      <c r="I174" s="13">
        <f>IF($A174,VLOOKUP($A174,posting!$A:$N,6,FALSE),"")</f>
        <v>41472.968321759261</v>
      </c>
      <c r="J174" s="13">
        <f>IF($A174,VLOOKUP($A174,posting!$A:$N,7,FALSE),"")</f>
        <v>41472.968391203707</v>
      </c>
      <c r="K174" s="13">
        <f>IF($A174,VLOOKUP($A174,posting!$A:$N,8,FALSE),"")</f>
        <v>41472.968402777777</v>
      </c>
      <c r="L174" s="13">
        <f>IF($A174,VLOOKUP($A174,posting!$A:$N,9,FALSE),"")</f>
        <v>41607.48778935185</v>
      </c>
      <c r="M174" s="11">
        <f>IF($A174,VLOOKUP($A174,posting!$A:$N,10,FALSE),"")</f>
        <v>0.101898101898102</v>
      </c>
      <c r="N174" s="11">
        <f>IF($A174,VLOOKUP($A174,posting!$A:$N,11,FALSE),"")</f>
        <v>0</v>
      </c>
      <c r="O174" s="11" t="str">
        <f>IF($A174,IF(VLOOKUP($A174,posting!$A:$N,13,FALSE)&gt;0,VLOOKUP($A174,posting!$A:$N,13,FALSE),""),"")</f>
        <v/>
      </c>
      <c r="P174" s="11" t="str">
        <f>IF($A174,IF(VLOOKUP($A174,posting!$A:$N,14,FALSE)&gt;0,VLOOKUP($A174,posting!$A:$N,14,FALSE),""),"")</f>
        <v/>
      </c>
      <c r="Q174" s="11" t="str">
        <f>IF($O174="","",VLOOKUP($O174,image!$A:$N,3,FALSE))</f>
        <v/>
      </c>
    </row>
    <row r="175" spans="1:17" s="11" customFormat="1" x14ac:dyDescent="0.25">
      <c r="A175" s="10">
        <v>413</v>
      </c>
      <c r="B175" s="11">
        <f>IF($A175,VLOOKUP($A175,posting!$A:$N,2,FALSE),"")</f>
        <v>33</v>
      </c>
      <c r="C175" s="11">
        <f>IF($A175,VLOOKUP($A175,posting!$A:$N,3,FALSE),"")</f>
        <v>129</v>
      </c>
      <c r="D175" s="12" t="str">
        <f>IF($A175,VLOOKUP($A175,posting!$A:$N,4,FALSE),"")</f>
        <v>Microsoft macht Kinder kaputt</v>
      </c>
      <c r="E175" s="11" t="str">
        <f>IF($A175,VLOOKUP($A175,posting!$A:$N,12,FALSE),"")</f>
        <v>TXT</v>
      </c>
      <c r="F175" s="11">
        <v>-1</v>
      </c>
      <c r="G175" s="11">
        <v>1</v>
      </c>
      <c r="H175" s="11" t="str">
        <f>IF($A175,IF(VLOOKUP($A175,posting!$A:$N,5,FALSE)&gt;0,VLOOKUP($A175,posting!$A:$N,5,FALSE),""),"")</f>
        <v/>
      </c>
      <c r="I175" s="13">
        <f>IF($A175,VLOOKUP($A175,posting!$A:$N,6,FALSE),"")</f>
        <v>41607.486608796295</v>
      </c>
      <c r="J175" s="13">
        <f>IF($A175,VLOOKUP($A175,posting!$A:$N,7,FALSE),"")</f>
        <v>41607.486863425926</v>
      </c>
      <c r="K175" s="13">
        <f>IF($A175,VLOOKUP($A175,posting!$A:$N,8,FALSE),"")</f>
        <v>41607.486932870372</v>
      </c>
      <c r="L175" s="13">
        <f>IF($A175,VLOOKUP($A175,posting!$A:$N,9,FALSE),"")</f>
        <v>41607.487881944442</v>
      </c>
      <c r="M175" s="11">
        <f>IF($A175,VLOOKUP($A175,posting!$A:$N,10,FALSE),"")</f>
        <v>0.10289710289710299</v>
      </c>
      <c r="N175" s="11">
        <f>IF($A175,VLOOKUP($A175,posting!$A:$N,11,FALSE),"")</f>
        <v>0</v>
      </c>
      <c r="O175" s="11" t="str">
        <f>IF($A175,IF(VLOOKUP($A175,posting!$A:$N,13,FALSE)&gt;0,VLOOKUP($A175,posting!$A:$N,13,FALSE),""),"")</f>
        <v/>
      </c>
      <c r="P175" s="11" t="str">
        <f>IF($A175,IF(VLOOKUP($A175,posting!$A:$N,14,FALSE)&gt;0,VLOOKUP($A175,posting!$A:$N,14,FALSE),""),"")</f>
        <v/>
      </c>
      <c r="Q175" s="11" t="str">
        <f>IF($O175="","",VLOOKUP($O175,image!$A:$N,3,FALSE))</f>
        <v/>
      </c>
    </row>
    <row r="176" spans="1:17" s="11" customFormat="1" x14ac:dyDescent="0.25">
      <c r="A176" s="10">
        <v>414</v>
      </c>
      <c r="B176" s="11">
        <f>IF($A176,VLOOKUP($A176,posting!$A:$N,2,FALSE),"")</f>
        <v>33</v>
      </c>
      <c r="C176" s="11">
        <f>IF($A176,VLOOKUP($A176,posting!$A:$N,3,FALSE),"")</f>
        <v>126</v>
      </c>
      <c r="D176" s="12" t="str">
        <f>IF($A176,VLOOKUP($A176,posting!$A:$N,4,FALSE),"")</f>
        <v>windows 8 ist schon längst raus</v>
      </c>
      <c r="E176" s="11" t="str">
        <f>IF($A176,VLOOKUP($A176,posting!$A:$N,12,FALSE),"")</f>
        <v>TXT</v>
      </c>
      <c r="F176" s="11">
        <v>-1</v>
      </c>
      <c r="G176" s="11">
        <v>1</v>
      </c>
      <c r="H176" s="11" t="str">
        <f>IF($A176,IF(VLOOKUP($A176,posting!$A:$N,5,FALSE)&gt;0,VLOOKUP($A176,posting!$A:$N,5,FALSE),""),"")</f>
        <v/>
      </c>
      <c r="I176" s="13">
        <f>IF($A176,VLOOKUP($A176,posting!$A:$N,6,FALSE),"")</f>
        <v>41607.486724537041</v>
      </c>
      <c r="J176" s="13">
        <f>IF($A176,VLOOKUP($A176,posting!$A:$N,7,FALSE),"")</f>
        <v>41607.486898148149</v>
      </c>
      <c r="K176" s="13">
        <f>IF($A176,VLOOKUP($A176,posting!$A:$N,8,FALSE),"")</f>
        <v>41607.486944444441</v>
      </c>
      <c r="L176" s="13">
        <f>IF($A176,VLOOKUP($A176,posting!$A:$N,9,FALSE),"")</f>
        <v>41607.487893518519</v>
      </c>
      <c r="M176" s="11">
        <f>IF($A176,VLOOKUP($A176,posting!$A:$N,10,FALSE),"")</f>
        <v>0.103896103896104</v>
      </c>
      <c r="N176" s="11">
        <f>IF($A176,VLOOKUP($A176,posting!$A:$N,11,FALSE),"")</f>
        <v>0</v>
      </c>
      <c r="O176" s="11" t="str">
        <f>IF($A176,IF(VLOOKUP($A176,posting!$A:$N,13,FALSE)&gt;0,VLOOKUP($A176,posting!$A:$N,13,FALSE),""),"")</f>
        <v/>
      </c>
      <c r="P176" s="11" t="str">
        <f>IF($A176,IF(VLOOKUP($A176,posting!$A:$N,14,FALSE)&gt;0,VLOOKUP($A176,posting!$A:$N,14,FALSE),""),"")</f>
        <v/>
      </c>
      <c r="Q176" s="11" t="str">
        <f>IF($O176="","",VLOOKUP($O176,image!$A:$N,3,FALSE))</f>
        <v/>
      </c>
    </row>
    <row r="177" spans="1:17" s="11" customFormat="1" x14ac:dyDescent="0.25">
      <c r="A177" s="10">
        <v>415</v>
      </c>
      <c r="B177" s="11">
        <f>IF($A177,VLOOKUP($A177,posting!$A:$N,2,FALSE),"")</f>
        <v>33</v>
      </c>
      <c r="C177" s="11">
        <f>IF($A177,VLOOKUP($A177,posting!$A:$N,3,FALSE),"")</f>
        <v>122</v>
      </c>
      <c r="D177" s="12" t="str">
        <f>IF($A177,VLOOKUP($A177,posting!$A:$N,4,FALSE),"")</f>
        <v>Dozent ist 60</v>
      </c>
      <c r="E177" s="11" t="str">
        <f>IF($A177,VLOOKUP($A177,posting!$A:$N,12,FALSE),"")</f>
        <v>TXT</v>
      </c>
      <c r="F177" s="11">
        <v>-1</v>
      </c>
      <c r="G177" s="11">
        <v>1</v>
      </c>
      <c r="H177" s="11" t="str">
        <f>IF($A177,IF(VLOOKUP($A177,posting!$A:$N,5,FALSE)&gt;0,VLOOKUP($A177,posting!$A:$N,5,FALSE),""),"")</f>
        <v/>
      </c>
      <c r="I177" s="13">
        <f>IF($A177,VLOOKUP($A177,posting!$A:$N,6,FALSE),"")</f>
        <v>41607.486956018518</v>
      </c>
      <c r="J177" s="13">
        <f>IF($A177,VLOOKUP($A177,posting!$A:$N,7,FALSE),"")</f>
        <v>41607.487002314818</v>
      </c>
      <c r="K177" s="13">
        <f>IF($A177,VLOOKUP($A177,posting!$A:$N,8,FALSE),"")</f>
        <v>41607.487013888887</v>
      </c>
      <c r="L177" s="13">
        <f>IF($A177,VLOOKUP($A177,posting!$A:$N,9,FALSE),"")</f>
        <v>41607.487928240742</v>
      </c>
      <c r="M177" s="11">
        <f>IF($A177,VLOOKUP($A177,posting!$A:$N,10,FALSE),"")</f>
        <v>0.10089910089910099</v>
      </c>
      <c r="N177" s="11">
        <f>IF($A177,VLOOKUP($A177,posting!$A:$N,11,FALSE),"")</f>
        <v>0</v>
      </c>
      <c r="O177" s="11" t="str">
        <f>IF($A177,IF(VLOOKUP($A177,posting!$A:$N,13,FALSE)&gt;0,VLOOKUP($A177,posting!$A:$N,13,FALSE),""),"")</f>
        <v/>
      </c>
      <c r="P177" s="11" t="str">
        <f>IF($A177,IF(VLOOKUP($A177,posting!$A:$N,14,FALSE)&gt;0,VLOOKUP($A177,posting!$A:$N,14,FALSE),""),"")</f>
        <v/>
      </c>
      <c r="Q177" s="11" t="str">
        <f>IF($O177="","",VLOOKUP($O177,image!$A:$N,3,FALSE))</f>
        <v/>
      </c>
    </row>
    <row r="178" spans="1:17" s="11" customFormat="1" x14ac:dyDescent="0.25">
      <c r="A178" s="10">
        <v>416</v>
      </c>
      <c r="B178" s="11">
        <f>IF($A178,VLOOKUP($A178,posting!$A:$N,2,FALSE),"")</f>
        <v>33</v>
      </c>
      <c r="C178" s="11">
        <f>IF($A178,VLOOKUP($A178,posting!$A:$N,3,FALSE),"")</f>
        <v>127</v>
      </c>
      <c r="D178" s="12" t="str">
        <f>IF($A178,VLOOKUP($A178,posting!$A:$N,4,FALSE),"")</f>
        <v>Haribo macht Kinder froh</v>
      </c>
      <c r="E178" s="11" t="str">
        <f>IF($A178,VLOOKUP($A178,posting!$A:$N,12,FALSE),"")</f>
        <v>TXT</v>
      </c>
      <c r="F178" s="11">
        <v>-1</v>
      </c>
      <c r="G178" s="11">
        <v>1</v>
      </c>
      <c r="H178" s="11" t="str">
        <f>IF($A178,IF(VLOOKUP($A178,posting!$A:$N,5,FALSE)&gt;0,VLOOKUP($A178,posting!$A:$N,5,FALSE),""),"")</f>
        <v/>
      </c>
      <c r="I178" s="13">
        <f>IF($A178,VLOOKUP($A178,posting!$A:$N,6,FALSE),"")</f>
        <v>41607.486909722225</v>
      </c>
      <c r="J178" s="13">
        <f>IF($A178,VLOOKUP($A178,posting!$A:$N,7,FALSE),"")</f>
        <v>41607.486979166664</v>
      </c>
      <c r="K178" s="13">
        <f>IF($A178,VLOOKUP($A178,posting!$A:$N,8,FALSE),"")</f>
        <v>41607.486990740741</v>
      </c>
      <c r="L178" s="13">
        <f>IF($A178,VLOOKUP($A178,posting!$A:$N,9,FALSE),"")</f>
        <v>41607.488055555557</v>
      </c>
      <c r="M178" s="11">
        <f>IF($A178,VLOOKUP($A178,posting!$A:$N,10,FALSE),"")</f>
        <v>0.10289710289710299</v>
      </c>
      <c r="N178" s="11">
        <f>IF($A178,VLOOKUP($A178,posting!$A:$N,11,FALSE),"")</f>
        <v>0</v>
      </c>
      <c r="O178" s="11" t="str">
        <f>IF($A178,IF(VLOOKUP($A178,posting!$A:$N,13,FALSE)&gt;0,VLOOKUP($A178,posting!$A:$N,13,FALSE),""),"")</f>
        <v/>
      </c>
      <c r="P178" s="11" t="str">
        <f>IF($A178,IF(VLOOKUP($A178,posting!$A:$N,14,FALSE)&gt;0,VLOOKUP($A178,posting!$A:$N,14,FALSE),""),"")</f>
        <v/>
      </c>
      <c r="Q178" s="11" t="str">
        <f>IF($O178="","",VLOOKUP($O178,image!$A:$N,3,FALSE))</f>
        <v/>
      </c>
    </row>
    <row r="179" spans="1:17" s="11" customFormat="1" x14ac:dyDescent="0.25">
      <c r="A179" s="10">
        <v>417</v>
      </c>
      <c r="B179" s="11">
        <f>IF($A179,VLOOKUP($A179,posting!$A:$N,2,FALSE),"")</f>
        <v>33</v>
      </c>
      <c r="C179" s="11">
        <f>IF($A179,VLOOKUP($A179,posting!$A:$N,3,FALSE),"")</f>
        <v>128</v>
      </c>
      <c r="D179" s="12" t="str">
        <f>IF($A179,VLOOKUP($A179,posting!$A:$N,4,FALSE),"")</f>
        <v>kinder nicht prügeln!</v>
      </c>
      <c r="E179" s="11" t="str">
        <f>IF($A179,VLOOKUP($A179,posting!$A:$N,12,FALSE),"")</f>
        <v>TXT</v>
      </c>
      <c r="F179" s="11">
        <v>-1</v>
      </c>
      <c r="G179" s="11">
        <v>1</v>
      </c>
      <c r="H179" s="11" t="str">
        <f>IF($A179,IF(VLOOKUP($A179,posting!$A:$N,5,FALSE)&gt;0,VLOOKUP($A179,posting!$A:$N,5,FALSE),""),"")</f>
        <v/>
      </c>
      <c r="I179" s="13">
        <f>IF($A179,VLOOKUP($A179,posting!$A:$N,6,FALSE),"")</f>
        <v>41607.487071759257</v>
      </c>
      <c r="J179" s="13">
        <f>IF($A179,VLOOKUP($A179,posting!$A:$N,7,FALSE),"")</f>
        <v>41607.48710648148</v>
      </c>
      <c r="K179" s="13">
        <f>IF($A179,VLOOKUP($A179,posting!$A:$N,8,FALSE),"")</f>
        <v>41607.487118055556</v>
      </c>
      <c r="L179" s="13">
        <f>IF($A179,VLOOKUP($A179,posting!$A:$N,9,FALSE),"")</f>
        <v>41607.488067129627</v>
      </c>
      <c r="M179" s="11">
        <f>IF($A179,VLOOKUP($A179,posting!$A:$N,10,FALSE),"")</f>
        <v>0.10089910089910099</v>
      </c>
      <c r="N179" s="11">
        <f>IF($A179,VLOOKUP($A179,posting!$A:$N,11,FALSE),"")</f>
        <v>0</v>
      </c>
      <c r="O179" s="11" t="str">
        <f>IF($A179,IF(VLOOKUP($A179,posting!$A:$N,13,FALSE)&gt;0,VLOOKUP($A179,posting!$A:$N,13,FALSE),""),"")</f>
        <v/>
      </c>
      <c r="P179" s="11" t="str">
        <f>IF($A179,IF(VLOOKUP($A179,posting!$A:$N,14,FALSE)&gt;0,VLOOKUP($A179,posting!$A:$N,14,FALSE),""),"")</f>
        <v/>
      </c>
      <c r="Q179" s="11" t="str">
        <f>IF($O179="","",VLOOKUP($O179,image!$A:$N,3,FALSE))</f>
        <v/>
      </c>
    </row>
    <row r="180" spans="1:17" s="11" customFormat="1" x14ac:dyDescent="0.25">
      <c r="A180" s="10">
        <v>418</v>
      </c>
      <c r="B180" s="11">
        <f>IF($A180,VLOOKUP($A180,posting!$A:$N,2,FALSE),"")</f>
        <v>33</v>
      </c>
      <c r="C180" s="11">
        <f>IF($A180,VLOOKUP($A180,posting!$A:$N,3,FALSE),"")</f>
        <v>129</v>
      </c>
      <c r="D180" s="12" t="str">
        <f>IF($A180,VLOOKUP($A180,posting!$A:$N,4,FALSE),"")</f>
        <v>der hat alpha Wellen, also gefühlt älter</v>
      </c>
      <c r="E180" s="11" t="str">
        <f>IF($A180,VLOOKUP($A180,posting!$A:$N,12,FALSE),"")</f>
        <v>TXT</v>
      </c>
      <c r="F180" s="11">
        <v>-1</v>
      </c>
      <c r="G180" s="11">
        <v>1</v>
      </c>
      <c r="H180" s="11" t="str">
        <f>IF($A180,IF(VLOOKUP($A180,posting!$A:$N,5,FALSE)&gt;0,VLOOKUP($A180,posting!$A:$N,5,FALSE),""),"")</f>
        <v/>
      </c>
      <c r="I180" s="13">
        <f>IF($A180,VLOOKUP($A180,posting!$A:$N,6,FALSE),"")</f>
        <v>41607.48704861111</v>
      </c>
      <c r="J180" s="13">
        <f>IF($A180,VLOOKUP($A180,posting!$A:$N,7,FALSE),"")</f>
        <v>41607.487210648149</v>
      </c>
      <c r="K180" s="13">
        <f>IF($A180,VLOOKUP($A180,posting!$A:$N,8,FALSE),"")</f>
        <v>41607.487233796295</v>
      </c>
      <c r="L180" s="13">
        <f>IF($A180,VLOOKUP($A180,posting!$A:$N,9,FALSE),"")</f>
        <v>41607.488171296296</v>
      </c>
      <c r="M180" s="11">
        <f>IF($A180,VLOOKUP($A180,posting!$A:$N,10,FALSE),"")</f>
        <v>0.20279720279720301</v>
      </c>
      <c r="N180" s="11">
        <f>IF($A180,VLOOKUP($A180,posting!$A:$N,11,FALSE),"")</f>
        <v>0</v>
      </c>
      <c r="O180" s="11" t="str">
        <f>IF($A180,IF(VLOOKUP($A180,posting!$A:$N,13,FALSE)&gt;0,VLOOKUP($A180,posting!$A:$N,13,FALSE),""),"")</f>
        <v/>
      </c>
      <c r="P180" s="11" t="str">
        <f>IF($A180,IF(VLOOKUP($A180,posting!$A:$N,14,FALSE)&gt;0,VLOOKUP($A180,posting!$A:$N,14,FALSE),""),"")</f>
        <v/>
      </c>
      <c r="Q180" s="11" t="str">
        <f>IF($O180="","",VLOOKUP($O180,image!$A:$N,3,FALSE))</f>
        <v/>
      </c>
    </row>
    <row r="181" spans="1:17" s="11" customFormat="1" x14ac:dyDescent="0.25">
      <c r="A181" s="10">
        <v>419</v>
      </c>
      <c r="B181" s="11">
        <f>IF($A181,VLOOKUP($A181,posting!$A:$N,2,FALSE),"")</f>
        <v>33</v>
      </c>
      <c r="C181" s="11">
        <f>IF($A181,VLOOKUP($A181,posting!$A:$N,3,FALSE),"")</f>
        <v>128</v>
      </c>
      <c r="D181" s="12" t="str">
        <f>IF($A181,VLOOKUP($A181,posting!$A:$N,4,FALSE),"")</f>
        <v>kinder so hochbringen, wie sie kommen!</v>
      </c>
      <c r="E181" s="11" t="str">
        <f>IF($A181,VLOOKUP($A181,posting!$A:$N,12,FALSE),"")</f>
        <v>TXT</v>
      </c>
      <c r="F181" s="11">
        <v>-1</v>
      </c>
      <c r="G181" s="11">
        <v>1</v>
      </c>
      <c r="H181" s="11" t="str">
        <f>IF($A181,IF(VLOOKUP($A181,posting!$A:$N,5,FALSE)&gt;0,VLOOKUP($A181,posting!$A:$N,5,FALSE),""),"")</f>
        <v/>
      </c>
      <c r="I181" s="13">
        <f>IF($A181,VLOOKUP($A181,posting!$A:$N,6,FALSE),"")</f>
        <v>41607.487233796295</v>
      </c>
      <c r="J181" s="13">
        <f>IF($A181,VLOOKUP($A181,posting!$A:$N,7,FALSE),"")</f>
        <v>41607.487314814818</v>
      </c>
      <c r="K181" s="13">
        <f>IF($A181,VLOOKUP($A181,posting!$A:$N,8,FALSE),"")</f>
        <v>41607.487326388888</v>
      </c>
      <c r="L181" s="13">
        <f>IF($A181,VLOOKUP($A181,posting!$A:$N,9,FALSE),"")</f>
        <v>41607.488263888888</v>
      </c>
      <c r="M181" s="11">
        <f>IF($A181,VLOOKUP($A181,posting!$A:$N,10,FALSE),"")</f>
        <v>6.7932067932067894E-2</v>
      </c>
      <c r="N181" s="11">
        <f>IF($A181,VLOOKUP($A181,posting!$A:$N,11,FALSE),"")</f>
        <v>0</v>
      </c>
      <c r="O181" s="11" t="str">
        <f>IF($A181,IF(VLOOKUP($A181,posting!$A:$N,13,FALSE)&gt;0,VLOOKUP($A181,posting!$A:$N,13,FALSE),""),"")</f>
        <v/>
      </c>
      <c r="P181" s="11" t="str">
        <f>IF($A181,IF(VLOOKUP($A181,posting!$A:$N,14,FALSE)&gt;0,VLOOKUP($A181,posting!$A:$N,14,FALSE),""),"")</f>
        <v/>
      </c>
      <c r="Q181" s="11" t="str">
        <f>IF($O181="","",VLOOKUP($O181,image!$A:$N,3,FALSE))</f>
        <v/>
      </c>
    </row>
    <row r="182" spans="1:17" s="11" customFormat="1" x14ac:dyDescent="0.25">
      <c r="A182" s="10">
        <v>420</v>
      </c>
      <c r="B182" s="11">
        <f>IF($A182,VLOOKUP($A182,posting!$A:$N,2,FALSE),"")</f>
        <v>33</v>
      </c>
      <c r="C182" s="11">
        <f>IF($A182,VLOOKUP($A182,posting!$A:$N,3,FALSE),"")</f>
        <v>120</v>
      </c>
      <c r="D182" s="12" t="str">
        <f>IF($A182,VLOOKUP($A182,posting!$A:$N,4,FALSE),"")</f>
        <v>wichtig!!</v>
      </c>
      <c r="E182" s="11" t="str">
        <f>IF($A182,VLOOKUP($A182,posting!$A:$N,12,FALSE),"")</f>
        <v>IMG</v>
      </c>
      <c r="F182" s="11">
        <v>-1</v>
      </c>
      <c r="G182" s="11">
        <v>1</v>
      </c>
      <c r="H182" s="11" t="str">
        <f>IF($A182,IF(VLOOKUP($A182,posting!$A:$N,5,FALSE)&gt;0,VLOOKUP($A182,posting!$A:$N,5,FALSE),""),"")</f>
        <v/>
      </c>
      <c r="I182" s="13">
        <f>IF($A182,VLOOKUP($A182,posting!$A:$N,6,FALSE),"")</f>
        <v>41607.487187500003</v>
      </c>
      <c r="J182" s="13">
        <f>IF($A182,VLOOKUP($A182,posting!$A:$N,7,FALSE),"")</f>
        <v>41607.487291666665</v>
      </c>
      <c r="K182" s="13">
        <f>IF($A182,VLOOKUP($A182,posting!$A:$N,8,FALSE),"")</f>
        <v>41607.487361111111</v>
      </c>
      <c r="L182" s="13">
        <f>IF($A182,VLOOKUP($A182,posting!$A:$N,9,FALSE),"")</f>
        <v>41607.488310185188</v>
      </c>
      <c r="M182" s="11">
        <f>IF($A182,VLOOKUP($A182,posting!$A:$N,10,FALSE),"")</f>
        <v>0.1998001998002</v>
      </c>
      <c r="N182" s="11">
        <f>IF($A182,VLOOKUP($A182,posting!$A:$N,11,FALSE),"")</f>
        <v>0</v>
      </c>
      <c r="O182" s="11">
        <f>IF($A182,IF(VLOOKUP($A182,posting!$A:$N,13,FALSE)&gt;0,VLOOKUP($A182,posting!$A:$N,13,FALSE),""),"")</f>
        <v>35</v>
      </c>
      <c r="P182" s="11" t="str">
        <f>IF($A182,IF(VLOOKUP($A182,posting!$A:$N,14,FALSE)&gt;0,VLOOKUP($A182,posting!$A:$N,14,FALSE),""),"")</f>
        <v/>
      </c>
      <c r="Q182" s="11" t="b">
        <f>IF($O182="","",VLOOKUP($O182,image!$A:$N,3,FALSE))</f>
        <v>1</v>
      </c>
    </row>
    <row r="183" spans="1:17" s="11" customFormat="1" x14ac:dyDescent="0.25">
      <c r="A183" s="10">
        <v>421</v>
      </c>
      <c r="B183" s="11">
        <f>IF($A183,VLOOKUP($A183,posting!$A:$N,2,FALSE),"")</f>
        <v>33</v>
      </c>
      <c r="C183" s="11">
        <f>IF($A183,VLOOKUP($A183,posting!$A:$N,3,FALSE),"")</f>
        <v>127</v>
      </c>
      <c r="D183" s="12" t="str">
        <f>IF($A183,VLOOKUP($A183,posting!$A:$N,4,FALSE),"")</f>
        <v>Windows 8 ist aber schrott</v>
      </c>
      <c r="E183" s="11" t="str">
        <f>IF($A183,VLOOKUP($A183,posting!$A:$N,12,FALSE),"")</f>
        <v>TXT</v>
      </c>
      <c r="F183" s="11">
        <v>-1</v>
      </c>
      <c r="G183" s="11">
        <v>1</v>
      </c>
      <c r="H183" s="11" t="str">
        <f>IF($A183,IF(VLOOKUP($A183,posting!$A:$N,5,FALSE)&gt;0,VLOOKUP($A183,posting!$A:$N,5,FALSE),""),"")</f>
        <v/>
      </c>
      <c r="I183" s="13">
        <f>IF($A183,VLOOKUP($A183,posting!$A:$N,6,FALSE),"")</f>
        <v>41607.48715277778</v>
      </c>
      <c r="J183" s="13">
        <f>IF($A183,VLOOKUP($A183,posting!$A:$N,7,FALSE),"")</f>
        <v>41607.487245370372</v>
      </c>
      <c r="K183" s="13">
        <f>IF($A183,VLOOKUP($A183,posting!$A:$N,8,FALSE),"")</f>
        <v>41607.487268518518</v>
      </c>
      <c r="L183" s="13">
        <f>IF($A183,VLOOKUP($A183,posting!$A:$N,9,FALSE),"")</f>
        <v>41607.488333333335</v>
      </c>
      <c r="M183" s="11">
        <f>IF($A183,VLOOKUP($A183,posting!$A:$N,10,FALSE),"")</f>
        <v>0.101898101898102</v>
      </c>
      <c r="N183" s="11">
        <f>IF($A183,VLOOKUP($A183,posting!$A:$N,11,FALSE),"")</f>
        <v>0</v>
      </c>
      <c r="O183" s="11" t="str">
        <f>IF($A183,IF(VLOOKUP($A183,posting!$A:$N,13,FALSE)&gt;0,VLOOKUP($A183,posting!$A:$N,13,FALSE),""),"")</f>
        <v/>
      </c>
      <c r="P183" s="11" t="str">
        <f>IF($A183,IF(VLOOKUP($A183,posting!$A:$N,14,FALSE)&gt;0,VLOOKUP($A183,posting!$A:$N,14,FALSE),""),"")</f>
        <v/>
      </c>
      <c r="Q183" s="11" t="str">
        <f>IF($O183="","",VLOOKUP($O183,image!$A:$N,3,FALSE))</f>
        <v/>
      </c>
    </row>
    <row r="184" spans="1:17" s="11" customFormat="1" x14ac:dyDescent="0.25">
      <c r="A184" s="10">
        <v>422</v>
      </c>
      <c r="B184" s="11">
        <f>IF($A184,VLOOKUP($A184,posting!$A:$N,2,FALSE),"")</f>
        <v>33</v>
      </c>
      <c r="C184" s="11">
        <f>IF($A184,VLOOKUP($A184,posting!$A:$N,3,FALSE),"")</f>
        <v>123</v>
      </c>
      <c r="D184" s="12" t="str">
        <f>IF($A184,VLOOKUP($A184,posting!$A:$N,4,FALSE),"")</f>
        <v>dumme kinder haben dann windows 98?</v>
      </c>
      <c r="E184" s="11" t="str">
        <f>IF($A184,VLOOKUP($A184,posting!$A:$N,12,FALSE),"")</f>
        <v>TXT</v>
      </c>
      <c r="F184" s="11">
        <v>-1</v>
      </c>
      <c r="G184" s="11">
        <v>1</v>
      </c>
      <c r="H184" s="11" t="str">
        <f>IF($A184,IF(VLOOKUP($A184,posting!$A:$N,5,FALSE)&gt;0,VLOOKUP($A184,posting!$A:$N,5,FALSE),""),"")</f>
        <v/>
      </c>
      <c r="I184" s="13">
        <f>IF($A184,VLOOKUP($A184,posting!$A:$N,6,FALSE),"")</f>
        <v>41607.487442129626</v>
      </c>
      <c r="J184" s="13">
        <f>IF($A184,VLOOKUP($A184,posting!$A:$N,7,FALSE),"")</f>
        <v>41607.487511574072</v>
      </c>
      <c r="K184" s="13">
        <f>IF($A184,VLOOKUP($A184,posting!$A:$N,8,FALSE),"")</f>
        <v>41607.487523148149</v>
      </c>
      <c r="L184" s="13">
        <f>IF($A184,VLOOKUP($A184,posting!$A:$N,9,FALSE),"")</f>
        <v>41607.48847222222</v>
      </c>
      <c r="M184" s="11">
        <f>IF($A184,VLOOKUP($A184,posting!$A:$N,10,FALSE),"")</f>
        <v>0.20279720279720301</v>
      </c>
      <c r="N184" s="11">
        <f>IF($A184,VLOOKUP($A184,posting!$A:$N,11,FALSE),"")</f>
        <v>0</v>
      </c>
      <c r="O184" s="11" t="str">
        <f>IF($A184,IF(VLOOKUP($A184,posting!$A:$N,13,FALSE)&gt;0,VLOOKUP($A184,posting!$A:$N,13,FALSE),""),"")</f>
        <v/>
      </c>
      <c r="P184" s="11" t="str">
        <f>IF($A184,IF(VLOOKUP($A184,posting!$A:$N,14,FALSE)&gt;0,VLOOKUP($A184,posting!$A:$N,14,FALSE),""),"")</f>
        <v/>
      </c>
      <c r="Q184" s="11" t="str">
        <f>IF($O184="","",VLOOKUP($O184,image!$A:$N,3,FALSE))</f>
        <v/>
      </c>
    </row>
    <row r="185" spans="1:17" s="11" customFormat="1" x14ac:dyDescent="0.25">
      <c r="A185" s="10">
        <v>423</v>
      </c>
      <c r="B185" s="11">
        <f>IF($A185,VLOOKUP($A185,posting!$A:$N,2,FALSE),"")</f>
        <v>33</v>
      </c>
      <c r="C185" s="11">
        <f>IF($A185,VLOOKUP($A185,posting!$A:$N,3,FALSE),"")</f>
        <v>122</v>
      </c>
      <c r="D185" s="12" t="str">
        <f>IF($A185,VLOOKUP($A185,posting!$A:$N,4,FALSE),"")</f>
        <v>@Folie 15 letzte folie muss WICHTIG sein</v>
      </c>
      <c r="E185" s="11" t="str">
        <f>IF($A185,VLOOKUP($A185,posting!$A:$N,12,FALSE),"")</f>
        <v>TXT</v>
      </c>
      <c r="F185" s="11">
        <v>1</v>
      </c>
      <c r="G185" s="11">
        <v>1</v>
      </c>
      <c r="H185" s="11" t="str">
        <f>IF($A185,IF(VLOOKUP($A185,posting!$A:$N,5,FALSE)&gt;0,VLOOKUP($A185,posting!$A:$N,5,FALSE),""),"")</f>
        <v/>
      </c>
      <c r="I185" s="13">
        <f>IF($A185,VLOOKUP($A185,posting!$A:$N,6,FALSE),"")</f>
        <v>41607.487476851849</v>
      </c>
      <c r="J185" s="13">
        <f>IF($A185,VLOOKUP($A185,posting!$A:$N,7,FALSE),"")</f>
        <v>41607.487546296295</v>
      </c>
      <c r="K185" s="13">
        <f>IF($A185,VLOOKUP($A185,posting!$A:$N,8,FALSE),"")</f>
        <v>41607.487557870372</v>
      </c>
      <c r="L185" s="13">
        <f>IF($A185,VLOOKUP($A185,posting!$A:$N,9,FALSE),"")</f>
        <v>41607.488483796296</v>
      </c>
      <c r="M185" s="11">
        <f>IF($A185,VLOOKUP($A185,posting!$A:$N,10,FALSE),"")</f>
        <v>8.3116883116883103E-2</v>
      </c>
      <c r="N185" s="11">
        <f>IF($A185,VLOOKUP($A185,posting!$A:$N,11,FALSE),"")</f>
        <v>0</v>
      </c>
      <c r="O185" s="11" t="str">
        <f>IF($A185,IF(VLOOKUP($A185,posting!$A:$N,13,FALSE)&gt;0,VLOOKUP($A185,posting!$A:$N,13,FALSE),""),"")</f>
        <v/>
      </c>
      <c r="P185" s="11" t="str">
        <f>IF($A185,IF(VLOOKUP($A185,posting!$A:$N,14,FALSE)&gt;0,VLOOKUP($A185,posting!$A:$N,14,FALSE),""),"")</f>
        <v/>
      </c>
      <c r="Q185" s="11" t="str">
        <f>IF($O185="","",VLOOKUP($O185,image!$A:$N,3,FALSE))</f>
        <v/>
      </c>
    </row>
    <row r="186" spans="1:17" s="11" customFormat="1" x14ac:dyDescent="0.25">
      <c r="A186" s="10">
        <v>424</v>
      </c>
      <c r="B186" s="11">
        <f>IF($A186,VLOOKUP($A186,posting!$A:$N,2,FALSE),"")</f>
        <v>33</v>
      </c>
      <c r="C186" s="11">
        <f>IF($A186,VLOOKUP($A186,posting!$A:$N,3,FALSE),"")</f>
        <v>122</v>
      </c>
      <c r="D186" s="12" t="str">
        <f>IF($A186,VLOOKUP($A186,posting!$A:$N,4,FALSE),"")</f>
        <v>Applaus</v>
      </c>
      <c r="E186" s="11" t="str">
        <f>IF($A186,VLOOKUP($A186,posting!$A:$N,12,FALSE),"")</f>
        <v>TXT</v>
      </c>
      <c r="F186" s="11">
        <v>-1</v>
      </c>
      <c r="G186" s="11">
        <v>1</v>
      </c>
      <c r="H186" s="11" t="str">
        <f>IF($A186,IF(VLOOKUP($A186,posting!$A:$N,5,FALSE)&gt;0,VLOOKUP($A186,posting!$A:$N,5,FALSE),""),"")</f>
        <v/>
      </c>
      <c r="I186" s="13">
        <f>IF($A186,VLOOKUP($A186,posting!$A:$N,6,FALSE),"")</f>
        <v>41607.487604166665</v>
      </c>
      <c r="J186" s="13">
        <f>IF($A186,VLOOKUP($A186,posting!$A:$N,7,FALSE),"")</f>
        <v>41607.487627314818</v>
      </c>
      <c r="K186" s="13">
        <f>IF($A186,VLOOKUP($A186,posting!$A:$N,8,FALSE),"")</f>
        <v>41607.487638888888</v>
      </c>
      <c r="L186" s="13">
        <f>IF($A186,VLOOKUP($A186,posting!$A:$N,9,FALSE),"")</f>
        <v>41607.488553240742</v>
      </c>
      <c r="M186" s="11">
        <f>IF($A186,VLOOKUP($A186,posting!$A:$N,10,FALSE),"")</f>
        <v>9.9900099900099903E-2</v>
      </c>
      <c r="N186" s="11">
        <f>IF($A186,VLOOKUP($A186,posting!$A:$N,11,FALSE),"")</f>
        <v>0</v>
      </c>
      <c r="O186" s="11" t="str">
        <f>IF($A186,IF(VLOOKUP($A186,posting!$A:$N,13,FALSE)&gt;0,VLOOKUP($A186,posting!$A:$N,13,FALSE),""),"")</f>
        <v/>
      </c>
      <c r="P186" s="11" t="str">
        <f>IF($A186,IF(VLOOKUP($A186,posting!$A:$N,14,FALSE)&gt;0,VLOOKUP($A186,posting!$A:$N,14,FALSE),""),"")</f>
        <v/>
      </c>
      <c r="Q186" s="11" t="str">
        <f>IF($O186="","",VLOOKUP($O186,image!$A:$N,3,FALSE))</f>
        <v/>
      </c>
    </row>
    <row r="187" spans="1:17" s="11" customFormat="1" x14ac:dyDescent="0.25">
      <c r="A187" s="10">
        <v>425</v>
      </c>
      <c r="B187" s="11">
        <f>IF($A187,VLOOKUP($A187,posting!$A:$N,2,FALSE),"")</f>
        <v>33</v>
      </c>
      <c r="C187" s="11">
        <f>IF($A187,VLOOKUP($A187,posting!$A:$N,3,FALSE),"")</f>
        <v>129</v>
      </c>
      <c r="D187" s="12" t="str">
        <f>IF($A187,VLOOKUP($A187,posting!$A:$N,4,FALSE),"")</f>
        <v>Ende gut alle gut</v>
      </c>
      <c r="E187" s="11" t="str">
        <f>IF($A187,VLOOKUP($A187,posting!$A:$N,12,FALSE),"")</f>
        <v>TXT</v>
      </c>
      <c r="F187" s="11">
        <v>-1</v>
      </c>
      <c r="G187" s="11">
        <v>1</v>
      </c>
      <c r="H187" s="11" t="str">
        <f>IF($A187,IF(VLOOKUP($A187,posting!$A:$N,5,FALSE)&gt;0,VLOOKUP($A187,posting!$A:$N,5,FALSE),""),"")</f>
        <v/>
      </c>
      <c r="I187" s="13">
        <f>IF($A187,VLOOKUP($A187,posting!$A:$N,6,FALSE),"")</f>
        <v>41607.487546296295</v>
      </c>
      <c r="J187" s="13">
        <f>IF($A187,VLOOKUP($A187,posting!$A:$N,7,FALSE),"")</f>
        <v>41607.487604166665</v>
      </c>
      <c r="K187" s="13">
        <f>IF($A187,VLOOKUP($A187,posting!$A:$N,8,FALSE),"")</f>
        <v>41607.487615740742</v>
      </c>
      <c r="L187" s="13">
        <f>IF($A187,VLOOKUP($A187,posting!$A:$N,9,FALSE),"")</f>
        <v>41607.488553240742</v>
      </c>
      <c r="M187" s="11">
        <f>IF($A187,VLOOKUP($A187,posting!$A:$N,10,FALSE),"")</f>
        <v>0.101898101898102</v>
      </c>
      <c r="N187" s="11">
        <f>IF($A187,VLOOKUP($A187,posting!$A:$N,11,FALSE),"")</f>
        <v>0</v>
      </c>
      <c r="O187" s="11" t="str">
        <f>IF($A187,IF(VLOOKUP($A187,posting!$A:$N,13,FALSE)&gt;0,VLOOKUP($A187,posting!$A:$N,13,FALSE),""),"")</f>
        <v/>
      </c>
      <c r="P187" s="11" t="str">
        <f>IF($A187,IF(VLOOKUP($A187,posting!$A:$N,14,FALSE)&gt;0,VLOOKUP($A187,posting!$A:$N,14,FALSE),""),"")</f>
        <v/>
      </c>
      <c r="Q187" s="11" t="str">
        <f>IF($O187="","",VLOOKUP($O187,image!$A:$N,3,FALSE))</f>
        <v/>
      </c>
    </row>
    <row r="188" spans="1:17" s="11" customFormat="1" x14ac:dyDescent="0.25">
      <c r="A188" s="10">
        <v>426</v>
      </c>
      <c r="B188" s="11">
        <f>IF($A188,VLOOKUP($A188,posting!$A:$N,2,FALSE),"")</f>
        <v>33</v>
      </c>
      <c r="C188" s="11">
        <f>IF($A188,VLOOKUP($A188,posting!$A:$N,3,FALSE),"")</f>
        <v>120</v>
      </c>
      <c r="D188" s="12" t="str">
        <f>IF($A188,VLOOKUP($A188,posting!$A:$N,4,FALSE),"")</f>
        <v>fertig</v>
      </c>
      <c r="E188" s="11" t="str">
        <f>IF($A188,VLOOKUP($A188,posting!$A:$N,12,FALSE),"")</f>
        <v>TXT</v>
      </c>
      <c r="F188" s="11">
        <v>-1</v>
      </c>
      <c r="G188" s="11">
        <v>1</v>
      </c>
      <c r="H188" s="11" t="str">
        <f>IF($A188,IF(VLOOKUP($A188,posting!$A:$N,5,FALSE)&gt;0,VLOOKUP($A188,posting!$A:$N,5,FALSE),""),"")</f>
        <v/>
      </c>
      <c r="I188" s="13">
        <f>IF($A188,VLOOKUP($A188,posting!$A:$N,6,FALSE),"")</f>
        <v>41607.487627314818</v>
      </c>
      <c r="J188" s="13">
        <f>IF($A188,VLOOKUP($A188,posting!$A:$N,7,FALSE),"")</f>
        <v>41607.487627314818</v>
      </c>
      <c r="K188" s="13">
        <f>IF($A188,VLOOKUP($A188,posting!$A:$N,8,FALSE),"")</f>
        <v>41607.487638888888</v>
      </c>
      <c r="L188" s="13">
        <f>IF($A188,VLOOKUP($A188,posting!$A:$N,9,FALSE),"")</f>
        <v>41607.488587962966</v>
      </c>
      <c r="M188" s="11">
        <f>IF($A188,VLOOKUP($A188,posting!$A:$N,10,FALSE),"")</f>
        <v>0</v>
      </c>
      <c r="N188" s="11">
        <f>IF($A188,VLOOKUP($A188,posting!$A:$N,11,FALSE),"")</f>
        <v>0</v>
      </c>
      <c r="O188" s="11" t="str">
        <f>IF($A188,IF(VLOOKUP($A188,posting!$A:$N,13,FALSE)&gt;0,VLOOKUP($A188,posting!$A:$N,13,FALSE),""),"")</f>
        <v/>
      </c>
      <c r="P188" s="11" t="str">
        <f>IF($A188,IF(VLOOKUP($A188,posting!$A:$N,14,FALSE)&gt;0,VLOOKUP($A188,posting!$A:$N,14,FALSE),""),"")</f>
        <v/>
      </c>
      <c r="Q188" s="11" t="str">
        <f>IF($O188="","",VLOOKUP($O188,image!$A:$N,3,FALSE))</f>
        <v/>
      </c>
    </row>
    <row r="189" spans="1:17" s="11" customFormat="1" x14ac:dyDescent="0.25">
      <c r="A189" s="10">
        <v>427</v>
      </c>
      <c r="B189" s="11">
        <f>IF($A189,VLOOKUP($A189,posting!$A:$N,2,FALSE),"")</f>
        <v>33</v>
      </c>
      <c r="C189" s="11">
        <f>IF($A189,VLOOKUP($A189,posting!$A:$N,3,FALSE),"")</f>
        <v>127</v>
      </c>
      <c r="D189" s="12" t="str">
        <f>IF($A189,VLOOKUP($A189,posting!$A:$N,4,FALSE),"")</f>
        <v>Beide Optionen</v>
      </c>
      <c r="E189" s="11" t="str">
        <f>IF($A189,VLOOKUP($A189,posting!$A:$N,12,FALSE),"")</f>
        <v>IMG</v>
      </c>
      <c r="F189" s="11">
        <v>-1</v>
      </c>
      <c r="G189" s="11">
        <v>1</v>
      </c>
      <c r="H189" s="11" t="str">
        <f>IF($A189,IF(VLOOKUP($A189,posting!$A:$N,5,FALSE)&gt;0,VLOOKUP($A189,posting!$A:$N,5,FALSE),""),"")</f>
        <v/>
      </c>
      <c r="I189" s="13">
        <f>IF($A189,VLOOKUP($A189,posting!$A:$N,6,FALSE),"")</f>
        <v>41607.487326388888</v>
      </c>
      <c r="J189" s="13">
        <f>IF($A189,VLOOKUP($A189,posting!$A:$N,7,FALSE),"")</f>
        <v>41607.487523148149</v>
      </c>
      <c r="K189" s="13">
        <f>IF($A189,VLOOKUP($A189,posting!$A:$N,8,FALSE),"")</f>
        <v>41607.487662037034</v>
      </c>
      <c r="L189" s="13">
        <f>IF($A189,VLOOKUP($A189,posting!$A:$N,9,FALSE),"")</f>
        <v>41607.488715277781</v>
      </c>
      <c r="M189" s="11">
        <f>IF($A189,VLOOKUP($A189,posting!$A:$N,10,FALSE),"")</f>
        <v>0.10089910089910099</v>
      </c>
      <c r="N189" s="11">
        <f>IF($A189,VLOOKUP($A189,posting!$A:$N,11,FALSE),"")</f>
        <v>0</v>
      </c>
      <c r="O189" s="11">
        <f>IF($A189,IF(VLOOKUP($A189,posting!$A:$N,13,FALSE)&gt;0,VLOOKUP($A189,posting!$A:$N,13,FALSE),""),"")</f>
        <v>36</v>
      </c>
      <c r="P189" s="11" t="str">
        <f>IF($A189,IF(VLOOKUP($A189,posting!$A:$N,14,FALSE)&gt;0,VLOOKUP($A189,posting!$A:$N,14,FALSE),""),"")</f>
        <v/>
      </c>
      <c r="Q189" s="11" t="b">
        <f>IF($O189="","",VLOOKUP($O189,image!$A:$N,3,FALSE))</f>
        <v>0</v>
      </c>
    </row>
    <row r="190" spans="1:17" s="11" customFormat="1" x14ac:dyDescent="0.25">
      <c r="A190" s="10">
        <v>428</v>
      </c>
      <c r="B190" s="11">
        <f>IF($A190,VLOOKUP($A190,posting!$A:$N,2,FALSE),"")</f>
        <v>33</v>
      </c>
      <c r="C190" s="11">
        <f>IF($A190,VLOOKUP($A190,posting!$A:$N,3,FALSE),"")</f>
        <v>127</v>
      </c>
      <c r="D190" s="12" t="str">
        <f>IF($A190,VLOOKUP($A190,posting!$A:$N,4,FALSE),"")</f>
        <v>geht wohl nicht, gut so</v>
      </c>
      <c r="E190" s="11" t="str">
        <f>IF($A190,VLOOKUP($A190,posting!$A:$N,12,FALSE),"")</f>
        <v>IMG</v>
      </c>
      <c r="F190" s="11">
        <v>-1</v>
      </c>
      <c r="G190" s="11">
        <v>1</v>
      </c>
      <c r="H190" s="11" t="str">
        <f>IF($A190,IF(VLOOKUP($A190,posting!$A:$N,5,FALSE)&gt;0,VLOOKUP($A190,posting!$A:$N,5,FALSE),""),"")</f>
        <v/>
      </c>
      <c r="I190" s="13">
        <f>IF($A190,VLOOKUP($A190,posting!$A:$N,6,FALSE),"")</f>
        <v>41607.48773148148</v>
      </c>
      <c r="J190" s="13">
        <f>IF($A190,VLOOKUP($A190,posting!$A:$N,7,FALSE),"")</f>
        <v>41607.487766203703</v>
      </c>
      <c r="K190" s="13">
        <f>IF($A190,VLOOKUP($A190,posting!$A:$N,8,FALSE),"")</f>
        <v>41607.487928240742</v>
      </c>
      <c r="L190" s="13">
        <f>IF($A190,VLOOKUP($A190,posting!$A:$N,9,FALSE),"")</f>
        <v>41607.488993055558</v>
      </c>
      <c r="M190" s="11">
        <f>IF($A190,VLOOKUP($A190,posting!$A:$N,10,FALSE),"")</f>
        <v>0.101898101898102</v>
      </c>
      <c r="N190" s="11">
        <f>IF($A190,VLOOKUP($A190,posting!$A:$N,11,FALSE),"")</f>
        <v>0</v>
      </c>
      <c r="O190" s="11">
        <f>IF($A190,IF(VLOOKUP($A190,posting!$A:$N,13,FALSE)&gt;0,VLOOKUP($A190,posting!$A:$N,13,FALSE),""),"")</f>
        <v>37</v>
      </c>
      <c r="P190" s="11" t="str">
        <f>IF($A190,IF(VLOOKUP($A190,posting!$A:$N,14,FALSE)&gt;0,VLOOKUP($A190,posting!$A:$N,14,FALSE),""),"")</f>
        <v/>
      </c>
      <c r="Q190" s="11" t="b">
        <f>IF($O190="","",VLOOKUP($O190,image!$A:$N,3,FALSE))</f>
        <v>1</v>
      </c>
    </row>
    <row r="191" spans="1:17" s="11" customFormat="1" x14ac:dyDescent="0.25">
      <c r="A191" s="10">
        <v>429</v>
      </c>
      <c r="B191" s="11">
        <f>IF($A191,VLOOKUP($A191,posting!$A:$N,2,FALSE),"")</f>
        <v>33</v>
      </c>
      <c r="C191" s="11">
        <f>IF($A191,VLOOKUP($A191,posting!$A:$N,3,FALSE),"")</f>
        <v>127</v>
      </c>
      <c r="D191" s="12" t="str">
        <f>IF($A191,VLOOKUP($A191,posting!$A:$N,4,FALSE),"")</f>
        <v>Es gibt nur Lösungen</v>
      </c>
      <c r="E191" s="11" t="str">
        <f>IF($A191,VLOOKUP($A191,posting!$A:$N,12,FALSE),"")</f>
        <v>TXT</v>
      </c>
      <c r="F191" s="11">
        <v>-1</v>
      </c>
      <c r="G191" s="11">
        <v>1</v>
      </c>
      <c r="H191" s="11" t="str">
        <f>IF($A191,IF(VLOOKUP($A191,posting!$A:$N,5,FALSE)&gt;0,VLOOKUP($A191,posting!$A:$N,5,FALSE),""),"")</f>
        <v/>
      </c>
      <c r="I191" s="13">
        <f>IF($A191,VLOOKUP($A191,posting!$A:$N,6,FALSE),"")</f>
        <v>41607.488576388889</v>
      </c>
      <c r="J191" s="13">
        <f>IF($A191,VLOOKUP($A191,posting!$A:$N,7,FALSE),"")</f>
        <v>41607.488645833335</v>
      </c>
      <c r="K191" s="13">
        <f>IF($A191,VLOOKUP($A191,posting!$A:$N,8,FALSE),"")</f>
        <v>41607.488657407404</v>
      </c>
      <c r="L191" s="13">
        <f>IF($A191,VLOOKUP($A191,posting!$A:$N,9,FALSE),"")</f>
        <v>41607.489722222221</v>
      </c>
      <c r="M191" s="11">
        <f>IF($A191,VLOOKUP($A191,posting!$A:$N,10,FALSE),"")</f>
        <v>0.30069930069930101</v>
      </c>
      <c r="N191" s="11">
        <f>IF($A191,VLOOKUP($A191,posting!$A:$N,11,FALSE),"")</f>
        <v>0</v>
      </c>
      <c r="O191" s="11" t="str">
        <f>IF($A191,IF(VLOOKUP($A191,posting!$A:$N,13,FALSE)&gt;0,VLOOKUP($A191,posting!$A:$N,13,FALSE),""),"")</f>
        <v/>
      </c>
      <c r="P191" s="11" t="str">
        <f>IF($A191,IF(VLOOKUP($A191,posting!$A:$N,14,FALSE)&gt;0,VLOOKUP($A191,posting!$A:$N,14,FALSE),""),"")</f>
        <v/>
      </c>
      <c r="Q191" s="11" t="str">
        <f>IF($O191="","",VLOOKUP($O191,image!$A:$N,3,FALSE))</f>
        <v/>
      </c>
    </row>
    <row r="192" spans="1:17" s="15" customFormat="1" x14ac:dyDescent="0.25">
      <c r="A192" s="14">
        <v>48</v>
      </c>
      <c r="B192" s="15">
        <f>IF($A192,VLOOKUP($A192,posting!$A:$N,2,FALSE),"")</f>
        <v>6</v>
      </c>
      <c r="C192" s="15">
        <f>IF($A192,VLOOKUP($A192,posting!$A:$N,3,FALSE),"")</f>
        <v>3</v>
      </c>
      <c r="D192" s="16" t="str">
        <f>IF($A192,VLOOKUP($A192,posting!$A:$N,4,FALSE),"")</f>
        <v>Evidenzbasiert Feststellungen als Entscheidungshilfe in der klinischen Praxis</v>
      </c>
      <c r="E192" s="15" t="str">
        <f>IF($A192,VLOOKUP($A192,posting!$A:$N,12,FALSE),"")</f>
        <v>TXT</v>
      </c>
      <c r="F192" s="15">
        <v>1</v>
      </c>
      <c r="G192" s="15">
        <v>1</v>
      </c>
      <c r="H192" s="15">
        <f>IF($A192,IF(VLOOKUP($A192,posting!$A:$N,5,FALSE)&gt;0,VLOOKUP($A192,posting!$A:$N,5,FALSE),""),"")</f>
        <v>16</v>
      </c>
      <c r="I192" s="17">
        <f>IF($A192,VLOOKUP($A192,posting!$A:$N,6,FALSE),"")</f>
        <v>41397.430856481478</v>
      </c>
      <c r="J192" s="17">
        <f>IF($A192,VLOOKUP($A192,posting!$A:$N,7,FALSE),"")</f>
        <v>41397.431226851855</v>
      </c>
      <c r="K192" s="17">
        <f>IF($A192,VLOOKUP($A192,posting!$A:$N,8,FALSE),"")</f>
        <v>41397.431250000001</v>
      </c>
      <c r="L192" s="17">
        <f>IF($A192,VLOOKUP($A192,posting!$A:$N,9,FALSE),"")</f>
        <v>41397.431967592594</v>
      </c>
      <c r="M192" s="15">
        <f>IF($A192,VLOOKUP($A192,posting!$A:$N,10,FALSE),"")</f>
        <v>0.19230769230769201</v>
      </c>
      <c r="N192" s="15">
        <f>IF($A192,VLOOKUP($A192,posting!$A:$N,11,FALSE),"")</f>
        <v>0</v>
      </c>
      <c r="O192" s="15" t="str">
        <f>IF($A192,IF(VLOOKUP($A192,posting!$A:$N,13,FALSE)&gt;0,VLOOKUP($A192,posting!$A:$N,13,FALSE),""),"")</f>
        <v/>
      </c>
      <c r="P192" s="15" t="str">
        <f>IF($A192,IF(VLOOKUP($A192,posting!$A:$N,14,FALSE)&gt;0,VLOOKUP($A192,posting!$A:$N,14,FALSE),""),"")</f>
        <v/>
      </c>
      <c r="Q192" s="15" t="str">
        <f>IF($O192="","",VLOOKUP($O192,image!$A:$N,3,FALSE))</f>
        <v/>
      </c>
    </row>
    <row r="193" spans="1:17" s="15" customFormat="1" ht="30" x14ac:dyDescent="0.25">
      <c r="A193" s="14">
        <v>49</v>
      </c>
      <c r="B193" s="15">
        <f>IF($A193,VLOOKUP($A193,posting!$A:$N,2,FALSE),"")</f>
        <v>6</v>
      </c>
      <c r="C193" s="15">
        <f>IF($A193,VLOOKUP($A193,posting!$A:$N,3,FALSE),"")</f>
        <v>10</v>
      </c>
      <c r="D193" s="16" t="str">
        <f>IF($A193,VLOOKUP($A193,posting!$A:$N,4,FALSE),"")</f>
        <v>Leitlinien- Wer macht sie? Jeder kann eine Leitlinie machen, kein geschützer Begriff =&gt; Nutzer muss Qualität prüfen, und ob es verantwortlich ist, sie anzuwenden</v>
      </c>
      <c r="E193" s="15" t="str">
        <f>IF($A193,VLOOKUP($A193,posting!$A:$N,12,FALSE),"")</f>
        <v>TXT</v>
      </c>
      <c r="F193" s="15">
        <v>1</v>
      </c>
      <c r="G193" s="15">
        <v>1</v>
      </c>
      <c r="H193" s="15">
        <f>IF($A193,IF(VLOOKUP($A193,posting!$A:$N,5,FALSE)&gt;0,VLOOKUP($A193,posting!$A:$N,5,FALSE),""),"")</f>
        <v>16</v>
      </c>
      <c r="I193" s="17">
        <f>IF($A193,VLOOKUP($A193,posting!$A:$N,6,FALSE),"")</f>
        <v>41397.431620370371</v>
      </c>
      <c r="J193" s="17">
        <f>IF($A193,VLOOKUP($A193,posting!$A:$N,7,FALSE),"")</f>
        <v>41397.432152777779</v>
      </c>
      <c r="K193" s="17">
        <f>IF($A193,VLOOKUP($A193,posting!$A:$N,8,FALSE),"")</f>
        <v>41397.432175925926</v>
      </c>
      <c r="L193" s="17">
        <f>IF($A193,VLOOKUP($A193,posting!$A:$N,9,FALSE),"")</f>
        <v>41397.432442129626</v>
      </c>
      <c r="M193" s="15">
        <f>IF($A193,VLOOKUP($A193,posting!$A:$N,10,FALSE),"")</f>
        <v>0.42307692307692302</v>
      </c>
      <c r="N193" s="15">
        <f>IF($A193,VLOOKUP($A193,posting!$A:$N,11,FALSE),"")</f>
        <v>0</v>
      </c>
      <c r="O193" s="15" t="str">
        <f>IF($A193,IF(VLOOKUP($A193,posting!$A:$N,13,FALSE)&gt;0,VLOOKUP($A193,posting!$A:$N,13,FALSE),""),"")</f>
        <v/>
      </c>
      <c r="P193" s="15" t="str">
        <f>IF($A193,IF(VLOOKUP($A193,posting!$A:$N,14,FALSE)&gt;0,VLOOKUP($A193,posting!$A:$N,14,FALSE),""),"")</f>
        <v/>
      </c>
      <c r="Q193" s="15" t="str">
        <f>IF($O193="","",VLOOKUP($O193,image!$A:$N,3,FALSE))</f>
        <v/>
      </c>
    </row>
    <row r="194" spans="1:17" s="15" customFormat="1" x14ac:dyDescent="0.25">
      <c r="A194" s="14">
        <v>50</v>
      </c>
      <c r="B194" s="15">
        <f>IF($A194,VLOOKUP($A194,posting!$A:$N,2,FALSE),"")</f>
        <v>6</v>
      </c>
      <c r="C194" s="15">
        <f>IF($A194,VLOOKUP($A194,posting!$A:$N,3,FALSE),"")</f>
        <v>9</v>
      </c>
      <c r="D194" s="16" t="str">
        <f>IF($A194,VLOOKUP($A194,posting!$A:$N,4,FALSE),"")</f>
        <v>Jeder kann Leitlinien erstellen: Qualitätssicherung selber durchführen</v>
      </c>
      <c r="E194" s="15" t="str">
        <f>IF($A194,VLOOKUP($A194,posting!$A:$N,12,FALSE),"")</f>
        <v>TXT</v>
      </c>
      <c r="F194" s="15">
        <v>0</v>
      </c>
      <c r="G194" s="15">
        <v>1</v>
      </c>
      <c r="H194" s="15">
        <f>IF($A194,IF(VLOOKUP($A194,posting!$A:$N,5,FALSE)&gt;0,VLOOKUP($A194,posting!$A:$N,5,FALSE),""),"")</f>
        <v>16</v>
      </c>
      <c r="I194" s="17">
        <f>IF($A194,VLOOKUP($A194,posting!$A:$N,6,FALSE),"")</f>
        <v>41397.431342592594</v>
      </c>
      <c r="J194" s="17">
        <f>IF($A194,VLOOKUP($A194,posting!$A:$N,7,FALSE),"")</f>
        <v>41397.432037037041</v>
      </c>
      <c r="K194" s="17">
        <f>IF($A194,VLOOKUP($A194,posting!$A:$N,8,FALSE),"")</f>
        <v>41397.432060185187</v>
      </c>
      <c r="L194" s="17">
        <f>IF($A194,VLOOKUP($A194,posting!$A:$N,9,FALSE),"")</f>
        <v>41397.432766203703</v>
      </c>
      <c r="M194" s="15">
        <f>IF($A194,VLOOKUP($A194,posting!$A:$N,10,FALSE),"")</f>
        <v>0.19230769230769201</v>
      </c>
      <c r="N194" s="15">
        <f>IF($A194,VLOOKUP($A194,posting!$A:$N,11,FALSE),"")</f>
        <v>0</v>
      </c>
      <c r="O194" s="15" t="str">
        <f>IF($A194,IF(VLOOKUP($A194,posting!$A:$N,13,FALSE)&gt;0,VLOOKUP($A194,posting!$A:$N,13,FALSE),""),"")</f>
        <v/>
      </c>
      <c r="P194" s="15" t="str">
        <f>IF($A194,IF(VLOOKUP($A194,posting!$A:$N,14,FALSE)&gt;0,VLOOKUP($A194,posting!$A:$N,14,FALSE),""),"")</f>
        <v/>
      </c>
      <c r="Q194" s="15" t="str">
        <f>IF($O194="","",VLOOKUP($O194,image!$A:$N,3,FALSE))</f>
        <v/>
      </c>
    </row>
    <row r="195" spans="1:17" s="15" customFormat="1" x14ac:dyDescent="0.25">
      <c r="A195" s="14">
        <v>51</v>
      </c>
      <c r="B195" s="15">
        <f>IF($A195,VLOOKUP($A195,posting!$A:$N,2,FALSE),"")</f>
        <v>6</v>
      </c>
      <c r="C195" s="15">
        <f>IF($A195,VLOOKUP($A195,posting!$A:$N,3,FALSE),"")</f>
        <v>3</v>
      </c>
      <c r="D195" s="16" t="str">
        <f>IF($A195,VLOOKUP($A195,posting!$A:$N,4,FALSE),"")</f>
        <v>Nicht jede existierende Leitlinie muss auf jeden klinischen Fall passen.</v>
      </c>
      <c r="E195" s="15" t="str">
        <f>IF($A195,VLOOKUP($A195,posting!$A:$N,12,FALSE),"")</f>
        <v>TXT</v>
      </c>
      <c r="F195" s="15">
        <v>0</v>
      </c>
      <c r="G195" s="15">
        <v>1</v>
      </c>
      <c r="H195" s="15">
        <f>IF($A195,IF(VLOOKUP($A195,posting!$A:$N,5,FALSE)&gt;0,VLOOKUP($A195,posting!$A:$N,5,FALSE),""),"")</f>
        <v>16</v>
      </c>
      <c r="I195" s="17">
        <f>IF($A195,VLOOKUP($A195,posting!$A:$N,6,FALSE),"")</f>
        <v>41397.433819444443</v>
      </c>
      <c r="J195" s="17">
        <f>IF($A195,VLOOKUP($A195,posting!$A:$N,7,FALSE),"")</f>
        <v>41397.433958333335</v>
      </c>
      <c r="K195" s="17">
        <f>IF($A195,VLOOKUP($A195,posting!$A:$N,8,FALSE),"")</f>
        <v>41397.434016203704</v>
      </c>
      <c r="L195" s="17">
        <f>IF($A195,VLOOKUP($A195,posting!$A:$N,9,FALSE),"")</f>
        <v>41397.434733796297</v>
      </c>
      <c r="M195" s="15">
        <f>IF($A195,VLOOKUP($A195,posting!$A:$N,10,FALSE),"")</f>
        <v>0.19230769230769201</v>
      </c>
      <c r="N195" s="15">
        <f>IF($A195,VLOOKUP($A195,posting!$A:$N,11,FALSE),"")</f>
        <v>0</v>
      </c>
      <c r="O195" s="15" t="str">
        <f>IF($A195,IF(VLOOKUP($A195,posting!$A:$N,13,FALSE)&gt;0,VLOOKUP($A195,posting!$A:$N,13,FALSE),""),"")</f>
        <v/>
      </c>
      <c r="P195" s="15" t="str">
        <f>IF($A195,IF(VLOOKUP($A195,posting!$A:$N,14,FALSE)&gt;0,VLOOKUP($A195,posting!$A:$N,14,FALSE),""),"")</f>
        <v/>
      </c>
      <c r="Q195" s="15" t="str">
        <f>IF($O195="","",VLOOKUP($O195,image!$A:$N,3,FALSE))</f>
        <v/>
      </c>
    </row>
    <row r="196" spans="1:17" s="15" customFormat="1" ht="30" x14ac:dyDescent="0.25">
      <c r="A196" s="14">
        <v>52</v>
      </c>
      <c r="B196" s="15">
        <f>IF($A196,VLOOKUP($A196,posting!$A:$N,2,FALSE),"")</f>
        <v>6</v>
      </c>
      <c r="C196" s="15">
        <f>IF($A196,VLOOKUP($A196,posting!$A:$N,3,FALSE),"")</f>
        <v>9</v>
      </c>
      <c r="D196" s="16" t="str">
        <f>IF($A196,VLOOKUP($A196,posting!$A:$N,4,FALSE),"")</f>
        <v>Organisationen erstellen Leitlinien: Leitlinien enthalten Richtwerte: Diese Richtwerte sind nicht auf jedes Patientenkollektiv übertragbar</v>
      </c>
      <c r="E196" s="15" t="str">
        <f>IF($A196,VLOOKUP($A196,posting!$A:$N,12,FALSE),"")</f>
        <v>TXT</v>
      </c>
      <c r="F196" s="15">
        <v>0</v>
      </c>
      <c r="G196" s="15">
        <v>1</v>
      </c>
      <c r="H196" s="15">
        <f>IF($A196,IF(VLOOKUP($A196,posting!$A:$N,5,FALSE)&gt;0,VLOOKUP($A196,posting!$A:$N,5,FALSE),""),"")</f>
        <v>16</v>
      </c>
      <c r="I196" s="17">
        <f>IF($A196,VLOOKUP($A196,posting!$A:$N,6,FALSE),"")</f>
        <v>41397.43377314815</v>
      </c>
      <c r="J196" s="17">
        <f>IF($A196,VLOOKUP($A196,posting!$A:$N,7,FALSE),"")</f>
        <v>41397.434131944443</v>
      </c>
      <c r="K196" s="17">
        <f>IF($A196,VLOOKUP($A196,posting!$A:$N,8,FALSE),"")</f>
        <v>41397.434155092589</v>
      </c>
      <c r="L196" s="17">
        <f>IF($A196,VLOOKUP($A196,posting!$A:$N,9,FALSE),"")</f>
        <v>41397.434861111113</v>
      </c>
      <c r="M196" s="15">
        <f>IF($A196,VLOOKUP($A196,posting!$A:$N,10,FALSE),"")</f>
        <v>0.34615384615384598</v>
      </c>
      <c r="N196" s="15">
        <f>IF($A196,VLOOKUP($A196,posting!$A:$N,11,FALSE),"")</f>
        <v>0</v>
      </c>
      <c r="O196" s="15" t="str">
        <f>IF($A196,IF(VLOOKUP($A196,posting!$A:$N,13,FALSE)&gt;0,VLOOKUP($A196,posting!$A:$N,13,FALSE),""),"")</f>
        <v/>
      </c>
      <c r="P196" s="15" t="str">
        <f>IF($A196,IF(VLOOKUP($A196,posting!$A:$N,14,FALSE)&gt;0,VLOOKUP($A196,posting!$A:$N,14,FALSE),""),"")</f>
        <v/>
      </c>
      <c r="Q196" s="15" t="str">
        <f>IF($O196="","",VLOOKUP($O196,image!$A:$N,3,FALSE))</f>
        <v/>
      </c>
    </row>
    <row r="197" spans="1:17" s="15" customFormat="1" ht="30" x14ac:dyDescent="0.25">
      <c r="A197" s="14">
        <v>53</v>
      </c>
      <c r="B197" s="15">
        <f>IF($A197,VLOOKUP($A197,posting!$A:$N,2,FALSE),"")</f>
        <v>6</v>
      </c>
      <c r="C197" s="15">
        <f>IF($A197,VLOOKUP($A197,posting!$A:$N,3,FALSE),"")</f>
        <v>10</v>
      </c>
      <c r="D197" s="16" t="str">
        <f>IF($A197,VLOOKUP($A197,posting!$A:$N,4,FALSE),"")</f>
        <v>Folie 20: Leitlinie: zur Hypertonie. Nicht so gut, weil aufs Alter bezogen und nicht durchgehend, warum so scharfe Grenzwerte?, eventuell nicht auf Patient anwendbar, aber Medizin lebt von Leitlinien</v>
      </c>
      <c r="E197" s="15" t="str">
        <f>IF($A197,VLOOKUP($A197,posting!$A:$N,12,FALSE),"")</f>
        <v>TXT</v>
      </c>
      <c r="F197" s="15">
        <v>0</v>
      </c>
      <c r="G197" s="15">
        <v>1</v>
      </c>
      <c r="H197" s="15">
        <f>IF($A197,IF(VLOOKUP($A197,posting!$A:$N,5,FALSE)&gt;0,VLOOKUP($A197,posting!$A:$N,5,FALSE),""),"")</f>
        <v>16</v>
      </c>
      <c r="I197" s="17">
        <f>IF($A197,VLOOKUP($A197,posting!$A:$N,6,FALSE),"")</f>
        <v>41397.43241898148</v>
      </c>
      <c r="J197" s="17">
        <f>IF($A197,VLOOKUP($A197,posting!$A:$N,7,FALSE),"")</f>
        <v>41397.43509259259</v>
      </c>
      <c r="K197" s="17">
        <f>IF($A197,VLOOKUP($A197,posting!$A:$N,8,FALSE),"")</f>
        <v>41397.435104166667</v>
      </c>
      <c r="L197" s="17">
        <f>IF($A197,VLOOKUP($A197,posting!$A:$N,9,FALSE),"")</f>
        <v>41397.435370370367</v>
      </c>
      <c r="M197" s="15">
        <f>IF($A197,VLOOKUP($A197,posting!$A:$N,10,FALSE),"")</f>
        <v>0.69230769230769196</v>
      </c>
      <c r="N197" s="15">
        <f>IF($A197,VLOOKUP($A197,posting!$A:$N,11,FALSE),"")</f>
        <v>0</v>
      </c>
      <c r="O197" s="15" t="str">
        <f>IF($A197,IF(VLOOKUP($A197,posting!$A:$N,13,FALSE)&gt;0,VLOOKUP($A197,posting!$A:$N,13,FALSE),""),"")</f>
        <v/>
      </c>
      <c r="P197" s="15" t="str">
        <f>IF($A197,IF(VLOOKUP($A197,posting!$A:$N,14,FALSE)&gt;0,VLOOKUP($A197,posting!$A:$N,14,FALSE),""),"")</f>
        <v/>
      </c>
      <c r="Q197" s="15" t="str">
        <f>IF($O197="","",VLOOKUP($O197,image!$A:$N,3,FALSE))</f>
        <v/>
      </c>
    </row>
    <row r="198" spans="1:17" s="15" customFormat="1" x14ac:dyDescent="0.25">
      <c r="A198" s="14">
        <v>54</v>
      </c>
      <c r="B198" s="15">
        <f>IF($A198,VLOOKUP($A198,posting!$A:$N,2,FALSE),"")</f>
        <v>6</v>
      </c>
      <c r="C198" s="15">
        <f>IF($A198,VLOOKUP($A198,posting!$A:$N,3,FALSE),"")</f>
        <v>3</v>
      </c>
      <c r="D198" s="16" t="str">
        <f>IF($A198,VLOOKUP($A198,posting!$A:$N,4,FALSE),"")</f>
        <v>Leitlinien sind zum Teil sehr alt.</v>
      </c>
      <c r="E198" s="15" t="str">
        <f>IF($A198,VLOOKUP($A198,posting!$A:$N,12,FALSE),"")</f>
        <v>TXT</v>
      </c>
      <c r="F198" s="15">
        <v>0</v>
      </c>
      <c r="G198" s="15">
        <v>1</v>
      </c>
      <c r="H198" s="15">
        <f>IF($A198,IF(VLOOKUP($A198,posting!$A:$N,5,FALSE)&gt;0,VLOOKUP($A198,posting!$A:$N,5,FALSE),""),"")</f>
        <v>16</v>
      </c>
      <c r="I198" s="17">
        <f>IF($A198,VLOOKUP($A198,posting!$A:$N,6,FALSE),"")</f>
        <v>41397.435659722221</v>
      </c>
      <c r="J198" s="17">
        <f>IF($A198,VLOOKUP($A198,posting!$A:$N,7,FALSE),"")</f>
        <v>41397.435787037037</v>
      </c>
      <c r="K198" s="17">
        <f>IF($A198,VLOOKUP($A198,posting!$A:$N,8,FALSE),"")</f>
        <v>41397.43582175926</v>
      </c>
      <c r="L198" s="17">
        <f>IF($A198,VLOOKUP($A198,posting!$A:$N,9,FALSE),"")</f>
        <v>41397.436550925922</v>
      </c>
      <c r="M198" s="15">
        <f>IF($A198,VLOOKUP($A198,posting!$A:$N,10,FALSE),"")</f>
        <v>0</v>
      </c>
      <c r="N198" s="15">
        <f>IF($A198,VLOOKUP($A198,posting!$A:$N,11,FALSE),"")</f>
        <v>0</v>
      </c>
      <c r="O198" s="15" t="str">
        <f>IF($A198,IF(VLOOKUP($A198,posting!$A:$N,13,FALSE)&gt;0,VLOOKUP($A198,posting!$A:$N,13,FALSE),""),"")</f>
        <v/>
      </c>
      <c r="P198" s="15" t="str">
        <f>IF($A198,IF(VLOOKUP($A198,posting!$A:$N,14,FALSE)&gt;0,VLOOKUP($A198,posting!$A:$N,14,FALSE),""),"")</f>
        <v/>
      </c>
      <c r="Q198" s="15" t="str">
        <f>IF($O198="","",VLOOKUP($O198,image!$A:$N,3,FALSE))</f>
        <v/>
      </c>
    </row>
    <row r="199" spans="1:17" s="15" customFormat="1" x14ac:dyDescent="0.25">
      <c r="A199" s="14">
        <v>55</v>
      </c>
      <c r="B199" s="15">
        <f>IF($A199,VLOOKUP($A199,posting!$A:$N,2,FALSE),"")</f>
        <v>6</v>
      </c>
      <c r="C199" s="15">
        <f>IF($A199,VLOOKUP($A199,posting!$A:$N,3,FALSE),"")</f>
        <v>10</v>
      </c>
      <c r="D199" s="16" t="str">
        <f>IF($A199,VLOOKUP($A199,posting!$A:$N,4,FALSE),"")</f>
        <v>Folie 20: Quellen veraltet, Patienten verändern sich im Schnitt im Laufe der Zeit, Grenzwerte sehr unterschiedlich</v>
      </c>
      <c r="E199" s="15" t="str">
        <f>IF($A199,VLOOKUP($A199,posting!$A:$N,12,FALSE),"")</f>
        <v>TXT</v>
      </c>
      <c r="F199" s="15">
        <v>1</v>
      </c>
      <c r="G199" s="15">
        <v>1</v>
      </c>
      <c r="H199" s="15">
        <f>IF($A199,IF(VLOOKUP($A199,posting!$A:$N,5,FALSE)&gt;0,VLOOKUP($A199,posting!$A:$N,5,FALSE),""),"")</f>
        <v>16</v>
      </c>
      <c r="I199" s="17">
        <f>IF($A199,VLOOKUP($A199,posting!$A:$N,6,FALSE),"")</f>
        <v>41397.435358796298</v>
      </c>
      <c r="J199" s="17">
        <f>IF($A199,VLOOKUP($A199,posting!$A:$N,7,FALSE),"")</f>
        <v>41397.436261574076</v>
      </c>
      <c r="K199" s="17">
        <f>IF($A199,VLOOKUP($A199,posting!$A:$N,8,FALSE),"")</f>
        <v>41397.436377314814</v>
      </c>
      <c r="L199" s="17">
        <f>IF($A199,VLOOKUP($A199,posting!$A:$N,9,FALSE),"")</f>
        <v>41397.436643518522</v>
      </c>
      <c r="M199" s="15">
        <f>IF($A199,VLOOKUP($A199,posting!$A:$N,10,FALSE),"")</f>
        <v>0.42307692307692302</v>
      </c>
      <c r="N199" s="15">
        <f>IF($A199,VLOOKUP($A199,posting!$A:$N,11,FALSE),"")</f>
        <v>0</v>
      </c>
      <c r="O199" s="15" t="str">
        <f>IF($A199,IF(VLOOKUP($A199,posting!$A:$N,13,FALSE)&gt;0,VLOOKUP($A199,posting!$A:$N,13,FALSE),""),"")</f>
        <v/>
      </c>
      <c r="P199" s="15" t="str">
        <f>IF($A199,IF(VLOOKUP($A199,posting!$A:$N,14,FALSE)&gt;0,VLOOKUP($A199,posting!$A:$N,14,FALSE),""),"")</f>
        <v/>
      </c>
      <c r="Q199" s="15" t="str">
        <f>IF($O199="","",VLOOKUP($O199,image!$A:$N,3,FALSE))</f>
        <v/>
      </c>
    </row>
    <row r="200" spans="1:17" s="15" customFormat="1" x14ac:dyDescent="0.25">
      <c r="A200" s="14">
        <v>57</v>
      </c>
      <c r="B200" s="15">
        <f>IF($A200,VLOOKUP($A200,posting!$A:$N,2,FALSE),"")</f>
        <v>6</v>
      </c>
      <c r="C200" s="15">
        <f>IF($A200,VLOOKUP($A200,posting!$A:$N,3,FALSE),"")</f>
        <v>9</v>
      </c>
      <c r="D200" s="16" t="str">
        <f>IF($A200,VLOOKUP($A200,posting!$A:$N,4,FALSE),"")</f>
        <v>Viele verschiedene Leitlinien für ein bestimmtes Merkmal: unterschiedliche Richtwerte empfohlen</v>
      </c>
      <c r="E200" s="15" t="str">
        <f>IF($A200,VLOOKUP($A200,posting!$A:$N,12,FALSE),"")</f>
        <v>TXT</v>
      </c>
      <c r="F200" s="15">
        <v>1</v>
      </c>
      <c r="G200" s="15">
        <v>1</v>
      </c>
      <c r="H200" s="15">
        <f>IF($A200,IF(VLOOKUP($A200,posting!$A:$N,5,FALSE)&gt;0,VLOOKUP($A200,posting!$A:$N,5,FALSE),""),"")</f>
        <v>16</v>
      </c>
      <c r="I200" s="17">
        <f>IF($A200,VLOOKUP($A200,posting!$A:$N,6,FALSE),"")</f>
        <v>41397.435995370368</v>
      </c>
      <c r="J200" s="17">
        <f>IF($A200,VLOOKUP($A200,posting!$A:$N,7,FALSE),"")</f>
        <v>41397.437638888892</v>
      </c>
      <c r="K200" s="17">
        <f>IF($A200,VLOOKUP($A200,posting!$A:$N,8,FALSE),"")</f>
        <v>41397.437650462962</v>
      </c>
      <c r="L200" s="17">
        <f>IF($A200,VLOOKUP($A200,posting!$A:$N,9,FALSE),"")</f>
        <v>41397.438356481478</v>
      </c>
      <c r="M200" s="15">
        <f>IF($A200,VLOOKUP($A200,posting!$A:$N,10,FALSE),"")</f>
        <v>0.30769230769230799</v>
      </c>
      <c r="N200" s="15">
        <f>IF($A200,VLOOKUP($A200,posting!$A:$N,11,FALSE),"")</f>
        <v>0</v>
      </c>
      <c r="O200" s="15" t="str">
        <f>IF($A200,IF(VLOOKUP($A200,posting!$A:$N,13,FALSE)&gt;0,VLOOKUP($A200,posting!$A:$N,13,FALSE),""),"")</f>
        <v/>
      </c>
      <c r="P200" s="15" t="str">
        <f>IF($A200,IF(VLOOKUP($A200,posting!$A:$N,14,FALSE)&gt;0,VLOOKUP($A200,posting!$A:$N,14,FALSE),""),"")</f>
        <v/>
      </c>
      <c r="Q200" s="15" t="str">
        <f>IF($O200="","",VLOOKUP($O200,image!$A:$N,3,FALSE))</f>
        <v/>
      </c>
    </row>
    <row r="201" spans="1:17" s="15" customFormat="1" ht="30" x14ac:dyDescent="0.25">
      <c r="A201" s="14">
        <v>56</v>
      </c>
      <c r="B201" s="15">
        <f>IF($A201,VLOOKUP($A201,posting!$A:$N,2,FALSE),"")</f>
        <v>6</v>
      </c>
      <c r="C201" s="15">
        <f>IF($A201,VLOOKUP($A201,posting!$A:$N,3,FALSE),"")</f>
        <v>3</v>
      </c>
      <c r="D201" s="16" t="str">
        <f>IF($A201,VLOOKUP($A201,posting!$A:$N,4,FALSE),"")</f>
        <v>Wichtig: Wer gibt Leitlinien heraus? Wie alt sind die Leitlinien? Wie verhält es sich mit internationaler vs. nationaler Standards?</v>
      </c>
      <c r="E201" s="15" t="str">
        <f>IF($A201,VLOOKUP($A201,posting!$A:$N,12,FALSE),"")</f>
        <v>TXT</v>
      </c>
      <c r="F201" s="15">
        <v>1</v>
      </c>
      <c r="G201" s="15">
        <v>1</v>
      </c>
      <c r="H201" s="15">
        <f>IF($A201,IF(VLOOKUP($A201,posting!$A:$N,5,FALSE)&gt;0,VLOOKUP($A201,posting!$A:$N,5,FALSE),""),"")</f>
        <v>16</v>
      </c>
      <c r="I201" s="17">
        <f>IF($A201,VLOOKUP($A201,posting!$A:$N,6,FALSE),"")</f>
        <v>41397.436099537037</v>
      </c>
      <c r="J201" s="17">
        <f>IF($A201,VLOOKUP($A201,posting!$A:$N,7,FALSE),"")</f>
        <v>41397.436782407407</v>
      </c>
      <c r="K201" s="17">
        <f>IF($A201,VLOOKUP($A201,posting!$A:$N,8,FALSE),"")</f>
        <v>41397.436793981484</v>
      </c>
      <c r="L201" s="17">
        <f>IF($A201,VLOOKUP($A201,posting!$A:$N,9,FALSE),"")</f>
        <v>41397.437523148146</v>
      </c>
      <c r="M201" s="15">
        <f>IF($A201,VLOOKUP($A201,posting!$A:$N,10,FALSE),"")</f>
        <v>0.46153846153846201</v>
      </c>
      <c r="N201" s="15">
        <f>IF($A201,VLOOKUP($A201,posting!$A:$N,11,FALSE),"")</f>
        <v>0</v>
      </c>
      <c r="O201" s="15" t="str">
        <f>IF($A201,IF(VLOOKUP($A201,posting!$A:$N,13,FALSE)&gt;0,VLOOKUP($A201,posting!$A:$N,13,FALSE),""),"")</f>
        <v/>
      </c>
      <c r="P201" s="15" t="str">
        <f>IF($A201,IF(VLOOKUP($A201,posting!$A:$N,14,FALSE)&gt;0,VLOOKUP($A201,posting!$A:$N,14,FALSE),""),"")</f>
        <v/>
      </c>
      <c r="Q201" s="15" t="str">
        <f>IF($O201="","",VLOOKUP($O201,image!$A:$N,3,FALSE))</f>
        <v/>
      </c>
    </row>
    <row r="202" spans="1:17" s="15" customFormat="1" ht="30" x14ac:dyDescent="0.25">
      <c r="A202" s="14">
        <v>58</v>
      </c>
      <c r="B202" s="15">
        <f>IF($A202,VLOOKUP($A202,posting!$A:$N,2,FALSE),"")</f>
        <v>6</v>
      </c>
      <c r="C202" s="15">
        <f>IF($A202,VLOOKUP($A202,posting!$A:$N,3,FALSE),"")</f>
        <v>10</v>
      </c>
      <c r="D202" s="16" t="str">
        <f>IF($A202,VLOOKUP($A202,posting!$A:$N,4,FALSE),"")</f>
        <v>Folie 20: Sind Quellen vertrauenswürdig? Quellen kommen aus unterschiedlichen Ländern, und das beste wäre das jeweilige Land anzuschauen, Wie werden die Quellen finanziert (Pharma-Industrie-Abhängigkeit?)</v>
      </c>
      <c r="E202" s="15" t="str">
        <f>IF($A202,VLOOKUP($A202,posting!$A:$N,12,FALSE),"")</f>
        <v>TXT</v>
      </c>
      <c r="F202" s="15">
        <v>0</v>
      </c>
      <c r="G202" s="15">
        <v>1</v>
      </c>
      <c r="H202" s="15">
        <f>IF($A202,IF(VLOOKUP($A202,posting!$A:$N,5,FALSE)&gt;0,VLOOKUP($A202,posting!$A:$N,5,FALSE),""),"")</f>
        <v>16</v>
      </c>
      <c r="I202" s="17">
        <f>IF($A202,VLOOKUP($A202,posting!$A:$N,6,FALSE),"")</f>
        <v>41397.436631944445</v>
      </c>
      <c r="J202" s="17">
        <f>IF($A202,VLOOKUP($A202,posting!$A:$N,7,FALSE),"")</f>
        <v>41397.438483796293</v>
      </c>
      <c r="K202" s="17">
        <f>IF($A202,VLOOKUP($A202,posting!$A:$N,8,FALSE),"")</f>
        <v>41397.43849537037</v>
      </c>
      <c r="L202" s="17">
        <f>IF($A202,VLOOKUP($A202,posting!$A:$N,9,FALSE),"")</f>
        <v>41397.438761574071</v>
      </c>
      <c r="M202" s="15">
        <f>IF($A202,VLOOKUP($A202,posting!$A:$N,10,FALSE),"")</f>
        <v>0.69230769230769196</v>
      </c>
      <c r="N202" s="15">
        <f>IF($A202,VLOOKUP($A202,posting!$A:$N,11,FALSE),"")</f>
        <v>0</v>
      </c>
      <c r="O202" s="15" t="str">
        <f>IF($A202,IF(VLOOKUP($A202,posting!$A:$N,13,FALSE)&gt;0,VLOOKUP($A202,posting!$A:$N,13,FALSE),""),"")</f>
        <v/>
      </c>
      <c r="P202" s="15" t="str">
        <f>IF($A202,IF(VLOOKUP($A202,posting!$A:$N,14,FALSE)&gt;0,VLOOKUP($A202,posting!$A:$N,14,FALSE),""),"")</f>
        <v/>
      </c>
      <c r="Q202" s="15" t="str">
        <f>IF($O202="","",VLOOKUP($O202,image!$A:$N,3,FALSE))</f>
        <v/>
      </c>
    </row>
    <row r="203" spans="1:17" s="15" customFormat="1" x14ac:dyDescent="0.25">
      <c r="A203" s="14">
        <v>59</v>
      </c>
      <c r="B203" s="15">
        <f>IF($A203,VLOOKUP($A203,posting!$A:$N,2,FALSE),"")</f>
        <v>6</v>
      </c>
      <c r="C203" s="15">
        <f>IF($A203,VLOOKUP($A203,posting!$A:$N,3,FALSE),"")</f>
        <v>3</v>
      </c>
      <c r="D203" s="16" t="str">
        <f>IF($A203,VLOOKUP($A203,posting!$A:$N,4,FALSE),"")</f>
        <v>Wie etabliert ist die Leitlinie?</v>
      </c>
      <c r="E203" s="15" t="str">
        <f>IF($A203,VLOOKUP($A203,posting!$A:$N,12,FALSE),"")</f>
        <v>TXT</v>
      </c>
      <c r="F203" s="15">
        <v>0</v>
      </c>
      <c r="G203" s="15">
        <v>1</v>
      </c>
      <c r="H203" s="15">
        <f>IF($A203,IF(VLOOKUP($A203,posting!$A:$N,5,FALSE)&gt;0,VLOOKUP($A203,posting!$A:$N,5,FALSE),""),"")</f>
        <v>16</v>
      </c>
      <c r="I203" s="17">
        <f>IF($A203,VLOOKUP($A203,posting!$A:$N,6,FALSE),"")</f>
        <v>41397.439826388887</v>
      </c>
      <c r="J203" s="17">
        <f>IF($A203,VLOOKUP($A203,posting!$A:$N,7,FALSE),"")</f>
        <v>41397.439895833333</v>
      </c>
      <c r="K203" s="17">
        <f>IF($A203,VLOOKUP($A203,posting!$A:$N,8,FALSE),"")</f>
        <v>41397.43990740741</v>
      </c>
      <c r="L203" s="17">
        <f>IF($A203,VLOOKUP($A203,posting!$A:$N,9,FALSE),"")</f>
        <v>41397.440625000003</v>
      </c>
      <c r="M203" s="15">
        <f>IF($A203,VLOOKUP($A203,posting!$A:$N,10,FALSE),"")</f>
        <v>0</v>
      </c>
      <c r="N203" s="15">
        <f>IF($A203,VLOOKUP($A203,posting!$A:$N,11,FALSE),"")</f>
        <v>0</v>
      </c>
      <c r="O203" s="15" t="str">
        <f>IF($A203,IF(VLOOKUP($A203,posting!$A:$N,13,FALSE)&gt;0,VLOOKUP($A203,posting!$A:$N,13,FALSE),""),"")</f>
        <v/>
      </c>
      <c r="P203" s="15" t="str">
        <f>IF($A203,IF(VLOOKUP($A203,posting!$A:$N,14,FALSE)&gt;0,VLOOKUP($A203,posting!$A:$N,14,FALSE),""),"")</f>
        <v/>
      </c>
      <c r="Q203" s="15" t="str">
        <f>IF($O203="","",VLOOKUP($O203,image!$A:$N,3,FALSE))</f>
        <v/>
      </c>
    </row>
    <row r="204" spans="1:17" s="15" customFormat="1" ht="45" x14ac:dyDescent="0.25">
      <c r="A204" s="14">
        <v>60</v>
      </c>
      <c r="B204" s="15">
        <f>IF($A204,VLOOKUP($A204,posting!$A:$N,2,FALSE),"")</f>
        <v>6</v>
      </c>
      <c r="C204" s="15">
        <f>IF($A204,VLOOKUP($A204,posting!$A:$N,3,FALSE),"")</f>
        <v>10</v>
      </c>
      <c r="D204" s="16" t="str">
        <f>IF($A204,VLOOKUP($A204,posting!$A:$N,4,FALSE),"")</f>
        <v>Folie Bewertungsschema: Vollständigkeit: Gibt Leitlinie alle Optionen an, die ich als Arzt habe? Vollständigkeit im Hinblick auf Outcome: Werden alle möglichen Szenarien vorgestellt? Peer Review: Ist die Leitlinie schon kritisch bewertete worden?</v>
      </c>
      <c r="E204" s="15" t="str">
        <f>IF($A204,VLOOKUP($A204,posting!$A:$N,12,FALSE),"")</f>
        <v>TXT</v>
      </c>
      <c r="F204" s="15">
        <v>1</v>
      </c>
      <c r="G204" s="15">
        <v>1</v>
      </c>
      <c r="H204" s="15">
        <f>IF($A204,IF(VLOOKUP($A204,posting!$A:$N,5,FALSE)&gt;0,VLOOKUP($A204,posting!$A:$N,5,FALSE),""),"")</f>
        <v>16</v>
      </c>
      <c r="I204" s="17">
        <f>IF($A204,VLOOKUP($A204,posting!$A:$N,6,FALSE),"")</f>
        <v>41397.439143518517</v>
      </c>
      <c r="J204" s="17">
        <f>IF($A204,VLOOKUP($A204,posting!$A:$N,7,FALSE),"")</f>
        <v>41397.440416666665</v>
      </c>
      <c r="K204" s="17">
        <f>IF($A204,VLOOKUP($A204,posting!$A:$N,8,FALSE),"")</f>
        <v>41397.440428240741</v>
      </c>
      <c r="L204" s="17">
        <f>IF($A204,VLOOKUP($A204,posting!$A:$N,9,FALSE),"")</f>
        <v>41397.440694444442</v>
      </c>
      <c r="M204" s="15">
        <f>IF($A204,VLOOKUP($A204,posting!$A:$N,10,FALSE),"")</f>
        <v>0.76923076923076905</v>
      </c>
      <c r="N204" s="15">
        <f>IF($A204,VLOOKUP($A204,posting!$A:$N,11,FALSE),"")</f>
        <v>0</v>
      </c>
      <c r="O204" s="15" t="str">
        <f>IF($A204,IF(VLOOKUP($A204,posting!$A:$N,13,FALSE)&gt;0,VLOOKUP($A204,posting!$A:$N,13,FALSE),""),"")</f>
        <v/>
      </c>
      <c r="P204" s="15" t="str">
        <f>IF($A204,IF(VLOOKUP($A204,posting!$A:$N,14,FALSE)&gt;0,VLOOKUP($A204,posting!$A:$N,14,FALSE),""),"")</f>
        <v/>
      </c>
      <c r="Q204" s="15" t="str">
        <f>IF($O204="","",VLOOKUP($O204,image!$A:$N,3,FALSE))</f>
        <v/>
      </c>
    </row>
    <row r="205" spans="1:17" s="15" customFormat="1" x14ac:dyDescent="0.25">
      <c r="A205" s="14">
        <v>61</v>
      </c>
      <c r="B205" s="15">
        <f>IF($A205,VLOOKUP($A205,posting!$A:$N,2,FALSE),"")</f>
        <v>6</v>
      </c>
      <c r="C205" s="15">
        <f>IF($A205,VLOOKUP($A205,posting!$A:$N,3,FALSE),"")</f>
        <v>3</v>
      </c>
      <c r="D205" s="16" t="str">
        <f>IF($A205,VLOOKUP($A205,posting!$A:$N,4,FALSE),"")</f>
        <v>Leitlinienarbeit ist der Prozess um Leitlinien zu entwickeln.</v>
      </c>
      <c r="E205" s="15" t="str">
        <f>IF($A205,VLOOKUP($A205,posting!$A:$N,12,FALSE),"")</f>
        <v>TXT</v>
      </c>
      <c r="F205" s="15">
        <v>1</v>
      </c>
      <c r="G205" s="15">
        <v>1</v>
      </c>
      <c r="H205" s="15">
        <f>IF($A205,IF(VLOOKUP($A205,posting!$A:$N,5,FALSE)&gt;0,VLOOKUP($A205,posting!$A:$N,5,FALSE),""),"")</f>
        <v>16</v>
      </c>
      <c r="I205" s="17">
        <f>IF($A205,VLOOKUP($A205,posting!$A:$N,6,FALSE),"")</f>
        <v>41397.440555555557</v>
      </c>
      <c r="J205" s="17">
        <f>IF($A205,VLOOKUP($A205,posting!$A:$N,7,FALSE),"")</f>
        <v>41397.440706018519</v>
      </c>
      <c r="K205" s="17">
        <f>IF($A205,VLOOKUP($A205,posting!$A:$N,8,FALSE),"")</f>
        <v>41397.440717592595</v>
      </c>
      <c r="L205" s="17">
        <f>IF($A205,VLOOKUP($A205,posting!$A:$N,9,FALSE),"")</f>
        <v>41397.441435185188</v>
      </c>
      <c r="M205" s="15">
        <f>IF($A205,VLOOKUP($A205,posting!$A:$N,10,FALSE),"")</f>
        <v>0.15384615384615399</v>
      </c>
      <c r="N205" s="15">
        <f>IF($A205,VLOOKUP($A205,posting!$A:$N,11,FALSE),"")</f>
        <v>0</v>
      </c>
      <c r="O205" s="15" t="str">
        <f>IF($A205,IF(VLOOKUP($A205,posting!$A:$N,13,FALSE)&gt;0,VLOOKUP($A205,posting!$A:$N,13,FALSE),""),"")</f>
        <v/>
      </c>
      <c r="P205" s="15" t="str">
        <f>IF($A205,IF(VLOOKUP($A205,posting!$A:$N,14,FALSE)&gt;0,VLOOKUP($A205,posting!$A:$N,14,FALSE),""),"")</f>
        <v/>
      </c>
      <c r="Q205" s="15" t="str">
        <f>IF($O205="","",VLOOKUP($O205,image!$A:$N,3,FALSE))</f>
        <v/>
      </c>
    </row>
    <row r="206" spans="1:17" s="15" customFormat="1" x14ac:dyDescent="0.25">
      <c r="A206" s="14">
        <v>62</v>
      </c>
      <c r="B206" s="15">
        <f>IF($A206,VLOOKUP($A206,posting!$A:$N,2,FALSE),"")</f>
        <v>6</v>
      </c>
      <c r="C206" s="15">
        <f>IF($A206,VLOOKUP($A206,posting!$A:$N,3,FALSE),"")</f>
        <v>10</v>
      </c>
      <c r="D206" s="16" t="str">
        <f>IF($A206,VLOOKUP($A206,posting!$A:$N,4,FALSE),"")</f>
        <v>Folie Leitlinienarbeit: Arbeit die zur Leitlinie führt und sie bestehen lässt</v>
      </c>
      <c r="E206" s="15" t="str">
        <f>IF($A206,VLOOKUP($A206,posting!$A:$N,12,FALSE),"")</f>
        <v>TXT</v>
      </c>
      <c r="F206" s="15">
        <v>0</v>
      </c>
      <c r="G206" s="15">
        <v>1</v>
      </c>
      <c r="H206" s="15">
        <f>IF($A206,IF(VLOOKUP($A206,posting!$A:$N,5,FALSE)&gt;0,VLOOKUP($A206,posting!$A:$N,5,FALSE),""),"")</f>
        <v>16</v>
      </c>
      <c r="I206" s="17">
        <f>IF($A206,VLOOKUP($A206,posting!$A:$N,6,FALSE),"")</f>
        <v>41397.441006944442</v>
      </c>
      <c r="J206" s="17">
        <f>IF($A206,VLOOKUP($A206,posting!$A:$N,7,FALSE),"")</f>
        <v>41397.441203703704</v>
      </c>
      <c r="K206" s="17">
        <f>IF($A206,VLOOKUP($A206,posting!$A:$N,8,FALSE),"")</f>
        <v>41397.44121527778</v>
      </c>
      <c r="L206" s="17">
        <f>IF($A206,VLOOKUP($A206,posting!$A:$N,9,FALSE),"")</f>
        <v>41397.441481481481</v>
      </c>
      <c r="M206" s="15">
        <f>IF($A206,VLOOKUP($A206,posting!$A:$N,10,FALSE),"")</f>
        <v>0.269230769230769</v>
      </c>
      <c r="N206" s="15">
        <f>IF($A206,VLOOKUP($A206,posting!$A:$N,11,FALSE),"")</f>
        <v>0</v>
      </c>
      <c r="O206" s="15" t="str">
        <f>IF($A206,IF(VLOOKUP($A206,posting!$A:$N,13,FALSE)&gt;0,VLOOKUP($A206,posting!$A:$N,13,FALSE),""),"")</f>
        <v/>
      </c>
      <c r="P206" s="15" t="str">
        <f>IF($A206,IF(VLOOKUP($A206,posting!$A:$N,14,FALSE)&gt;0,VLOOKUP($A206,posting!$A:$N,14,FALSE),""),"")</f>
        <v/>
      </c>
      <c r="Q206" s="15" t="str">
        <f>IF($O206="","",VLOOKUP($O206,image!$A:$N,3,FALSE))</f>
        <v/>
      </c>
    </row>
    <row r="207" spans="1:17" s="15" customFormat="1" x14ac:dyDescent="0.25">
      <c r="A207" s="14">
        <v>63</v>
      </c>
      <c r="B207" s="15">
        <f>IF($A207,VLOOKUP($A207,posting!$A:$N,2,FALSE),"")</f>
        <v>6</v>
      </c>
      <c r="C207" s="15">
        <f>IF($A207,VLOOKUP($A207,posting!$A:$N,3,FALSE),"")</f>
        <v>10</v>
      </c>
      <c r="D207" s="16" t="str">
        <f>IF($A207,VLOOKUP($A207,posting!$A:$N,4,FALSE),"")</f>
        <v>Konsens: nicht durch ungeordnetes Palaver, sondern geordneter Prozess um zum besseren Konsens zu kommen</v>
      </c>
      <c r="E207" s="15" t="str">
        <f>IF($A207,VLOOKUP($A207,posting!$A:$N,12,FALSE),"")</f>
        <v>TXT</v>
      </c>
      <c r="F207" s="15">
        <v>1</v>
      </c>
      <c r="G207" s="15">
        <v>1</v>
      </c>
      <c r="H207" s="15">
        <f>IF($A207,IF(VLOOKUP($A207,posting!$A:$N,5,FALSE)&gt;0,VLOOKUP($A207,posting!$A:$N,5,FALSE),""),"")</f>
        <v>16</v>
      </c>
      <c r="I207" s="17">
        <f>IF($A207,VLOOKUP($A207,posting!$A:$N,6,FALSE),"")</f>
        <v>41397.441307870373</v>
      </c>
      <c r="J207" s="17">
        <f>IF($A207,VLOOKUP($A207,posting!$A:$N,7,FALSE),"")</f>
        <v>41397.441782407404</v>
      </c>
      <c r="K207" s="17">
        <f>IF($A207,VLOOKUP($A207,posting!$A:$N,8,FALSE),"")</f>
        <v>41397.441782407404</v>
      </c>
      <c r="L207" s="17">
        <f>IF($A207,VLOOKUP($A207,posting!$A:$N,9,FALSE),"")</f>
        <v>41397.442048611112</v>
      </c>
      <c r="M207" s="15">
        <f>IF($A207,VLOOKUP($A207,posting!$A:$N,10,FALSE),"")</f>
        <v>0.30769230769230799</v>
      </c>
      <c r="N207" s="15">
        <f>IF($A207,VLOOKUP($A207,posting!$A:$N,11,FALSE),"")</f>
        <v>0</v>
      </c>
      <c r="O207" s="15" t="str">
        <f>IF($A207,IF(VLOOKUP($A207,posting!$A:$N,13,FALSE)&gt;0,VLOOKUP($A207,posting!$A:$N,13,FALSE),""),"")</f>
        <v/>
      </c>
      <c r="P207" s="15" t="str">
        <f>IF($A207,IF(VLOOKUP($A207,posting!$A:$N,14,FALSE)&gt;0,VLOOKUP($A207,posting!$A:$N,14,FALSE),""),"")</f>
        <v/>
      </c>
      <c r="Q207" s="15" t="str">
        <f>IF($O207="","",VLOOKUP($O207,image!$A:$N,3,FALSE))</f>
        <v/>
      </c>
    </row>
    <row r="208" spans="1:17" s="15" customFormat="1" x14ac:dyDescent="0.25">
      <c r="A208" s="14">
        <v>64</v>
      </c>
      <c r="B208" s="15">
        <f>IF($A208,VLOOKUP($A208,posting!$A:$N,2,FALSE),"")</f>
        <v>6</v>
      </c>
      <c r="C208" s="15">
        <f>IF($A208,VLOOKUP($A208,posting!$A:$N,3,FALSE),"")</f>
        <v>3</v>
      </c>
      <c r="D208" s="16" t="str">
        <f>IF($A208,VLOOKUP($A208,posting!$A:$N,4,FALSE),"")</f>
        <v>Historisch ältestes Konsentierungsverfahren: Konklave im Vatikan.</v>
      </c>
      <c r="E208" s="15" t="str">
        <f>IF($A208,VLOOKUP($A208,posting!$A:$N,12,FALSE),"")</f>
        <v>TXT</v>
      </c>
      <c r="F208" s="15">
        <v>1</v>
      </c>
      <c r="G208" s="15">
        <v>1</v>
      </c>
      <c r="H208" s="15">
        <f>IF($A208,IF(VLOOKUP($A208,posting!$A:$N,5,FALSE)&gt;0,VLOOKUP($A208,posting!$A:$N,5,FALSE),""),"")</f>
        <v>16</v>
      </c>
      <c r="I208" s="17">
        <f>IF($A208,VLOOKUP($A208,posting!$A:$N,6,FALSE),"")</f>
        <v>41397.441180555557</v>
      </c>
      <c r="J208" s="17">
        <f>IF($A208,VLOOKUP($A208,posting!$A:$N,7,FALSE),"")</f>
        <v>41397.441423611112</v>
      </c>
      <c r="K208" s="17">
        <f>IF($A208,VLOOKUP($A208,posting!$A:$N,8,FALSE),"")</f>
        <v>41397.441446759258</v>
      </c>
      <c r="L208" s="17">
        <f>IF($A208,VLOOKUP($A208,posting!$A:$N,9,FALSE),"")</f>
        <v>41397.442175925928</v>
      </c>
      <c r="M208" s="15">
        <f>IF($A208,VLOOKUP($A208,posting!$A:$N,10,FALSE),"")</f>
        <v>0.19230769230769201</v>
      </c>
      <c r="N208" s="15">
        <f>IF($A208,VLOOKUP($A208,posting!$A:$N,11,FALSE),"")</f>
        <v>0</v>
      </c>
      <c r="O208" s="15" t="str">
        <f>IF($A208,IF(VLOOKUP($A208,posting!$A:$N,13,FALSE)&gt;0,VLOOKUP($A208,posting!$A:$N,13,FALSE),""),"")</f>
        <v/>
      </c>
      <c r="P208" s="15" t="str">
        <f>IF($A208,IF(VLOOKUP($A208,posting!$A:$N,14,FALSE)&gt;0,VLOOKUP($A208,posting!$A:$N,14,FALSE),""),"")</f>
        <v/>
      </c>
      <c r="Q208" s="15" t="str">
        <f>IF($O208="","",VLOOKUP($O208,image!$A:$N,3,FALSE))</f>
        <v/>
      </c>
    </row>
    <row r="209" spans="1:17" s="15" customFormat="1" x14ac:dyDescent="0.25">
      <c r="A209" s="14">
        <v>65</v>
      </c>
      <c r="B209" s="15">
        <f>IF($A209,VLOOKUP($A209,posting!$A:$N,2,FALSE),"")</f>
        <v>6</v>
      </c>
      <c r="C209" s="15">
        <f>IF($A209,VLOOKUP($A209,posting!$A:$N,3,FALSE),"")</f>
        <v>10</v>
      </c>
      <c r="D209" s="16" t="str">
        <f>IF($A209,VLOOKUP($A209,posting!$A:$N,4,FALSE),"")</f>
        <v>ältester Konsensprozess: Konklave, da sonst Papstwahl 3 Jahre gedauert hat</v>
      </c>
      <c r="E209" s="15" t="str">
        <f>IF($A209,VLOOKUP($A209,posting!$A:$N,12,FALSE),"")</f>
        <v>TXT</v>
      </c>
      <c r="F209" s="15">
        <v>1</v>
      </c>
      <c r="G209" s="15">
        <v>1</v>
      </c>
      <c r="H209" s="15">
        <f>IF($A209,IF(VLOOKUP($A209,posting!$A:$N,5,FALSE)&gt;0,VLOOKUP($A209,posting!$A:$N,5,FALSE),""),"")</f>
        <v>16</v>
      </c>
      <c r="I209" s="17">
        <f>IF($A209,VLOOKUP($A209,posting!$A:$N,6,FALSE),"")</f>
        <v>41397.441793981481</v>
      </c>
      <c r="J209" s="17">
        <f>IF($A209,VLOOKUP($A209,posting!$A:$N,7,FALSE),"")</f>
        <v>41397.442326388889</v>
      </c>
      <c r="K209" s="17">
        <f>IF($A209,VLOOKUP($A209,posting!$A:$N,8,FALSE),"")</f>
        <v>41397.442337962966</v>
      </c>
      <c r="L209" s="17">
        <f>IF($A209,VLOOKUP($A209,posting!$A:$N,9,FALSE),"")</f>
        <v>41397.442604166667</v>
      </c>
      <c r="M209" s="15">
        <f>IF($A209,VLOOKUP($A209,posting!$A:$N,10,FALSE),"")</f>
        <v>0.269230769230769</v>
      </c>
      <c r="N209" s="15">
        <f>IF($A209,VLOOKUP($A209,posting!$A:$N,11,FALSE),"")</f>
        <v>0</v>
      </c>
      <c r="O209" s="15" t="str">
        <f>IF($A209,IF(VLOOKUP($A209,posting!$A:$N,13,FALSE)&gt;0,VLOOKUP($A209,posting!$A:$N,13,FALSE),""),"")</f>
        <v/>
      </c>
      <c r="P209" s="15" t="str">
        <f>IF($A209,IF(VLOOKUP($A209,posting!$A:$N,14,FALSE)&gt;0,VLOOKUP($A209,posting!$A:$N,14,FALSE),""),"")</f>
        <v/>
      </c>
      <c r="Q209" s="15" t="str">
        <f>IF($O209="","",VLOOKUP($O209,image!$A:$N,3,FALSE))</f>
        <v/>
      </c>
    </row>
    <row r="210" spans="1:17" s="15" customFormat="1" x14ac:dyDescent="0.25">
      <c r="A210" s="14">
        <v>66</v>
      </c>
      <c r="B210" s="15">
        <f>IF($A210,VLOOKUP($A210,posting!$A:$N,2,FALSE),"")</f>
        <v>6</v>
      </c>
      <c r="C210" s="15">
        <f>IF($A210,VLOOKUP($A210,posting!$A:$N,3,FALSE),"")</f>
        <v>10</v>
      </c>
      <c r="D210" s="16" t="str">
        <f>IF($A210,VLOOKUP($A210,posting!$A:$N,4,FALSE),"")</f>
        <v>Delphi-Studien: in 50er Jahre erfunden: Soll USA einen Präventivschlag gegen UDSSR machen? Antwort Nein.</v>
      </c>
      <c r="E210" s="15" t="str">
        <f>IF($A210,VLOOKUP($A210,posting!$A:$N,12,FALSE),"")</f>
        <v>TXT</v>
      </c>
      <c r="F210" s="15">
        <v>1</v>
      </c>
      <c r="G210" s="15">
        <v>1</v>
      </c>
      <c r="H210" s="15">
        <f>IF($A210,IF(VLOOKUP($A210,posting!$A:$N,5,FALSE)&gt;0,VLOOKUP($A210,posting!$A:$N,5,FALSE),""),"")</f>
        <v>16</v>
      </c>
      <c r="I210" s="17">
        <f>IF($A210,VLOOKUP($A210,posting!$A:$N,6,FALSE),"")</f>
        <v>41397.442453703705</v>
      </c>
      <c r="J210" s="17">
        <f>IF($A210,VLOOKUP($A210,posting!$A:$N,7,FALSE),"")</f>
        <v>41397.442881944444</v>
      </c>
      <c r="K210" s="17">
        <f>IF($A210,VLOOKUP($A210,posting!$A:$N,8,FALSE),"")</f>
        <v>41397.442881944444</v>
      </c>
      <c r="L210" s="17">
        <f>IF($A210,VLOOKUP($A210,posting!$A:$N,9,FALSE),"")</f>
        <v>41397.443148148152</v>
      </c>
      <c r="M210" s="15">
        <f>IF($A210,VLOOKUP($A210,posting!$A:$N,10,FALSE),"")</f>
        <v>0.38461538461538503</v>
      </c>
      <c r="N210" s="15">
        <f>IF($A210,VLOOKUP($A210,posting!$A:$N,11,FALSE),"")</f>
        <v>0</v>
      </c>
      <c r="O210" s="15" t="str">
        <f>IF($A210,IF(VLOOKUP($A210,posting!$A:$N,13,FALSE)&gt;0,VLOOKUP($A210,posting!$A:$N,13,FALSE),""),"")</f>
        <v/>
      </c>
      <c r="P210" s="15" t="str">
        <f>IF($A210,IF(VLOOKUP($A210,posting!$A:$N,14,FALSE)&gt;0,VLOOKUP($A210,posting!$A:$N,14,FALSE),""),"")</f>
        <v/>
      </c>
      <c r="Q210" s="15" t="str">
        <f>IF($O210="","",VLOOKUP($O210,image!$A:$N,3,FALSE))</f>
        <v/>
      </c>
    </row>
    <row r="211" spans="1:17" s="15" customFormat="1" ht="30" x14ac:dyDescent="0.25">
      <c r="A211" s="14">
        <v>67</v>
      </c>
      <c r="B211" s="15">
        <f>IF($A211,VLOOKUP($A211,posting!$A:$N,2,FALSE),"")</f>
        <v>6</v>
      </c>
      <c r="C211" s="15">
        <f>IF($A211,VLOOKUP($A211,posting!$A:$N,3,FALSE),"")</f>
        <v>3</v>
      </c>
      <c r="D211" s="16" t="str">
        <f>IF($A211,VLOOKUP($A211,posting!$A:$N,4,FALSE),"")</f>
        <v>In den fünfziger Jahren ist die Delphi-Studie als Konsensverfahren angewendet worden um den Präventivschlag der USA gegen die UDSSR zu bewerten.</v>
      </c>
      <c r="E211" s="15" t="str">
        <f>IF($A211,VLOOKUP($A211,posting!$A:$N,12,FALSE),"")</f>
        <v>TXT</v>
      </c>
      <c r="F211" s="15">
        <v>0</v>
      </c>
      <c r="G211" s="15">
        <v>1</v>
      </c>
      <c r="H211" s="15">
        <f>IF($A211,IF(VLOOKUP($A211,posting!$A:$N,5,FALSE)&gt;0,VLOOKUP($A211,posting!$A:$N,5,FALSE),""),"")</f>
        <v>16</v>
      </c>
      <c r="I211" s="17">
        <f>IF($A211,VLOOKUP($A211,posting!$A:$N,6,FALSE),"")</f>
        <v>41397.442106481481</v>
      </c>
      <c r="J211" s="17">
        <f>IF($A211,VLOOKUP($A211,posting!$A:$N,7,FALSE),"")</f>
        <v>41397.44259259259</v>
      </c>
      <c r="K211" s="17">
        <f>IF($A211,VLOOKUP($A211,posting!$A:$N,8,FALSE),"")</f>
        <v>41397.442604166667</v>
      </c>
      <c r="L211" s="17">
        <f>IF($A211,VLOOKUP($A211,posting!$A:$N,9,FALSE),"")</f>
        <v>41397.44332175926</v>
      </c>
      <c r="M211" s="15">
        <f>IF($A211,VLOOKUP($A211,posting!$A:$N,10,FALSE),"")</f>
        <v>0.42307692307692302</v>
      </c>
      <c r="N211" s="15">
        <f>IF($A211,VLOOKUP($A211,posting!$A:$N,11,FALSE),"")</f>
        <v>0</v>
      </c>
      <c r="O211" s="15" t="str">
        <f>IF($A211,IF(VLOOKUP($A211,posting!$A:$N,13,FALSE)&gt;0,VLOOKUP($A211,posting!$A:$N,13,FALSE),""),"")</f>
        <v/>
      </c>
      <c r="P211" s="15" t="str">
        <f>IF($A211,IF(VLOOKUP($A211,posting!$A:$N,14,FALSE)&gt;0,VLOOKUP($A211,posting!$A:$N,14,FALSE),""),"")</f>
        <v/>
      </c>
      <c r="Q211" s="15" t="str">
        <f>IF($O211="","",VLOOKUP($O211,image!$A:$N,3,FALSE))</f>
        <v/>
      </c>
    </row>
    <row r="212" spans="1:17" s="15" customFormat="1" x14ac:dyDescent="0.25">
      <c r="A212" s="14">
        <v>68</v>
      </c>
      <c r="B212" s="15">
        <f>IF($A212,VLOOKUP($A212,posting!$A:$N,2,FALSE),"")</f>
        <v>6</v>
      </c>
      <c r="C212" s="15">
        <f>IF($A212,VLOOKUP($A212,posting!$A:$N,3,FALSE),"")</f>
        <v>9</v>
      </c>
      <c r="D212" s="16" t="str">
        <f>IF($A212,VLOOKUP($A212,posting!$A:$N,4,FALSE),"")</f>
        <v>Konsensfindung als zielorientiertes Verfahren zur Leitlinienfindung</v>
      </c>
      <c r="E212" s="15" t="str">
        <f>IF($A212,VLOOKUP($A212,posting!$A:$N,12,FALSE),"")</f>
        <v>TXT</v>
      </c>
      <c r="F212" s="15">
        <v>1</v>
      </c>
      <c r="G212" s="15">
        <v>1</v>
      </c>
      <c r="H212" s="15">
        <f>IF($A212,IF(VLOOKUP($A212,posting!$A:$N,5,FALSE)&gt;0,VLOOKUP($A212,posting!$A:$N,5,FALSE),""),"")</f>
        <v>16</v>
      </c>
      <c r="I212" s="17">
        <f>IF($A212,VLOOKUP($A212,posting!$A:$N,6,FALSE),"")</f>
        <v>41397.442129629628</v>
      </c>
      <c r="J212" s="17">
        <f>IF($A212,VLOOKUP($A212,posting!$A:$N,7,FALSE),"")</f>
        <v>41397.442662037036</v>
      </c>
      <c r="K212" s="17">
        <f>IF($A212,VLOOKUP($A212,posting!$A:$N,8,FALSE),"")</f>
        <v>41397.442685185182</v>
      </c>
      <c r="L212" s="17">
        <f>IF($A212,VLOOKUP($A212,posting!$A:$N,9,FALSE),"")</f>
        <v>41397.443391203706</v>
      </c>
      <c r="M212" s="15">
        <f>IF($A212,VLOOKUP($A212,posting!$A:$N,10,FALSE),"")</f>
        <v>0.15384615384615399</v>
      </c>
      <c r="N212" s="15">
        <f>IF($A212,VLOOKUP($A212,posting!$A:$N,11,FALSE),"")</f>
        <v>0</v>
      </c>
      <c r="O212" s="15" t="str">
        <f>IF($A212,IF(VLOOKUP($A212,posting!$A:$N,13,FALSE)&gt;0,VLOOKUP($A212,posting!$A:$N,13,FALSE),""),"")</f>
        <v/>
      </c>
      <c r="P212" s="15" t="str">
        <f>IF($A212,IF(VLOOKUP($A212,posting!$A:$N,14,FALSE)&gt;0,VLOOKUP($A212,posting!$A:$N,14,FALSE),""),"")</f>
        <v/>
      </c>
      <c r="Q212" s="15" t="str">
        <f>IF($O212="","",VLOOKUP($O212,image!$A:$N,3,FALSE))</f>
        <v/>
      </c>
    </row>
    <row r="213" spans="1:17" s="15" customFormat="1" ht="30" x14ac:dyDescent="0.25">
      <c r="A213" s="14">
        <v>69</v>
      </c>
      <c r="B213" s="15">
        <f>IF($A213,VLOOKUP($A213,posting!$A:$N,2,FALSE),"")</f>
        <v>6</v>
      </c>
      <c r="C213" s="15">
        <f>IF($A213,VLOOKUP($A213,posting!$A:$N,3,FALSE),"")</f>
        <v>9</v>
      </c>
      <c r="D213" s="16" t="str">
        <f>IF($A213,VLOOKUP($A213,posting!$A:$N,4,FALSE),"")</f>
        <v>Delphistudie: Fragebogen wird erstellt, wird von Probanden ausgefüllt. Fragenbogen+ Antworten werden erneut evaluiert</v>
      </c>
      <c r="E213" s="15" t="str">
        <f>IF($A213,VLOOKUP($A213,posting!$A:$N,12,FALSE),"")</f>
        <v>TXT</v>
      </c>
      <c r="F213" s="15">
        <v>0</v>
      </c>
      <c r="G213" s="15">
        <v>1</v>
      </c>
      <c r="H213" s="15">
        <f>IF($A213,IF(VLOOKUP($A213,posting!$A:$N,5,FALSE)&gt;0,VLOOKUP($A213,posting!$A:$N,5,FALSE),""),"")</f>
        <v>16</v>
      </c>
      <c r="I213" s="17">
        <f>IF($A213,VLOOKUP($A213,posting!$A:$N,6,FALSE),"")</f>
        <v>41397.443206018521</v>
      </c>
      <c r="J213" s="17">
        <f>IF($A213,VLOOKUP($A213,posting!$A:$N,7,FALSE),"")</f>
        <v>41397.443784722222</v>
      </c>
      <c r="K213" s="17">
        <f>IF($A213,VLOOKUP($A213,posting!$A:$N,8,FALSE),"")</f>
        <v>41397.443807870368</v>
      </c>
      <c r="L213" s="17">
        <f>IF($A213,VLOOKUP($A213,posting!$A:$N,9,FALSE),"")</f>
        <v>41397.444513888891</v>
      </c>
      <c r="M213" s="15">
        <f>IF($A213,VLOOKUP($A213,posting!$A:$N,10,FALSE),"")</f>
        <v>0.34615384615384598</v>
      </c>
      <c r="N213" s="15">
        <f>IF($A213,VLOOKUP($A213,posting!$A:$N,11,FALSE),"")</f>
        <v>0</v>
      </c>
      <c r="O213" s="15" t="str">
        <f>IF($A213,IF(VLOOKUP($A213,posting!$A:$N,13,FALSE)&gt;0,VLOOKUP($A213,posting!$A:$N,13,FALSE),""),"")</f>
        <v/>
      </c>
      <c r="P213" s="15" t="str">
        <f>IF($A213,IF(VLOOKUP($A213,posting!$A:$N,14,FALSE)&gt;0,VLOOKUP($A213,posting!$A:$N,14,FALSE),""),"")</f>
        <v/>
      </c>
      <c r="Q213" s="15" t="str">
        <f>IF($O213="","",VLOOKUP($O213,image!$A:$N,3,FALSE))</f>
        <v/>
      </c>
    </row>
    <row r="214" spans="1:17" s="15" customFormat="1" ht="45" x14ac:dyDescent="0.25">
      <c r="A214" s="14">
        <v>70</v>
      </c>
      <c r="B214" s="15">
        <f>IF($A214,VLOOKUP($A214,posting!$A:$N,2,FALSE),"")</f>
        <v>6</v>
      </c>
      <c r="C214" s="15">
        <f>IF($A214,VLOOKUP($A214,posting!$A:$N,3,FALSE),"")</f>
        <v>10</v>
      </c>
      <c r="D214" s="16" t="str">
        <f>IF($A214,VLOOKUP($A214,posting!$A:$N,4,FALSE),"")</f>
        <v>Delphi-Studie: erstelle Fragebogen, suche Experten aus, Fragebogen beantworten lassen, anonyme Antwortenauswertung, Experten bekommen Umfrageergebnis und sollen Fragebogen noch mal ausfüllen, bis Konvergenz erreicht ist</v>
      </c>
      <c r="E214" s="15" t="str">
        <f>IF($A214,VLOOKUP($A214,posting!$A:$N,12,FALSE),"")</f>
        <v>TXT</v>
      </c>
      <c r="F214" s="15">
        <v>1</v>
      </c>
      <c r="G214" s="15">
        <v>1</v>
      </c>
      <c r="H214" s="15">
        <f>IF($A214,IF(VLOOKUP($A214,posting!$A:$N,5,FALSE)&gt;0,VLOOKUP($A214,posting!$A:$N,5,FALSE),""),"")</f>
        <v>16</v>
      </c>
      <c r="I214" s="17">
        <f>IF($A214,VLOOKUP($A214,posting!$A:$N,6,FALSE),"")</f>
        <v>41397.44321759259</v>
      </c>
      <c r="J214" s="17">
        <f>IF($A214,VLOOKUP($A214,posting!$A:$N,7,FALSE),"")</f>
        <v>41397.444340277776</v>
      </c>
      <c r="K214" s="17">
        <f>IF($A214,VLOOKUP($A214,posting!$A:$N,8,FALSE),"")</f>
        <v>41397.444456018522</v>
      </c>
      <c r="L214" s="17">
        <f>IF($A214,VLOOKUP($A214,posting!$A:$N,9,FALSE),"")</f>
        <v>41397.444710648146</v>
      </c>
      <c r="M214" s="15">
        <f>IF($A214,VLOOKUP($A214,posting!$A:$N,10,FALSE),"")</f>
        <v>0.76923076923076905</v>
      </c>
      <c r="N214" s="15">
        <f>IF($A214,VLOOKUP($A214,posting!$A:$N,11,FALSE),"")</f>
        <v>0</v>
      </c>
      <c r="O214" s="15" t="str">
        <f>IF($A214,IF(VLOOKUP($A214,posting!$A:$N,13,FALSE)&gt;0,VLOOKUP($A214,posting!$A:$N,13,FALSE),""),"")</f>
        <v/>
      </c>
      <c r="P214" s="15" t="str">
        <f>IF($A214,IF(VLOOKUP($A214,posting!$A:$N,14,FALSE)&gt;0,VLOOKUP($A214,posting!$A:$N,14,FALSE),""),"")</f>
        <v/>
      </c>
      <c r="Q214" s="15" t="str">
        <f>IF($O214="","",VLOOKUP($O214,image!$A:$N,3,FALSE))</f>
        <v/>
      </c>
    </row>
    <row r="215" spans="1:17" s="15" customFormat="1" x14ac:dyDescent="0.25">
      <c r="A215" s="14">
        <v>71</v>
      </c>
      <c r="B215" s="15">
        <f>IF($A215,VLOOKUP($A215,posting!$A:$N,2,FALSE),"")</f>
        <v>6</v>
      </c>
      <c r="C215" s="15">
        <f>IF($A215,VLOOKUP($A215,posting!$A:$N,3,FALSE),"")</f>
        <v>3</v>
      </c>
      <c r="D215" s="16" t="str">
        <f>IF($A215,VLOOKUP($A215,posting!$A:$N,4,FALSE),"")</f>
        <v>AWMF = Arbeitsgemeinschaft der Wissenschaftlichen Medizinischen Fachgesellschaften</v>
      </c>
      <c r="E215" s="15" t="str">
        <f>IF($A215,VLOOKUP($A215,posting!$A:$N,12,FALSE),"")</f>
        <v>TXT</v>
      </c>
      <c r="F215" s="15">
        <v>0</v>
      </c>
      <c r="G215" s="15">
        <v>1</v>
      </c>
      <c r="H215" s="15">
        <f>IF($A215,IF(VLOOKUP($A215,posting!$A:$N,5,FALSE)&gt;0,VLOOKUP($A215,posting!$A:$N,5,FALSE),""),"")</f>
        <v>16</v>
      </c>
      <c r="I215" s="17">
        <f>IF($A215,VLOOKUP($A215,posting!$A:$N,6,FALSE),"")</f>
        <v>41397.444293981483</v>
      </c>
      <c r="J215" s="17">
        <f>IF($A215,VLOOKUP($A215,posting!$A:$N,7,FALSE),"")</f>
        <v>41397.44458333333</v>
      </c>
      <c r="K215" s="17">
        <f>IF($A215,VLOOKUP($A215,posting!$A:$N,8,FALSE),"")</f>
        <v>41397.44458333333</v>
      </c>
      <c r="L215" s="17">
        <f>IF($A215,VLOOKUP($A215,posting!$A:$N,9,FALSE),"")</f>
        <v>41397.445300925923</v>
      </c>
      <c r="M215" s="15">
        <f>IF($A215,VLOOKUP($A215,posting!$A:$N,10,FALSE),"")</f>
        <v>3.8461538461538498E-2</v>
      </c>
      <c r="N215" s="15">
        <f>IF($A215,VLOOKUP($A215,posting!$A:$N,11,FALSE),"")</f>
        <v>0</v>
      </c>
      <c r="O215" s="15" t="str">
        <f>IF($A215,IF(VLOOKUP($A215,posting!$A:$N,13,FALSE)&gt;0,VLOOKUP($A215,posting!$A:$N,13,FALSE),""),"")</f>
        <v/>
      </c>
      <c r="P215" s="15" t="str">
        <f>IF($A215,IF(VLOOKUP($A215,posting!$A:$N,14,FALSE)&gt;0,VLOOKUP($A215,posting!$A:$N,14,FALSE),""),"")</f>
        <v/>
      </c>
      <c r="Q215" s="15" t="str">
        <f>IF($O215="","",VLOOKUP($O215,image!$A:$N,3,FALSE))</f>
        <v/>
      </c>
    </row>
    <row r="216" spans="1:17" s="15" customFormat="1" ht="30" x14ac:dyDescent="0.25">
      <c r="A216" s="14">
        <v>72</v>
      </c>
      <c r="B216" s="15">
        <f>IF($A216,VLOOKUP($A216,posting!$A:$N,2,FALSE),"")</f>
        <v>6</v>
      </c>
      <c r="C216" s="15">
        <f>IF($A216,VLOOKUP($A216,posting!$A:$N,3,FALSE),"")</f>
        <v>9</v>
      </c>
      <c r="D216" s="16" t="str">
        <f>IF($A216,VLOOKUP($A216,posting!$A:$N,4,FALSE),"")</f>
        <v>Arbeitsgemeinschaft der wissenschaftlichen Medizinischen Fachgemeinschaften (AWMF) : Leitlinienentwicklung nach Schema--&gt; Qualitätssicherung</v>
      </c>
      <c r="E216" s="15" t="str">
        <f>IF($A216,VLOOKUP($A216,posting!$A:$N,12,FALSE),"")</f>
        <v>TXT</v>
      </c>
      <c r="F216" s="15">
        <v>1</v>
      </c>
      <c r="G216" s="15">
        <v>1</v>
      </c>
      <c r="H216" s="15">
        <f>IF($A216,IF(VLOOKUP($A216,posting!$A:$N,5,FALSE)&gt;0,VLOOKUP($A216,posting!$A:$N,5,FALSE),""),"")</f>
        <v>16</v>
      </c>
      <c r="I216" s="17">
        <f>IF($A216,VLOOKUP($A216,posting!$A:$N,6,FALSE),"")</f>
        <v>41397.444224537037</v>
      </c>
      <c r="J216" s="17">
        <f>IF($A216,VLOOKUP($A216,posting!$A:$N,7,FALSE),"")</f>
        <v>41397.445381944446</v>
      </c>
      <c r="K216" s="17">
        <f>IF($A216,VLOOKUP($A216,posting!$A:$N,8,FALSE),"")</f>
        <v>41397.445405092592</v>
      </c>
      <c r="L216" s="17">
        <f>IF($A216,VLOOKUP($A216,posting!$A:$N,9,FALSE),"")</f>
        <v>41397.446111111109</v>
      </c>
      <c r="M216" s="15">
        <f>IF($A216,VLOOKUP($A216,posting!$A:$N,10,FALSE),"")</f>
        <v>0.30769230769230799</v>
      </c>
      <c r="N216" s="15">
        <f>IF($A216,VLOOKUP($A216,posting!$A:$N,11,FALSE),"")</f>
        <v>0</v>
      </c>
      <c r="O216" s="15" t="str">
        <f>IF($A216,IF(VLOOKUP($A216,posting!$A:$N,13,FALSE)&gt;0,VLOOKUP($A216,posting!$A:$N,13,FALSE),""),"")</f>
        <v/>
      </c>
      <c r="P216" s="15" t="str">
        <f>IF($A216,IF(VLOOKUP($A216,posting!$A:$N,14,FALSE)&gt;0,VLOOKUP($A216,posting!$A:$N,14,FALSE),""),"")</f>
        <v/>
      </c>
      <c r="Q216" s="15" t="str">
        <f>IF($O216="","",VLOOKUP($O216,image!$A:$N,3,FALSE))</f>
        <v/>
      </c>
    </row>
    <row r="217" spans="1:17" s="15" customFormat="1" ht="60" x14ac:dyDescent="0.25">
      <c r="A217" s="14">
        <v>73</v>
      </c>
      <c r="B217" s="15">
        <f>IF($A217,VLOOKUP($A217,posting!$A:$N,2,FALSE),"")</f>
        <v>6</v>
      </c>
      <c r="C217" s="15">
        <f>IF($A217,VLOOKUP($A217,posting!$A:$N,3,FALSE),"")</f>
        <v>10</v>
      </c>
      <c r="D217" s="16" t="str">
        <f>IF($A217,VLOOKUP($A217,posting!$A:$N,4,FALSE),"")</f>
        <v>AWMF= Gesellschaft in Deutschland haupt verantwortlich
a) Leitlinien erstellen
b) Leitlinien prüfen und Qualität verbessern
c) Leitlinien bewerten</v>
      </c>
      <c r="E217" s="15" t="str">
        <f>IF($A217,VLOOKUP($A217,posting!$A:$N,12,FALSE),"")</f>
        <v>TXT</v>
      </c>
      <c r="F217" s="15">
        <v>1</v>
      </c>
      <c r="G217" s="15">
        <v>1</v>
      </c>
      <c r="H217" s="15">
        <f>IF($A217,IF(VLOOKUP($A217,posting!$A:$N,5,FALSE)&gt;0,VLOOKUP($A217,posting!$A:$N,5,FALSE),""),"")</f>
        <v>16</v>
      </c>
      <c r="I217" s="17">
        <f>IF($A217,VLOOKUP($A217,posting!$A:$N,6,FALSE),"")</f>
        <v>41397.445104166669</v>
      </c>
      <c r="J217" s="17">
        <f>IF($A217,VLOOKUP($A217,posting!$A:$N,7,FALSE),"")</f>
        <v>41397.445706018516</v>
      </c>
      <c r="K217" s="17">
        <f>IF($A217,VLOOKUP($A217,posting!$A:$N,8,FALSE),"")</f>
        <v>41397.445879629631</v>
      </c>
      <c r="L217" s="17">
        <f>IF($A217,VLOOKUP($A217,posting!$A:$N,9,FALSE),"")</f>
        <v>41397.446145833332</v>
      </c>
      <c r="M217" s="15">
        <f>IF($A217,VLOOKUP($A217,posting!$A:$N,10,FALSE),"")</f>
        <v>0.61538461538461497</v>
      </c>
      <c r="N217" s="15">
        <f>IF($A217,VLOOKUP($A217,posting!$A:$N,11,FALSE),"")</f>
        <v>0</v>
      </c>
      <c r="O217" s="15" t="str">
        <f>IF($A217,IF(VLOOKUP($A217,posting!$A:$N,13,FALSE)&gt;0,VLOOKUP($A217,posting!$A:$N,13,FALSE),""),"")</f>
        <v/>
      </c>
      <c r="P217" s="15" t="str">
        <f>IF($A217,IF(VLOOKUP($A217,posting!$A:$N,14,FALSE)&gt;0,VLOOKUP($A217,posting!$A:$N,14,FALSE),""),"")</f>
        <v/>
      </c>
      <c r="Q217" s="15" t="str">
        <f>IF($O217="","",VLOOKUP($O217,image!$A:$N,3,FALSE))</f>
        <v/>
      </c>
    </row>
    <row r="218" spans="1:17" s="15" customFormat="1" ht="30" x14ac:dyDescent="0.25">
      <c r="A218" s="14">
        <v>74</v>
      </c>
      <c r="B218" s="15">
        <f>IF($A218,VLOOKUP($A218,posting!$A:$N,2,FALSE),"")</f>
        <v>6</v>
      </c>
      <c r="C218" s="15">
        <f>IF($A218,VLOOKUP($A218,posting!$A:$N,3,FALSE),"")</f>
        <v>3</v>
      </c>
      <c r="D218" s="16" t="str">
        <f>IF($A218,VLOOKUP($A218,posting!$A:$N,4,FALSE),"")</f>
        <v>Versionierung ist erweiterung oder verbesserung der Leitlinie, Fassungen sind für verschiedene Adressaten, zum Beispiel Patienten, Ärzte, Kliniken, ...</v>
      </c>
      <c r="E218" s="15" t="str">
        <f>IF($A218,VLOOKUP($A218,posting!$A:$N,12,FALSE),"")</f>
        <v>TXT</v>
      </c>
      <c r="F218" s="15">
        <v>1</v>
      </c>
      <c r="G218" s="15">
        <v>1</v>
      </c>
      <c r="H218" s="15">
        <f>IF($A218,IF(VLOOKUP($A218,posting!$A:$N,5,FALSE)&gt;0,VLOOKUP($A218,posting!$A:$N,5,FALSE),""),"")</f>
        <v>16</v>
      </c>
      <c r="I218" s="17">
        <f>IF($A218,VLOOKUP($A218,posting!$A:$N,6,FALSE),"")</f>
        <v>41397.446030092593</v>
      </c>
      <c r="J218" s="17">
        <f>IF($A218,VLOOKUP($A218,posting!$A:$N,7,FALSE),"")</f>
        <v>41397.446493055555</v>
      </c>
      <c r="K218" s="17">
        <f>IF($A218,VLOOKUP($A218,posting!$A:$N,8,FALSE),"")</f>
        <v>41397.446504629632</v>
      </c>
      <c r="L218" s="17">
        <f>IF($A218,VLOOKUP($A218,posting!$A:$N,9,FALSE),"")</f>
        <v>41397.447222222225</v>
      </c>
      <c r="M218" s="15">
        <f>IF($A218,VLOOKUP($A218,posting!$A:$N,10,FALSE),"")</f>
        <v>0.42307692307692302</v>
      </c>
      <c r="N218" s="15">
        <f>IF($A218,VLOOKUP($A218,posting!$A:$N,11,FALSE),"")</f>
        <v>0</v>
      </c>
      <c r="O218" s="15" t="str">
        <f>IF($A218,IF(VLOOKUP($A218,posting!$A:$N,13,FALSE)&gt;0,VLOOKUP($A218,posting!$A:$N,13,FALSE),""),"")</f>
        <v/>
      </c>
      <c r="P218" s="15" t="str">
        <f>IF($A218,IF(VLOOKUP($A218,posting!$A:$N,14,FALSE)&gt;0,VLOOKUP($A218,posting!$A:$N,14,FALSE),""),"")</f>
        <v/>
      </c>
      <c r="Q218" s="15" t="str">
        <f>IF($O218="","",VLOOKUP($O218,image!$A:$N,3,FALSE))</f>
        <v/>
      </c>
    </row>
    <row r="219" spans="1:17" s="15" customFormat="1" ht="30" x14ac:dyDescent="0.25">
      <c r="A219" s="14">
        <v>75</v>
      </c>
      <c r="B219" s="15">
        <f>IF($A219,VLOOKUP($A219,posting!$A:$N,2,FALSE),"")</f>
        <v>6</v>
      </c>
      <c r="C219" s="15">
        <f>IF($A219,VLOOKUP($A219,posting!$A:$N,3,FALSE),"")</f>
        <v>10</v>
      </c>
      <c r="D219" s="16" t="str">
        <f>IF($A219,VLOOKUP($A219,posting!$A:$N,4,FALSE),"")</f>
        <v>Dokumentfassung: eine für Ärzte, eine für Patienten, eine für spezialisierte Kliniken, eine für Feld-Wald-Wiesen-Krankenhaus</v>
      </c>
      <c r="E219" s="15" t="str">
        <f>IF($A219,VLOOKUP($A219,posting!$A:$N,12,FALSE),"")</f>
        <v>TXT</v>
      </c>
      <c r="F219" s="15">
        <v>1</v>
      </c>
      <c r="G219" s="15">
        <v>1</v>
      </c>
      <c r="H219" s="15">
        <f>IF($A219,IF(VLOOKUP($A219,posting!$A:$N,5,FALSE)&gt;0,VLOOKUP($A219,posting!$A:$N,5,FALSE),""),"")</f>
        <v>16</v>
      </c>
      <c r="I219" s="17">
        <f>IF($A219,VLOOKUP($A219,posting!$A:$N,6,FALSE),"")</f>
        <v>41397.446516203701</v>
      </c>
      <c r="J219" s="17">
        <f>IF($A219,VLOOKUP($A219,posting!$A:$N,7,FALSE),"")</f>
        <v>41397.447060185186</v>
      </c>
      <c r="K219" s="17">
        <f>IF($A219,VLOOKUP($A219,posting!$A:$N,8,FALSE),"")</f>
        <v>41397.447071759256</v>
      </c>
      <c r="L219" s="17">
        <f>IF($A219,VLOOKUP($A219,posting!$A:$N,9,FALSE),"")</f>
        <v>41397.447326388887</v>
      </c>
      <c r="M219" s="15">
        <f>IF($A219,VLOOKUP($A219,posting!$A:$N,10,FALSE),"")</f>
        <v>0.34615384615384598</v>
      </c>
      <c r="N219" s="15">
        <f>IF($A219,VLOOKUP($A219,posting!$A:$N,11,FALSE),"")</f>
        <v>0</v>
      </c>
      <c r="O219" s="15" t="str">
        <f>IF($A219,IF(VLOOKUP($A219,posting!$A:$N,13,FALSE)&gt;0,VLOOKUP($A219,posting!$A:$N,13,FALSE),""),"")</f>
        <v/>
      </c>
      <c r="P219" s="15" t="str">
        <f>IF($A219,IF(VLOOKUP($A219,posting!$A:$N,14,FALSE)&gt;0,VLOOKUP($A219,posting!$A:$N,14,FALSE),""),"")</f>
        <v/>
      </c>
      <c r="Q219" s="15" t="str">
        <f>IF($O219="","",VLOOKUP($O219,image!$A:$N,3,FALSE))</f>
        <v/>
      </c>
    </row>
    <row r="220" spans="1:17" s="15" customFormat="1" x14ac:dyDescent="0.25">
      <c r="A220" s="14">
        <v>76</v>
      </c>
      <c r="B220" s="15">
        <f>IF($A220,VLOOKUP($A220,posting!$A:$N,2,FALSE),"")</f>
        <v>6</v>
      </c>
      <c r="C220" s="15">
        <f>IF($A220,VLOOKUP($A220,posting!$A:$N,3,FALSE),"")</f>
        <v>10</v>
      </c>
      <c r="D220" s="16" t="str">
        <f>IF($A220,VLOOKUP($A220,posting!$A:$N,4,FALSE),"")</f>
        <v>Leitlinienportale</v>
      </c>
      <c r="E220" s="15" t="str">
        <f>IF($A220,VLOOKUP($A220,posting!$A:$N,12,FALSE),"")</f>
        <v>TXT</v>
      </c>
      <c r="F220" s="15">
        <v>0</v>
      </c>
      <c r="G220" s="15">
        <v>1</v>
      </c>
      <c r="H220" s="15">
        <f>IF($A220,IF(VLOOKUP($A220,posting!$A:$N,5,FALSE)&gt;0,VLOOKUP($A220,posting!$A:$N,5,FALSE),""),"")</f>
        <v>16</v>
      </c>
      <c r="I220" s="17">
        <f>IF($A220,VLOOKUP($A220,posting!$A:$N,6,FALSE),"")</f>
        <v>41397.447395833333</v>
      </c>
      <c r="J220" s="17">
        <f>IF($A220,VLOOKUP($A220,posting!$A:$N,7,FALSE),"")</f>
        <v>41397.447453703702</v>
      </c>
      <c r="K220" s="17">
        <f>IF($A220,VLOOKUP($A220,posting!$A:$N,8,FALSE),"")</f>
        <v>41397.447708333333</v>
      </c>
      <c r="L220" s="17">
        <f>IF($A220,VLOOKUP($A220,posting!$A:$N,9,FALSE),"")</f>
        <v>41397.447974537034</v>
      </c>
      <c r="M220" s="15">
        <f>IF($A220,VLOOKUP($A220,posting!$A:$N,10,FALSE),"")</f>
        <v>0</v>
      </c>
      <c r="N220" s="15">
        <f>IF($A220,VLOOKUP($A220,posting!$A:$N,11,FALSE),"")</f>
        <v>0</v>
      </c>
      <c r="O220" s="15" t="str">
        <f>IF($A220,IF(VLOOKUP($A220,posting!$A:$N,13,FALSE)&gt;0,VLOOKUP($A220,posting!$A:$N,13,FALSE),""),"")</f>
        <v/>
      </c>
      <c r="P220" s="15" t="str">
        <f>IF($A220,IF(VLOOKUP($A220,posting!$A:$N,14,FALSE)&gt;0,VLOOKUP($A220,posting!$A:$N,14,FALSE),""),"")</f>
        <v/>
      </c>
      <c r="Q220" s="15" t="str">
        <f>IF($O220="","",VLOOKUP($O220,image!$A:$N,3,FALSE))</f>
        <v/>
      </c>
    </row>
    <row r="221" spans="1:17" s="15" customFormat="1" ht="30" x14ac:dyDescent="0.25">
      <c r="A221" s="14">
        <v>77</v>
      </c>
      <c r="B221" s="15">
        <f>IF($A221,VLOOKUP($A221,posting!$A:$N,2,FALSE),"")</f>
        <v>6</v>
      </c>
      <c r="C221" s="15">
        <f>IF($A221,VLOOKUP($A221,posting!$A:$N,3,FALSE),"")</f>
        <v>9</v>
      </c>
      <c r="D221" s="16" t="str">
        <f>IF($A221,VLOOKUP($A221,posting!$A:$N,4,FALSE),"")</f>
        <v>Ergebnisse der Letilinienarbeit: in Leitlinienportalen zusammengeführt : z.B.: National Guideline Clearinghouse (USA)</v>
      </c>
      <c r="E221" s="15" t="str">
        <f>IF($A221,VLOOKUP($A221,posting!$A:$N,12,FALSE),"")</f>
        <v>TXT</v>
      </c>
      <c r="F221" s="15">
        <v>1</v>
      </c>
      <c r="G221" s="15">
        <v>1</v>
      </c>
      <c r="H221" s="15">
        <f>IF($A221,IF(VLOOKUP($A221,posting!$A:$N,5,FALSE)&gt;0,VLOOKUP($A221,posting!$A:$N,5,FALSE),""),"")</f>
        <v>16</v>
      </c>
      <c r="I221" s="17">
        <f>IF($A221,VLOOKUP($A221,posting!$A:$N,6,FALSE),"")</f>
        <v>41397.446886574071</v>
      </c>
      <c r="J221" s="17">
        <f>IF($A221,VLOOKUP($A221,posting!$A:$N,7,FALSE),"")</f>
        <v>41397.447418981479</v>
      </c>
      <c r="K221" s="17">
        <f>IF($A221,VLOOKUP($A221,posting!$A:$N,8,FALSE),"")</f>
        <v>41397.447442129633</v>
      </c>
      <c r="L221" s="17">
        <f>IF($A221,VLOOKUP($A221,posting!$A:$N,9,FALSE),"")</f>
        <v>41397.448148148149</v>
      </c>
      <c r="M221" s="15">
        <f>IF($A221,VLOOKUP($A221,posting!$A:$N,10,FALSE),"")</f>
        <v>0.34615384615384598</v>
      </c>
      <c r="N221" s="15">
        <f>IF($A221,VLOOKUP($A221,posting!$A:$N,11,FALSE),"")</f>
        <v>0</v>
      </c>
      <c r="O221" s="15" t="str">
        <f>IF($A221,IF(VLOOKUP($A221,posting!$A:$N,13,FALSE)&gt;0,VLOOKUP($A221,posting!$A:$N,13,FALSE),""),"")</f>
        <v/>
      </c>
      <c r="P221" s="15" t="str">
        <f>IF($A221,IF(VLOOKUP($A221,posting!$A:$N,14,FALSE)&gt;0,VLOOKUP($A221,posting!$A:$N,14,FALSE),""),"")</f>
        <v/>
      </c>
      <c r="Q221" s="15" t="str">
        <f>IF($O221="","",VLOOKUP($O221,image!$A:$N,3,FALSE))</f>
        <v/>
      </c>
    </row>
    <row r="222" spans="1:17" s="15" customFormat="1" ht="30" x14ac:dyDescent="0.25">
      <c r="A222" s="14">
        <v>78</v>
      </c>
      <c r="B222" s="15">
        <f>IF($A222,VLOOKUP($A222,posting!$A:$N,2,FALSE),"")</f>
        <v>6</v>
      </c>
      <c r="C222" s="15">
        <f>IF($A222,VLOOKUP($A222,posting!$A:$N,3,FALSE),"")</f>
        <v>10</v>
      </c>
      <c r="D222" s="16" t="str">
        <f>IF($A222,VLOOKUP($A222,posting!$A:$N,4,FALSE),"")</f>
        <v>Leitlinien katigorisiert: S3 die beste: Bewertung, ob Weg, der zur Leitlinie geführt hat, ein guter und evidenzbasierter ist</v>
      </c>
      <c r="E222" s="15" t="str">
        <f>IF($A222,VLOOKUP($A222,posting!$A:$N,12,FALSE),"")</f>
        <v>TXT</v>
      </c>
      <c r="F222" s="15">
        <v>0</v>
      </c>
      <c r="G222" s="15">
        <v>1</v>
      </c>
      <c r="H222" s="15">
        <f>IF($A222,IF(VLOOKUP($A222,posting!$A:$N,5,FALSE)&gt;0,VLOOKUP($A222,posting!$A:$N,5,FALSE),""),"")</f>
        <v>16</v>
      </c>
      <c r="I222" s="17">
        <f>IF($A222,VLOOKUP($A222,posting!$A:$N,6,FALSE),"")</f>
        <v>41397.448101851849</v>
      </c>
      <c r="J222" s="17">
        <f>IF($A222,VLOOKUP($A222,posting!$A:$N,7,FALSE),"")</f>
        <v>41397.44866898148</v>
      </c>
      <c r="K222" s="17">
        <f>IF($A222,VLOOKUP($A222,posting!$A:$N,8,FALSE),"")</f>
        <v>41397.448692129627</v>
      </c>
      <c r="L222" s="17">
        <f>IF($A222,VLOOKUP($A222,posting!$A:$N,9,FALSE),"")</f>
        <v>41397.448958333334</v>
      </c>
      <c r="M222" s="15">
        <f>IF($A222,VLOOKUP($A222,posting!$A:$N,10,FALSE),"")</f>
        <v>0.34615384615384598</v>
      </c>
      <c r="N222" s="15">
        <f>IF($A222,VLOOKUP($A222,posting!$A:$N,11,FALSE),"")</f>
        <v>0</v>
      </c>
      <c r="O222" s="15" t="str">
        <f>IF($A222,IF(VLOOKUP($A222,posting!$A:$N,13,FALSE)&gt;0,VLOOKUP($A222,posting!$A:$N,13,FALSE),""),"")</f>
        <v/>
      </c>
      <c r="P222" s="15" t="str">
        <f>IF($A222,IF(VLOOKUP($A222,posting!$A:$N,14,FALSE)&gt;0,VLOOKUP($A222,posting!$A:$N,14,FALSE),""),"")</f>
        <v/>
      </c>
      <c r="Q222" s="15" t="str">
        <f>IF($O222="","",VLOOKUP($O222,image!$A:$N,3,FALSE))</f>
        <v/>
      </c>
    </row>
    <row r="223" spans="1:17" s="15" customFormat="1" ht="30" x14ac:dyDescent="0.25">
      <c r="A223" s="14">
        <v>79</v>
      </c>
      <c r="B223" s="15">
        <f>IF($A223,VLOOKUP($A223,posting!$A:$N,2,FALSE),"")</f>
        <v>6</v>
      </c>
      <c r="C223" s="15">
        <f>IF($A223,VLOOKUP($A223,posting!$A:$N,3,FALSE),"")</f>
        <v>9</v>
      </c>
      <c r="D223" s="16" t="str">
        <f>IF($A223,VLOOKUP($A223,posting!$A:$N,4,FALSE),"")</f>
        <v>Wichtigster Punkt: Leitlinien werden Kategorisiert: S1 ( gut, aber am wenigsten wert) - S3 ( alle Elemente systematischer Entwicklung vorhanden</v>
      </c>
      <c r="E223" s="15" t="str">
        <f>IF($A223,VLOOKUP($A223,posting!$A:$N,12,FALSE),"")</f>
        <v>TXT</v>
      </c>
      <c r="F223" s="15">
        <v>0</v>
      </c>
      <c r="G223" s="15">
        <v>1</v>
      </c>
      <c r="H223" s="15">
        <f>IF($A223,IF(VLOOKUP($A223,posting!$A:$N,5,FALSE)&gt;0,VLOOKUP($A223,posting!$A:$N,5,FALSE),""),"")</f>
        <v>16</v>
      </c>
      <c r="I223" s="17">
        <f>IF($A223,VLOOKUP($A223,posting!$A:$N,6,FALSE),"")</f>
        <v>41397.449282407404</v>
      </c>
      <c r="J223" s="17">
        <f>IF($A223,VLOOKUP($A223,posting!$A:$N,7,FALSE),"")</f>
        <v>41397.448541666665</v>
      </c>
      <c r="K223" s="17">
        <f>IF($A223,VLOOKUP($A223,posting!$A:$N,8,FALSE),"")</f>
        <v>41397.448576388888</v>
      </c>
      <c r="L223" s="17">
        <f>IF($A223,VLOOKUP($A223,posting!$A:$N,9,FALSE),"")</f>
        <v>41397.449282407404</v>
      </c>
      <c r="M223" s="15">
        <f>IF($A223,VLOOKUP($A223,posting!$A:$N,10,FALSE),"")</f>
        <v>0.5</v>
      </c>
      <c r="N223" s="15">
        <f>IF($A223,VLOOKUP($A223,posting!$A:$N,11,FALSE),"")</f>
        <v>0</v>
      </c>
      <c r="O223" s="15" t="str">
        <f>IF($A223,IF(VLOOKUP($A223,posting!$A:$N,13,FALSE)&gt;0,VLOOKUP($A223,posting!$A:$N,13,FALSE),""),"")</f>
        <v/>
      </c>
      <c r="P223" s="15" t="str">
        <f>IF($A223,IF(VLOOKUP($A223,posting!$A:$N,14,FALSE)&gt;0,VLOOKUP($A223,posting!$A:$N,14,FALSE),""),"")</f>
        <v/>
      </c>
      <c r="Q223" s="15" t="str">
        <f>IF($O223="","",VLOOKUP($O223,image!$A:$N,3,FALSE))</f>
        <v/>
      </c>
    </row>
    <row r="224" spans="1:17" s="15" customFormat="1" ht="45" x14ac:dyDescent="0.25">
      <c r="A224" s="14">
        <v>80</v>
      </c>
      <c r="B224" s="15">
        <f>IF($A224,VLOOKUP($A224,posting!$A:$N,2,FALSE),"")</f>
        <v>6</v>
      </c>
      <c r="C224" s="15">
        <f>IF($A224,VLOOKUP($A224,posting!$A:$N,3,FALSE),"")</f>
        <v>3</v>
      </c>
      <c r="D224" s="16" t="str">
        <f>IF($A224,VLOOKUP($A224,posting!$A:$N,4,FALSE),"")</f>
        <v>S-Klassen in aufsteigender Reihenfolge nach wichtigkeit: S1: Repräsentative Expertengruppe und informeller Konsens; S2e: Systematische Recherche, Auswahl, Bewertung der Evidenz; S2k: Repr¨sentanten der Fachgesellschaften und formeller Konsens; S3: Alle Elemente systematischer Entwicklung.</v>
      </c>
      <c r="E224" s="15" t="str">
        <f>IF($A224,VLOOKUP($A224,posting!$A:$N,12,FALSE),"")</f>
        <v>TXT</v>
      </c>
      <c r="F224" s="15">
        <v>1</v>
      </c>
      <c r="G224" s="15">
        <v>1</v>
      </c>
      <c r="H224" s="15">
        <f>IF($A224,IF(VLOOKUP($A224,posting!$A:$N,5,FALSE)&gt;0,VLOOKUP($A224,posting!$A:$N,5,FALSE),""),"")</f>
        <v>16</v>
      </c>
      <c r="I224" s="17">
        <f>IF($A224,VLOOKUP($A224,posting!$A:$N,6,FALSE),"")</f>
        <v>41397.447939814818</v>
      </c>
      <c r="J224" s="17">
        <f>IF($A224,VLOOKUP($A224,posting!$A:$N,7,FALSE),"")</f>
        <v>41397.44866898148</v>
      </c>
      <c r="K224" s="17">
        <f>IF($A224,VLOOKUP($A224,posting!$A:$N,8,FALSE),"")</f>
        <v>41397.448680555557</v>
      </c>
      <c r="L224" s="17">
        <f>IF($A224,VLOOKUP($A224,posting!$A:$N,9,FALSE),"")</f>
        <v>41397.44939814815</v>
      </c>
      <c r="M224" s="15">
        <f>IF($A224,VLOOKUP($A224,posting!$A:$N,10,FALSE),"")</f>
        <v>1</v>
      </c>
      <c r="N224" s="15">
        <f>IF($A224,VLOOKUP($A224,posting!$A:$N,11,FALSE),"")</f>
        <v>0</v>
      </c>
      <c r="O224" s="15" t="str">
        <f>IF($A224,IF(VLOOKUP($A224,posting!$A:$N,13,FALSE)&gt;0,VLOOKUP($A224,posting!$A:$N,13,FALSE),""),"")</f>
        <v/>
      </c>
      <c r="P224" s="15" t="str">
        <f>IF($A224,IF(VLOOKUP($A224,posting!$A:$N,14,FALSE)&gt;0,VLOOKUP($A224,posting!$A:$N,14,FALSE),""),"")</f>
        <v/>
      </c>
      <c r="Q224" s="15" t="str">
        <f>IF($O224="","",VLOOKUP($O224,image!$A:$N,3,FALSE))</f>
        <v/>
      </c>
    </row>
    <row r="225" spans="1:17" s="15" customFormat="1" ht="30" x14ac:dyDescent="0.25">
      <c r="A225" s="14">
        <v>81</v>
      </c>
      <c r="B225" s="15">
        <f>IF($A225,VLOOKUP($A225,posting!$A:$N,2,FALSE),"")</f>
        <v>6</v>
      </c>
      <c r="C225" s="15">
        <f>IF($A225,VLOOKUP($A225,posting!$A:$N,3,FALSE),"")</f>
        <v>10</v>
      </c>
      <c r="D225" s="16" t="str">
        <f>IF($A225,VLOOKUP($A225,posting!$A:$N,4,FALSE),"")</f>
        <v>Leitlinie: gut zur Qualitätssciherung, aber viele Ärzte habe Angst, von Leitlinie abzuweichen, wegen Schadenersatzforderungen</v>
      </c>
      <c r="E225" s="15" t="str">
        <f>IF($A225,VLOOKUP($A225,posting!$A:$N,12,FALSE),"")</f>
        <v>TXT</v>
      </c>
      <c r="F225" s="15">
        <v>1</v>
      </c>
      <c r="G225" s="15">
        <v>1</v>
      </c>
      <c r="H225" s="15">
        <f>IF($A225,IF(VLOOKUP($A225,posting!$A:$N,5,FALSE)&gt;0,VLOOKUP($A225,posting!$A:$N,5,FALSE),""),"")</f>
        <v>16</v>
      </c>
      <c r="I225" s="17">
        <f>IF($A225,VLOOKUP($A225,posting!$A:$N,6,FALSE),"")</f>
        <v>41397.449884259258</v>
      </c>
      <c r="J225" s="17">
        <f>IF($A225,VLOOKUP($A225,posting!$A:$N,7,FALSE),"")</f>
        <v>41397.450416666667</v>
      </c>
      <c r="K225" s="17">
        <f>IF($A225,VLOOKUP($A225,posting!$A:$N,8,FALSE),"")</f>
        <v>41397.450416666667</v>
      </c>
      <c r="L225" s="17">
        <f>IF($A225,VLOOKUP($A225,posting!$A:$N,9,FALSE),"")</f>
        <v>41397.450682870367</v>
      </c>
      <c r="M225" s="15">
        <f>IF($A225,VLOOKUP($A225,posting!$A:$N,10,FALSE),"")</f>
        <v>0.38461538461538503</v>
      </c>
      <c r="N225" s="15">
        <f>IF($A225,VLOOKUP($A225,posting!$A:$N,11,FALSE),"")</f>
        <v>0</v>
      </c>
      <c r="O225" s="15" t="str">
        <f>IF($A225,IF(VLOOKUP($A225,posting!$A:$N,13,FALSE)&gt;0,VLOOKUP($A225,posting!$A:$N,13,FALSE),""),"")</f>
        <v/>
      </c>
      <c r="P225" s="15" t="str">
        <f>IF($A225,IF(VLOOKUP($A225,posting!$A:$N,14,FALSE)&gt;0,VLOOKUP($A225,posting!$A:$N,14,FALSE),""),"")</f>
        <v/>
      </c>
      <c r="Q225" s="15" t="str">
        <f>IF($O225="","",VLOOKUP($O225,image!$A:$N,3,FALSE))</f>
        <v/>
      </c>
    </row>
    <row r="226" spans="1:17" s="15" customFormat="1" ht="30" x14ac:dyDescent="0.25">
      <c r="A226" s="14">
        <v>82</v>
      </c>
      <c r="B226" s="15">
        <f>IF($A226,VLOOKUP($A226,posting!$A:$N,2,FALSE),"")</f>
        <v>6</v>
      </c>
      <c r="C226" s="15">
        <f>IF($A226,VLOOKUP($A226,posting!$A:$N,3,FALSE),"")</f>
        <v>10</v>
      </c>
      <c r="D226" s="16" t="str">
        <f>IF($A226,VLOOKUP($A226,posting!$A:$N,4,FALSE),"")</f>
        <v>Was ist der Unterschied zwischen Wirksamkeit und Nutzen: wirksames Schlafmittel, aber wenn Pat am Morgen müde ist, nutzt es nichts</v>
      </c>
      <c r="E226" s="15" t="str">
        <f>IF($A226,VLOOKUP($A226,posting!$A:$N,12,FALSE),"")</f>
        <v>TXT</v>
      </c>
      <c r="F226" s="15">
        <v>1</v>
      </c>
      <c r="G226" s="15">
        <v>1</v>
      </c>
      <c r="H226" s="15">
        <f>IF($A226,IF(VLOOKUP($A226,posting!$A:$N,5,FALSE)&gt;0,VLOOKUP($A226,posting!$A:$N,5,FALSE),""),"")</f>
        <v>16</v>
      </c>
      <c r="I226" s="17">
        <f>IF($A226,VLOOKUP($A226,posting!$A:$N,6,FALSE),"")</f>
        <v>41397.45107638889</v>
      </c>
      <c r="J226" s="17">
        <f>IF($A226,VLOOKUP($A226,posting!$A:$N,7,FALSE),"")</f>
        <v>41397.451770833337</v>
      </c>
      <c r="K226" s="17">
        <f>IF($A226,VLOOKUP($A226,posting!$A:$N,8,FALSE),"")</f>
        <v>41397.451782407406</v>
      </c>
      <c r="L226" s="17">
        <f>IF($A226,VLOOKUP($A226,posting!$A:$N,9,FALSE),"")</f>
        <v>41397.452048611114</v>
      </c>
      <c r="M226" s="15">
        <f>IF($A226,VLOOKUP($A226,posting!$A:$N,10,FALSE),"")</f>
        <v>0.34615384615384598</v>
      </c>
      <c r="N226" s="15">
        <f>IF($A226,VLOOKUP($A226,posting!$A:$N,11,FALSE),"")</f>
        <v>0</v>
      </c>
      <c r="O226" s="15" t="str">
        <f>IF($A226,IF(VLOOKUP($A226,posting!$A:$N,13,FALSE)&gt;0,VLOOKUP($A226,posting!$A:$N,13,FALSE),""),"")</f>
        <v/>
      </c>
      <c r="P226" s="15" t="str">
        <f>IF($A226,IF(VLOOKUP($A226,posting!$A:$N,14,FALSE)&gt;0,VLOOKUP($A226,posting!$A:$N,14,FALSE),""),"")</f>
        <v/>
      </c>
      <c r="Q226" s="15" t="str">
        <f>IF($O226="","",VLOOKUP($O226,image!$A:$N,3,FALSE))</f>
        <v/>
      </c>
    </row>
    <row r="227" spans="1:17" s="15" customFormat="1" x14ac:dyDescent="0.25">
      <c r="A227" s="14">
        <v>83</v>
      </c>
      <c r="B227" s="15">
        <f>IF($A227,VLOOKUP($A227,posting!$A:$N,2,FALSE),"")</f>
        <v>6</v>
      </c>
      <c r="C227" s="15">
        <f>IF($A227,VLOOKUP($A227,posting!$A:$N,3,FALSE),"")</f>
        <v>10</v>
      </c>
      <c r="D227" s="16" t="str">
        <f>IF($A227,VLOOKUP($A227,posting!$A:$N,4,FALSE),"")</f>
        <v>hohe Lebensqualität und geringe KLinikaufenthalte ist Wert, aber ist langes Leben ein "Nutzen"</v>
      </c>
      <c r="E227" s="15" t="str">
        <f>IF($A227,VLOOKUP($A227,posting!$A:$N,12,FALSE),"")</f>
        <v>TXT</v>
      </c>
      <c r="F227" s="15">
        <v>0</v>
      </c>
      <c r="G227" s="15">
        <v>1</v>
      </c>
      <c r="H227" s="15">
        <f>IF($A227,IF(VLOOKUP($A227,posting!$A:$N,5,FALSE)&gt;0,VLOOKUP($A227,posting!$A:$N,5,FALSE),""),"")</f>
        <v>16</v>
      </c>
      <c r="I227" s="17">
        <f>IF($A227,VLOOKUP($A227,posting!$A:$N,6,FALSE),"")</f>
        <v>41397.452152777776</v>
      </c>
      <c r="J227" s="17">
        <f>IF($A227,VLOOKUP($A227,posting!$A:$N,7,FALSE),"")</f>
        <v>41397.452523148146</v>
      </c>
      <c r="K227" s="17">
        <f>IF($A227,VLOOKUP($A227,posting!$A:$N,8,FALSE),"")</f>
        <v>41397.452534722222</v>
      </c>
      <c r="L227" s="17">
        <f>IF($A227,VLOOKUP($A227,posting!$A:$N,9,FALSE),"")</f>
        <v>41397.452800925923</v>
      </c>
      <c r="M227" s="15">
        <f>IF($A227,VLOOKUP($A227,posting!$A:$N,10,FALSE),"")</f>
        <v>0.30769230769230799</v>
      </c>
      <c r="N227" s="15">
        <f>IF($A227,VLOOKUP($A227,posting!$A:$N,11,FALSE),"")</f>
        <v>0</v>
      </c>
      <c r="O227" s="15" t="str">
        <f>IF($A227,IF(VLOOKUP($A227,posting!$A:$N,13,FALSE)&gt;0,VLOOKUP($A227,posting!$A:$N,13,FALSE),""),"")</f>
        <v/>
      </c>
      <c r="P227" s="15" t="str">
        <f>IF($A227,IF(VLOOKUP($A227,posting!$A:$N,14,FALSE)&gt;0,VLOOKUP($A227,posting!$A:$N,14,FALSE),""),"")</f>
        <v/>
      </c>
      <c r="Q227" s="15" t="str">
        <f>IF($O227="","",VLOOKUP($O227,image!$A:$N,3,FALSE))</f>
        <v/>
      </c>
    </row>
    <row r="228" spans="1:17" s="15" customFormat="1" x14ac:dyDescent="0.25">
      <c r="A228" s="14">
        <v>84</v>
      </c>
      <c r="B228" s="15">
        <f>IF($A228,VLOOKUP($A228,posting!$A:$N,2,FALSE),"")</f>
        <v>6</v>
      </c>
      <c r="C228" s="15">
        <f>IF($A228,VLOOKUP($A228,posting!$A:$N,3,FALSE),"")</f>
        <v>10</v>
      </c>
      <c r="D228" s="16" t="str">
        <f>IF($A228,VLOOKUP($A228,posting!$A:$N,4,FALSE),"")</f>
        <v>?</v>
      </c>
      <c r="E228" s="15" t="str">
        <f>IF($A228,VLOOKUP($A228,posting!$A:$N,12,FALSE),"")</f>
        <v>TXT</v>
      </c>
      <c r="F228" s="15">
        <v>-1</v>
      </c>
      <c r="G228" s="15">
        <v>1</v>
      </c>
      <c r="H228" s="15">
        <f>IF($A228,IF(VLOOKUP($A228,posting!$A:$N,5,FALSE)&gt;0,VLOOKUP($A228,posting!$A:$N,5,FALSE),""),"")</f>
        <v>16</v>
      </c>
      <c r="I228" s="17">
        <f>IF($A228,VLOOKUP($A228,posting!$A:$N,6,FALSE),"")</f>
        <v>41397.452592592592</v>
      </c>
      <c r="J228" s="17">
        <f>IF($A228,VLOOKUP($A228,posting!$A:$N,7,FALSE),"")</f>
        <v>41397.452604166669</v>
      </c>
      <c r="K228" s="17">
        <f>IF($A228,VLOOKUP($A228,posting!$A:$N,8,FALSE),"")</f>
        <v>41397.452627314815</v>
      </c>
      <c r="L228" s="17">
        <f>IF($A228,VLOOKUP($A228,posting!$A:$N,9,FALSE),"")</f>
        <v>41397.452893518515</v>
      </c>
      <c r="M228" s="15">
        <f>IF($A228,VLOOKUP($A228,posting!$A:$N,10,FALSE),"")</f>
        <v>0</v>
      </c>
      <c r="N228" s="15">
        <f>IF($A228,VLOOKUP($A228,posting!$A:$N,11,FALSE),"")</f>
        <v>0</v>
      </c>
      <c r="O228" s="15" t="str">
        <f>IF($A228,IF(VLOOKUP($A228,posting!$A:$N,13,FALSE)&gt;0,VLOOKUP($A228,posting!$A:$N,13,FALSE),""),"")</f>
        <v/>
      </c>
      <c r="P228" s="15" t="str">
        <f>IF($A228,IF(VLOOKUP($A228,posting!$A:$N,14,FALSE)&gt;0,VLOOKUP($A228,posting!$A:$N,14,FALSE),""),"")</f>
        <v/>
      </c>
      <c r="Q228" s="15" t="str">
        <f>IF($O228="","",VLOOKUP($O228,image!$A:$N,3,FALSE))</f>
        <v/>
      </c>
    </row>
    <row r="229" spans="1:17" s="15" customFormat="1" ht="30" x14ac:dyDescent="0.25">
      <c r="A229" s="14">
        <v>85</v>
      </c>
      <c r="B229" s="15">
        <f>IF($A229,VLOOKUP($A229,posting!$A:$N,2,FALSE),"")</f>
        <v>6</v>
      </c>
      <c r="C229" s="15">
        <f>IF($A229,VLOOKUP($A229,posting!$A:$N,3,FALSE),"")</f>
        <v>10</v>
      </c>
      <c r="D229" s="16" t="str">
        <f>IF($A229,VLOOKUP($A229,posting!$A:$N,4,FALSE),"")</f>
        <v>Wie kann man Quality of Life messen? Fragebogen: Frage einen Inhalt in verschachtelter Form mehrmals ab, und stelle weitere Fragen, z.B. nach Angst</v>
      </c>
      <c r="E229" s="15" t="str">
        <f>IF($A229,VLOOKUP($A229,posting!$A:$N,12,FALSE),"")</f>
        <v>TXT</v>
      </c>
      <c r="F229" s="15">
        <v>1</v>
      </c>
      <c r="G229" s="15">
        <v>1</v>
      </c>
      <c r="H229" s="15">
        <f>IF($A229,IF(VLOOKUP($A229,posting!$A:$N,5,FALSE)&gt;0,VLOOKUP($A229,posting!$A:$N,5,FALSE),""),"")</f>
        <v>16</v>
      </c>
      <c r="I229" s="17">
        <f>IF($A229,VLOOKUP($A229,posting!$A:$N,6,FALSE),"")</f>
        <v>41397.452766203707</v>
      </c>
      <c r="J229" s="17">
        <f>IF($A229,VLOOKUP($A229,posting!$A:$N,7,FALSE),"")</f>
        <v>41397.453981481478</v>
      </c>
      <c r="K229" s="17">
        <f>IF($A229,VLOOKUP($A229,posting!$A:$N,8,FALSE),"")</f>
        <v>41397.454016203701</v>
      </c>
      <c r="L229" s="17">
        <f>IF($A229,VLOOKUP($A229,posting!$A:$N,9,FALSE),"")</f>
        <v>41397.454282407409</v>
      </c>
      <c r="M229" s="15">
        <f>IF($A229,VLOOKUP($A229,posting!$A:$N,10,FALSE),"")</f>
        <v>0.61538461538461497</v>
      </c>
      <c r="N229" s="15">
        <f>IF($A229,VLOOKUP($A229,posting!$A:$N,11,FALSE),"")</f>
        <v>0</v>
      </c>
      <c r="O229" s="15" t="str">
        <f>IF($A229,IF(VLOOKUP($A229,posting!$A:$N,13,FALSE)&gt;0,VLOOKUP($A229,posting!$A:$N,13,FALSE),""),"")</f>
        <v/>
      </c>
      <c r="P229" s="15" t="str">
        <f>IF($A229,IF(VLOOKUP($A229,posting!$A:$N,14,FALSE)&gt;0,VLOOKUP($A229,posting!$A:$N,14,FALSE),""),"")</f>
        <v/>
      </c>
      <c r="Q229" s="15" t="str">
        <f>IF($O229="","",VLOOKUP($O229,image!$A:$N,3,FALSE))</f>
        <v/>
      </c>
    </row>
    <row r="230" spans="1:17" s="15" customFormat="1" x14ac:dyDescent="0.25">
      <c r="A230" s="14">
        <v>86</v>
      </c>
      <c r="B230" s="15">
        <f>IF($A230,VLOOKUP($A230,posting!$A:$N,2,FALSE),"")</f>
        <v>6</v>
      </c>
      <c r="C230" s="15">
        <f>IF($A230,VLOOKUP($A230,posting!$A:$N,3,FALSE),"")</f>
        <v>3</v>
      </c>
      <c r="D230" s="16" t="str">
        <f>IF($A230,VLOOKUP($A230,posting!$A:$N,4,FALSE),"")</f>
        <v>Qualtify of life kann man durch das International Quality of Life Assessment (IQOLA) Projekt bestimmen</v>
      </c>
      <c r="E230" s="15" t="str">
        <f>IF($A230,VLOOKUP($A230,posting!$A:$N,12,FALSE),"")</f>
        <v>TXT</v>
      </c>
      <c r="F230" s="15">
        <v>1</v>
      </c>
      <c r="G230" s="15">
        <v>1</v>
      </c>
      <c r="H230" s="15">
        <f>IF($A230,IF(VLOOKUP($A230,posting!$A:$N,5,FALSE)&gt;0,VLOOKUP($A230,posting!$A:$N,5,FALSE),""),"")</f>
        <v>16</v>
      </c>
      <c r="I230" s="17">
        <f>IF($A230,VLOOKUP($A230,posting!$A:$N,6,FALSE),"")</f>
        <v>41397.453182870369</v>
      </c>
      <c r="J230" s="17">
        <f>IF($A230,VLOOKUP($A230,posting!$A:$N,7,FALSE),"")</f>
        <v>41397.453657407408</v>
      </c>
      <c r="K230" s="17">
        <f>IF($A230,VLOOKUP($A230,posting!$A:$N,8,FALSE),"")</f>
        <v>41397.453692129631</v>
      </c>
      <c r="L230" s="17">
        <f>IF($A230,VLOOKUP($A230,posting!$A:$N,9,FALSE),"")</f>
        <v>41397.454409722224</v>
      </c>
      <c r="M230" s="15">
        <f>IF($A230,VLOOKUP($A230,posting!$A:$N,10,FALSE),"")</f>
        <v>0.42307692307692302</v>
      </c>
      <c r="N230" s="15">
        <f>IF($A230,VLOOKUP($A230,posting!$A:$N,11,FALSE),"")</f>
        <v>0</v>
      </c>
      <c r="O230" s="15" t="str">
        <f>IF($A230,IF(VLOOKUP($A230,posting!$A:$N,13,FALSE)&gt;0,VLOOKUP($A230,posting!$A:$N,13,FALSE),""),"")</f>
        <v/>
      </c>
      <c r="P230" s="15" t="str">
        <f>IF($A230,IF(VLOOKUP($A230,posting!$A:$N,14,FALSE)&gt;0,VLOOKUP($A230,posting!$A:$N,14,FALSE),""),"")</f>
        <v/>
      </c>
      <c r="Q230" s="15" t="str">
        <f>IF($O230="","",VLOOKUP($O230,image!$A:$N,3,FALSE))</f>
        <v/>
      </c>
    </row>
    <row r="231" spans="1:17" s="15" customFormat="1" ht="30" x14ac:dyDescent="0.25">
      <c r="A231" s="14">
        <v>87</v>
      </c>
      <c r="B231" s="15">
        <f>IF($A231,VLOOKUP($A231,posting!$A:$N,2,FALSE),"")</f>
        <v>6</v>
      </c>
      <c r="C231" s="15">
        <f>IF($A231,VLOOKUP($A231,posting!$A:$N,3,FALSE),"")</f>
        <v>10</v>
      </c>
      <c r="D231" s="16" t="str">
        <f>IF($A231,VLOOKUP($A231,posting!$A:$N,4,FALSE),"")</f>
        <v>Aspekte trennen, bei der Befragung, aber auch objektiv messbar (wie weit lauen), aber wie fügt man die getrennte Achsen wieder zusammen?</v>
      </c>
      <c r="E231" s="15" t="str">
        <f>IF($A231,VLOOKUP($A231,posting!$A:$N,12,FALSE),"")</f>
        <v>TXT</v>
      </c>
      <c r="F231" s="15">
        <v>0</v>
      </c>
      <c r="G231" s="15">
        <v>1</v>
      </c>
      <c r="H231" s="15">
        <f>IF($A231,IF(VLOOKUP($A231,posting!$A:$N,5,FALSE)&gt;0,VLOOKUP($A231,posting!$A:$N,5,FALSE),""),"")</f>
        <v>16</v>
      </c>
      <c r="I231" s="17">
        <f>IF($A231,VLOOKUP($A231,posting!$A:$N,6,FALSE),"")</f>
        <v>41397.454050925924</v>
      </c>
      <c r="J231" s="17">
        <f>IF($A231,VLOOKUP($A231,posting!$A:$N,7,FALSE),"")</f>
        <v>41397.454768518517</v>
      </c>
      <c r="K231" s="17">
        <f>IF($A231,VLOOKUP($A231,posting!$A:$N,8,FALSE),"")</f>
        <v>41397.454768518517</v>
      </c>
      <c r="L231" s="17">
        <f>IF($A231,VLOOKUP($A231,posting!$A:$N,9,FALSE),"")</f>
        <v>41397.455034722225</v>
      </c>
      <c r="M231" s="15">
        <f>IF($A231,VLOOKUP($A231,posting!$A:$N,10,FALSE),"")</f>
        <v>0.42307692307692302</v>
      </c>
      <c r="N231" s="15">
        <f>IF($A231,VLOOKUP($A231,posting!$A:$N,11,FALSE),"")</f>
        <v>0</v>
      </c>
      <c r="O231" s="15" t="str">
        <f>IF($A231,IF(VLOOKUP($A231,posting!$A:$N,13,FALSE)&gt;0,VLOOKUP($A231,posting!$A:$N,13,FALSE),""),"")</f>
        <v/>
      </c>
      <c r="P231" s="15" t="str">
        <f>IF($A231,IF(VLOOKUP($A231,posting!$A:$N,14,FALSE)&gt;0,VLOOKUP($A231,posting!$A:$N,14,FALSE),""),"")</f>
        <v/>
      </c>
      <c r="Q231" s="15" t="str">
        <f>IF($O231="","",VLOOKUP($O231,image!$A:$N,3,FALSE))</f>
        <v/>
      </c>
    </row>
    <row r="232" spans="1:17" s="15" customFormat="1" ht="30" x14ac:dyDescent="0.25">
      <c r="A232" s="14">
        <v>88</v>
      </c>
      <c r="B232" s="15">
        <f>IF($A232,VLOOKUP($A232,posting!$A:$N,2,FALSE),"")</f>
        <v>6</v>
      </c>
      <c r="C232" s="15">
        <f>IF($A232,VLOOKUP($A232,posting!$A:$N,3,FALSE),"")</f>
        <v>9</v>
      </c>
      <c r="D232" s="16" t="str">
        <f>IF($A232,VLOOKUP($A232,posting!$A:$N,4,FALSE),"")</f>
        <v>wie misst man Lebensqualität? 
-Trennung von Aspekten: subjektive Wahrnehmung von objektivierbaren Fakten.</v>
      </c>
      <c r="E232" s="15" t="str">
        <f>IF($A232,VLOOKUP($A232,posting!$A:$N,12,FALSE),"")</f>
        <v>TXT</v>
      </c>
      <c r="F232" s="15">
        <v>0</v>
      </c>
      <c r="G232" s="15">
        <v>1</v>
      </c>
      <c r="H232" s="15">
        <f>IF($A232,IF(VLOOKUP($A232,posting!$A:$N,5,FALSE)&gt;0,VLOOKUP($A232,posting!$A:$N,5,FALSE),""),"")</f>
        <v>16</v>
      </c>
      <c r="I232" s="17">
        <f>IF($A232,VLOOKUP($A232,posting!$A:$N,6,FALSE),"")</f>
        <v>41397.452337962961</v>
      </c>
      <c r="J232" s="17">
        <f>IF($A232,VLOOKUP($A232,posting!$A:$N,7,FALSE),"")</f>
        <v>41397.45453703704</v>
      </c>
      <c r="K232" s="17">
        <f>IF($A232,VLOOKUP($A232,posting!$A:$N,8,FALSE),"")</f>
        <v>41397.454560185186</v>
      </c>
      <c r="L232" s="17">
        <f>IF($A232,VLOOKUP($A232,posting!$A:$N,9,FALSE),"")</f>
        <v>41397.455266203702</v>
      </c>
      <c r="M232" s="15">
        <f>IF($A232,VLOOKUP($A232,posting!$A:$N,10,FALSE),"")</f>
        <v>0.30769230769230799</v>
      </c>
      <c r="N232" s="15">
        <f>IF($A232,VLOOKUP($A232,posting!$A:$N,11,FALSE),"")</f>
        <v>0</v>
      </c>
      <c r="O232" s="15" t="str">
        <f>IF($A232,IF(VLOOKUP($A232,posting!$A:$N,13,FALSE)&gt;0,VLOOKUP($A232,posting!$A:$N,13,FALSE),""),"")</f>
        <v/>
      </c>
      <c r="P232" s="15" t="str">
        <f>IF($A232,IF(VLOOKUP($A232,posting!$A:$N,14,FALSE)&gt;0,VLOOKUP($A232,posting!$A:$N,14,FALSE),""),"")</f>
        <v/>
      </c>
      <c r="Q232" s="15" t="str">
        <f>IF($O232="","",VLOOKUP($O232,image!$A:$N,3,FALSE))</f>
        <v/>
      </c>
    </row>
    <row r="233" spans="1:17" s="15" customFormat="1" x14ac:dyDescent="0.25">
      <c r="A233" s="14">
        <v>89</v>
      </c>
      <c r="B233" s="15">
        <f>IF($A233,VLOOKUP($A233,posting!$A:$N,2,FALSE),"")</f>
        <v>6</v>
      </c>
      <c r="C233" s="15">
        <f>IF($A233,VLOOKUP($A233,posting!$A:$N,3,FALSE),"")</f>
        <v>10</v>
      </c>
      <c r="D233" s="16" t="str">
        <f>IF($A233,VLOOKUP($A233,posting!$A:$N,4,FALSE),"")</f>
        <v>Kennzahlen</v>
      </c>
      <c r="E233" s="15" t="str">
        <f>IF($A233,VLOOKUP($A233,posting!$A:$N,12,FALSE),"")</f>
        <v>TXT</v>
      </c>
      <c r="F233" s="15">
        <v>0</v>
      </c>
      <c r="G233" s="15">
        <v>1</v>
      </c>
      <c r="H233" s="15">
        <f>IF($A233,IF(VLOOKUP($A233,posting!$A:$N,5,FALSE)&gt;0,VLOOKUP($A233,posting!$A:$N,5,FALSE),""),"")</f>
        <v>16</v>
      </c>
      <c r="I233" s="17">
        <f>IF($A233,VLOOKUP($A233,posting!$A:$N,6,FALSE),"")</f>
        <v>41397.455497685187</v>
      </c>
      <c r="J233" s="17">
        <f>IF($A233,VLOOKUP($A233,posting!$A:$N,7,FALSE),"")</f>
        <v>41397.455509259256</v>
      </c>
      <c r="K233" s="17">
        <f>IF($A233,VLOOKUP($A233,posting!$A:$N,8,FALSE),"")</f>
        <v>41397.455717592595</v>
      </c>
      <c r="L233" s="17">
        <f>IF($A233,VLOOKUP($A233,posting!$A:$N,9,FALSE),"")</f>
        <v>41397.455983796295</v>
      </c>
      <c r="M233" s="15">
        <f>IF($A233,VLOOKUP($A233,posting!$A:$N,10,FALSE),"")</f>
        <v>3.8461538461538498E-2</v>
      </c>
      <c r="N233" s="15">
        <f>IF($A233,VLOOKUP($A233,posting!$A:$N,11,FALSE),"")</f>
        <v>0</v>
      </c>
      <c r="O233" s="15" t="str">
        <f>IF($A233,IF(VLOOKUP($A233,posting!$A:$N,13,FALSE)&gt;0,VLOOKUP($A233,posting!$A:$N,13,FALSE),""),"")</f>
        <v/>
      </c>
      <c r="P233" s="15" t="str">
        <f>IF($A233,IF(VLOOKUP($A233,posting!$A:$N,14,FALSE)&gt;0,VLOOKUP($A233,posting!$A:$N,14,FALSE),""),"")</f>
        <v/>
      </c>
      <c r="Q233" s="15" t="str">
        <f>IF($O233="","",VLOOKUP($O233,image!$A:$N,3,FALSE))</f>
        <v/>
      </c>
    </row>
    <row r="234" spans="1:17" s="15" customFormat="1" ht="30" x14ac:dyDescent="0.25">
      <c r="A234" s="14">
        <v>90</v>
      </c>
      <c r="B234" s="15">
        <f>IF($A234,VLOOKUP($A234,posting!$A:$N,2,FALSE),"")</f>
        <v>6</v>
      </c>
      <c r="C234" s="15">
        <f>IF($A234,VLOOKUP($A234,posting!$A:$N,3,FALSE),"")</f>
        <v>10</v>
      </c>
      <c r="D234" s="16" t="str">
        <f>IF($A234,VLOOKUP($A234,posting!$A:$N,4,FALSE),"")</f>
        <v>Mammographie-Screening: Präventionsmaßnahme, die Krebsrisiko erhöht, wie sensitiv ist die Methode (diagnostische Sicherheit)</v>
      </c>
      <c r="E234" s="15" t="str">
        <f>IF($A234,VLOOKUP($A234,posting!$A:$N,12,FALSE),"")</f>
        <v>TXT</v>
      </c>
      <c r="F234" s="15">
        <v>0</v>
      </c>
      <c r="G234" s="15">
        <v>1</v>
      </c>
      <c r="H234" s="15">
        <f>IF($A234,IF(VLOOKUP($A234,posting!$A:$N,5,FALSE)&gt;0,VLOOKUP($A234,posting!$A:$N,5,FALSE),""),"")</f>
        <v>16</v>
      </c>
      <c r="I234" s="17">
        <f>IF($A234,VLOOKUP($A234,posting!$A:$N,6,FALSE),"")</f>
        <v>41397.456018518518</v>
      </c>
      <c r="J234" s="17">
        <f>IF($A234,VLOOKUP($A234,posting!$A:$N,7,FALSE),"")</f>
        <v>41397.456597222219</v>
      </c>
      <c r="K234" s="17">
        <f>IF($A234,VLOOKUP($A234,posting!$A:$N,8,FALSE),"")</f>
        <v>41397.456666666665</v>
      </c>
      <c r="L234" s="17">
        <f>IF($A234,VLOOKUP($A234,posting!$A:$N,9,FALSE),"")</f>
        <v>41397.456932870373</v>
      </c>
      <c r="M234" s="15">
        <f>IF($A234,VLOOKUP($A234,posting!$A:$N,10,FALSE),"")</f>
        <v>0.34615384615384598</v>
      </c>
      <c r="N234" s="15">
        <f>IF($A234,VLOOKUP($A234,posting!$A:$N,11,FALSE),"")</f>
        <v>0</v>
      </c>
      <c r="O234" s="15" t="str">
        <f>IF($A234,IF(VLOOKUP($A234,posting!$A:$N,13,FALSE)&gt;0,VLOOKUP($A234,posting!$A:$N,13,FALSE),""),"")</f>
        <v/>
      </c>
      <c r="P234" s="15" t="str">
        <f>IF($A234,IF(VLOOKUP($A234,posting!$A:$N,14,FALSE)&gt;0,VLOOKUP($A234,posting!$A:$N,14,FALSE),""),"")</f>
        <v/>
      </c>
      <c r="Q234" s="15" t="str">
        <f>IF($O234="","",VLOOKUP($O234,image!$A:$N,3,FALSE))</f>
        <v/>
      </c>
    </row>
    <row r="235" spans="1:17" s="15" customFormat="1" ht="45" x14ac:dyDescent="0.25">
      <c r="A235" s="14">
        <v>91</v>
      </c>
      <c r="B235" s="15">
        <f>IF($A235,VLOOKUP($A235,posting!$A:$N,2,FALSE),"")</f>
        <v>6</v>
      </c>
      <c r="C235" s="15">
        <f>IF($A235,VLOOKUP($A235,posting!$A:$N,3,FALSE),"")</f>
        <v>3</v>
      </c>
      <c r="D235" s="16" t="str">
        <f>IF($A235,VLOOKUP($A235,posting!$A:$N,4,FALSE),"")</f>
        <v>Evidenz für Nutzen kann durch randomisierte, kontrollierte Studien festgestellt werden, z.B.: Mammographie-Screening (Test vs. Kontrollgruppe, Zuordnung durch Zufall, Beobachtungsgrösse Todesfall durch Brustkrebs, Beobachtungszeitpunkt nach 10 Jahren, am Ende auszählen)</v>
      </c>
      <c r="E235" s="15" t="str">
        <f>IF($A235,VLOOKUP($A235,posting!$A:$N,12,FALSE),"")</f>
        <v>TXT</v>
      </c>
      <c r="F235" s="15">
        <v>1</v>
      </c>
      <c r="G235" s="15">
        <v>1</v>
      </c>
      <c r="H235" s="15">
        <f>IF($A235,IF(VLOOKUP($A235,posting!$A:$N,5,FALSE)&gt;0,VLOOKUP($A235,posting!$A:$N,5,FALSE),""),"")</f>
        <v>16</v>
      </c>
      <c r="I235" s="17">
        <f>IF($A235,VLOOKUP($A235,posting!$A:$N,6,FALSE),"")</f>
        <v>41397.456307870372</v>
      </c>
      <c r="J235" s="17">
        <f>IF($A235,VLOOKUP($A235,posting!$A:$N,7,FALSE),"")</f>
        <v>41397.457291666666</v>
      </c>
      <c r="K235" s="17">
        <f>IF($A235,VLOOKUP($A235,posting!$A:$N,8,FALSE),"")</f>
        <v>41397.457303240742</v>
      </c>
      <c r="L235" s="17">
        <f>IF($A235,VLOOKUP($A235,posting!$A:$N,9,FALSE),"")</f>
        <v>41397.458009259259</v>
      </c>
      <c r="M235" s="15">
        <f>IF($A235,VLOOKUP($A235,posting!$A:$N,10,FALSE),"")</f>
        <v>0.84615384615384603</v>
      </c>
      <c r="N235" s="15">
        <f>IF($A235,VLOOKUP($A235,posting!$A:$N,11,FALSE),"")</f>
        <v>0</v>
      </c>
      <c r="O235" s="15" t="str">
        <f>IF($A235,IF(VLOOKUP($A235,posting!$A:$N,13,FALSE)&gt;0,VLOOKUP($A235,posting!$A:$N,13,FALSE),""),"")</f>
        <v/>
      </c>
      <c r="P235" s="15" t="str">
        <f>IF($A235,IF(VLOOKUP($A235,posting!$A:$N,14,FALSE)&gt;0,VLOOKUP($A235,posting!$A:$N,14,FALSE),""),"")</f>
        <v/>
      </c>
      <c r="Q235" s="15" t="str">
        <f>IF($O235="","",VLOOKUP($O235,image!$A:$N,3,FALSE))</f>
        <v/>
      </c>
    </row>
    <row r="236" spans="1:17" s="15" customFormat="1" ht="30" x14ac:dyDescent="0.25">
      <c r="A236" s="14">
        <v>92</v>
      </c>
      <c r="B236" s="15">
        <f>IF($A236,VLOOKUP($A236,posting!$A:$N,2,FALSE),"")</f>
        <v>6</v>
      </c>
      <c r="C236" s="15">
        <f>IF($A236,VLOOKUP($A236,posting!$A:$N,3,FALSE),"")</f>
        <v>10</v>
      </c>
      <c r="D236" s="16" t="str">
        <f>IF($A236,VLOOKUP($A236,posting!$A:$N,4,FALSE),"")</f>
        <v>Mammographie: ökonomischer Schaden (teuer) und psychischer Schaden: steht der Schaden im Verhältnis zum Nutzen? =&gt; Vergleichstest festlegen</v>
      </c>
      <c r="E236" s="15" t="str">
        <f>IF($A236,VLOOKUP($A236,posting!$A:$N,12,FALSE),"")</f>
        <v>TXT</v>
      </c>
      <c r="F236" s="15">
        <v>0</v>
      </c>
      <c r="G236" s="15">
        <v>1</v>
      </c>
      <c r="H236" s="15">
        <f>IF($A236,IF(VLOOKUP($A236,posting!$A:$N,5,FALSE)&gt;0,VLOOKUP($A236,posting!$A:$N,5,FALSE),""),"")</f>
        <v>16</v>
      </c>
      <c r="I236" s="17">
        <f>IF($A236,VLOOKUP($A236,posting!$A:$N,6,FALSE),"")</f>
        <v>41397.457048611112</v>
      </c>
      <c r="J236" s="17">
        <f>IF($A236,VLOOKUP($A236,posting!$A:$N,7,FALSE),"")</f>
        <v>41397.457696759258</v>
      </c>
      <c r="K236" s="17">
        <f>IF($A236,VLOOKUP($A236,posting!$A:$N,8,FALSE),"")</f>
        <v>41397.457916666666</v>
      </c>
      <c r="L236" s="17">
        <f>IF($A236,VLOOKUP($A236,posting!$A:$N,9,FALSE),"")</f>
        <v>41397.458182870374</v>
      </c>
      <c r="M236" s="15">
        <f>IF($A236,VLOOKUP($A236,posting!$A:$N,10,FALSE),"")</f>
        <v>0.46153846153846201</v>
      </c>
      <c r="N236" s="15">
        <f>IF($A236,VLOOKUP($A236,posting!$A:$N,11,FALSE),"")</f>
        <v>0</v>
      </c>
      <c r="O236" s="15" t="str">
        <f>IF($A236,IF(VLOOKUP($A236,posting!$A:$N,13,FALSE)&gt;0,VLOOKUP($A236,posting!$A:$N,13,FALSE),""),"")</f>
        <v/>
      </c>
      <c r="P236" s="15" t="str">
        <f>IF($A236,IF(VLOOKUP($A236,posting!$A:$N,14,FALSE)&gt;0,VLOOKUP($A236,posting!$A:$N,14,FALSE),""),"")</f>
        <v/>
      </c>
      <c r="Q236" s="15" t="str">
        <f>IF($O236="","",VLOOKUP($O236,image!$A:$N,3,FALSE))</f>
        <v/>
      </c>
    </row>
    <row r="237" spans="1:17" s="15" customFormat="1" x14ac:dyDescent="0.25">
      <c r="A237" s="14">
        <v>93</v>
      </c>
      <c r="B237" s="15">
        <f>IF($A237,VLOOKUP($A237,posting!$A:$N,2,FALSE),"")</f>
        <v>6</v>
      </c>
      <c r="C237" s="15">
        <f>IF($A237,VLOOKUP($A237,posting!$A:$N,3,FALSE),"")</f>
        <v>10</v>
      </c>
      <c r="D237" s="16" t="str">
        <f>IF($A237,VLOOKUP($A237,posting!$A:$N,4,FALSE),"")</f>
        <v>Risikoreduktion</v>
      </c>
      <c r="E237" s="15" t="str">
        <f>IF($A237,VLOOKUP($A237,posting!$A:$N,12,FALSE),"")</f>
        <v>TXT</v>
      </c>
      <c r="F237" s="15">
        <v>0</v>
      </c>
      <c r="G237" s="15">
        <v>1</v>
      </c>
      <c r="H237" s="15">
        <f>IF($A237,IF(VLOOKUP($A237,posting!$A:$N,5,FALSE)&gt;0,VLOOKUP($A237,posting!$A:$N,5,FALSE),""),"")</f>
        <v>16</v>
      </c>
      <c r="I237" s="17">
        <f>IF($A237,VLOOKUP($A237,posting!$A:$N,6,FALSE),"")</f>
        <v>41397.459988425922</v>
      </c>
      <c r="J237" s="17">
        <f>IF($A237,VLOOKUP($A237,posting!$A:$N,7,FALSE),"")</f>
        <v>41397.460034722222</v>
      </c>
      <c r="K237" s="17">
        <f>IF($A237,VLOOKUP($A237,posting!$A:$N,8,FALSE),"")</f>
        <v>41397.460057870368</v>
      </c>
      <c r="L237" s="17">
        <f>IF($A237,VLOOKUP($A237,posting!$A:$N,9,FALSE),"")</f>
        <v>41397.460324074076</v>
      </c>
      <c r="M237" s="15">
        <f>IF($A237,VLOOKUP($A237,posting!$A:$N,10,FALSE),"")</f>
        <v>0</v>
      </c>
      <c r="N237" s="15">
        <f>IF($A237,VLOOKUP($A237,posting!$A:$N,11,FALSE),"")</f>
        <v>0</v>
      </c>
      <c r="O237" s="15" t="str">
        <f>IF($A237,IF(VLOOKUP($A237,posting!$A:$N,13,FALSE)&gt;0,VLOOKUP($A237,posting!$A:$N,13,FALSE),""),"")</f>
        <v/>
      </c>
      <c r="P237" s="15" t="str">
        <f>IF($A237,IF(VLOOKUP($A237,posting!$A:$N,14,FALSE)&gt;0,VLOOKUP($A237,posting!$A:$N,14,FALSE),""),"")</f>
        <v/>
      </c>
      <c r="Q237" s="15" t="str">
        <f>IF($O237="","",VLOOKUP($O237,image!$A:$N,3,FALSE))</f>
        <v/>
      </c>
    </row>
    <row r="238" spans="1:17" s="15" customFormat="1" x14ac:dyDescent="0.25">
      <c r="A238" s="14">
        <v>94</v>
      </c>
      <c r="B238" s="15">
        <f>IF($A238,VLOOKUP($A238,posting!$A:$N,2,FALSE),"")</f>
        <v>6</v>
      </c>
      <c r="C238" s="15">
        <f>IF($A238,VLOOKUP($A238,posting!$A:$N,3,FALSE),"")</f>
        <v>10</v>
      </c>
      <c r="D238" s="16" t="str">
        <f>IF($A238,VLOOKUP($A238,posting!$A:$N,4,FALSE),"")</f>
        <v>Wie stark reduziert die Präventionsmaßnahme das Risiko?</v>
      </c>
      <c r="E238" s="15" t="str">
        <f>IF($A238,VLOOKUP($A238,posting!$A:$N,12,FALSE),"")</f>
        <v>TXT</v>
      </c>
      <c r="F238" s="15">
        <v>1</v>
      </c>
      <c r="G238" s="15">
        <v>1</v>
      </c>
      <c r="H238" s="15">
        <f>IF($A238,IF(VLOOKUP($A238,posting!$A:$N,5,FALSE)&gt;0,VLOOKUP($A238,posting!$A:$N,5,FALSE),""),"")</f>
        <v>16</v>
      </c>
      <c r="I238" s="17">
        <f>IF($A238,VLOOKUP($A238,posting!$A:$N,6,FALSE),"")</f>
        <v>41397.460138888891</v>
      </c>
      <c r="J238" s="17">
        <f>IF($A238,VLOOKUP($A238,posting!$A:$N,7,FALSE),"")</f>
        <v>41397.46056712963</v>
      </c>
      <c r="K238" s="17">
        <f>IF($A238,VLOOKUP($A238,posting!$A:$N,8,FALSE),"")</f>
        <v>41397.46056712963</v>
      </c>
      <c r="L238" s="17">
        <f>IF($A238,VLOOKUP($A238,posting!$A:$N,9,FALSE),"")</f>
        <v>41397.460833333331</v>
      </c>
      <c r="M238" s="15">
        <f>IF($A238,VLOOKUP($A238,posting!$A:$N,10,FALSE),"")</f>
        <v>0.15384615384615399</v>
      </c>
      <c r="N238" s="15">
        <f>IF($A238,VLOOKUP($A238,posting!$A:$N,11,FALSE),"")</f>
        <v>0</v>
      </c>
      <c r="O238" s="15" t="str">
        <f>IF($A238,IF(VLOOKUP($A238,posting!$A:$N,13,FALSE)&gt;0,VLOOKUP($A238,posting!$A:$N,13,FALSE),""),"")</f>
        <v/>
      </c>
      <c r="P238" s="15" t="str">
        <f>IF($A238,IF(VLOOKUP($A238,posting!$A:$N,14,FALSE)&gt;0,VLOOKUP($A238,posting!$A:$N,14,FALSE),""),"")</f>
        <v/>
      </c>
      <c r="Q238" s="15" t="str">
        <f>IF($O238="","",VLOOKUP($O238,image!$A:$N,3,FALSE))</f>
        <v/>
      </c>
    </row>
    <row r="239" spans="1:17" s="15" customFormat="1" x14ac:dyDescent="0.25">
      <c r="A239" s="14">
        <v>95</v>
      </c>
      <c r="B239" s="15">
        <f>IF($A239,VLOOKUP($A239,posting!$A:$N,2,FALSE),"")</f>
        <v>6</v>
      </c>
      <c r="C239" s="15">
        <f>IF($A239,VLOOKUP($A239,posting!$A:$N,3,FALSE),"")</f>
        <v>3</v>
      </c>
      <c r="D239" s="16" t="str">
        <f>IF($A239,VLOOKUP($A239,posting!$A:$N,4,FALSE),"")</f>
        <v>Risikoreduktion ist Masszahl für die Wirksamkeit der Präventionsmassnahme.</v>
      </c>
      <c r="E239" s="15" t="str">
        <f>IF($A239,VLOOKUP($A239,posting!$A:$N,12,FALSE),"")</f>
        <v>TXT</v>
      </c>
      <c r="F239" s="15">
        <v>0</v>
      </c>
      <c r="G239" s="15">
        <v>1</v>
      </c>
      <c r="H239" s="15">
        <f>IF($A239,IF(VLOOKUP($A239,posting!$A:$N,5,FALSE)&gt;0,VLOOKUP($A239,posting!$A:$N,5,FALSE),""),"")</f>
        <v>17</v>
      </c>
      <c r="I239" s="17">
        <f>IF($A239,VLOOKUP($A239,posting!$A:$N,6,FALSE),"")</f>
        <v>41397.459583333337</v>
      </c>
      <c r="J239" s="17">
        <f>IF($A239,VLOOKUP($A239,posting!$A:$N,7,FALSE),"")</f>
        <v>41397.460347222222</v>
      </c>
      <c r="K239" s="17">
        <f>IF($A239,VLOOKUP($A239,posting!$A:$N,8,FALSE),"")</f>
        <v>41397.460405092592</v>
      </c>
      <c r="L239" s="17">
        <f>IF($A239,VLOOKUP($A239,posting!$A:$N,9,FALSE),"")</f>
        <v>41397.461122685185</v>
      </c>
      <c r="M239" s="15">
        <f>IF($A239,VLOOKUP($A239,posting!$A:$N,10,FALSE),"")</f>
        <v>0.115384615384615</v>
      </c>
      <c r="N239" s="15">
        <f>IF($A239,VLOOKUP($A239,posting!$A:$N,11,FALSE),"")</f>
        <v>0</v>
      </c>
      <c r="O239" s="15" t="str">
        <f>IF($A239,IF(VLOOKUP($A239,posting!$A:$N,13,FALSE)&gt;0,VLOOKUP($A239,posting!$A:$N,13,FALSE),""),"")</f>
        <v/>
      </c>
      <c r="P239" s="15" t="str">
        <f>IF($A239,IF(VLOOKUP($A239,posting!$A:$N,14,FALSE)&gt;0,VLOOKUP($A239,posting!$A:$N,14,FALSE),""),"")</f>
        <v/>
      </c>
      <c r="Q239" s="15" t="str">
        <f>IF($O239="","",VLOOKUP($O239,image!$A:$N,3,FALSE))</f>
        <v/>
      </c>
    </row>
    <row r="240" spans="1:17" s="15" customFormat="1" x14ac:dyDescent="0.25">
      <c r="A240" s="14">
        <v>96</v>
      </c>
      <c r="B240" s="15">
        <f>IF($A240,VLOOKUP($A240,posting!$A:$N,2,FALSE),"")</f>
        <v>6</v>
      </c>
      <c r="C240" s="15">
        <f>IF($A240,VLOOKUP($A240,posting!$A:$N,3,FALSE),"")</f>
        <v>10</v>
      </c>
      <c r="D240" s="16" t="str">
        <f>IF($A240,VLOOKUP($A240,posting!$A:$N,4,FALSE),"")</f>
        <v>Relaktive Risikoreduktion verschleiert die Grundwerte</v>
      </c>
      <c r="E240" s="15" t="str">
        <f>IF($A240,VLOOKUP($A240,posting!$A:$N,12,FALSE),"")</f>
        <v>TXT</v>
      </c>
      <c r="F240" s="15">
        <v>0</v>
      </c>
      <c r="G240" s="15">
        <v>1</v>
      </c>
      <c r="H240" s="15">
        <f>IF($A240,IF(VLOOKUP($A240,posting!$A:$N,5,FALSE)&gt;0,VLOOKUP($A240,posting!$A:$N,5,FALSE),""),"")</f>
        <v>16</v>
      </c>
      <c r="I240" s="17">
        <f>IF($A240,VLOOKUP($A240,posting!$A:$N,6,FALSE),"")</f>
        <v>41397.461145833331</v>
      </c>
      <c r="J240" s="17">
        <f>IF($A240,VLOOKUP($A240,posting!$A:$N,7,FALSE),"")</f>
        <v>41397.461319444446</v>
      </c>
      <c r="K240" s="17">
        <f>IF($A240,VLOOKUP($A240,posting!$A:$N,8,FALSE),"")</f>
        <v>41397.461319444446</v>
      </c>
      <c r="L240" s="17">
        <f>IF($A240,VLOOKUP($A240,posting!$A:$N,9,FALSE),"")</f>
        <v>41397.461585648147</v>
      </c>
      <c r="M240" s="15">
        <f>IF($A240,VLOOKUP($A240,posting!$A:$N,10,FALSE),"")</f>
        <v>0.115384615384615</v>
      </c>
      <c r="N240" s="15">
        <f>IF($A240,VLOOKUP($A240,posting!$A:$N,11,FALSE),"")</f>
        <v>0</v>
      </c>
      <c r="O240" s="15" t="str">
        <f>IF($A240,IF(VLOOKUP($A240,posting!$A:$N,13,FALSE)&gt;0,VLOOKUP($A240,posting!$A:$N,13,FALSE),""),"")</f>
        <v/>
      </c>
      <c r="P240" s="15" t="str">
        <f>IF($A240,IF(VLOOKUP($A240,posting!$A:$N,14,FALSE)&gt;0,VLOOKUP($A240,posting!$A:$N,14,FALSE),""),"")</f>
        <v/>
      </c>
      <c r="Q240" s="15" t="str">
        <f>IF($O240="","",VLOOKUP($O240,image!$A:$N,3,FALSE))</f>
        <v/>
      </c>
    </row>
    <row r="241" spans="1:17" s="15" customFormat="1" x14ac:dyDescent="0.25">
      <c r="A241" s="14">
        <v>97</v>
      </c>
      <c r="B241" s="15">
        <f>IF($A241,VLOOKUP($A241,posting!$A:$N,2,FALSE),"")</f>
        <v>6</v>
      </c>
      <c r="C241" s="15">
        <f>IF($A241,VLOOKUP($A241,posting!$A:$N,3,FALSE),"")</f>
        <v>3</v>
      </c>
      <c r="D241" s="16" t="str">
        <f>IF($A241,VLOOKUP($A241,posting!$A:$N,4,FALSE),"")</f>
        <v>Relative Risikoreduktion ist das Verhaeltnis der Resikoreduktions zum Ausgansrisiko.</v>
      </c>
      <c r="E241" s="15" t="str">
        <f>IF($A241,VLOOKUP($A241,posting!$A:$N,12,FALSE),"")</f>
        <v>TXT</v>
      </c>
      <c r="F241" s="15">
        <v>1</v>
      </c>
      <c r="G241" s="15">
        <v>1</v>
      </c>
      <c r="H241" s="15">
        <f>IF($A241,IF(VLOOKUP($A241,posting!$A:$N,5,FALSE)&gt;0,VLOOKUP($A241,posting!$A:$N,5,FALSE),""),"")</f>
        <v>17</v>
      </c>
      <c r="I241" s="17">
        <f>IF($A241,VLOOKUP($A241,posting!$A:$N,6,FALSE),"")</f>
        <v>41397.460752314815</v>
      </c>
      <c r="J241" s="17">
        <f>IF($A241,VLOOKUP($A241,posting!$A:$N,7,FALSE),"")</f>
        <v>41397.461226851854</v>
      </c>
      <c r="K241" s="17">
        <f>IF($A241,VLOOKUP($A241,posting!$A:$N,8,FALSE),"")</f>
        <v>41397.461226851854</v>
      </c>
      <c r="L241" s="17">
        <f>IF($A241,VLOOKUP($A241,posting!$A:$N,9,FALSE),"")</f>
        <v>41397.46193287037</v>
      </c>
      <c r="M241" s="15">
        <f>IF($A241,VLOOKUP($A241,posting!$A:$N,10,FALSE),"")</f>
        <v>0.19230769230769201</v>
      </c>
      <c r="N241" s="15">
        <f>IF($A241,VLOOKUP($A241,posting!$A:$N,11,FALSE),"")</f>
        <v>0</v>
      </c>
      <c r="O241" s="15" t="str">
        <f>IF($A241,IF(VLOOKUP($A241,posting!$A:$N,13,FALSE)&gt;0,VLOOKUP($A241,posting!$A:$N,13,FALSE),""),"")</f>
        <v/>
      </c>
      <c r="P241" s="15" t="str">
        <f>IF($A241,IF(VLOOKUP($A241,posting!$A:$N,14,FALSE)&gt;0,VLOOKUP($A241,posting!$A:$N,14,FALSE),""),"")</f>
        <v/>
      </c>
      <c r="Q241" s="15" t="str">
        <f>IF($O241="","",VLOOKUP($O241,image!$A:$N,3,FALSE))</f>
        <v/>
      </c>
    </row>
    <row r="242" spans="1:17" s="15" customFormat="1" ht="45" x14ac:dyDescent="0.25">
      <c r="A242" s="14">
        <v>98</v>
      </c>
      <c r="B242" s="15">
        <f>IF($A242,VLOOKUP($A242,posting!$A:$N,2,FALSE),"")</f>
        <v>6</v>
      </c>
      <c r="C242" s="15">
        <f>IF($A242,VLOOKUP($A242,posting!$A:$N,3,FALSE),"")</f>
        <v>9</v>
      </c>
      <c r="D242" s="16" t="str">
        <f>IF($A242,VLOOKUP($A242,posting!$A:$N,4,FALSE),"")</f>
        <v>Maßzahl für therapeutischen Nutzen einer Maßnahme
Absolut: Angabe der absoluten Differenz
Relativ: verschleiert die Grundwerte durch Prozentwerte . Also mit Vorsicht zu genießen!</v>
      </c>
      <c r="E242" s="15" t="str">
        <f>IF($A242,VLOOKUP($A242,posting!$A:$N,12,FALSE),"")</f>
        <v>TXT</v>
      </c>
      <c r="F242" s="15">
        <v>1</v>
      </c>
      <c r="G242" s="15">
        <v>1</v>
      </c>
      <c r="H242" s="15">
        <f>IF($A242,IF(VLOOKUP($A242,posting!$A:$N,5,FALSE)&gt;0,VLOOKUP($A242,posting!$A:$N,5,FALSE),""),"")</f>
        <v>17</v>
      </c>
      <c r="I242" s="17">
        <f>IF($A242,VLOOKUP($A242,posting!$A:$N,6,FALSE),"")</f>
        <v>41397.459594907406</v>
      </c>
      <c r="J242" s="17">
        <f>IF($A242,VLOOKUP($A242,posting!$A:$N,7,FALSE),"")</f>
        <v>41397.462743055556</v>
      </c>
      <c r="K242" s="17">
        <f>IF($A242,VLOOKUP($A242,posting!$A:$N,8,FALSE),"")</f>
        <v>41397.462916666664</v>
      </c>
      <c r="L242" s="17">
        <f>IF($A242,VLOOKUP($A242,posting!$A:$N,9,FALSE),"")</f>
        <v>41397.463622685187</v>
      </c>
      <c r="M242" s="15">
        <f>IF($A242,VLOOKUP($A242,posting!$A:$N,10,FALSE),"")</f>
        <v>0.53846153846153899</v>
      </c>
      <c r="N242" s="15">
        <f>IF($A242,VLOOKUP($A242,posting!$A:$N,11,FALSE),"")</f>
        <v>0</v>
      </c>
      <c r="O242" s="15" t="str">
        <f>IF($A242,IF(VLOOKUP($A242,posting!$A:$N,13,FALSE)&gt;0,VLOOKUP($A242,posting!$A:$N,13,FALSE),""),"")</f>
        <v/>
      </c>
      <c r="P242" s="15" t="str">
        <f>IF($A242,IF(VLOOKUP($A242,posting!$A:$N,14,FALSE)&gt;0,VLOOKUP($A242,posting!$A:$N,14,FALSE),""),"")</f>
        <v/>
      </c>
      <c r="Q242" s="15" t="str">
        <f>IF($O242="","",VLOOKUP($O242,image!$A:$N,3,FALSE))</f>
        <v/>
      </c>
    </row>
    <row r="243" spans="1:17" s="15" customFormat="1" x14ac:dyDescent="0.25">
      <c r="A243" s="14">
        <v>99</v>
      </c>
      <c r="B243" s="15">
        <f>IF($A243,VLOOKUP($A243,posting!$A:$N,2,FALSE),"")</f>
        <v>6</v>
      </c>
      <c r="C243" s="15">
        <f>IF($A243,VLOOKUP($A243,posting!$A:$N,3,FALSE),"")</f>
        <v>3</v>
      </c>
      <c r="D243" s="16" t="str">
        <f>IF($A243,VLOOKUP($A243,posting!$A:$N,4,FALSE),"")</f>
        <v>Absolute Risikoreduktion ist die Differenz zwischen der Risikoredukion zum Ausgangsrisiko</v>
      </c>
      <c r="E243" s="15" t="str">
        <f>IF($A243,VLOOKUP($A243,posting!$A:$N,12,FALSE),"")</f>
        <v>TXT</v>
      </c>
      <c r="F243" s="15">
        <v>1</v>
      </c>
      <c r="G243" s="15">
        <v>1</v>
      </c>
      <c r="H243" s="15">
        <f>IF($A243,IF(VLOOKUP($A243,posting!$A:$N,5,FALSE)&gt;0,VLOOKUP($A243,posting!$A:$N,5,FALSE),""),"")</f>
        <v>17</v>
      </c>
      <c r="I243" s="17">
        <f>IF($A243,VLOOKUP($A243,posting!$A:$N,6,FALSE),"")</f>
        <v>41397.462777777779</v>
      </c>
      <c r="J243" s="17">
        <f>IF($A243,VLOOKUP($A243,posting!$A:$N,7,FALSE),"")</f>
        <v>41397.463217592594</v>
      </c>
      <c r="K243" s="17">
        <f>IF($A243,VLOOKUP($A243,posting!$A:$N,8,FALSE),"")</f>
        <v>41397.463229166664</v>
      </c>
      <c r="L243" s="17">
        <f>IF($A243,VLOOKUP($A243,posting!$A:$N,9,FALSE),"")</f>
        <v>41397.463946759257</v>
      </c>
      <c r="M243" s="15">
        <f>IF($A243,VLOOKUP($A243,posting!$A:$N,10,FALSE),"")</f>
        <v>0.15384615384615399</v>
      </c>
      <c r="N243" s="15">
        <f>IF($A243,VLOOKUP($A243,posting!$A:$N,11,FALSE),"")</f>
        <v>0</v>
      </c>
      <c r="O243" s="15" t="str">
        <f>IF($A243,IF(VLOOKUP($A243,posting!$A:$N,13,FALSE)&gt;0,VLOOKUP($A243,posting!$A:$N,13,FALSE),""),"")</f>
        <v/>
      </c>
      <c r="P243" s="15" t="str">
        <f>IF($A243,IF(VLOOKUP($A243,posting!$A:$N,14,FALSE)&gt;0,VLOOKUP($A243,posting!$A:$N,14,FALSE),""),"")</f>
        <v/>
      </c>
      <c r="Q243" s="15" t="str">
        <f>IF($O243="","",VLOOKUP($O243,image!$A:$N,3,FALSE))</f>
        <v/>
      </c>
    </row>
    <row r="244" spans="1:17" s="15" customFormat="1" x14ac:dyDescent="0.25">
      <c r="A244" s="14">
        <v>100</v>
      </c>
      <c r="B244" s="15">
        <f>IF($A244,VLOOKUP($A244,posting!$A:$N,2,FALSE),"")</f>
        <v>6</v>
      </c>
      <c r="C244" s="15">
        <f>IF($A244,VLOOKUP($A244,posting!$A:$N,3,FALSE),"")</f>
        <v>10</v>
      </c>
      <c r="D244" s="16" t="str">
        <f>IF($A244,VLOOKUP($A244,posting!$A:$N,4,FALSE),"")</f>
        <v>bei papers aufpassen, ob relative oder absolute Risikoreduktion (!)</v>
      </c>
      <c r="E244" s="15" t="str">
        <f>IF($A244,VLOOKUP($A244,posting!$A:$N,12,FALSE),"")</f>
        <v>TXT</v>
      </c>
      <c r="F244" s="15">
        <v>0</v>
      </c>
      <c r="G244" s="15">
        <v>1</v>
      </c>
      <c r="H244" s="15">
        <f>IF($A244,IF(VLOOKUP($A244,posting!$A:$N,5,FALSE)&gt;0,VLOOKUP($A244,posting!$A:$N,5,FALSE),""),"")</f>
        <v>16</v>
      </c>
      <c r="I244" s="17">
        <f>IF($A244,VLOOKUP($A244,posting!$A:$N,6,FALSE),"")</f>
        <v>41397.463587962964</v>
      </c>
      <c r="J244" s="17">
        <f>IF($A244,VLOOKUP($A244,posting!$A:$N,7,FALSE),"")</f>
        <v>41397.463807870372</v>
      </c>
      <c r="K244" s="17">
        <f>IF($A244,VLOOKUP($A244,posting!$A:$N,8,FALSE),"")</f>
        <v>41397.463819444441</v>
      </c>
      <c r="L244" s="17">
        <f>IF($A244,VLOOKUP($A244,posting!$A:$N,9,FALSE),"")</f>
        <v>41397.464085648149</v>
      </c>
      <c r="M244" s="15">
        <f>IF($A244,VLOOKUP($A244,posting!$A:$N,10,FALSE),"")</f>
        <v>0.115384615384615</v>
      </c>
      <c r="N244" s="15">
        <f>IF($A244,VLOOKUP($A244,posting!$A:$N,11,FALSE),"")</f>
        <v>0</v>
      </c>
      <c r="O244" s="15" t="str">
        <f>IF($A244,IF(VLOOKUP($A244,posting!$A:$N,13,FALSE)&gt;0,VLOOKUP($A244,posting!$A:$N,13,FALSE),""),"")</f>
        <v/>
      </c>
      <c r="P244" s="15" t="str">
        <f>IF($A244,IF(VLOOKUP($A244,posting!$A:$N,14,FALSE)&gt;0,VLOOKUP($A244,posting!$A:$N,14,FALSE),""),"")</f>
        <v/>
      </c>
      <c r="Q244" s="15" t="str">
        <f>IF($O244="","",VLOOKUP($O244,image!$A:$N,3,FALSE))</f>
        <v/>
      </c>
    </row>
    <row r="245" spans="1:17" s="15" customFormat="1" x14ac:dyDescent="0.25">
      <c r="A245" s="14">
        <v>101</v>
      </c>
      <c r="B245" s="15">
        <f>IF($A245,VLOOKUP($A245,posting!$A:$N,2,FALSE),"")</f>
        <v>6</v>
      </c>
      <c r="C245" s="15">
        <f>IF($A245,VLOOKUP($A245,posting!$A:$N,3,FALSE),"")</f>
        <v>10</v>
      </c>
      <c r="D245" s="16" t="str">
        <f>IF($A245,VLOOKUP($A245,posting!$A:$N,4,FALSE),"")</f>
        <v>Verschleierung könnte durch Fehlerangabe vermieden werden</v>
      </c>
      <c r="E245" s="15" t="str">
        <f>IF($A245,VLOOKUP($A245,posting!$A:$N,12,FALSE),"")</f>
        <v>TXT</v>
      </c>
      <c r="F245" s="15">
        <v>1</v>
      </c>
      <c r="G245" s="15">
        <v>1</v>
      </c>
      <c r="H245" s="15">
        <f>IF($A245,IF(VLOOKUP($A245,posting!$A:$N,5,FALSE)&gt;0,VLOOKUP($A245,posting!$A:$N,5,FALSE),""),"")</f>
        <v>16</v>
      </c>
      <c r="I245" s="17">
        <f>IF($A245,VLOOKUP($A245,posting!$A:$N,6,FALSE),"")</f>
        <v>41397.463900462964</v>
      </c>
      <c r="J245" s="17">
        <f>IF($A245,VLOOKUP($A245,posting!$A:$N,7,FALSE),"")</f>
        <v>41397.464120370372</v>
      </c>
      <c r="K245" s="17">
        <f>IF($A245,VLOOKUP($A245,posting!$A:$N,8,FALSE),"")</f>
        <v>41397.464131944442</v>
      </c>
      <c r="L245" s="17">
        <f>IF($A245,VLOOKUP($A245,posting!$A:$N,9,FALSE),"")</f>
        <v>41397.464398148149</v>
      </c>
      <c r="M245" s="15">
        <f>IF($A245,VLOOKUP($A245,posting!$A:$N,10,FALSE),"")</f>
        <v>0.115384615384615</v>
      </c>
      <c r="N245" s="15">
        <f>IF($A245,VLOOKUP($A245,posting!$A:$N,11,FALSE),"")</f>
        <v>0</v>
      </c>
      <c r="O245" s="15" t="str">
        <f>IF($A245,IF(VLOOKUP($A245,posting!$A:$N,13,FALSE)&gt;0,VLOOKUP($A245,posting!$A:$N,13,FALSE),""),"")</f>
        <v/>
      </c>
      <c r="P245" s="15" t="str">
        <f>IF($A245,IF(VLOOKUP($A245,posting!$A:$N,14,FALSE)&gt;0,VLOOKUP($A245,posting!$A:$N,14,FALSE),""),"")</f>
        <v/>
      </c>
      <c r="Q245" s="15" t="str">
        <f>IF($O245="","",VLOOKUP($O245,image!$A:$N,3,FALSE))</f>
        <v/>
      </c>
    </row>
    <row r="246" spans="1:17" s="15" customFormat="1" x14ac:dyDescent="0.25">
      <c r="A246" s="14">
        <v>102</v>
      </c>
      <c r="B246" s="15">
        <f>IF($A246,VLOOKUP($A246,posting!$A:$N,2,FALSE),"")</f>
        <v>6</v>
      </c>
      <c r="C246" s="15">
        <f>IF($A246,VLOOKUP($A246,posting!$A:$N,3,FALSE),"")</f>
        <v>9</v>
      </c>
      <c r="D246" s="16" t="str">
        <f>IF($A246,VLOOKUP($A246,posting!$A:$N,4,FALSE),"")</f>
        <v>NNT: wie viele Personen müssen für wie lange behandelt werden um eine Person zu retten?</v>
      </c>
      <c r="E246" s="15" t="str">
        <f>IF($A246,VLOOKUP($A246,posting!$A:$N,12,FALSE),"")</f>
        <v>TXT</v>
      </c>
      <c r="F246" s="15">
        <v>0</v>
      </c>
      <c r="G246" s="15">
        <v>1</v>
      </c>
      <c r="H246" s="15">
        <f>IF($A246,IF(VLOOKUP($A246,posting!$A:$N,5,FALSE)&gt;0,VLOOKUP($A246,posting!$A:$N,5,FALSE),""),"")</f>
        <v>18</v>
      </c>
      <c r="I246" s="17">
        <f>IF($A246,VLOOKUP($A246,posting!$A:$N,6,FALSE),"")</f>
        <v>41397.463275462964</v>
      </c>
      <c r="J246" s="17">
        <f>IF($A246,VLOOKUP($A246,posting!$A:$N,7,FALSE),"")</f>
        <v>41397.463692129626</v>
      </c>
      <c r="K246" s="17">
        <f>IF($A246,VLOOKUP($A246,posting!$A:$N,8,FALSE),"")</f>
        <v>41397.463726851849</v>
      </c>
      <c r="L246" s="17">
        <f>IF($A246,VLOOKUP($A246,posting!$A:$N,9,FALSE),"")</f>
        <v>41397.464421296296</v>
      </c>
      <c r="M246" s="15">
        <f>IF($A246,VLOOKUP($A246,posting!$A:$N,10,FALSE),"")</f>
        <v>-3.8461538461538498E-2</v>
      </c>
      <c r="N246" s="15">
        <f>IF($A246,VLOOKUP($A246,posting!$A:$N,11,FALSE),"")</f>
        <v>0</v>
      </c>
      <c r="O246" s="15" t="str">
        <f>IF($A246,IF(VLOOKUP($A246,posting!$A:$N,13,FALSE)&gt;0,VLOOKUP($A246,posting!$A:$N,13,FALSE),""),"")</f>
        <v/>
      </c>
      <c r="P246" s="15" t="str">
        <f>IF($A246,IF(VLOOKUP($A246,posting!$A:$N,14,FALSE)&gt;0,VLOOKUP($A246,posting!$A:$N,14,FALSE),""),"")</f>
        <v/>
      </c>
      <c r="Q246" s="15" t="str">
        <f>IF($O246="","",VLOOKUP($O246,image!$A:$N,3,FALSE))</f>
        <v/>
      </c>
    </row>
    <row r="247" spans="1:17" s="15" customFormat="1" ht="30" x14ac:dyDescent="0.25">
      <c r="A247" s="14">
        <v>103</v>
      </c>
      <c r="B247" s="15">
        <f>IF($A247,VLOOKUP($A247,posting!$A:$N,2,FALSE),"")</f>
        <v>6</v>
      </c>
      <c r="C247" s="15">
        <f>IF($A247,VLOOKUP($A247,posting!$A:$N,3,FALSE),"")</f>
        <v>3</v>
      </c>
      <c r="D247" s="16" t="str">
        <f>IF($A247,VLOOKUP($A247,posting!$A:$N,4,FALSE),"")</f>
        <v>Wie viele Personen müssen wie lange behandelt werden, damit eine Person gerettett wird? Im Beispiel: 1000 Frauen müssen 10 Jahre behandelt werden, damit eine Person gerettet wird.</v>
      </c>
      <c r="E247" s="15" t="str">
        <f>IF($A247,VLOOKUP($A247,posting!$A:$N,12,FALSE),"")</f>
        <v>TXT</v>
      </c>
      <c r="F247" s="15">
        <v>1</v>
      </c>
      <c r="G247" s="15">
        <v>1</v>
      </c>
      <c r="H247" s="15">
        <f>IF($A247,IF(VLOOKUP($A247,posting!$A:$N,5,FALSE)&gt;0,VLOOKUP($A247,posting!$A:$N,5,FALSE),""),"")</f>
        <v>18</v>
      </c>
      <c r="I247" s="17">
        <f>IF($A247,VLOOKUP($A247,posting!$A:$N,6,FALSE),"")</f>
        <v>41397.463495370372</v>
      </c>
      <c r="J247" s="17">
        <f>IF($A247,VLOOKUP($A247,posting!$A:$N,7,FALSE),"")</f>
        <v>41397.463935185187</v>
      </c>
      <c r="K247" s="17">
        <f>IF($A247,VLOOKUP($A247,posting!$A:$N,8,FALSE),"")</f>
        <v>41397.463935185187</v>
      </c>
      <c r="L247" s="17">
        <f>IF($A247,VLOOKUP($A247,posting!$A:$N,9,FALSE),"")</f>
        <v>41397.46465277778</v>
      </c>
      <c r="M247" s="15">
        <f>IF($A247,VLOOKUP($A247,posting!$A:$N,10,FALSE),"")</f>
        <v>0.61538461538461497</v>
      </c>
      <c r="N247" s="15">
        <f>IF($A247,VLOOKUP($A247,posting!$A:$N,11,FALSE),"")</f>
        <v>0</v>
      </c>
      <c r="O247" s="15" t="str">
        <f>IF($A247,IF(VLOOKUP($A247,posting!$A:$N,13,FALSE)&gt;0,VLOOKUP($A247,posting!$A:$N,13,FALSE),""),"")</f>
        <v/>
      </c>
      <c r="P247" s="15" t="str">
        <f>IF($A247,IF(VLOOKUP($A247,posting!$A:$N,14,FALSE)&gt;0,VLOOKUP($A247,posting!$A:$N,14,FALSE),""),"")</f>
        <v/>
      </c>
      <c r="Q247" s="15" t="str">
        <f>IF($O247="","",VLOOKUP($O247,image!$A:$N,3,FALSE))</f>
        <v/>
      </c>
    </row>
    <row r="248" spans="1:17" s="15" customFormat="1" x14ac:dyDescent="0.25">
      <c r="A248" s="14">
        <v>104</v>
      </c>
      <c r="B248" s="15">
        <f>IF($A248,VLOOKUP($A248,posting!$A:$N,2,FALSE),"")</f>
        <v>6</v>
      </c>
      <c r="C248" s="15">
        <f>IF($A248,VLOOKUP($A248,posting!$A:$N,3,FALSE),"")</f>
        <v>9</v>
      </c>
      <c r="D248" s="16" t="str">
        <f>IF($A248,VLOOKUP($A248,posting!$A:$N,4,FALSE),"")</f>
        <v>Maßnahme ist besser, wenn NNT möglichst klein ist</v>
      </c>
      <c r="E248" s="15" t="str">
        <f>IF($A248,VLOOKUP($A248,posting!$A:$N,12,FALSE),"")</f>
        <v>TXT</v>
      </c>
      <c r="F248" s="15">
        <v>1</v>
      </c>
      <c r="G248" s="15">
        <v>1</v>
      </c>
      <c r="H248" s="15">
        <f>IF($A248,IF(VLOOKUP($A248,posting!$A:$N,5,FALSE)&gt;0,VLOOKUP($A248,posting!$A:$N,5,FALSE),""),"")</f>
        <v>18</v>
      </c>
      <c r="I248" s="17">
        <f>IF($A248,VLOOKUP($A248,posting!$A:$N,6,FALSE),"")</f>
        <v>41397.464143518519</v>
      </c>
      <c r="J248" s="17">
        <f>IF($A248,VLOOKUP($A248,posting!$A:$N,7,FALSE),"")</f>
        <v>41397.464282407411</v>
      </c>
      <c r="K248" s="17">
        <f>IF($A248,VLOOKUP($A248,posting!$A:$N,8,FALSE),"")</f>
        <v>41397.464317129627</v>
      </c>
      <c r="L248" s="17">
        <f>IF($A248,VLOOKUP($A248,posting!$A:$N,9,FALSE),"")</f>
        <v>41397.46502314815</v>
      </c>
      <c r="M248" s="15">
        <f>IF($A248,VLOOKUP($A248,posting!$A:$N,10,FALSE),"")</f>
        <v>0.19230769230769201</v>
      </c>
      <c r="N248" s="15">
        <f>IF($A248,VLOOKUP($A248,posting!$A:$N,11,FALSE),"")</f>
        <v>0</v>
      </c>
      <c r="O248" s="15" t="str">
        <f>IF($A248,IF(VLOOKUP($A248,posting!$A:$N,13,FALSE)&gt;0,VLOOKUP($A248,posting!$A:$N,13,FALSE),""),"")</f>
        <v/>
      </c>
      <c r="P248" s="15" t="str">
        <f>IF($A248,IF(VLOOKUP($A248,posting!$A:$N,14,FALSE)&gt;0,VLOOKUP($A248,posting!$A:$N,14,FALSE),""),"")</f>
        <v/>
      </c>
      <c r="Q248" s="15" t="str">
        <f>IF($O248="","",VLOOKUP($O248,image!$A:$N,3,FALSE))</f>
        <v/>
      </c>
    </row>
    <row r="249" spans="1:17" s="15" customFormat="1" x14ac:dyDescent="0.25">
      <c r="A249" s="14">
        <v>105</v>
      </c>
      <c r="B249" s="15">
        <f>IF($A249,VLOOKUP($A249,posting!$A:$N,2,FALSE),"")</f>
        <v>6</v>
      </c>
      <c r="C249" s="15">
        <f>IF($A249,VLOOKUP($A249,posting!$A:$N,3,FALSE),"")</f>
        <v>10</v>
      </c>
      <c r="D249" s="16" t="str">
        <f>IF($A249,VLOOKUP($A249,posting!$A:$N,4,FALSE),"")</f>
        <v>NNT=&gt; je kleiner desto besser</v>
      </c>
      <c r="E249" s="15" t="str">
        <f>IF($A249,VLOOKUP($A249,posting!$A:$N,12,FALSE),"")</f>
        <v>TXT</v>
      </c>
      <c r="F249" s="15">
        <v>0</v>
      </c>
      <c r="G249" s="15">
        <v>1</v>
      </c>
      <c r="H249" s="15">
        <f>IF($A249,IF(VLOOKUP($A249,posting!$A:$N,5,FALSE)&gt;0,VLOOKUP($A249,posting!$A:$N,5,FALSE),""),"")</f>
        <v>16</v>
      </c>
      <c r="I249" s="17">
        <f>IF($A249,VLOOKUP($A249,posting!$A:$N,6,FALSE),"")</f>
        <v>41397.464733796296</v>
      </c>
      <c r="J249" s="17">
        <f>IF($A249,VLOOKUP($A249,posting!$A:$N,7,FALSE),"")</f>
        <v>41397.464861111112</v>
      </c>
      <c r="K249" s="17">
        <f>IF($A249,VLOOKUP($A249,posting!$A:$N,8,FALSE),"")</f>
        <v>41397.464872685188</v>
      </c>
      <c r="L249" s="17">
        <f>IF($A249,VLOOKUP($A249,posting!$A:$N,9,FALSE),"")</f>
        <v>41397.465138888889</v>
      </c>
      <c r="M249" s="15">
        <f>IF($A249,VLOOKUP($A249,posting!$A:$N,10,FALSE),"")</f>
        <v>3.8461538461538498E-2</v>
      </c>
      <c r="N249" s="15">
        <f>IF($A249,VLOOKUP($A249,posting!$A:$N,11,FALSE),"")</f>
        <v>0</v>
      </c>
      <c r="O249" s="15" t="str">
        <f>IF($A249,IF(VLOOKUP($A249,posting!$A:$N,13,FALSE)&gt;0,VLOOKUP($A249,posting!$A:$N,13,FALSE),""),"")</f>
        <v/>
      </c>
      <c r="P249" s="15" t="str">
        <f>IF($A249,IF(VLOOKUP($A249,posting!$A:$N,14,FALSE)&gt;0,VLOOKUP($A249,posting!$A:$N,14,FALSE),""),"")</f>
        <v/>
      </c>
      <c r="Q249" s="15" t="str">
        <f>IF($O249="","",VLOOKUP($O249,image!$A:$N,3,FALSE))</f>
        <v/>
      </c>
    </row>
    <row r="250" spans="1:17" s="15" customFormat="1" x14ac:dyDescent="0.25">
      <c r="A250" s="14">
        <v>106</v>
      </c>
      <c r="B250" s="15">
        <f>IF($A250,VLOOKUP($A250,posting!$A:$N,2,FALSE),"")</f>
        <v>6</v>
      </c>
      <c r="C250" s="15">
        <f>IF($A250,VLOOKUP($A250,posting!$A:$N,3,FALSE),"")</f>
        <v>9</v>
      </c>
      <c r="D250" s="16" t="str">
        <f>IF($A250,VLOOKUP($A250,posting!$A:$N,4,FALSE),"")</f>
        <v>je kleiner NNT, desto wirksamer das Verfahren</v>
      </c>
      <c r="E250" s="15" t="str">
        <f>IF($A250,VLOOKUP($A250,posting!$A:$N,12,FALSE),"")</f>
        <v>TXT</v>
      </c>
      <c r="F250" s="15">
        <v>1</v>
      </c>
      <c r="G250" s="15">
        <v>1</v>
      </c>
      <c r="H250" s="15">
        <f>IF($A250,IF(VLOOKUP($A250,posting!$A:$N,5,FALSE)&gt;0,VLOOKUP($A250,posting!$A:$N,5,FALSE),""),"")</f>
        <v>18</v>
      </c>
      <c r="I250" s="17">
        <f>IF($A250,VLOOKUP($A250,posting!$A:$N,6,FALSE),"")</f>
        <v>41397.46434027778</v>
      </c>
      <c r="J250" s="17">
        <f>IF($A250,VLOOKUP($A250,posting!$A:$N,7,FALSE),"")</f>
        <v>41397.464421296296</v>
      </c>
      <c r="K250" s="17">
        <f>IF($A250,VLOOKUP($A250,posting!$A:$N,8,FALSE),"")</f>
        <v>41397.464467592596</v>
      </c>
      <c r="L250" s="17">
        <f>IF($A250,VLOOKUP($A250,posting!$A:$N,9,FALSE),"")</f>
        <v>41397.465173611112</v>
      </c>
      <c r="M250" s="15">
        <f>IF($A250,VLOOKUP($A250,posting!$A:$N,10,FALSE),"")</f>
        <v>0.230769230769231</v>
      </c>
      <c r="N250" s="15">
        <f>IF($A250,VLOOKUP($A250,posting!$A:$N,11,FALSE),"")</f>
        <v>0</v>
      </c>
      <c r="O250" s="15" t="str">
        <f>IF($A250,IF(VLOOKUP($A250,posting!$A:$N,13,FALSE)&gt;0,VLOOKUP($A250,posting!$A:$N,13,FALSE),""),"")</f>
        <v/>
      </c>
      <c r="P250" s="15" t="str">
        <f>IF($A250,IF(VLOOKUP($A250,posting!$A:$N,14,FALSE)&gt;0,VLOOKUP($A250,posting!$A:$N,14,FALSE),""),"")</f>
        <v/>
      </c>
      <c r="Q250" s="15" t="str">
        <f>IF($O250="","",VLOOKUP($O250,image!$A:$N,3,FALSE))</f>
        <v/>
      </c>
    </row>
    <row r="251" spans="1:17" s="15" customFormat="1" x14ac:dyDescent="0.25">
      <c r="A251" s="14">
        <v>107</v>
      </c>
      <c r="B251" s="15">
        <f>IF($A251,VLOOKUP($A251,posting!$A:$N,2,FALSE),"")</f>
        <v>6</v>
      </c>
      <c r="C251" s="15">
        <f>IF($A251,VLOOKUP($A251,posting!$A:$N,3,FALSE),"")</f>
        <v>9</v>
      </c>
      <c r="D251" s="16" t="str">
        <f>IF($A251,VLOOKUP($A251,posting!$A:$N,4,FALSE),"")</f>
        <v>NNH ( Number needed to Harm) : Böser Bruder von NNT</v>
      </c>
      <c r="E251" s="15" t="str">
        <f>IF($A251,VLOOKUP($A251,posting!$A:$N,12,FALSE),"")</f>
        <v>TXT</v>
      </c>
      <c r="F251" s="15">
        <v>0</v>
      </c>
      <c r="G251" s="15">
        <v>1</v>
      </c>
      <c r="H251" s="15">
        <f>IF($A251,IF(VLOOKUP($A251,posting!$A:$N,5,FALSE)&gt;0,VLOOKUP($A251,posting!$A:$N,5,FALSE),""),"")</f>
        <v>18</v>
      </c>
      <c r="I251" s="17">
        <f>IF($A251,VLOOKUP($A251,posting!$A:$N,6,FALSE),"")</f>
        <v>41397.464571759258</v>
      </c>
      <c r="J251" s="17">
        <f>IF($A251,VLOOKUP($A251,posting!$A:$N,7,FALSE),"")</f>
        <v>41397.464942129627</v>
      </c>
      <c r="K251" s="17">
        <f>IF($A251,VLOOKUP($A251,posting!$A:$N,8,FALSE),"")</f>
        <v>41397.46497685185</v>
      </c>
      <c r="L251" s="17">
        <f>IF($A251,VLOOKUP($A251,posting!$A:$N,9,FALSE),"")</f>
        <v>41397.465682870374</v>
      </c>
      <c r="M251" s="15">
        <f>IF($A251,VLOOKUP($A251,posting!$A:$N,10,FALSE),"")</f>
        <v>0.30769230769230799</v>
      </c>
      <c r="N251" s="15">
        <f>IF($A251,VLOOKUP($A251,posting!$A:$N,11,FALSE),"")</f>
        <v>0</v>
      </c>
      <c r="O251" s="15" t="str">
        <f>IF($A251,IF(VLOOKUP($A251,posting!$A:$N,13,FALSE)&gt;0,VLOOKUP($A251,posting!$A:$N,13,FALSE),""),"")</f>
        <v/>
      </c>
      <c r="P251" s="15" t="str">
        <f>IF($A251,IF(VLOOKUP($A251,posting!$A:$N,14,FALSE)&gt;0,VLOOKUP($A251,posting!$A:$N,14,FALSE),""),"")</f>
        <v/>
      </c>
      <c r="Q251" s="15" t="str">
        <f>IF($O251="","",VLOOKUP($O251,image!$A:$N,3,FALSE))</f>
        <v/>
      </c>
    </row>
    <row r="252" spans="1:17" s="15" customFormat="1" x14ac:dyDescent="0.25">
      <c r="A252" s="14">
        <v>108</v>
      </c>
      <c r="B252" s="15">
        <f>IF($A252,VLOOKUP($A252,posting!$A:$N,2,FALSE),"")</f>
        <v>6</v>
      </c>
      <c r="C252" s="15">
        <f>IF($A252,VLOOKUP($A252,posting!$A:$N,3,FALSE),"")</f>
        <v>9</v>
      </c>
      <c r="D252" s="16" t="str">
        <f>IF($A252,VLOOKUP($A252,posting!$A:$N,4,FALSE),"")</f>
        <v>NNH: wie lange muss man jemanden mit etwas exponieren, damit einer Person geschadet wird</v>
      </c>
      <c r="E252" s="15" t="str">
        <f>IF($A252,VLOOKUP($A252,posting!$A:$N,12,FALSE),"")</f>
        <v>TXT</v>
      </c>
      <c r="F252" s="15">
        <v>1</v>
      </c>
      <c r="G252" s="15">
        <v>1</v>
      </c>
      <c r="H252" s="15">
        <f>IF($A252,IF(VLOOKUP($A252,posting!$A:$N,5,FALSE)&gt;0,VLOOKUP($A252,posting!$A:$N,5,FALSE),""),"")</f>
        <v>18</v>
      </c>
      <c r="I252" s="17">
        <f>IF($A252,VLOOKUP($A252,posting!$A:$N,6,FALSE),"")</f>
        <v>41397.464999999997</v>
      </c>
      <c r="J252" s="17">
        <f>IF($A252,VLOOKUP($A252,posting!$A:$N,7,FALSE),"")</f>
        <v>41397.465231481481</v>
      </c>
      <c r="K252" s="17">
        <f>IF($A252,VLOOKUP($A252,posting!$A:$N,8,FALSE),"")</f>
        <v>41397.465243055558</v>
      </c>
      <c r="L252" s="17">
        <f>IF($A252,VLOOKUP($A252,posting!$A:$N,9,FALSE),"")</f>
        <v>41397.465949074074</v>
      </c>
      <c r="M252" s="15">
        <f>IF($A252,VLOOKUP($A252,posting!$A:$N,10,FALSE),"")</f>
        <v>0.230769230769231</v>
      </c>
      <c r="N252" s="15">
        <f>IF($A252,VLOOKUP($A252,posting!$A:$N,11,FALSE),"")</f>
        <v>0</v>
      </c>
      <c r="O252" s="15" t="str">
        <f>IF($A252,IF(VLOOKUP($A252,posting!$A:$N,13,FALSE)&gt;0,VLOOKUP($A252,posting!$A:$N,13,FALSE),""),"")</f>
        <v/>
      </c>
      <c r="P252" s="15" t="str">
        <f>IF($A252,IF(VLOOKUP($A252,posting!$A:$N,14,FALSE)&gt;0,VLOOKUP($A252,posting!$A:$N,14,FALSE),""),"")</f>
        <v/>
      </c>
      <c r="Q252" s="15" t="str">
        <f>IF($O252="","",VLOOKUP($O252,image!$A:$N,3,FALSE))</f>
        <v/>
      </c>
    </row>
    <row r="253" spans="1:17" s="15" customFormat="1" x14ac:dyDescent="0.25">
      <c r="A253" s="14">
        <v>109</v>
      </c>
      <c r="B253" s="15">
        <f>IF($A253,VLOOKUP($A253,posting!$A:$N,2,FALSE),"")</f>
        <v>6</v>
      </c>
      <c r="C253" s="15">
        <f>IF($A253,VLOOKUP($A253,posting!$A:$N,3,FALSE),"")</f>
        <v>9</v>
      </c>
      <c r="D253" s="16" t="str">
        <f>IF($A253,VLOOKUP($A253,posting!$A:$N,4,FALSE),"")</f>
        <v>je kleiner NNH, desto schädlicher</v>
      </c>
      <c r="E253" s="15" t="str">
        <f>IF($A253,VLOOKUP($A253,posting!$A:$N,12,FALSE),"")</f>
        <v>TXT</v>
      </c>
      <c r="F253" s="15">
        <v>1</v>
      </c>
      <c r="G253" s="15">
        <v>1</v>
      </c>
      <c r="H253" s="15">
        <f>IF($A253,IF(VLOOKUP($A253,posting!$A:$N,5,FALSE)&gt;0,VLOOKUP($A253,posting!$A:$N,5,FALSE),""),"")</f>
        <v>18</v>
      </c>
      <c r="I253" s="17">
        <f>IF($A253,VLOOKUP($A253,posting!$A:$N,6,FALSE),"")</f>
        <v>41397.465532407405</v>
      </c>
      <c r="J253" s="17">
        <f>IF($A253,VLOOKUP($A253,posting!$A:$N,7,FALSE),"")</f>
        <v>41397.465740740743</v>
      </c>
      <c r="K253" s="17">
        <f>IF($A253,VLOOKUP($A253,posting!$A:$N,8,FALSE),"")</f>
        <v>41397.465775462966</v>
      </c>
      <c r="L253" s="17">
        <f>IF($A253,VLOOKUP($A253,posting!$A:$N,9,FALSE),"")</f>
        <v>41397.466481481482</v>
      </c>
      <c r="M253" s="15">
        <f>IF($A253,VLOOKUP($A253,posting!$A:$N,10,FALSE),"")</f>
        <v>0.19230769230769201</v>
      </c>
      <c r="N253" s="15">
        <f>IF($A253,VLOOKUP($A253,posting!$A:$N,11,FALSE),"")</f>
        <v>0</v>
      </c>
      <c r="O253" s="15" t="str">
        <f>IF($A253,IF(VLOOKUP($A253,posting!$A:$N,13,FALSE)&gt;0,VLOOKUP($A253,posting!$A:$N,13,FALSE),""),"")</f>
        <v/>
      </c>
      <c r="P253" s="15" t="str">
        <f>IF($A253,IF(VLOOKUP($A253,posting!$A:$N,14,FALSE)&gt;0,VLOOKUP($A253,posting!$A:$N,14,FALSE),""),"")</f>
        <v/>
      </c>
      <c r="Q253" s="15" t="str">
        <f>IF($O253="","",VLOOKUP($O253,image!$A:$N,3,FALSE))</f>
        <v/>
      </c>
    </row>
    <row r="254" spans="1:17" s="15" customFormat="1" x14ac:dyDescent="0.25">
      <c r="A254" s="14">
        <v>110</v>
      </c>
      <c r="B254" s="15">
        <f>IF($A254,VLOOKUP($A254,posting!$A:$N,2,FALSE),"")</f>
        <v>6</v>
      </c>
      <c r="C254" s="15">
        <f>IF($A254,VLOOKUP($A254,posting!$A:$N,3,FALSE),"")</f>
        <v>3</v>
      </c>
      <c r="D254" s="16" t="str">
        <f>IF($A254,VLOOKUP($A254,posting!$A:$N,4,FALSE),"")</f>
        <v>Anderer Vergleichsmass: Erhöhung der mittleren Lebenserwartung einer Person aus dem Kollektiv.</v>
      </c>
      <c r="E254" s="15" t="str">
        <f>IF($A254,VLOOKUP($A254,posting!$A:$N,12,FALSE),"")</f>
        <v>TXT</v>
      </c>
      <c r="F254" s="15">
        <v>0</v>
      </c>
      <c r="G254" s="15">
        <v>1</v>
      </c>
      <c r="H254" s="15">
        <f>IF($A254,IF(VLOOKUP($A254,posting!$A:$N,5,FALSE)&gt;0,VLOOKUP($A254,posting!$A:$N,5,FALSE),""),"")</f>
        <v>18</v>
      </c>
      <c r="I254" s="17">
        <f>IF($A254,VLOOKUP($A254,posting!$A:$N,6,FALSE),"")</f>
        <v>41397.466481481482</v>
      </c>
      <c r="J254" s="17">
        <f>IF($A254,VLOOKUP($A254,posting!$A:$N,7,FALSE),"")</f>
        <v>41397.466828703706</v>
      </c>
      <c r="K254" s="17">
        <f>IF($A254,VLOOKUP($A254,posting!$A:$N,8,FALSE),"")</f>
        <v>41397.466828703706</v>
      </c>
      <c r="L254" s="17">
        <f>IF($A254,VLOOKUP($A254,posting!$A:$N,9,FALSE),"")</f>
        <v>41397.467546296299</v>
      </c>
      <c r="M254" s="15">
        <f>IF($A254,VLOOKUP($A254,posting!$A:$N,10,FALSE),"")</f>
        <v>0.230769230769231</v>
      </c>
      <c r="N254" s="15">
        <f>IF($A254,VLOOKUP($A254,posting!$A:$N,11,FALSE),"")</f>
        <v>0</v>
      </c>
      <c r="O254" s="15" t="str">
        <f>IF($A254,IF(VLOOKUP($A254,posting!$A:$N,13,FALSE)&gt;0,VLOOKUP($A254,posting!$A:$N,13,FALSE),""),"")</f>
        <v/>
      </c>
      <c r="P254" s="15" t="str">
        <f>IF($A254,IF(VLOOKUP($A254,posting!$A:$N,14,FALSE)&gt;0,VLOOKUP($A254,posting!$A:$N,14,FALSE),""),"")</f>
        <v/>
      </c>
      <c r="Q254" s="15" t="str">
        <f>IF($O254="","",VLOOKUP($O254,image!$A:$N,3,FALSE))</f>
        <v/>
      </c>
    </row>
    <row r="255" spans="1:17" s="15" customFormat="1" ht="30" x14ac:dyDescent="0.25">
      <c r="A255" s="14">
        <v>111</v>
      </c>
      <c r="B255" s="15">
        <f>IF($A255,VLOOKUP($A255,posting!$A:$N,2,FALSE),"")</f>
        <v>6</v>
      </c>
      <c r="C255" s="15">
        <f>IF($A255,VLOOKUP($A255,posting!$A:$N,3,FALSE),"")</f>
        <v>10</v>
      </c>
      <c r="D255" s="16" t="str">
        <f>IF($A255,VLOOKUP($A255,posting!$A:$N,4,FALSE),"")</f>
        <v>Erhöhung der mittleren Lebenserwartung: Interpretation: z.B. mit Autofahren
=&gt; natürlich ist Größe anschaulich, aber Interpretation schwierig</v>
      </c>
      <c r="E255" s="15" t="str">
        <f>IF($A255,VLOOKUP($A255,posting!$A:$N,12,FALSE),"")</f>
        <v>TXT</v>
      </c>
      <c r="F255" s="15">
        <v>1</v>
      </c>
      <c r="G255" s="15">
        <v>1</v>
      </c>
      <c r="H255" s="15">
        <f>IF($A255,IF(VLOOKUP($A255,posting!$A:$N,5,FALSE)&gt;0,VLOOKUP($A255,posting!$A:$N,5,FALSE),""),"")</f>
        <v>16</v>
      </c>
      <c r="I255" s="17">
        <f>IF($A255,VLOOKUP($A255,posting!$A:$N,6,FALSE),"")</f>
        <v>41397.466898148145</v>
      </c>
      <c r="J255" s="17">
        <f>IF($A255,VLOOKUP($A255,posting!$A:$N,7,FALSE),"")</f>
        <v>41397.467824074076</v>
      </c>
      <c r="K255" s="17">
        <f>IF($A255,VLOOKUP($A255,posting!$A:$N,8,FALSE),"")</f>
        <v>41397.467835648145</v>
      </c>
      <c r="L255" s="17">
        <f>IF($A255,VLOOKUP($A255,posting!$A:$N,9,FALSE),"")</f>
        <v>41397.468101851853</v>
      </c>
      <c r="M255" s="15">
        <f>IF($A255,VLOOKUP($A255,posting!$A:$N,10,FALSE),"")</f>
        <v>0.42307692307692302</v>
      </c>
      <c r="N255" s="15">
        <f>IF($A255,VLOOKUP($A255,posting!$A:$N,11,FALSE),"")</f>
        <v>0</v>
      </c>
      <c r="O255" s="15" t="str">
        <f>IF($A255,IF(VLOOKUP($A255,posting!$A:$N,13,FALSE)&gt;0,VLOOKUP($A255,posting!$A:$N,13,FALSE),""),"")</f>
        <v/>
      </c>
      <c r="P255" s="15" t="str">
        <f>IF($A255,IF(VLOOKUP($A255,posting!$A:$N,14,FALSE)&gt;0,VLOOKUP($A255,posting!$A:$N,14,FALSE),""),"")</f>
        <v/>
      </c>
      <c r="Q255" s="15" t="str">
        <f>IF($O255="","",VLOOKUP($O255,image!$A:$N,3,FALSE))</f>
        <v/>
      </c>
    </row>
    <row r="256" spans="1:17" s="15" customFormat="1" x14ac:dyDescent="0.25">
      <c r="A256" s="14">
        <v>112</v>
      </c>
      <c r="B256" s="15">
        <f>IF($A256,VLOOKUP($A256,posting!$A:$N,2,FALSE),"")</f>
        <v>6</v>
      </c>
      <c r="C256" s="15">
        <f>IF($A256,VLOOKUP($A256,posting!$A:$N,3,FALSE),"")</f>
        <v>3</v>
      </c>
      <c r="D256" s="16" t="str">
        <f>IF($A256,VLOOKUP($A256,posting!$A:$N,4,FALSE),"")</f>
        <v>Goldstandard ist die wahre Diagnose. Ist aber nicht immer definiert oder moeglich.</v>
      </c>
      <c r="E256" s="15" t="str">
        <f>IF($A256,VLOOKUP($A256,posting!$A:$N,12,FALSE),"")</f>
        <v>TXT</v>
      </c>
      <c r="F256" s="15">
        <v>1</v>
      </c>
      <c r="G256" s="15">
        <v>1</v>
      </c>
      <c r="H256" s="15">
        <f>IF($A256,IF(VLOOKUP($A256,posting!$A:$N,5,FALSE)&gt;0,VLOOKUP($A256,posting!$A:$N,5,FALSE),""),"")</f>
        <v>19</v>
      </c>
      <c r="I256" s="17">
        <f>IF($A256,VLOOKUP($A256,posting!$A:$N,6,FALSE),"")</f>
        <v>41397.471678240741</v>
      </c>
      <c r="J256" s="17">
        <f>IF($A256,VLOOKUP($A256,posting!$A:$N,7,FALSE),"")</f>
        <v>41397.472303240742</v>
      </c>
      <c r="K256" s="17">
        <f>IF($A256,VLOOKUP($A256,posting!$A:$N,8,FALSE),"")</f>
        <v>41397.472303240742</v>
      </c>
      <c r="L256" s="17">
        <f>IF($A256,VLOOKUP($A256,posting!$A:$N,9,FALSE),"")</f>
        <v>41397.473009259258</v>
      </c>
      <c r="M256" s="15">
        <f>IF($A256,VLOOKUP($A256,posting!$A:$N,10,FALSE),"")</f>
        <v>0.230769230769231</v>
      </c>
      <c r="N256" s="15">
        <f>IF($A256,VLOOKUP($A256,posting!$A:$N,11,FALSE),"")</f>
        <v>0</v>
      </c>
      <c r="O256" s="15" t="str">
        <f>IF($A256,IF(VLOOKUP($A256,posting!$A:$N,13,FALSE)&gt;0,VLOOKUP($A256,posting!$A:$N,13,FALSE),""),"")</f>
        <v/>
      </c>
      <c r="P256" s="15" t="str">
        <f>IF($A256,IF(VLOOKUP($A256,posting!$A:$N,14,FALSE)&gt;0,VLOOKUP($A256,posting!$A:$N,14,FALSE),""),"")</f>
        <v/>
      </c>
      <c r="Q256" s="15" t="str">
        <f>IF($O256="","",VLOOKUP($O256,image!$A:$N,3,FALSE))</f>
        <v/>
      </c>
    </row>
    <row r="257" spans="1:17" s="15" customFormat="1" x14ac:dyDescent="0.25">
      <c r="A257" s="14">
        <v>113</v>
      </c>
      <c r="B257" s="15">
        <f>IF($A257,VLOOKUP($A257,posting!$A:$N,2,FALSE),"")</f>
        <v>6</v>
      </c>
      <c r="C257" s="15">
        <f>IF($A257,VLOOKUP($A257,posting!$A:$N,3,FALSE),"")</f>
        <v>10</v>
      </c>
      <c r="D257" s="16" t="str">
        <f>IF($A257,VLOOKUP($A257,posting!$A:$N,4,FALSE),"")</f>
        <v>Autopsien am ehesten Goldstandard</v>
      </c>
      <c r="E257" s="15" t="str">
        <f>IF($A257,VLOOKUP($A257,posting!$A:$N,12,FALSE),"")</f>
        <v>TXT</v>
      </c>
      <c r="F257" s="15">
        <v>0</v>
      </c>
      <c r="G257" s="15">
        <v>1</v>
      </c>
      <c r="H257" s="15">
        <f>IF($A257,IF(VLOOKUP($A257,posting!$A:$N,5,FALSE)&gt;0,VLOOKUP($A257,posting!$A:$N,5,FALSE),""),"")</f>
        <v>16</v>
      </c>
      <c r="I257" s="17">
        <f>IF($A257,VLOOKUP($A257,posting!$A:$N,6,FALSE),"")</f>
        <v>41397.473715277774</v>
      </c>
      <c r="J257" s="17">
        <f>IF($A257,VLOOKUP($A257,posting!$A:$N,7,FALSE),"")</f>
        <v>41397.473865740743</v>
      </c>
      <c r="K257" s="17">
        <f>IF($A257,VLOOKUP($A257,posting!$A:$N,8,FALSE),"")</f>
        <v>41397.473877314813</v>
      </c>
      <c r="L257" s="17">
        <f>IF($A257,VLOOKUP($A257,posting!$A:$N,9,FALSE),"")</f>
        <v>41397.474143518521</v>
      </c>
      <c r="M257" s="15">
        <f>IF($A257,VLOOKUP($A257,posting!$A:$N,10,FALSE),"")</f>
        <v>0.115384615384615</v>
      </c>
      <c r="N257" s="15">
        <f>IF($A257,VLOOKUP($A257,posting!$A:$N,11,FALSE),"")</f>
        <v>0</v>
      </c>
      <c r="O257" s="15" t="str">
        <f>IF($A257,IF(VLOOKUP($A257,posting!$A:$N,13,FALSE)&gt;0,VLOOKUP($A257,posting!$A:$N,13,FALSE),""),"")</f>
        <v/>
      </c>
      <c r="P257" s="15" t="str">
        <f>IF($A257,IF(VLOOKUP($A257,posting!$A:$N,14,FALSE)&gt;0,VLOOKUP($A257,posting!$A:$N,14,FALSE),""),"")</f>
        <v/>
      </c>
      <c r="Q257" s="15" t="str">
        <f>IF($O257="","",VLOOKUP($O257,image!$A:$N,3,FALSE))</f>
        <v/>
      </c>
    </row>
    <row r="258" spans="1:17" s="15" customFormat="1" x14ac:dyDescent="0.25">
      <c r="A258" s="14">
        <v>114</v>
      </c>
      <c r="B258" s="15">
        <f>IF($A258,VLOOKUP($A258,posting!$A:$N,2,FALSE),"")</f>
        <v>6</v>
      </c>
      <c r="C258" s="15">
        <f>IF($A258,VLOOKUP($A258,posting!$A:$N,3,FALSE),"")</f>
        <v>3</v>
      </c>
      <c r="D258" s="16" t="str">
        <f>IF($A258,VLOOKUP($A258,posting!$A:$N,4,FALSE),"")</f>
        <v>Pathologische Befunde sind am nächsten am Goldstandard</v>
      </c>
      <c r="E258" s="15" t="str">
        <f>IF($A258,VLOOKUP($A258,posting!$A:$N,12,FALSE),"")</f>
        <v>TXT</v>
      </c>
      <c r="F258" s="15">
        <v>1</v>
      </c>
      <c r="G258" s="15">
        <v>1</v>
      </c>
      <c r="H258" s="15">
        <f>IF($A258,IF(VLOOKUP($A258,posting!$A:$N,5,FALSE)&gt;0,VLOOKUP($A258,posting!$A:$N,5,FALSE),""),"")</f>
        <v>19</v>
      </c>
      <c r="I258" s="17">
        <f>IF($A258,VLOOKUP($A258,posting!$A:$N,6,FALSE),"")</f>
        <v>41397.473333333335</v>
      </c>
      <c r="J258" s="17">
        <f>IF($A258,VLOOKUP($A258,posting!$A:$N,7,FALSE),"")</f>
        <v>41397.47347222222</v>
      </c>
      <c r="K258" s="17">
        <f>IF($A258,VLOOKUP($A258,posting!$A:$N,8,FALSE),"")</f>
        <v>41397.473483796297</v>
      </c>
      <c r="L258" s="17">
        <f>IF($A258,VLOOKUP($A258,posting!$A:$N,9,FALSE),"")</f>
        <v>41397.474178240744</v>
      </c>
      <c r="M258" s="15">
        <f>IF($A258,VLOOKUP($A258,posting!$A:$N,10,FALSE),"")</f>
        <v>0.15384615384615399</v>
      </c>
      <c r="N258" s="15">
        <f>IF($A258,VLOOKUP($A258,posting!$A:$N,11,FALSE),"")</f>
        <v>0</v>
      </c>
      <c r="O258" s="15" t="str">
        <f>IF($A258,IF(VLOOKUP($A258,posting!$A:$N,13,FALSE)&gt;0,VLOOKUP($A258,posting!$A:$N,13,FALSE),""),"")</f>
        <v/>
      </c>
      <c r="P258" s="15" t="str">
        <f>IF($A258,IF(VLOOKUP($A258,posting!$A:$N,14,FALSE)&gt;0,VLOOKUP($A258,posting!$A:$N,14,FALSE),""),"")</f>
        <v/>
      </c>
      <c r="Q258" s="15" t="str">
        <f>IF($O258="","",VLOOKUP($O258,image!$A:$N,3,FALSE))</f>
        <v/>
      </c>
    </row>
    <row r="259" spans="1:17" s="15" customFormat="1" ht="30" x14ac:dyDescent="0.25">
      <c r="A259" s="14">
        <v>115</v>
      </c>
      <c r="B259" s="15">
        <f>IF($A259,VLOOKUP($A259,posting!$A:$N,2,FALSE),"")</f>
        <v>6</v>
      </c>
      <c r="C259" s="15">
        <f>IF($A259,VLOOKUP($A259,posting!$A:$N,3,FALSE),"")</f>
        <v>10</v>
      </c>
      <c r="D259" s="16" t="str">
        <f>IF($A259,VLOOKUP($A259,posting!$A:$N,4,FALSE),"")</f>
        <v>sonst immer Kombination verschiedener Diagnostiken als "Goldstandard", um zu vergleichenden Test zu vergleichen (Vierfeldertafel aufstellen)</v>
      </c>
      <c r="E259" s="15" t="str">
        <f>IF($A259,VLOOKUP($A259,posting!$A:$N,12,FALSE),"")</f>
        <v>TXT</v>
      </c>
      <c r="F259" s="15">
        <v>1</v>
      </c>
      <c r="G259" s="15">
        <v>1</v>
      </c>
      <c r="H259" s="15">
        <f>IF($A259,IF(VLOOKUP($A259,posting!$A:$N,5,FALSE)&gt;0,VLOOKUP($A259,posting!$A:$N,5,FALSE),""),"")</f>
        <v>16</v>
      </c>
      <c r="I259" s="17">
        <f>IF($A259,VLOOKUP($A259,posting!$A:$N,6,FALSE),"")</f>
        <v>41397.474039351851</v>
      </c>
      <c r="J259" s="17">
        <f>IF($A259,VLOOKUP($A259,posting!$A:$N,7,FALSE),"")</f>
        <v>41397.474606481483</v>
      </c>
      <c r="K259" s="17">
        <f>IF($A259,VLOOKUP($A259,posting!$A:$N,8,FALSE),"")</f>
        <v>41397.474606481483</v>
      </c>
      <c r="L259" s="17">
        <f>IF($A259,VLOOKUP($A259,posting!$A:$N,9,FALSE),"")</f>
        <v>41397.474872685183</v>
      </c>
      <c r="M259" s="15">
        <f>IF($A259,VLOOKUP($A259,posting!$A:$N,10,FALSE),"")</f>
        <v>0.38461538461538503</v>
      </c>
      <c r="N259" s="15">
        <f>IF($A259,VLOOKUP($A259,posting!$A:$N,11,FALSE),"")</f>
        <v>0</v>
      </c>
      <c r="O259" s="15" t="str">
        <f>IF($A259,IF(VLOOKUP($A259,posting!$A:$N,13,FALSE)&gt;0,VLOOKUP($A259,posting!$A:$N,13,FALSE),""),"")</f>
        <v/>
      </c>
      <c r="P259" s="15" t="str">
        <f>IF($A259,IF(VLOOKUP($A259,posting!$A:$N,14,FALSE)&gt;0,VLOOKUP($A259,posting!$A:$N,14,FALSE),""),"")</f>
        <v/>
      </c>
      <c r="Q259" s="15" t="str">
        <f>IF($O259="","",VLOOKUP($O259,image!$A:$N,3,FALSE))</f>
        <v/>
      </c>
    </row>
    <row r="260" spans="1:17" s="15" customFormat="1" x14ac:dyDescent="0.25">
      <c r="A260" s="14">
        <v>116</v>
      </c>
      <c r="B260" s="15">
        <f>IF($A260,VLOOKUP($A260,posting!$A:$N,2,FALSE),"")</f>
        <v>6</v>
      </c>
      <c r="C260" s="15">
        <f>IF($A260,VLOOKUP($A260,posting!$A:$N,3,FALSE),"")</f>
        <v>10</v>
      </c>
      <c r="D260" s="16" t="str">
        <f>IF($A260,VLOOKUP($A260,posting!$A:$N,4,FALSE),"")</f>
        <v>was ist Sensitivität als bedingte Wahrscheinlichkeit?</v>
      </c>
      <c r="E260" s="15" t="str">
        <f>IF($A260,VLOOKUP($A260,posting!$A:$N,12,FALSE),"")</f>
        <v>TXT</v>
      </c>
      <c r="F260" s="15">
        <v>0</v>
      </c>
      <c r="G260" s="15">
        <v>1</v>
      </c>
      <c r="H260" s="15">
        <f>IF($A260,IF(VLOOKUP($A260,posting!$A:$N,5,FALSE)&gt;0,VLOOKUP($A260,posting!$A:$N,5,FALSE),""),"")</f>
        <v>16</v>
      </c>
      <c r="I260" s="17">
        <f>IF($A260,VLOOKUP($A260,posting!$A:$N,6,FALSE),"")</f>
        <v>41397.475081018521</v>
      </c>
      <c r="J260" s="17">
        <f>IF($A260,VLOOKUP($A260,posting!$A:$N,7,FALSE),"")</f>
        <v>41397.475254629629</v>
      </c>
      <c r="K260" s="17">
        <f>IF($A260,VLOOKUP($A260,posting!$A:$N,8,FALSE),"")</f>
        <v>41397.475254629629</v>
      </c>
      <c r="L260" s="17">
        <f>IF($A260,VLOOKUP($A260,posting!$A:$N,9,FALSE),"")</f>
        <v>41397.47552083333</v>
      </c>
      <c r="M260" s="15">
        <f>IF($A260,VLOOKUP($A260,posting!$A:$N,10,FALSE),"")</f>
        <v>0.115384615384615</v>
      </c>
      <c r="N260" s="15">
        <f>IF($A260,VLOOKUP($A260,posting!$A:$N,11,FALSE),"")</f>
        <v>0</v>
      </c>
      <c r="O260" s="15" t="str">
        <f>IF($A260,IF(VLOOKUP($A260,posting!$A:$N,13,FALSE)&gt;0,VLOOKUP($A260,posting!$A:$N,13,FALSE),""),"")</f>
        <v/>
      </c>
      <c r="P260" s="15" t="str">
        <f>IF($A260,IF(VLOOKUP($A260,posting!$A:$N,14,FALSE)&gt;0,VLOOKUP($A260,posting!$A:$N,14,FALSE),""),"")</f>
        <v/>
      </c>
      <c r="Q260" s="15" t="str">
        <f>IF($O260="","",VLOOKUP($O260,image!$A:$N,3,FALSE))</f>
        <v/>
      </c>
    </row>
    <row r="261" spans="1:17" s="15" customFormat="1" x14ac:dyDescent="0.25">
      <c r="A261" s="14">
        <v>117</v>
      </c>
      <c r="B261" s="15">
        <f>IF($A261,VLOOKUP($A261,posting!$A:$N,2,FALSE),"")</f>
        <v>6</v>
      </c>
      <c r="C261" s="15">
        <f>IF($A261,VLOOKUP($A261,posting!$A:$N,3,FALSE),"")</f>
        <v>9</v>
      </c>
      <c r="D261" s="16" t="str">
        <f>IF($A261,VLOOKUP($A261,posting!$A:$N,4,FALSE),"")</f>
        <v>Sensitivität: Def.: Wahr pos. / Kranke</v>
      </c>
      <c r="E261" s="15" t="str">
        <f>IF($A261,VLOOKUP($A261,posting!$A:$N,12,FALSE),"")</f>
        <v>TXT</v>
      </c>
      <c r="F261" s="15">
        <v>1</v>
      </c>
      <c r="G261" s="15">
        <v>1</v>
      </c>
      <c r="H261" s="15">
        <f>IF($A261,IF(VLOOKUP($A261,posting!$A:$N,5,FALSE)&gt;0,VLOOKUP($A261,posting!$A:$N,5,FALSE),""),"")</f>
        <v>19</v>
      </c>
      <c r="I261" s="17">
        <f>IF($A261,VLOOKUP($A261,posting!$A:$N,6,FALSE),"")</f>
        <v>41397.474351851852</v>
      </c>
      <c r="J261" s="17">
        <f>IF($A261,VLOOKUP($A261,posting!$A:$N,7,FALSE),"")</f>
        <v>41397.475138888891</v>
      </c>
      <c r="K261" s="17">
        <f>IF($A261,VLOOKUP($A261,posting!$A:$N,8,FALSE),"")</f>
        <v>41397.475185185183</v>
      </c>
      <c r="L261" s="17">
        <f>IF($A261,VLOOKUP($A261,posting!$A:$N,9,FALSE),"")</f>
        <v>41397.475891203707</v>
      </c>
      <c r="M261" s="15">
        <f>IF($A261,VLOOKUP($A261,posting!$A:$N,10,FALSE),"")</f>
        <v>-7.69230769230769E-2</v>
      </c>
      <c r="N261" s="15">
        <f>IF($A261,VLOOKUP($A261,posting!$A:$N,11,FALSE),"")</f>
        <v>0</v>
      </c>
      <c r="O261" s="15" t="str">
        <f>IF($A261,IF(VLOOKUP($A261,posting!$A:$N,13,FALSE)&gt;0,VLOOKUP($A261,posting!$A:$N,13,FALSE),""),"")</f>
        <v/>
      </c>
      <c r="P261" s="15" t="str">
        <f>IF($A261,IF(VLOOKUP($A261,posting!$A:$N,14,FALSE)&gt;0,VLOOKUP($A261,posting!$A:$N,14,FALSE),""),"")</f>
        <v/>
      </c>
      <c r="Q261" s="15" t="str">
        <f>IF($O261="","",VLOOKUP($O261,image!$A:$N,3,FALSE))</f>
        <v/>
      </c>
    </row>
    <row r="262" spans="1:17" s="15" customFormat="1" x14ac:dyDescent="0.25">
      <c r="A262" s="14">
        <v>118</v>
      </c>
      <c r="B262" s="15">
        <f>IF($A262,VLOOKUP($A262,posting!$A:$N,2,FALSE),"")</f>
        <v>6</v>
      </c>
      <c r="C262" s="15">
        <f>IF($A262,VLOOKUP($A262,posting!$A:$N,3,FALSE),"")</f>
        <v>3</v>
      </c>
      <c r="D262" s="16" t="str">
        <f>IF($A262,VLOOKUP($A262,posting!$A:$N,4,FALSE),"")</f>
        <v>Sensitivität ist Wahr positive durch die Menge aller wirklich kranken bzw. Wahr pos./(Wahr pos + Falsch Negativ)</v>
      </c>
      <c r="E262" s="15" t="str">
        <f>IF($A262,VLOOKUP($A262,posting!$A:$N,12,FALSE),"")</f>
        <v>TXT</v>
      </c>
      <c r="F262" s="15">
        <v>1</v>
      </c>
      <c r="G262" s="15">
        <v>1</v>
      </c>
      <c r="H262" s="15">
        <f>IF($A262,IF(VLOOKUP($A262,posting!$A:$N,5,FALSE)&gt;0,VLOOKUP($A262,posting!$A:$N,5,FALSE),""),"")</f>
        <v>19</v>
      </c>
      <c r="I262" s="17">
        <f>IF($A262,VLOOKUP($A262,posting!$A:$N,6,FALSE),"")</f>
        <v>41397.475937499999</v>
      </c>
      <c r="J262" s="17">
        <f>IF($A262,VLOOKUP($A262,posting!$A:$N,7,FALSE),"")</f>
        <v>41397.475231481483</v>
      </c>
      <c r="K262" s="17">
        <f>IF($A262,VLOOKUP($A262,posting!$A:$N,8,FALSE),"")</f>
        <v>41397.475231481483</v>
      </c>
      <c r="L262" s="17">
        <f>IF($A262,VLOOKUP($A262,posting!$A:$N,9,FALSE),"")</f>
        <v>41397.475937499999</v>
      </c>
      <c r="M262" s="15">
        <f>IF($A262,VLOOKUP($A262,posting!$A:$N,10,FALSE),"")</f>
        <v>0.5</v>
      </c>
      <c r="N262" s="15">
        <f>IF($A262,VLOOKUP($A262,posting!$A:$N,11,FALSE),"")</f>
        <v>0</v>
      </c>
      <c r="O262" s="15" t="str">
        <f>IF($A262,IF(VLOOKUP($A262,posting!$A:$N,13,FALSE)&gt;0,VLOOKUP($A262,posting!$A:$N,13,FALSE),""),"")</f>
        <v/>
      </c>
      <c r="P262" s="15" t="str">
        <f>IF($A262,IF(VLOOKUP($A262,posting!$A:$N,14,FALSE)&gt;0,VLOOKUP($A262,posting!$A:$N,14,FALSE),""),"")</f>
        <v/>
      </c>
      <c r="Q262" s="15" t="str">
        <f>IF($O262="","",VLOOKUP($O262,image!$A:$N,3,FALSE))</f>
        <v/>
      </c>
    </row>
    <row r="263" spans="1:17" s="15" customFormat="1" x14ac:dyDescent="0.25">
      <c r="A263" s="14">
        <v>119</v>
      </c>
      <c r="B263" s="15">
        <f>IF($A263,VLOOKUP($A263,posting!$A:$N,2,FALSE),"")</f>
        <v>6</v>
      </c>
      <c r="C263" s="15">
        <f>IF($A263,VLOOKUP($A263,posting!$A:$N,3,FALSE),"")</f>
        <v>9</v>
      </c>
      <c r="D263" s="16" t="str">
        <f>IF($A263,VLOOKUP($A263,posting!$A:$N,4,FALSE),"")</f>
        <v>Spezifität: Def.: Wahr neg. / Gesund</v>
      </c>
      <c r="E263" s="15" t="str">
        <f>IF($A263,VLOOKUP($A263,posting!$A:$N,12,FALSE),"")</f>
        <v>TXT</v>
      </c>
      <c r="F263" s="15">
        <v>1</v>
      </c>
      <c r="G263" s="15">
        <v>1</v>
      </c>
      <c r="H263" s="15">
        <f>IF($A263,IF(VLOOKUP($A263,posting!$A:$N,5,FALSE)&gt;0,VLOOKUP($A263,posting!$A:$N,5,FALSE),""),"")</f>
        <v>19</v>
      </c>
      <c r="I263" s="17">
        <f>IF($A263,VLOOKUP($A263,posting!$A:$N,6,FALSE),"")</f>
        <v>41397.475208333337</v>
      </c>
      <c r="J263" s="17">
        <f>IF($A263,VLOOKUP($A263,posting!$A:$N,7,FALSE),"")</f>
        <v>41397.475462962961</v>
      </c>
      <c r="K263" s="17">
        <f>IF($A263,VLOOKUP($A263,posting!$A:$N,8,FALSE),"")</f>
        <v>41397.475486111114</v>
      </c>
      <c r="L263" s="17">
        <f>IF($A263,VLOOKUP($A263,posting!$A:$N,9,FALSE),"")</f>
        <v>41397.47619212963</v>
      </c>
      <c r="M263" s="15">
        <f>IF($A263,VLOOKUP($A263,posting!$A:$N,10,FALSE),"")</f>
        <v>0.19230769230769201</v>
      </c>
      <c r="N263" s="15">
        <f>IF($A263,VLOOKUP($A263,posting!$A:$N,11,FALSE),"")</f>
        <v>0</v>
      </c>
      <c r="O263" s="15" t="str">
        <f>IF($A263,IF(VLOOKUP($A263,posting!$A:$N,13,FALSE)&gt;0,VLOOKUP($A263,posting!$A:$N,13,FALSE),""),"")</f>
        <v/>
      </c>
      <c r="P263" s="15" t="str">
        <f>IF($A263,IF(VLOOKUP($A263,posting!$A:$N,14,FALSE)&gt;0,VLOOKUP($A263,posting!$A:$N,14,FALSE),""),"")</f>
        <v/>
      </c>
      <c r="Q263" s="15" t="str">
        <f>IF($O263="","",VLOOKUP($O263,image!$A:$N,3,FALSE))</f>
        <v/>
      </c>
    </row>
    <row r="264" spans="1:17" s="15" customFormat="1" x14ac:dyDescent="0.25">
      <c r="A264" s="14">
        <v>120</v>
      </c>
      <c r="B264" s="15">
        <f>IF($A264,VLOOKUP($A264,posting!$A:$N,2,FALSE),"")</f>
        <v>6</v>
      </c>
      <c r="C264" s="15">
        <f>IF($A264,VLOOKUP($A264,posting!$A:$N,3,FALSE),"")</f>
        <v>9</v>
      </c>
      <c r="D264" s="16" t="str">
        <f>IF($A264,VLOOKUP($A264,posting!$A:$N,4,FALSE),"")</f>
        <v>Prädiktive Werte: Def.: Wahr pos./ Test: Krank ---&gt; Also wo der Test zu recht sagt, dass jemand krank ist</v>
      </c>
      <c r="E264" s="15" t="str">
        <f>IF($A264,VLOOKUP($A264,posting!$A:$N,12,FALSE),"")</f>
        <v>TXT</v>
      </c>
      <c r="F264" s="15">
        <v>1</v>
      </c>
      <c r="G264" s="15">
        <v>1</v>
      </c>
      <c r="H264" s="15">
        <f>IF($A264,IF(VLOOKUP($A264,posting!$A:$N,5,FALSE)&gt;0,VLOOKUP($A264,posting!$A:$N,5,FALSE),""),"")</f>
        <v>20</v>
      </c>
      <c r="I264" s="17">
        <f>IF($A264,VLOOKUP($A264,posting!$A:$N,6,FALSE),"")</f>
        <v>41397.475555555553</v>
      </c>
      <c r="J264" s="17">
        <f>IF($A264,VLOOKUP($A264,posting!$A:$N,7,FALSE),"")</f>
        <v>41397.476053240738</v>
      </c>
      <c r="K264" s="17">
        <f>IF($A264,VLOOKUP($A264,posting!$A:$N,8,FALSE),"")</f>
        <v>41397.476087962961</v>
      </c>
      <c r="L264" s="17">
        <f>IF($A264,VLOOKUP($A264,posting!$A:$N,9,FALSE),"")</f>
        <v>41397.476793981485</v>
      </c>
      <c r="M264" s="15">
        <f>IF($A264,VLOOKUP($A264,posting!$A:$N,10,FALSE),"")</f>
        <v>0.269230769230769</v>
      </c>
      <c r="N264" s="15">
        <f>IF($A264,VLOOKUP($A264,posting!$A:$N,11,FALSE),"")</f>
        <v>0</v>
      </c>
      <c r="O264" s="15" t="str">
        <f>IF($A264,IF(VLOOKUP($A264,posting!$A:$N,13,FALSE)&gt;0,VLOOKUP($A264,posting!$A:$N,13,FALSE),""),"")</f>
        <v/>
      </c>
      <c r="P264" s="15" t="str">
        <f>IF($A264,IF(VLOOKUP($A264,posting!$A:$N,14,FALSE)&gt;0,VLOOKUP($A264,posting!$A:$N,14,FALSE),""),"")</f>
        <v/>
      </c>
      <c r="Q264" s="15" t="str">
        <f>IF($O264="","",VLOOKUP($O264,image!$A:$N,3,FALSE))</f>
        <v/>
      </c>
    </row>
    <row r="265" spans="1:17" s="15" customFormat="1" x14ac:dyDescent="0.25">
      <c r="A265" s="14">
        <v>121</v>
      </c>
      <c r="B265" s="15">
        <f>IF($A265,VLOOKUP($A265,posting!$A:$N,2,FALSE),"")</f>
        <v>6</v>
      </c>
      <c r="C265" s="15">
        <f>IF($A265,VLOOKUP($A265,posting!$A:$N,3,FALSE),"")</f>
        <v>9</v>
      </c>
      <c r="D265" s="16" t="str">
        <f>IF($A265,VLOOKUP($A265,posting!$A:$N,4,FALSE),"")</f>
        <v>Formeln nicht auswendig lernen, aber: Werte interpretieren können</v>
      </c>
      <c r="E265" s="15" t="str">
        <f>IF($A265,VLOOKUP($A265,posting!$A:$N,12,FALSE),"")</f>
        <v>TXT</v>
      </c>
      <c r="F265" s="15">
        <v>0</v>
      </c>
      <c r="G265" s="15">
        <v>1</v>
      </c>
      <c r="H265" s="15">
        <f>IF($A265,IF(VLOOKUP($A265,posting!$A:$N,5,FALSE)&gt;0,VLOOKUP($A265,posting!$A:$N,5,FALSE),""),"")</f>
        <v>20</v>
      </c>
      <c r="I265" s="17">
        <f>IF($A265,VLOOKUP($A265,posting!$A:$N,6,FALSE),"")</f>
        <v>41397.476388888892</v>
      </c>
      <c r="J265" s="17">
        <f>IF($A265,VLOOKUP($A265,posting!$A:$N,7,FALSE),"")</f>
        <v>41397.476678240739</v>
      </c>
      <c r="K265" s="17">
        <f>IF($A265,VLOOKUP($A265,posting!$A:$N,8,FALSE),"")</f>
        <v>41397.476689814815</v>
      </c>
      <c r="L265" s="17">
        <f>IF($A265,VLOOKUP($A265,posting!$A:$N,9,FALSE),"")</f>
        <v>41397.477395833332</v>
      </c>
      <c r="M265" s="15">
        <f>IF($A265,VLOOKUP($A265,posting!$A:$N,10,FALSE),"")</f>
        <v>3.8461538461538498E-2</v>
      </c>
      <c r="N265" s="15">
        <f>IF($A265,VLOOKUP($A265,posting!$A:$N,11,FALSE),"")</f>
        <v>0</v>
      </c>
      <c r="O265" s="15" t="str">
        <f>IF($A265,IF(VLOOKUP($A265,posting!$A:$N,13,FALSE)&gt;0,VLOOKUP($A265,posting!$A:$N,13,FALSE),""),"")</f>
        <v/>
      </c>
      <c r="P265" s="15" t="str">
        <f>IF($A265,IF(VLOOKUP($A265,posting!$A:$N,14,FALSE)&gt;0,VLOOKUP($A265,posting!$A:$N,14,FALSE),""),"")</f>
        <v/>
      </c>
      <c r="Q265" s="15" t="str">
        <f>IF($O265="","",VLOOKUP($O265,image!$A:$N,3,FALSE))</f>
        <v/>
      </c>
    </row>
    <row r="266" spans="1:17" s="15" customFormat="1" x14ac:dyDescent="0.25">
      <c r="A266" s="14">
        <v>122</v>
      </c>
      <c r="B266" s="15">
        <f>IF($A266,VLOOKUP($A266,posting!$A:$N,2,FALSE),"")</f>
        <v>6</v>
      </c>
      <c r="C266" s="15">
        <f>IF($A266,VLOOKUP($A266,posting!$A:$N,3,FALSE),"")</f>
        <v>10</v>
      </c>
      <c r="D266" s="16" t="str">
        <f>IF($A266,VLOOKUP($A266,posting!$A:$N,4,FALSE),"")</f>
        <v>Klausur: Formeln nicht auswendig lernen, aber Interpretation der Formeln GANZ, GANZ wichtig</v>
      </c>
      <c r="E266" s="15" t="str">
        <f>IF($A266,VLOOKUP($A266,posting!$A:$N,12,FALSE),"")</f>
        <v>TXT</v>
      </c>
      <c r="F266" s="15">
        <v>1</v>
      </c>
      <c r="G266" s="15">
        <v>1</v>
      </c>
      <c r="H266" s="15">
        <f>IF($A266,IF(VLOOKUP($A266,posting!$A:$N,5,FALSE)&gt;0,VLOOKUP($A266,posting!$A:$N,5,FALSE),""),"")</f>
        <v>16</v>
      </c>
      <c r="I266" s="17">
        <f>IF($A266,VLOOKUP($A266,posting!$A:$N,6,FALSE),"")</f>
        <v>41397.476840277777</v>
      </c>
      <c r="J266" s="17">
        <f>IF($A266,VLOOKUP($A266,posting!$A:$N,7,FALSE),"")</f>
        <v>41397.477175925924</v>
      </c>
      <c r="K266" s="17">
        <f>IF($A266,VLOOKUP($A266,posting!$A:$N,8,FALSE),"")</f>
        <v>41397.477187500001</v>
      </c>
      <c r="L266" s="17">
        <f>IF($A266,VLOOKUP($A266,posting!$A:$N,9,FALSE),"")</f>
        <v>41397.477453703701</v>
      </c>
      <c r="M266" s="15">
        <f>IF($A266,VLOOKUP($A266,posting!$A:$N,10,FALSE),"")</f>
        <v>0.34615384615384598</v>
      </c>
      <c r="N266" s="15">
        <f>IF($A266,VLOOKUP($A266,posting!$A:$N,11,FALSE),"")</f>
        <v>0</v>
      </c>
      <c r="O266" s="15" t="str">
        <f>IF($A266,IF(VLOOKUP($A266,posting!$A:$N,13,FALSE)&gt;0,VLOOKUP($A266,posting!$A:$N,13,FALSE),""),"")</f>
        <v/>
      </c>
      <c r="P266" s="15" t="str">
        <f>IF($A266,IF(VLOOKUP($A266,posting!$A:$N,14,FALSE)&gt;0,VLOOKUP($A266,posting!$A:$N,14,FALSE),""),"")</f>
        <v/>
      </c>
      <c r="Q266" s="15" t="str">
        <f>IF($O266="","",VLOOKUP($O266,image!$A:$N,3,FALSE))</f>
        <v/>
      </c>
    </row>
    <row r="267" spans="1:17" s="15" customFormat="1" x14ac:dyDescent="0.25">
      <c r="A267" s="14">
        <v>123</v>
      </c>
      <c r="B267" s="15">
        <f>IF($A267,VLOOKUP($A267,posting!$A:$N,2,FALSE),"")</f>
        <v>6</v>
      </c>
      <c r="C267" s="15">
        <f>IF($A267,VLOOKUP($A267,posting!$A:$N,3,FALSE),"")</f>
        <v>3</v>
      </c>
      <c r="D267" s="16" t="str">
        <f>IF($A267,VLOOKUP($A267,posting!$A:$N,4,FALSE),"")</f>
        <v>Prävalenz ist Wahrscheinlichkeit krank zu sein</v>
      </c>
      <c r="E267" s="15" t="str">
        <f>IF($A267,VLOOKUP($A267,posting!$A:$N,12,FALSE),"")</f>
        <v>TXT</v>
      </c>
      <c r="F267" s="15">
        <v>0</v>
      </c>
      <c r="G267" s="15">
        <v>1</v>
      </c>
      <c r="H267" s="15">
        <f>IF($A267,IF(VLOOKUP($A267,posting!$A:$N,5,FALSE)&gt;0,VLOOKUP($A267,posting!$A:$N,5,FALSE),""),"")</f>
        <v>20</v>
      </c>
      <c r="I267" s="17">
        <f>IF($A267,VLOOKUP($A267,posting!$A:$N,6,FALSE),"")</f>
        <v>41397.476851851854</v>
      </c>
      <c r="J267" s="17">
        <f>IF($A267,VLOOKUP($A267,posting!$A:$N,7,FALSE),"")</f>
        <v>41397.477037037039</v>
      </c>
      <c r="K267" s="17">
        <f>IF($A267,VLOOKUP($A267,posting!$A:$N,8,FALSE),"")</f>
        <v>41397.477037037039</v>
      </c>
      <c r="L267" s="17">
        <f>IF($A267,VLOOKUP($A267,posting!$A:$N,9,FALSE),"")</f>
        <v>41397.477743055555</v>
      </c>
      <c r="M267" s="15">
        <f>IF($A267,VLOOKUP($A267,posting!$A:$N,10,FALSE),"")</f>
        <v>0.115384615384615</v>
      </c>
      <c r="N267" s="15">
        <f>IF($A267,VLOOKUP($A267,posting!$A:$N,11,FALSE),"")</f>
        <v>0</v>
      </c>
      <c r="O267" s="15" t="str">
        <f>IF($A267,IF(VLOOKUP($A267,posting!$A:$N,13,FALSE)&gt;0,VLOOKUP($A267,posting!$A:$N,13,FALSE),""),"")</f>
        <v/>
      </c>
      <c r="P267" s="15" t="str">
        <f>IF($A267,IF(VLOOKUP($A267,posting!$A:$N,14,FALSE)&gt;0,VLOOKUP($A267,posting!$A:$N,14,FALSE),""),"")</f>
        <v/>
      </c>
      <c r="Q267" s="15" t="str">
        <f>IF($O267="","",VLOOKUP($O267,image!$A:$N,3,FALSE))</f>
        <v/>
      </c>
    </row>
    <row r="268" spans="1:17" s="15" customFormat="1" x14ac:dyDescent="0.25">
      <c r="A268" s="14">
        <v>124</v>
      </c>
      <c r="B268" s="15">
        <f>IF($A268,VLOOKUP($A268,posting!$A:$N,2,FALSE),"")</f>
        <v>6</v>
      </c>
      <c r="C268" s="15">
        <f>IF($A268,VLOOKUP($A268,posting!$A:$N,3,FALSE),"")</f>
        <v>9</v>
      </c>
      <c r="D268" s="16" t="str">
        <f>IF($A268,VLOOKUP($A268,posting!$A:$N,4,FALSE),"")</f>
        <v>Prävalenz: Auftreten einer Krankheit in der Gesamtpopulation</v>
      </c>
      <c r="E268" s="15" t="str">
        <f>IF($A268,VLOOKUP($A268,posting!$A:$N,12,FALSE),"")</f>
        <v>TXT</v>
      </c>
      <c r="F268" s="15">
        <v>1</v>
      </c>
      <c r="G268" s="15">
        <v>1</v>
      </c>
      <c r="H268" s="15">
        <f>IF($A268,IF(VLOOKUP($A268,posting!$A:$N,5,FALSE)&gt;0,VLOOKUP($A268,posting!$A:$N,5,FALSE),""),"")</f>
        <v>20</v>
      </c>
      <c r="I268" s="17">
        <f>IF($A268,VLOOKUP($A268,posting!$A:$N,6,FALSE),"")</f>
        <v>41397.477129629631</v>
      </c>
      <c r="J268" s="17">
        <f>IF($A268,VLOOKUP($A268,posting!$A:$N,7,FALSE),"")</f>
        <v>41397.477372685185</v>
      </c>
      <c r="K268" s="17">
        <f>IF($A268,VLOOKUP($A268,posting!$A:$N,8,FALSE),"")</f>
        <v>41397.477395833332</v>
      </c>
      <c r="L268" s="17">
        <f>IF($A268,VLOOKUP($A268,posting!$A:$N,9,FALSE),"")</f>
        <v>41397.478101851855</v>
      </c>
      <c r="M268" s="15">
        <f>IF($A268,VLOOKUP($A268,posting!$A:$N,10,FALSE),"")</f>
        <v>0.15384615384615399</v>
      </c>
      <c r="N268" s="15">
        <f>IF($A268,VLOOKUP($A268,posting!$A:$N,11,FALSE),"")</f>
        <v>0</v>
      </c>
      <c r="O268" s="15" t="str">
        <f>IF($A268,IF(VLOOKUP($A268,posting!$A:$N,13,FALSE)&gt;0,VLOOKUP($A268,posting!$A:$N,13,FALSE),""),"")</f>
        <v/>
      </c>
      <c r="P268" s="15" t="str">
        <f>IF($A268,IF(VLOOKUP($A268,posting!$A:$N,14,FALSE)&gt;0,VLOOKUP($A268,posting!$A:$N,14,FALSE),""),"")</f>
        <v/>
      </c>
      <c r="Q268" s="15" t="str">
        <f>IF($O268="","",VLOOKUP($O268,image!$A:$N,3,FALSE))</f>
        <v/>
      </c>
    </row>
    <row r="269" spans="1:17" s="15" customFormat="1" x14ac:dyDescent="0.25">
      <c r="A269" s="14">
        <v>125</v>
      </c>
      <c r="B269" s="15">
        <f>IF($A269,VLOOKUP($A269,posting!$A:$N,2,FALSE),"")</f>
        <v>6</v>
      </c>
      <c r="C269" s="15">
        <f>IF($A269,VLOOKUP($A269,posting!$A:$N,3,FALSE),"")</f>
        <v>10</v>
      </c>
      <c r="D269" s="16" t="str">
        <f>IF($A269,VLOOKUP($A269,posting!$A:$N,4,FALSE),"")</f>
        <v>Was ist Prävalenz nicht? krank im Testkollektiv</v>
      </c>
      <c r="E269" s="15" t="str">
        <f>IF($A269,VLOOKUP($A269,posting!$A:$N,12,FALSE),"")</f>
        <v>TXT</v>
      </c>
      <c r="F269" s="15">
        <v>1</v>
      </c>
      <c r="G269" s="15">
        <v>1</v>
      </c>
      <c r="H269" s="15">
        <f>IF($A269,IF(VLOOKUP($A269,posting!$A:$N,5,FALSE)&gt;0,VLOOKUP($A269,posting!$A:$N,5,FALSE),""),"")</f>
        <v>16</v>
      </c>
      <c r="I269" s="17">
        <f>IF($A269,VLOOKUP($A269,posting!$A:$N,6,FALSE),"")</f>
        <v>41397.477638888886</v>
      </c>
      <c r="J269" s="17">
        <f>IF($A269,VLOOKUP($A269,posting!$A:$N,7,FALSE),"")</f>
        <v>41397.477939814817</v>
      </c>
      <c r="K269" s="17">
        <f>IF($A269,VLOOKUP($A269,posting!$A:$N,8,FALSE),"")</f>
        <v>41397.477939814817</v>
      </c>
      <c r="L269" s="17">
        <f>IF($A269,VLOOKUP($A269,posting!$A:$N,9,FALSE),"")</f>
        <v>41397.478206018517</v>
      </c>
      <c r="M269" s="15">
        <f>IF($A269,VLOOKUP($A269,posting!$A:$N,10,FALSE),"")</f>
        <v>0.115384615384615</v>
      </c>
      <c r="N269" s="15">
        <f>IF($A269,VLOOKUP($A269,posting!$A:$N,11,FALSE),"")</f>
        <v>0</v>
      </c>
      <c r="O269" s="15" t="str">
        <f>IF($A269,IF(VLOOKUP($A269,posting!$A:$N,13,FALSE)&gt;0,VLOOKUP($A269,posting!$A:$N,13,FALSE),""),"")</f>
        <v/>
      </c>
      <c r="P269" s="15" t="str">
        <f>IF($A269,IF(VLOOKUP($A269,posting!$A:$N,14,FALSE)&gt;0,VLOOKUP($A269,posting!$A:$N,14,FALSE),""),"")</f>
        <v/>
      </c>
      <c r="Q269" s="15" t="str">
        <f>IF($O269="","",VLOOKUP($O269,image!$A:$N,3,FALSE))</f>
        <v/>
      </c>
    </row>
    <row r="270" spans="1:17" s="15" customFormat="1" x14ac:dyDescent="0.25">
      <c r="A270" s="14">
        <v>126</v>
      </c>
      <c r="B270" s="15">
        <f>IF($A270,VLOOKUP($A270,posting!$A:$N,2,FALSE),"")</f>
        <v>6</v>
      </c>
      <c r="C270" s="15">
        <f>IF($A270,VLOOKUP($A270,posting!$A:$N,3,FALSE),"")</f>
        <v>3</v>
      </c>
      <c r="D270" s="16" t="str">
        <f>IF($A270,VLOOKUP($A270,posting!$A:$N,4,FALSE),"")</f>
        <v>Bedingte Wahrscheinlichkeit dass y, wenn x = Fälle mit x und y / Fälle mit x</v>
      </c>
      <c r="E270" s="15" t="str">
        <f>IF($A270,VLOOKUP($A270,posting!$A:$N,12,FALSE),"")</f>
        <v>TXT</v>
      </c>
      <c r="F270" s="15">
        <v>1</v>
      </c>
      <c r="G270" s="15">
        <v>1</v>
      </c>
      <c r="H270" s="15">
        <f>IF($A270,IF(VLOOKUP($A270,posting!$A:$N,5,FALSE)&gt;0,VLOOKUP($A270,posting!$A:$N,5,FALSE),""),"")</f>
        <v>20</v>
      </c>
      <c r="I270" s="17">
        <f>IF($A270,VLOOKUP($A270,posting!$A:$N,6,FALSE),"")</f>
        <v>41397.47991898148</v>
      </c>
      <c r="J270" s="17">
        <f>IF($A270,VLOOKUP($A270,posting!$A:$N,7,FALSE),"")</f>
        <v>41397.479201388887</v>
      </c>
      <c r="K270" s="17">
        <f>IF($A270,VLOOKUP($A270,posting!$A:$N,8,FALSE),"")</f>
        <v>41397.479224537034</v>
      </c>
      <c r="L270" s="17">
        <f>IF($A270,VLOOKUP($A270,posting!$A:$N,9,FALSE),"")</f>
        <v>41397.47991898148</v>
      </c>
      <c r="M270" s="15">
        <f>IF($A270,VLOOKUP($A270,posting!$A:$N,10,FALSE),"")</f>
        <v>0.38461538461538503</v>
      </c>
      <c r="N270" s="15">
        <f>IF($A270,VLOOKUP($A270,posting!$A:$N,11,FALSE),"")</f>
        <v>0</v>
      </c>
      <c r="O270" s="15" t="str">
        <f>IF($A270,IF(VLOOKUP($A270,posting!$A:$N,13,FALSE)&gt;0,VLOOKUP($A270,posting!$A:$N,13,FALSE),""),"")</f>
        <v/>
      </c>
      <c r="P270" s="15" t="str">
        <f>IF($A270,IF(VLOOKUP($A270,posting!$A:$N,14,FALSE)&gt;0,VLOOKUP($A270,posting!$A:$N,14,FALSE),""),"")</f>
        <v/>
      </c>
      <c r="Q270" s="15" t="str">
        <f>IF($O270="","",VLOOKUP($O270,image!$A:$N,3,FALSE))</f>
        <v/>
      </c>
    </row>
    <row r="271" spans="1:17" s="15" customFormat="1" x14ac:dyDescent="0.25">
      <c r="A271" s="14">
        <v>127</v>
      </c>
      <c r="B271" s="15">
        <f>IF($A271,VLOOKUP($A271,posting!$A:$N,2,FALSE),"")</f>
        <v>6</v>
      </c>
      <c r="C271" s="15">
        <f>IF($A271,VLOOKUP($A271,posting!$A:$N,3,FALSE),"")</f>
        <v>10</v>
      </c>
      <c r="D271" s="16" t="str">
        <f>IF($A271,VLOOKUP($A271,posting!$A:$N,4,FALSE),"")</f>
        <v>=&gt; hier: sagt Test krank, wenn man wirklich krank ist?</v>
      </c>
      <c r="E271" s="15" t="str">
        <f>IF($A271,VLOOKUP($A271,posting!$A:$N,12,FALSE),"")</f>
        <v>TXT</v>
      </c>
      <c r="F271" s="15">
        <v>0</v>
      </c>
      <c r="G271" s="15">
        <v>1</v>
      </c>
      <c r="H271" s="15">
        <f>IF($A271,IF(VLOOKUP($A271,posting!$A:$N,5,FALSE)&gt;0,VLOOKUP($A271,posting!$A:$N,5,FALSE),""),"")</f>
        <v>16</v>
      </c>
      <c r="I271" s="17">
        <f>IF($A271,VLOOKUP($A271,posting!$A:$N,6,FALSE),"")</f>
        <v>41397.481122685182</v>
      </c>
      <c r="J271" s="17">
        <f>IF($A271,VLOOKUP($A271,posting!$A:$N,7,FALSE),"")</f>
        <v>41397.481273148151</v>
      </c>
      <c r="K271" s="17">
        <f>IF($A271,VLOOKUP($A271,posting!$A:$N,8,FALSE),"")</f>
        <v>41397.481273148151</v>
      </c>
      <c r="L271" s="17">
        <f>IF($A271,VLOOKUP($A271,posting!$A:$N,9,FALSE),"")</f>
        <v>41397.481539351851</v>
      </c>
      <c r="M271" s="15">
        <f>IF($A271,VLOOKUP($A271,posting!$A:$N,10,FALSE),"")</f>
        <v>0.19230769230769201</v>
      </c>
      <c r="N271" s="15">
        <f>IF($A271,VLOOKUP($A271,posting!$A:$N,11,FALSE),"")</f>
        <v>0</v>
      </c>
      <c r="O271" s="15" t="str">
        <f>IF($A271,IF(VLOOKUP($A271,posting!$A:$N,13,FALSE)&gt;0,VLOOKUP($A271,posting!$A:$N,13,FALSE),""),"")</f>
        <v/>
      </c>
      <c r="P271" s="15" t="str">
        <f>IF($A271,IF(VLOOKUP($A271,posting!$A:$N,14,FALSE)&gt;0,VLOOKUP($A271,posting!$A:$N,14,FALSE),""),"")</f>
        <v/>
      </c>
      <c r="Q271" s="15" t="str">
        <f>IF($O271="","",VLOOKUP($O271,image!$A:$N,3,FALSE))</f>
        <v/>
      </c>
    </row>
    <row r="272" spans="1:17" s="15" customFormat="1" x14ac:dyDescent="0.25">
      <c r="A272" s="14">
        <v>128</v>
      </c>
      <c r="B272" s="15">
        <f>IF($A272,VLOOKUP($A272,posting!$A:$N,2,FALSE),"")</f>
        <v>6</v>
      </c>
      <c r="C272" s="15">
        <f>IF($A272,VLOOKUP($A272,posting!$A:$N,3,FALSE),"")</f>
        <v>3</v>
      </c>
      <c r="D272" s="16" t="str">
        <f>IF($A272,VLOOKUP($A272,posting!$A:$N,4,FALSE),"")</f>
        <v>sensitivität = bedingte wahrscheinlichkeit dass test meint krank wenn tatsächlich krank</v>
      </c>
      <c r="E272" s="15" t="str">
        <f>IF($A272,VLOOKUP($A272,posting!$A:$N,12,FALSE),"")</f>
        <v>TXT</v>
      </c>
      <c r="F272" s="15">
        <v>1</v>
      </c>
      <c r="G272" s="15">
        <v>1</v>
      </c>
      <c r="H272" s="15">
        <f>IF($A272,IF(VLOOKUP($A272,posting!$A:$N,5,FALSE)&gt;0,VLOOKUP($A272,posting!$A:$N,5,FALSE),""),"")</f>
        <v>20</v>
      </c>
      <c r="I272" s="17">
        <f>IF($A272,VLOOKUP($A272,posting!$A:$N,6,FALSE),"")</f>
        <v>41397.480636574073</v>
      </c>
      <c r="J272" s="17">
        <f>IF($A272,VLOOKUP($A272,posting!$A:$N,7,FALSE),"")</f>
        <v>41397.480879629627</v>
      </c>
      <c r="K272" s="17">
        <f>IF($A272,VLOOKUP($A272,posting!$A:$N,8,FALSE),"")</f>
        <v>41397.480902777781</v>
      </c>
      <c r="L272" s="17">
        <f>IF($A272,VLOOKUP($A272,posting!$A:$N,9,FALSE),"")</f>
        <v>41397.48159722222</v>
      </c>
      <c r="M272" s="15">
        <f>IF($A272,VLOOKUP($A272,posting!$A:$N,10,FALSE),"")</f>
        <v>7.69230769230769E-2</v>
      </c>
      <c r="N272" s="15">
        <f>IF($A272,VLOOKUP($A272,posting!$A:$N,11,FALSE),"")</f>
        <v>0</v>
      </c>
      <c r="O272" s="15" t="str">
        <f>IF($A272,IF(VLOOKUP($A272,posting!$A:$N,13,FALSE)&gt;0,VLOOKUP($A272,posting!$A:$N,13,FALSE),""),"")</f>
        <v/>
      </c>
      <c r="P272" s="15" t="str">
        <f>IF($A272,IF(VLOOKUP($A272,posting!$A:$N,14,FALSE)&gt;0,VLOOKUP($A272,posting!$A:$N,14,FALSE),""),"")</f>
        <v/>
      </c>
      <c r="Q272" s="15" t="str">
        <f>IF($O272="","",VLOOKUP($O272,image!$A:$N,3,FALSE))</f>
        <v/>
      </c>
    </row>
    <row r="273" spans="1:17" s="15" customFormat="1" x14ac:dyDescent="0.25">
      <c r="A273" s="14">
        <v>129</v>
      </c>
      <c r="B273" s="15">
        <f>IF($A273,VLOOKUP($A273,posting!$A:$N,2,FALSE),"")</f>
        <v>6</v>
      </c>
      <c r="C273" s="15">
        <f>IF($A273,VLOOKUP($A273,posting!$A:$N,3,FALSE),"")</f>
        <v>3</v>
      </c>
      <c r="D273" s="16" t="str">
        <f>IF($A273,VLOOKUP($A273,posting!$A:$N,4,FALSE),"")</f>
        <v>spezifität = bedingte wahrscheinlichkeit dass test meint gesund wenn tatsächlich gesund</v>
      </c>
      <c r="E273" s="15" t="str">
        <f>IF($A273,VLOOKUP($A273,posting!$A:$N,12,FALSE),"")</f>
        <v>TXT</v>
      </c>
      <c r="F273" s="15">
        <v>1</v>
      </c>
      <c r="G273" s="15">
        <v>1</v>
      </c>
      <c r="H273" s="15">
        <f>IF($A273,IF(VLOOKUP($A273,posting!$A:$N,5,FALSE)&gt;0,VLOOKUP($A273,posting!$A:$N,5,FALSE),""),"")</f>
        <v>20</v>
      </c>
      <c r="I273" s="17">
        <f>IF($A273,VLOOKUP($A273,posting!$A:$N,6,FALSE),"")</f>
        <v>41397.480914351851</v>
      </c>
      <c r="J273" s="17">
        <f>IF($A273,VLOOKUP($A273,posting!$A:$N,7,FALSE),"")</f>
        <v>41397.481064814812</v>
      </c>
      <c r="K273" s="17">
        <f>IF($A273,VLOOKUP($A273,posting!$A:$N,8,FALSE),"")</f>
        <v>41397.481111111112</v>
      </c>
      <c r="L273" s="17">
        <f>IF($A273,VLOOKUP($A273,posting!$A:$N,9,FALSE),"")</f>
        <v>41397.481805555559</v>
      </c>
      <c r="M273" s="15">
        <f>IF($A273,VLOOKUP($A273,posting!$A:$N,10,FALSE),"")</f>
        <v>7.69230769230769E-2</v>
      </c>
      <c r="N273" s="15">
        <f>IF($A273,VLOOKUP($A273,posting!$A:$N,11,FALSE),"")</f>
        <v>0</v>
      </c>
      <c r="O273" s="15" t="str">
        <f>IF($A273,IF(VLOOKUP($A273,posting!$A:$N,13,FALSE)&gt;0,VLOOKUP($A273,posting!$A:$N,13,FALSE),""),"")</f>
        <v/>
      </c>
      <c r="P273" s="15" t="str">
        <f>IF($A273,IF(VLOOKUP($A273,posting!$A:$N,14,FALSE)&gt;0,VLOOKUP($A273,posting!$A:$N,14,FALSE),""),"")</f>
        <v/>
      </c>
      <c r="Q273" s="15" t="str">
        <f>IF($O273="","",VLOOKUP($O273,image!$A:$N,3,FALSE))</f>
        <v/>
      </c>
    </row>
    <row r="274" spans="1:17" s="15" customFormat="1" x14ac:dyDescent="0.25">
      <c r="A274" s="14">
        <v>130</v>
      </c>
      <c r="B274" s="15">
        <f>IF($A274,VLOOKUP($A274,posting!$A:$N,2,FALSE),"")</f>
        <v>6</v>
      </c>
      <c r="C274" s="15">
        <f>IF($A274,VLOOKUP($A274,posting!$A:$N,3,FALSE),"")</f>
        <v>3</v>
      </c>
      <c r="D274" s="16" t="str">
        <f>IF($A274,VLOOKUP($A274,posting!$A:$N,4,FALSE),"")</f>
        <v>pos präd wert = bedingte wahrscheinlichkeit dass man krank ist, wenn test meint krank</v>
      </c>
      <c r="E274" s="15" t="str">
        <f>IF($A274,VLOOKUP($A274,posting!$A:$N,12,FALSE),"")</f>
        <v>TXT</v>
      </c>
      <c r="F274" s="15">
        <v>1</v>
      </c>
      <c r="G274" s="15">
        <v>1</v>
      </c>
      <c r="H274" s="15">
        <f>IF($A274,IF(VLOOKUP($A274,posting!$A:$N,5,FALSE)&gt;0,VLOOKUP($A274,posting!$A:$N,5,FALSE),""),"")</f>
        <v>20</v>
      </c>
      <c r="I274" s="17">
        <f>IF($A274,VLOOKUP($A274,posting!$A:$N,6,FALSE),"")</f>
        <v>41397.481446759259</v>
      </c>
      <c r="J274" s="17">
        <f>IF($A274,VLOOKUP($A274,posting!$A:$N,7,FALSE),"")</f>
        <v>41397.48196759259</v>
      </c>
      <c r="K274" s="17">
        <f>IF($A274,VLOOKUP($A274,posting!$A:$N,8,FALSE),"")</f>
        <v>41397.481990740744</v>
      </c>
      <c r="L274" s="17">
        <f>IF($A274,VLOOKUP($A274,posting!$A:$N,9,FALSE),"")</f>
        <v>41397.482685185183</v>
      </c>
      <c r="M274" s="15">
        <f>IF($A274,VLOOKUP($A274,posting!$A:$N,10,FALSE),"")</f>
        <v>0.38461538461538503</v>
      </c>
      <c r="N274" s="15">
        <f>IF($A274,VLOOKUP($A274,posting!$A:$N,11,FALSE),"")</f>
        <v>0</v>
      </c>
      <c r="O274" s="15" t="str">
        <f>IF($A274,IF(VLOOKUP($A274,posting!$A:$N,13,FALSE)&gt;0,VLOOKUP($A274,posting!$A:$N,13,FALSE),""),"")</f>
        <v/>
      </c>
      <c r="P274" s="15" t="str">
        <f>IF($A274,IF(VLOOKUP($A274,posting!$A:$N,14,FALSE)&gt;0,VLOOKUP($A274,posting!$A:$N,14,FALSE),""),"")</f>
        <v/>
      </c>
      <c r="Q274" s="15" t="str">
        <f>IF($O274="","",VLOOKUP($O274,image!$A:$N,3,FALSE))</f>
        <v/>
      </c>
    </row>
    <row r="275" spans="1:17" s="15" customFormat="1" x14ac:dyDescent="0.25">
      <c r="A275" s="14">
        <v>131</v>
      </c>
      <c r="B275" s="15">
        <f>IF($A275,VLOOKUP($A275,posting!$A:$N,2,FALSE),"")</f>
        <v>6</v>
      </c>
      <c r="C275" s="15">
        <f>IF($A275,VLOOKUP($A275,posting!$A:$N,3,FALSE),"")</f>
        <v>3</v>
      </c>
      <c r="D275" s="16" t="str">
        <f>IF($A275,VLOOKUP($A275,posting!$A:$N,4,FALSE),"")</f>
        <v>neg präd wert = bedingte wahrscheinlichkeit dass man gesund ist, wenn test meint gesund</v>
      </c>
      <c r="E275" s="15" t="str">
        <f>IF($A275,VLOOKUP($A275,posting!$A:$N,12,FALSE),"")</f>
        <v>TXT</v>
      </c>
      <c r="F275" s="15">
        <v>1</v>
      </c>
      <c r="G275" s="15">
        <v>1</v>
      </c>
      <c r="H275" s="15">
        <f>IF($A275,IF(VLOOKUP($A275,posting!$A:$N,5,FALSE)&gt;0,VLOOKUP($A275,posting!$A:$N,5,FALSE),""),"")</f>
        <v>20</v>
      </c>
      <c r="I275" s="17">
        <f>IF($A275,VLOOKUP($A275,posting!$A:$N,6,FALSE),"")</f>
        <v>41397.481990740744</v>
      </c>
      <c r="J275" s="17">
        <f>IF($A275,VLOOKUP($A275,posting!$A:$N,7,FALSE),"")</f>
        <v>41397.482152777775</v>
      </c>
      <c r="K275" s="17">
        <f>IF($A275,VLOOKUP($A275,posting!$A:$N,8,FALSE),"")</f>
        <v>41397.482349537036</v>
      </c>
      <c r="L275" s="17">
        <f>IF($A275,VLOOKUP($A275,posting!$A:$N,9,FALSE),"")</f>
        <v>41397.483055555553</v>
      </c>
      <c r="M275" s="15">
        <f>IF($A275,VLOOKUP($A275,posting!$A:$N,10,FALSE),"")</f>
        <v>0.38461538461538503</v>
      </c>
      <c r="N275" s="15">
        <f>IF($A275,VLOOKUP($A275,posting!$A:$N,11,FALSE),"")</f>
        <v>0</v>
      </c>
      <c r="O275" s="15" t="str">
        <f>IF($A275,IF(VLOOKUP($A275,posting!$A:$N,13,FALSE)&gt;0,VLOOKUP($A275,posting!$A:$N,13,FALSE),""),"")</f>
        <v/>
      </c>
      <c r="P275" s="15" t="str">
        <f>IF($A275,IF(VLOOKUP($A275,posting!$A:$N,14,FALSE)&gt;0,VLOOKUP($A275,posting!$A:$N,14,FALSE),""),"")</f>
        <v/>
      </c>
      <c r="Q275" s="15" t="str">
        <f>IF($O275="","",VLOOKUP($O275,image!$A:$N,3,FALSE))</f>
        <v/>
      </c>
    </row>
    <row r="276" spans="1:17" s="15" customFormat="1" ht="30" x14ac:dyDescent="0.25">
      <c r="A276" s="14">
        <v>132</v>
      </c>
      <c r="B276" s="15">
        <f>IF($A276,VLOOKUP($A276,posting!$A:$N,2,FALSE),"")</f>
        <v>6</v>
      </c>
      <c r="C276" s="15">
        <f>IF($A276,VLOOKUP($A276,posting!$A:$N,3,FALSE),"")</f>
        <v>10</v>
      </c>
      <c r="D276" s="16" t="str">
        <f>IF($A276,VLOOKUP($A276,posting!$A:$N,4,FALSE),"")</f>
        <v>welche Zahlen sind für meinen Patienten überhaupt von Interesse? Beratungssituation (mit Sensitivität und Spezifität): passiert so häufig, ist aber schädlich für Patienten</v>
      </c>
      <c r="E276" s="15" t="str">
        <f>IF($A276,VLOOKUP($A276,posting!$A:$N,12,FALSE),"")</f>
        <v>TXT</v>
      </c>
      <c r="F276" s="15">
        <v>0</v>
      </c>
      <c r="G276" s="15">
        <v>1</v>
      </c>
      <c r="H276" s="15">
        <f>IF($A276,IF(VLOOKUP($A276,posting!$A:$N,5,FALSE)&gt;0,VLOOKUP($A276,posting!$A:$N,5,FALSE),""),"")</f>
        <v>16</v>
      </c>
      <c r="I276" s="17">
        <f>IF($A276,VLOOKUP($A276,posting!$A:$N,6,FALSE),"")</f>
        <v>41397.483275462961</v>
      </c>
      <c r="J276" s="17">
        <f>IF($A276,VLOOKUP($A276,posting!$A:$N,7,FALSE),"")</f>
        <v>41397.484270833331</v>
      </c>
      <c r="K276" s="17">
        <f>IF($A276,VLOOKUP($A276,posting!$A:$N,8,FALSE),"")</f>
        <v>41397.484340277777</v>
      </c>
      <c r="L276" s="17">
        <f>IF($A276,VLOOKUP($A276,posting!$A:$N,9,FALSE),"")</f>
        <v>41397.484606481485</v>
      </c>
      <c r="M276" s="15">
        <f>IF($A276,VLOOKUP($A276,posting!$A:$N,10,FALSE),"")</f>
        <v>0.42307692307692302</v>
      </c>
      <c r="N276" s="15">
        <f>IF($A276,VLOOKUP($A276,posting!$A:$N,11,FALSE),"")</f>
        <v>0</v>
      </c>
      <c r="O276" s="15" t="str">
        <f>IF($A276,IF(VLOOKUP($A276,posting!$A:$N,13,FALSE)&gt;0,VLOOKUP($A276,posting!$A:$N,13,FALSE),""),"")</f>
        <v/>
      </c>
      <c r="P276" s="15" t="str">
        <f>IF($A276,IF(VLOOKUP($A276,posting!$A:$N,14,FALSE)&gt;0,VLOOKUP($A276,posting!$A:$N,14,FALSE),""),"")</f>
        <v/>
      </c>
      <c r="Q276" s="15" t="str">
        <f>IF($O276="","",VLOOKUP($O276,image!$A:$N,3,FALSE))</f>
        <v/>
      </c>
    </row>
    <row r="277" spans="1:17" s="15" customFormat="1" x14ac:dyDescent="0.25">
      <c r="A277" s="14">
        <v>133</v>
      </c>
      <c r="B277" s="15">
        <f>IF($A277,VLOOKUP($A277,posting!$A:$N,2,FALSE),"")</f>
        <v>6</v>
      </c>
      <c r="C277" s="15">
        <f>IF($A277,VLOOKUP($A277,posting!$A:$N,3,FALSE),"")</f>
        <v>9</v>
      </c>
      <c r="D277" s="16" t="str">
        <f>IF($A277,VLOOKUP($A277,posting!$A:$N,4,FALSE),"")</f>
        <v>Prädiktive WErte für Patienten das iteressante: Der Pat. will wissen, ob er krank ist</v>
      </c>
      <c r="E277" s="15" t="str">
        <f>IF($A277,VLOOKUP($A277,posting!$A:$N,12,FALSE),"")</f>
        <v>TXT</v>
      </c>
      <c r="F277" s="15">
        <v>1</v>
      </c>
      <c r="G277" s="15">
        <v>1</v>
      </c>
      <c r="H277" s="15">
        <f>IF($A277,IF(VLOOKUP($A277,posting!$A:$N,5,FALSE)&gt;0,VLOOKUP($A277,posting!$A:$N,5,FALSE),""),"")</f>
        <v>20</v>
      </c>
      <c r="I277" s="17">
        <f>IF($A277,VLOOKUP($A277,posting!$A:$N,6,FALSE),"")</f>
        <v>41397.483680555553</v>
      </c>
      <c r="J277" s="17">
        <f>IF($A277,VLOOKUP($A277,posting!$A:$N,7,FALSE),"")</f>
        <v>41397.483877314815</v>
      </c>
      <c r="K277" s="17">
        <f>IF($A277,VLOOKUP($A277,posting!$A:$N,8,FALSE),"")</f>
        <v>41397.483969907407</v>
      </c>
      <c r="L277" s="17">
        <f>IF($A277,VLOOKUP($A277,posting!$A:$N,9,FALSE),"")</f>
        <v>41397.484675925924</v>
      </c>
      <c r="M277" s="15">
        <f>IF($A277,VLOOKUP($A277,posting!$A:$N,10,FALSE),"")</f>
        <v>0.269230769230769</v>
      </c>
      <c r="N277" s="15">
        <f>IF($A277,VLOOKUP($A277,posting!$A:$N,11,FALSE),"")</f>
        <v>0</v>
      </c>
      <c r="O277" s="15" t="str">
        <f>IF($A277,IF(VLOOKUP($A277,posting!$A:$N,13,FALSE)&gt;0,VLOOKUP($A277,posting!$A:$N,13,FALSE),""),"")</f>
        <v/>
      </c>
      <c r="P277" s="15" t="str">
        <f>IF($A277,IF(VLOOKUP($A277,posting!$A:$N,14,FALSE)&gt;0,VLOOKUP($A277,posting!$A:$N,14,FALSE),""),"")</f>
        <v/>
      </c>
      <c r="Q277" s="15" t="str">
        <f>IF($O277="","",VLOOKUP($O277,image!$A:$N,3,FALSE))</f>
        <v/>
      </c>
    </row>
    <row r="278" spans="1:17" s="15" customFormat="1" x14ac:dyDescent="0.25">
      <c r="A278" s="14">
        <v>134</v>
      </c>
      <c r="B278" s="15">
        <f>IF($A278,VLOOKUP($A278,posting!$A:$N,2,FALSE),"")</f>
        <v>6</v>
      </c>
      <c r="C278" s="15">
        <f>IF($A278,VLOOKUP($A278,posting!$A:$N,3,FALSE),"")</f>
        <v>10</v>
      </c>
      <c r="D278" s="16" t="str">
        <f>IF($A278,VLOOKUP($A278,posting!$A:$N,4,FALSE),"")</f>
        <v>Patienten interessiert den positiven prädikativer Wert</v>
      </c>
      <c r="E278" s="15" t="str">
        <f>IF($A278,VLOOKUP($A278,posting!$A:$N,12,FALSE),"")</f>
        <v>TXT</v>
      </c>
      <c r="F278" s="15">
        <v>1</v>
      </c>
      <c r="G278" s="15">
        <v>1</v>
      </c>
      <c r="H278" s="15">
        <f>IF($A278,IF(VLOOKUP($A278,posting!$A:$N,5,FALSE)&gt;0,VLOOKUP($A278,posting!$A:$N,5,FALSE),""),"")</f>
        <v>16</v>
      </c>
      <c r="I278" s="17">
        <f>IF($A278,VLOOKUP($A278,posting!$A:$N,6,FALSE),"")</f>
        <v>41397.484351851854</v>
      </c>
      <c r="J278" s="17">
        <f>IF($A278,VLOOKUP($A278,posting!$A:$N,7,FALSE),"")</f>
        <v>41397.484490740739</v>
      </c>
      <c r="K278" s="17">
        <f>IF($A278,VLOOKUP($A278,posting!$A:$N,8,FALSE),"")</f>
        <v>41397.484502314815</v>
      </c>
      <c r="L278" s="17">
        <f>IF($A278,VLOOKUP($A278,posting!$A:$N,9,FALSE),"")</f>
        <v>41397.484768518516</v>
      </c>
      <c r="M278" s="15">
        <f>IF($A278,VLOOKUP($A278,posting!$A:$N,10,FALSE),"")</f>
        <v>0.19230769230769201</v>
      </c>
      <c r="N278" s="15">
        <f>IF($A278,VLOOKUP($A278,posting!$A:$N,11,FALSE),"")</f>
        <v>0</v>
      </c>
      <c r="O278" s="15" t="str">
        <f>IF($A278,IF(VLOOKUP($A278,posting!$A:$N,13,FALSE)&gt;0,VLOOKUP($A278,posting!$A:$N,13,FALSE),""),"")</f>
        <v/>
      </c>
      <c r="P278" s="15" t="str">
        <f>IF($A278,IF(VLOOKUP($A278,posting!$A:$N,14,FALSE)&gt;0,VLOOKUP($A278,posting!$A:$N,14,FALSE),""),"")</f>
        <v/>
      </c>
      <c r="Q278" s="15" t="str">
        <f>IF($O278="","",VLOOKUP($O278,image!$A:$N,3,FALSE))</f>
        <v/>
      </c>
    </row>
    <row r="279" spans="1:17" s="15" customFormat="1" x14ac:dyDescent="0.25">
      <c r="A279" s="14">
        <v>135</v>
      </c>
      <c r="B279" s="15">
        <f>IF($A279,VLOOKUP($A279,posting!$A:$N,2,FALSE),"")</f>
        <v>6</v>
      </c>
      <c r="C279" s="15">
        <f>IF($A279,VLOOKUP($A279,posting!$A:$N,3,FALSE),"")</f>
        <v>3</v>
      </c>
      <c r="D279" s="16" t="str">
        <f>IF($A279,VLOOKUP($A279,posting!$A:$N,4,FALSE),"")</f>
        <v>das heisst: wie wahrscheinlich es ist, dass er krank ist.</v>
      </c>
      <c r="E279" s="15" t="str">
        <f>IF($A279,VLOOKUP($A279,posting!$A:$N,12,FALSE),"")</f>
        <v>TXT</v>
      </c>
      <c r="F279" s="15">
        <v>0</v>
      </c>
      <c r="G279" s="15">
        <v>1</v>
      </c>
      <c r="H279" s="15">
        <f>IF($A279,IF(VLOOKUP($A279,posting!$A:$N,5,FALSE)&gt;0,VLOOKUP($A279,posting!$A:$N,5,FALSE),""),"")</f>
        <v>20</v>
      </c>
      <c r="I279" s="17">
        <f>IF($A279,VLOOKUP($A279,posting!$A:$N,6,FALSE),"")</f>
        <v>41397.484131944446</v>
      </c>
      <c r="J279" s="17">
        <f>IF($A279,VLOOKUP($A279,posting!$A:$N,7,FALSE),"")</f>
        <v>41397.484247685185</v>
      </c>
      <c r="K279" s="17">
        <f>IF($A279,VLOOKUP($A279,posting!$A:$N,8,FALSE),"")</f>
        <v>41397.484259259261</v>
      </c>
      <c r="L279" s="17">
        <f>IF($A279,VLOOKUP($A279,posting!$A:$N,9,FALSE),"")</f>
        <v>41397.484965277778</v>
      </c>
      <c r="M279" s="15">
        <f>IF($A279,VLOOKUP($A279,posting!$A:$N,10,FALSE),"")</f>
        <v>0.15384615384615399</v>
      </c>
      <c r="N279" s="15">
        <f>IF($A279,VLOOKUP($A279,posting!$A:$N,11,FALSE),"")</f>
        <v>0</v>
      </c>
      <c r="O279" s="15" t="str">
        <f>IF($A279,IF(VLOOKUP($A279,posting!$A:$N,13,FALSE)&gt;0,VLOOKUP($A279,posting!$A:$N,13,FALSE),""),"")</f>
        <v/>
      </c>
      <c r="P279" s="15" t="str">
        <f>IF($A279,IF(VLOOKUP($A279,posting!$A:$N,14,FALSE)&gt;0,VLOOKUP($A279,posting!$A:$N,14,FALSE),""),"")</f>
        <v/>
      </c>
      <c r="Q279" s="15" t="str">
        <f>IF($O279="","",VLOOKUP($O279,image!$A:$N,3,FALSE))</f>
        <v/>
      </c>
    </row>
    <row r="280" spans="1:17" s="15" customFormat="1" x14ac:dyDescent="0.25">
      <c r="A280" s="14">
        <v>136</v>
      </c>
      <c r="B280" s="15">
        <f>IF($A280,VLOOKUP($A280,posting!$A:$N,2,FALSE),"")</f>
        <v>6</v>
      </c>
      <c r="C280" s="15">
        <f>IF($A280,VLOOKUP($A280,posting!$A:$N,3,FALSE),"")</f>
        <v>10</v>
      </c>
      <c r="D280" s="16" t="str">
        <f>IF($A280,VLOOKUP($A280,posting!$A:$N,4,FALSE),"")</f>
        <v>CAVE: Bei Krankheiten mit niedriger Prävalenz sind Tests nicht zuverlässig</v>
      </c>
      <c r="E280" s="15" t="str">
        <f>IF($A280,VLOOKUP($A280,posting!$A:$N,12,FALSE),"")</f>
        <v>TXT</v>
      </c>
      <c r="F280" s="15">
        <v>1</v>
      </c>
      <c r="G280" s="15">
        <v>1</v>
      </c>
      <c r="H280" s="15">
        <f>IF($A280,IF(VLOOKUP($A280,posting!$A:$N,5,FALSE)&gt;0,VLOOKUP($A280,posting!$A:$N,5,FALSE),""),"")</f>
        <v>16</v>
      </c>
      <c r="I280" s="17">
        <f>IF($A280,VLOOKUP($A280,posting!$A:$N,6,FALSE),"")</f>
        <v>41397.4846875</v>
      </c>
      <c r="J280" s="17">
        <f>IF($A280,VLOOKUP($A280,posting!$A:$N,7,FALSE),"")</f>
        <v>41397.485000000001</v>
      </c>
      <c r="K280" s="17">
        <f>IF($A280,VLOOKUP($A280,posting!$A:$N,8,FALSE),"")</f>
        <v>41397.485011574077</v>
      </c>
      <c r="L280" s="17">
        <f>IF($A280,VLOOKUP($A280,posting!$A:$N,9,FALSE),"")</f>
        <v>41397.485277777778</v>
      </c>
      <c r="M280" s="15">
        <f>IF($A280,VLOOKUP($A280,posting!$A:$N,10,FALSE),"")</f>
        <v>0.230769230769231</v>
      </c>
      <c r="N280" s="15">
        <f>IF($A280,VLOOKUP($A280,posting!$A:$N,11,FALSE),"")</f>
        <v>0</v>
      </c>
      <c r="O280" s="15" t="str">
        <f>IF($A280,IF(VLOOKUP($A280,posting!$A:$N,13,FALSE)&gt;0,VLOOKUP($A280,posting!$A:$N,13,FALSE),""),"")</f>
        <v/>
      </c>
      <c r="P280" s="15" t="str">
        <f>IF($A280,IF(VLOOKUP($A280,posting!$A:$N,14,FALSE)&gt;0,VLOOKUP($A280,posting!$A:$N,14,FALSE),""),"")</f>
        <v/>
      </c>
      <c r="Q280" s="15" t="str">
        <f>IF($O280="","",VLOOKUP($O280,image!$A:$N,3,FALSE))</f>
        <v/>
      </c>
    </row>
    <row r="281" spans="1:17" s="15" customFormat="1" x14ac:dyDescent="0.25">
      <c r="A281" s="14">
        <v>137</v>
      </c>
      <c r="B281" s="15">
        <f>IF($A281,VLOOKUP($A281,posting!$A:$N,2,FALSE),"")</f>
        <v>6</v>
      </c>
      <c r="C281" s="15">
        <f>IF($A281,VLOOKUP($A281,posting!$A:$N,3,FALSE),"")</f>
        <v>10</v>
      </c>
      <c r="D281" s="16" t="str">
        <f>IF($A281,VLOOKUP($A281,posting!$A:$N,4,FALSE),"")</f>
        <v>CAVE: Leitlinie gibt Sensitivität und Spezifität an, weil Test Test bleibt</v>
      </c>
      <c r="E281" s="15" t="str">
        <f>IF($A281,VLOOKUP($A281,posting!$A:$N,12,FALSE),"")</f>
        <v>TXT</v>
      </c>
      <c r="F281" s="15">
        <v>1</v>
      </c>
      <c r="G281" s="15">
        <v>1</v>
      </c>
      <c r="H281" s="15">
        <f>IF($A281,IF(VLOOKUP($A281,posting!$A:$N,5,FALSE)&gt;0,VLOOKUP($A281,posting!$A:$N,5,FALSE),""),"")</f>
        <v>16</v>
      </c>
      <c r="I281" s="17">
        <f>IF($A281,VLOOKUP($A281,posting!$A:$N,6,FALSE),"")</f>
        <v>41397.485115740739</v>
      </c>
      <c r="J281" s="17">
        <f>IF($A281,VLOOKUP($A281,posting!$A:$N,7,FALSE),"")</f>
        <v>41397.486134259256</v>
      </c>
      <c r="K281" s="17">
        <f>IF($A281,VLOOKUP($A281,posting!$A:$N,8,FALSE),"")</f>
        <v>41397.486145833333</v>
      </c>
      <c r="L281" s="17">
        <f>IF($A281,VLOOKUP($A281,posting!$A:$N,9,FALSE),"")</f>
        <v>41397.48641203704</v>
      </c>
      <c r="M281" s="15">
        <f>IF($A281,VLOOKUP($A281,posting!$A:$N,10,FALSE),"")</f>
        <v>0.30769230769230799</v>
      </c>
      <c r="N281" s="15">
        <f>IF($A281,VLOOKUP($A281,posting!$A:$N,11,FALSE),"")</f>
        <v>0</v>
      </c>
      <c r="O281" s="15" t="str">
        <f>IF($A281,IF(VLOOKUP($A281,posting!$A:$N,13,FALSE)&gt;0,VLOOKUP($A281,posting!$A:$N,13,FALSE),""),"")</f>
        <v/>
      </c>
      <c r="P281" s="15" t="str">
        <f>IF($A281,IF(VLOOKUP($A281,posting!$A:$N,14,FALSE)&gt;0,VLOOKUP($A281,posting!$A:$N,14,FALSE),""),"")</f>
        <v/>
      </c>
      <c r="Q281" s="15" t="str">
        <f>IF($O281="","",VLOOKUP($O281,image!$A:$N,3,FALSE))</f>
        <v/>
      </c>
    </row>
    <row r="282" spans="1:17" s="15" customFormat="1" x14ac:dyDescent="0.25">
      <c r="A282" s="14">
        <v>138</v>
      </c>
      <c r="B282" s="15">
        <f>IF($A282,VLOOKUP($A282,posting!$A:$N,2,FALSE),"")</f>
        <v>6</v>
      </c>
      <c r="C282" s="15">
        <f>IF($A282,VLOOKUP($A282,posting!$A:$N,3,FALSE),"")</f>
        <v>10</v>
      </c>
      <c r="D282" s="16" t="str">
        <f>IF($A282,VLOOKUP($A282,posting!$A:$N,4,FALSE),"")</f>
        <v>aber was sich ändert ist die Einschätzung der Prävalenz des Patienten</v>
      </c>
      <c r="E282" s="15" t="str">
        <f>IF($A282,VLOOKUP($A282,posting!$A:$N,12,FALSE),"")</f>
        <v>TXT</v>
      </c>
      <c r="F282" s="15">
        <v>1</v>
      </c>
      <c r="G282" s="15">
        <v>1</v>
      </c>
      <c r="H282" s="15">
        <f>IF($A282,IF(VLOOKUP($A282,posting!$A:$N,5,FALSE)&gt;0,VLOOKUP($A282,posting!$A:$N,5,FALSE),""),"")</f>
        <v>16</v>
      </c>
      <c r="I282" s="17">
        <f>IF($A282,VLOOKUP($A282,posting!$A:$N,6,FALSE),"")</f>
        <v>41397.486145833333</v>
      </c>
      <c r="J282" s="17">
        <f>IF($A282,VLOOKUP($A282,posting!$A:$N,7,FALSE),"")</f>
        <v>41397.486331018517</v>
      </c>
      <c r="K282" s="17">
        <f>IF($A282,VLOOKUP($A282,posting!$A:$N,8,FALSE),"")</f>
        <v>41397.486342592594</v>
      </c>
      <c r="L282" s="17">
        <f>IF($A282,VLOOKUP($A282,posting!$A:$N,9,FALSE),"")</f>
        <v>41397.486608796295</v>
      </c>
      <c r="M282" s="15">
        <f>IF($A282,VLOOKUP($A282,posting!$A:$N,10,FALSE),"")</f>
        <v>0.15384615384615399</v>
      </c>
      <c r="N282" s="15">
        <f>IF($A282,VLOOKUP($A282,posting!$A:$N,11,FALSE),"")</f>
        <v>0</v>
      </c>
      <c r="O282" s="15" t="str">
        <f>IF($A282,IF(VLOOKUP($A282,posting!$A:$N,13,FALSE)&gt;0,VLOOKUP($A282,posting!$A:$N,13,FALSE),""),"")</f>
        <v/>
      </c>
      <c r="P282" s="15" t="str">
        <f>IF($A282,IF(VLOOKUP($A282,posting!$A:$N,14,FALSE)&gt;0,VLOOKUP($A282,posting!$A:$N,14,FALSE),""),"")</f>
        <v/>
      </c>
      <c r="Q282" s="15" t="str">
        <f>IF($O282="","",VLOOKUP($O282,image!$A:$N,3,FALSE))</f>
        <v/>
      </c>
    </row>
    <row r="283" spans="1:17" s="15" customFormat="1" x14ac:dyDescent="0.25">
      <c r="A283" s="14">
        <v>139</v>
      </c>
      <c r="B283" s="15">
        <f>IF($A283,VLOOKUP($A283,posting!$A:$N,2,FALSE),"")</f>
        <v>6</v>
      </c>
      <c r="C283" s="15">
        <f>IF($A283,VLOOKUP($A283,posting!$A:$N,3,FALSE),"")</f>
        <v>10</v>
      </c>
      <c r="D283" s="16" t="str">
        <f>IF($A283,VLOOKUP($A283,posting!$A:$N,4,FALSE),"")</f>
        <v>=&gt; Patienten dem richtigen Kollektiv zuordnen</v>
      </c>
      <c r="E283" s="15" t="str">
        <f>IF($A283,VLOOKUP($A283,posting!$A:$N,12,FALSE),"")</f>
        <v>TXT</v>
      </c>
      <c r="F283" s="15">
        <v>1</v>
      </c>
      <c r="G283" s="15">
        <v>1</v>
      </c>
      <c r="H283" s="15">
        <f>IF($A283,IF(VLOOKUP($A283,posting!$A:$N,5,FALSE)&gt;0,VLOOKUP($A283,posting!$A:$N,5,FALSE),""),"")</f>
        <v>16</v>
      </c>
      <c r="I283" s="17">
        <f>IF($A283,VLOOKUP($A283,posting!$A:$N,6,FALSE),"")</f>
        <v>41397.486620370371</v>
      </c>
      <c r="J283" s="17">
        <f>IF($A283,VLOOKUP($A283,posting!$A:$N,7,FALSE),"")</f>
        <v>41397.486747685187</v>
      </c>
      <c r="K283" s="17">
        <f>IF($A283,VLOOKUP($A283,posting!$A:$N,8,FALSE),"")</f>
        <v>41397.486759259256</v>
      </c>
      <c r="L283" s="17">
        <f>IF($A283,VLOOKUP($A283,posting!$A:$N,9,FALSE),"")</f>
        <v>41397.487025462964</v>
      </c>
      <c r="M283" s="15">
        <f>IF($A283,VLOOKUP($A283,posting!$A:$N,10,FALSE),"")</f>
        <v>0.15384615384615399</v>
      </c>
      <c r="N283" s="15">
        <f>IF($A283,VLOOKUP($A283,posting!$A:$N,11,FALSE),"")</f>
        <v>0</v>
      </c>
      <c r="O283" s="15" t="str">
        <f>IF($A283,IF(VLOOKUP($A283,posting!$A:$N,13,FALSE)&gt;0,VLOOKUP($A283,posting!$A:$N,13,FALSE),""),"")</f>
        <v/>
      </c>
      <c r="P283" s="15" t="str">
        <f>IF($A283,IF(VLOOKUP($A283,posting!$A:$N,14,FALSE)&gt;0,VLOOKUP($A283,posting!$A:$N,14,FALSE),""),"")</f>
        <v/>
      </c>
      <c r="Q283" s="15" t="str">
        <f>IF($O283="","",VLOOKUP($O283,image!$A:$N,3,FALSE))</f>
        <v/>
      </c>
    </row>
    <row r="284" spans="1:17" s="15" customFormat="1" x14ac:dyDescent="0.25">
      <c r="A284" s="14">
        <v>140</v>
      </c>
      <c r="B284" s="15">
        <f>IF($A284,VLOOKUP($A284,posting!$A:$N,2,FALSE),"")</f>
        <v>6</v>
      </c>
      <c r="C284" s="15">
        <f>IF($A284,VLOOKUP($A284,posting!$A:$N,3,FALSE),"")</f>
        <v>3</v>
      </c>
      <c r="D284" s="16" t="str">
        <f>IF($A284,VLOOKUP($A284,posting!$A:$N,4,FALSE),"")</f>
        <v>Zitat: Ist das klar? Klar! Muss man sich nur klar machen.</v>
      </c>
      <c r="E284" s="15" t="str">
        <f>IF($A284,VLOOKUP($A284,posting!$A:$N,12,FALSE),"")</f>
        <v>TXT</v>
      </c>
      <c r="F284" s="15">
        <v>-1</v>
      </c>
      <c r="G284" s="15">
        <v>1</v>
      </c>
      <c r="H284" s="15">
        <f>IF($A284,IF(VLOOKUP($A284,posting!$A:$N,5,FALSE)&gt;0,VLOOKUP($A284,posting!$A:$N,5,FALSE),""),"")</f>
        <v>20</v>
      </c>
      <c r="I284" s="17">
        <f>IF($A284,VLOOKUP($A284,posting!$A:$N,6,FALSE),"")</f>
        <v>41397.48777777778</v>
      </c>
      <c r="J284" s="17">
        <f>IF($A284,VLOOKUP($A284,posting!$A:$N,7,FALSE),"")</f>
        <v>41397.487870370373</v>
      </c>
      <c r="K284" s="17">
        <f>IF($A284,VLOOKUP($A284,posting!$A:$N,8,FALSE),"")</f>
        <v>41397.487893518519</v>
      </c>
      <c r="L284" s="17">
        <f>IF($A284,VLOOKUP($A284,posting!$A:$N,9,FALSE),"")</f>
        <v>41397.488587962966</v>
      </c>
      <c r="M284" s="15">
        <f>IF($A284,VLOOKUP($A284,posting!$A:$N,10,FALSE),"")</f>
        <v>0.15384615384615399</v>
      </c>
      <c r="N284" s="15">
        <f>IF($A284,VLOOKUP($A284,posting!$A:$N,11,FALSE),"")</f>
        <v>0</v>
      </c>
      <c r="O284" s="15" t="str">
        <f>IF($A284,IF(VLOOKUP($A284,posting!$A:$N,13,FALSE)&gt;0,VLOOKUP($A284,posting!$A:$N,13,FALSE),""),"")</f>
        <v/>
      </c>
      <c r="P284" s="15" t="str">
        <f>IF($A284,IF(VLOOKUP($A284,posting!$A:$N,14,FALSE)&gt;0,VLOOKUP($A284,posting!$A:$N,14,FALSE),""),"")</f>
        <v/>
      </c>
      <c r="Q284" s="15" t="str">
        <f>IF($O284="","",VLOOKUP($O284,image!$A:$N,3,FALSE))</f>
        <v/>
      </c>
    </row>
    <row r="285" spans="1:17" s="15" customFormat="1" ht="30" x14ac:dyDescent="0.25">
      <c r="A285" s="14">
        <v>141</v>
      </c>
      <c r="B285" s="15">
        <f>IF($A285,VLOOKUP($A285,posting!$A:$N,2,FALSE),"")</f>
        <v>6</v>
      </c>
      <c r="C285" s="15">
        <f>IF($A285,VLOOKUP($A285,posting!$A:$N,3,FALSE),"")</f>
        <v>10</v>
      </c>
      <c r="D285" s="16" t="str">
        <f>IF($A285,VLOOKUP($A285,posting!$A:$N,4,FALSE),"")</f>
        <v>bei einer Prävalenz von 0 ist der positive Präd. Wert 0, weil wenn es die Krankheit nicht gibt, dann ist P, dass der Patient sie bekommt auch 0</v>
      </c>
      <c r="E285" s="15" t="str">
        <f>IF($A285,VLOOKUP($A285,posting!$A:$N,12,FALSE),"")</f>
        <v>TXT</v>
      </c>
      <c r="F285" s="15">
        <v>1</v>
      </c>
      <c r="G285" s="15">
        <v>1</v>
      </c>
      <c r="H285" s="15">
        <f>IF($A285,IF(VLOOKUP($A285,posting!$A:$N,5,FALSE)&gt;0,VLOOKUP($A285,posting!$A:$N,5,FALSE),""),"")</f>
        <v>16</v>
      </c>
      <c r="I285" s="17">
        <f>IF($A285,VLOOKUP($A285,posting!$A:$N,6,FALSE),"")</f>
        <v>41397.487835648149</v>
      </c>
      <c r="J285" s="17">
        <f>IF($A285,VLOOKUP($A285,posting!$A:$N,7,FALSE),"")</f>
        <v>41397.488402777781</v>
      </c>
      <c r="K285" s="17">
        <f>IF($A285,VLOOKUP($A285,posting!$A:$N,8,FALSE),"")</f>
        <v>41397.488449074073</v>
      </c>
      <c r="L285" s="17">
        <f>IF($A285,VLOOKUP($A285,posting!$A:$N,9,FALSE),"")</f>
        <v>41397.488715277781</v>
      </c>
      <c r="M285" s="15">
        <f>IF($A285,VLOOKUP($A285,posting!$A:$N,10,FALSE),"")</f>
        <v>0.5</v>
      </c>
      <c r="N285" s="15">
        <f>IF($A285,VLOOKUP($A285,posting!$A:$N,11,FALSE),"")</f>
        <v>0</v>
      </c>
      <c r="O285" s="15" t="str">
        <f>IF($A285,IF(VLOOKUP($A285,posting!$A:$N,13,FALSE)&gt;0,VLOOKUP($A285,posting!$A:$N,13,FALSE),""),"")</f>
        <v/>
      </c>
      <c r="P285" s="15" t="str">
        <f>IF($A285,IF(VLOOKUP($A285,posting!$A:$N,14,FALSE)&gt;0,VLOOKUP($A285,posting!$A:$N,14,FALSE),""),"")</f>
        <v/>
      </c>
      <c r="Q285" s="15" t="str">
        <f>IF($O285="","",VLOOKUP($O285,image!$A:$N,3,FALSE))</f>
        <v/>
      </c>
    </row>
    <row r="286" spans="1:17" s="15" customFormat="1" x14ac:dyDescent="0.25">
      <c r="A286" s="14">
        <v>142</v>
      </c>
      <c r="B286" s="15">
        <f>IF($A286,VLOOKUP($A286,posting!$A:$N,2,FALSE),"")</f>
        <v>6</v>
      </c>
      <c r="C286" s="15">
        <f>IF($A286,VLOOKUP($A286,posting!$A:$N,3,FALSE),"")</f>
        <v>10</v>
      </c>
      <c r="D286" s="16" t="str">
        <f>IF($A286,VLOOKUP($A286,posting!$A:$N,4,FALSE),"")</f>
        <v>HPV=0,3 als Prävalenz</v>
      </c>
      <c r="E286" s="15" t="str">
        <f>IF($A286,VLOOKUP($A286,posting!$A:$N,12,FALSE),"")</f>
        <v>TXT</v>
      </c>
      <c r="F286" s="15">
        <v>1</v>
      </c>
      <c r="G286" s="15">
        <v>1</v>
      </c>
      <c r="H286" s="15">
        <f>IF($A286,IF(VLOOKUP($A286,posting!$A:$N,5,FALSE)&gt;0,VLOOKUP($A286,posting!$A:$N,5,FALSE),""),"")</f>
        <v>16</v>
      </c>
      <c r="I286" s="17">
        <f>IF($A286,VLOOKUP($A286,posting!$A:$N,6,FALSE),"")</f>
        <v>41397.489548611113</v>
      </c>
      <c r="J286" s="17">
        <f>IF($A286,VLOOKUP($A286,posting!$A:$N,7,FALSE),"")</f>
        <v>41397.489664351851</v>
      </c>
      <c r="K286" s="17">
        <f>IF($A286,VLOOKUP($A286,posting!$A:$N,8,FALSE),"")</f>
        <v>41397.489687499998</v>
      </c>
      <c r="L286" s="17">
        <f>IF($A286,VLOOKUP($A286,posting!$A:$N,9,FALSE),"")</f>
        <v>41397.489953703705</v>
      </c>
      <c r="M286" s="15">
        <f>IF($A286,VLOOKUP($A286,posting!$A:$N,10,FALSE),"")</f>
        <v>0.115384615384615</v>
      </c>
      <c r="N286" s="15">
        <f>IF($A286,VLOOKUP($A286,posting!$A:$N,11,FALSE),"")</f>
        <v>0</v>
      </c>
      <c r="O286" s="15" t="str">
        <f>IF($A286,IF(VLOOKUP($A286,posting!$A:$N,13,FALSE)&gt;0,VLOOKUP($A286,posting!$A:$N,13,FALSE),""),"")</f>
        <v/>
      </c>
      <c r="P286" s="15" t="str">
        <f>IF($A286,IF(VLOOKUP($A286,posting!$A:$N,14,FALSE)&gt;0,VLOOKUP($A286,posting!$A:$N,14,FALSE),""),"")</f>
        <v/>
      </c>
      <c r="Q286" s="15" t="str">
        <f>IF($O286="","",VLOOKUP($O286,image!$A:$N,3,FALSE))</f>
        <v/>
      </c>
    </row>
    <row r="287" spans="1:17" s="15" customFormat="1" ht="30" x14ac:dyDescent="0.25">
      <c r="A287" s="14">
        <v>143</v>
      </c>
      <c r="B287" s="15">
        <f>IF($A287,VLOOKUP($A287,posting!$A:$N,2,FALSE),"")</f>
        <v>6</v>
      </c>
      <c r="C287" s="15">
        <f>IF($A287,VLOOKUP($A287,posting!$A:$N,3,FALSE),"")</f>
        <v>10</v>
      </c>
      <c r="D287" s="16" t="str">
        <f>IF($A287,VLOOKUP($A287,posting!$A:$N,4,FALSE),"")</f>
        <v>5-10% Prävalenz hat nur einen positiver prädiktiver Wert von 30% =&gt; wenn Test krank sagt, ist der Patient dennoch zu 70% gesund</v>
      </c>
      <c r="E287" s="15" t="str">
        <f>IF($A287,VLOOKUP($A287,posting!$A:$N,12,FALSE),"")</f>
        <v>TXT</v>
      </c>
      <c r="F287" s="15">
        <v>1</v>
      </c>
      <c r="G287" s="15">
        <v>1</v>
      </c>
      <c r="H287" s="15">
        <f>IF($A287,IF(VLOOKUP($A287,posting!$A:$N,5,FALSE)&gt;0,VLOOKUP($A287,posting!$A:$N,5,FALSE),""),"")</f>
        <v>16</v>
      </c>
      <c r="I287" s="17">
        <f>IF($A287,VLOOKUP($A287,posting!$A:$N,6,FALSE),"")</f>
        <v>41397.490034722221</v>
      </c>
      <c r="J287" s="17">
        <f>IF($A287,VLOOKUP($A287,posting!$A:$N,7,FALSE),"")</f>
        <v>41397.490763888891</v>
      </c>
      <c r="K287" s="17">
        <f>IF($A287,VLOOKUP($A287,posting!$A:$N,8,FALSE),"")</f>
        <v>41397.49077546296</v>
      </c>
      <c r="L287" s="17">
        <f>IF($A287,VLOOKUP($A287,posting!$A:$N,9,FALSE),"")</f>
        <v>41397.491041666668</v>
      </c>
      <c r="M287" s="15">
        <f>IF($A287,VLOOKUP($A287,posting!$A:$N,10,FALSE),"")</f>
        <v>0.53846153846153899</v>
      </c>
      <c r="N287" s="15">
        <f>IF($A287,VLOOKUP($A287,posting!$A:$N,11,FALSE),"")</f>
        <v>0</v>
      </c>
      <c r="O287" s="15" t="str">
        <f>IF($A287,IF(VLOOKUP($A287,posting!$A:$N,13,FALSE)&gt;0,VLOOKUP($A287,posting!$A:$N,13,FALSE),""),"")</f>
        <v/>
      </c>
      <c r="P287" s="15" t="str">
        <f>IF($A287,IF(VLOOKUP($A287,posting!$A:$N,14,FALSE)&gt;0,VLOOKUP($A287,posting!$A:$N,14,FALSE),""),"")</f>
        <v/>
      </c>
      <c r="Q287" s="15" t="str">
        <f>IF($O287="","",VLOOKUP($O287,image!$A:$N,3,FALSE))</f>
        <v/>
      </c>
    </row>
    <row r="288" spans="1:17" s="18" customFormat="1" x14ac:dyDescent="0.25">
      <c r="A288" s="18">
        <v>448</v>
      </c>
      <c r="B288" s="18">
        <f>IF($A288,VLOOKUP($A288,posting!$A:$N,2,FALSE),"")</f>
        <v>36</v>
      </c>
      <c r="C288" s="18">
        <f>IF($A288,VLOOKUP($A288,posting!$A:$N,3,FALSE),"")</f>
        <v>113</v>
      </c>
      <c r="D288" s="19" t="str">
        <f>IF($A288,VLOOKUP($A288,posting!$A:$N,4,FALSE),"")</f>
        <v>Hallo</v>
      </c>
      <c r="E288" s="18" t="str">
        <f>IF($A288,VLOOKUP($A288,posting!$A:$N,12,FALSE),"")</f>
        <v>TXT</v>
      </c>
      <c r="F288" s="18">
        <v>-1</v>
      </c>
      <c r="G288" s="18">
        <v>1</v>
      </c>
      <c r="H288" s="18" t="str">
        <f>IF($A288,IF(VLOOKUP($A288,posting!$A:$N,5,FALSE)&gt;0,VLOOKUP($A288,posting!$A:$N,5,FALSE),""),"")</f>
        <v/>
      </c>
      <c r="I288" s="20">
        <f>IF($A288,VLOOKUP($A288,posting!$A:$N,6,FALSE),"")</f>
        <v>41618.345462962963</v>
      </c>
      <c r="J288" s="20">
        <f>IF($A288,VLOOKUP($A288,posting!$A:$N,7,FALSE),"")</f>
        <v>41618.34547453704</v>
      </c>
      <c r="K288" s="20">
        <f>IF($A288,VLOOKUP($A288,posting!$A:$N,8,FALSE),"")</f>
        <v>41618.345497685186</v>
      </c>
      <c r="L288" s="20">
        <f>IF($A288,VLOOKUP($A288,posting!$A:$N,9,FALSE),"")</f>
        <v>41618.346770833334</v>
      </c>
      <c r="M288" s="18">
        <f>IF($A288,VLOOKUP($A288,posting!$A:$N,10,FALSE),"")</f>
        <v>0.36907730673316702</v>
      </c>
      <c r="N288" s="18">
        <f>IF($A288,VLOOKUP($A288,posting!$A:$N,11,FALSE),"")</f>
        <v>0</v>
      </c>
      <c r="O288" s="18" t="str">
        <f>IF($A288,IF(VLOOKUP($A288,posting!$A:$N,13,FALSE)&gt;0,VLOOKUP($A288,posting!$A:$N,13,FALSE),""),"")</f>
        <v/>
      </c>
      <c r="P288" s="18" t="str">
        <f>IF($A288,IF(VLOOKUP($A288,posting!$A:$N,14,FALSE)&gt;0,VLOOKUP($A288,posting!$A:$N,14,FALSE),""),"")</f>
        <v/>
      </c>
      <c r="Q288" s="18" t="str">
        <f>IF($O288="","",VLOOKUP($O288,image!$A:$N,3,FALSE))</f>
        <v/>
      </c>
    </row>
    <row r="289" spans="1:17" s="18" customFormat="1" x14ac:dyDescent="0.25">
      <c r="A289" s="18">
        <v>449</v>
      </c>
      <c r="B289" s="18">
        <f>IF($A289,VLOOKUP($A289,posting!$A:$N,2,FALSE),"")</f>
        <v>36</v>
      </c>
      <c r="C289" s="18">
        <f>IF($A289,VLOOKUP($A289,posting!$A:$N,3,FALSE),"")</f>
        <v>113</v>
      </c>
      <c r="D289" s="19" t="str">
        <f>IF($A289,VLOOKUP($A289,posting!$A:$N,4,FALSE),"")</f>
        <v>testbild</v>
      </c>
      <c r="E289" s="18" t="str">
        <f>IF($A289,VLOOKUP($A289,posting!$A:$N,12,FALSE),"")</f>
        <v>IMG</v>
      </c>
      <c r="F289" s="18">
        <v>-1</v>
      </c>
      <c r="G289" s="18">
        <v>1</v>
      </c>
      <c r="H289" s="18" t="str">
        <f>IF($A289,IF(VLOOKUP($A289,posting!$A:$N,5,FALSE)&gt;0,VLOOKUP($A289,posting!$A:$N,5,FALSE),""),"")</f>
        <v/>
      </c>
      <c r="I289" s="20">
        <f>IF($A289,VLOOKUP($A289,posting!$A:$N,6,FALSE),"")</f>
        <v>41618.345763888887</v>
      </c>
      <c r="J289" s="20">
        <f>IF($A289,VLOOKUP($A289,posting!$A:$N,7,FALSE),"")</f>
        <v>41618.346597222226</v>
      </c>
      <c r="K289" s="20">
        <f>IF($A289,VLOOKUP($A289,posting!$A:$N,8,FALSE),"")</f>
        <v>41618.346666666665</v>
      </c>
      <c r="L289" s="20">
        <f>IF($A289,VLOOKUP($A289,posting!$A:$N,9,FALSE),"")</f>
        <v>41618.347939814812</v>
      </c>
      <c r="M289" s="18">
        <f>IF($A289,VLOOKUP($A289,posting!$A:$N,10,FALSE),"")</f>
        <v>0.36907730673316702</v>
      </c>
      <c r="N289" s="18">
        <f>IF($A289,VLOOKUP($A289,posting!$A:$N,11,FALSE),"")</f>
        <v>0</v>
      </c>
      <c r="O289" s="18">
        <f>IF($A289,IF(VLOOKUP($A289,posting!$A:$N,13,FALSE)&gt;0,VLOOKUP($A289,posting!$A:$N,13,FALSE),""),"")</f>
        <v>40</v>
      </c>
      <c r="P289" s="18" t="str">
        <f>IF($A289,IF(VLOOKUP($A289,posting!$A:$N,14,FALSE)&gt;0,VLOOKUP($A289,posting!$A:$N,14,FALSE),""),"")</f>
        <v/>
      </c>
      <c r="Q289" s="18" t="b">
        <f>IF($O289="","",VLOOKUP($O289,image!$A:$N,3,FALSE))</f>
        <v>1</v>
      </c>
    </row>
    <row r="290" spans="1:17" s="18" customFormat="1" x14ac:dyDescent="0.25">
      <c r="A290" s="18">
        <v>450</v>
      </c>
      <c r="B290" s="18">
        <f>IF($A290,VLOOKUP($A290,posting!$A:$N,2,FALSE),"")</f>
        <v>36</v>
      </c>
      <c r="C290" s="18">
        <f>IF($A290,VLOOKUP($A290,posting!$A:$N,3,FALSE),"")</f>
        <v>136</v>
      </c>
      <c r="D290" s="19" t="str">
        <f>IF($A290,VLOOKUP($A290,posting!$A:$N,4,FALSE),"")</f>
        <v>hallo</v>
      </c>
      <c r="E290" s="18" t="str">
        <f>IF($A290,VLOOKUP($A290,posting!$A:$N,12,FALSE),"")</f>
        <v>TXT</v>
      </c>
      <c r="F290" s="18">
        <v>-1</v>
      </c>
      <c r="G290" s="18">
        <v>1</v>
      </c>
      <c r="H290" s="18" t="str">
        <f>IF($A290,IF(VLOOKUP($A290,posting!$A:$N,5,FALSE)&gt;0,VLOOKUP($A290,posting!$A:$N,5,FALSE),""),"")</f>
        <v/>
      </c>
      <c r="I290" s="20">
        <f>IF($A290,VLOOKUP($A290,posting!$A:$N,6,FALSE),"")</f>
        <v>41618.348194444443</v>
      </c>
      <c r="J290" s="20">
        <f>IF($A290,VLOOKUP($A290,posting!$A:$N,7,FALSE),"")</f>
        <v>41618.34820601852</v>
      </c>
      <c r="K290" s="20">
        <f>IF($A290,VLOOKUP($A290,posting!$A:$N,8,FALSE),"")</f>
        <v>41618.348240740743</v>
      </c>
      <c r="L290" s="20">
        <f>IF($A290,VLOOKUP($A290,posting!$A:$N,9,FALSE),"")</f>
        <v>41618.349236111113</v>
      </c>
      <c r="M290" s="18">
        <f>IF($A290,VLOOKUP($A290,posting!$A:$N,10,FALSE),"")</f>
        <v>0</v>
      </c>
      <c r="N290" s="18">
        <f>IF($A290,VLOOKUP($A290,posting!$A:$N,11,FALSE),"")</f>
        <v>0</v>
      </c>
      <c r="O290" s="18" t="str">
        <f>IF($A290,IF(VLOOKUP($A290,posting!$A:$N,13,FALSE)&gt;0,VLOOKUP($A290,posting!$A:$N,13,FALSE),""),"")</f>
        <v/>
      </c>
      <c r="P290" s="18" t="str">
        <f>IF($A290,IF(VLOOKUP($A290,posting!$A:$N,14,FALSE)&gt;0,VLOOKUP($A290,posting!$A:$N,14,FALSE),""),"")</f>
        <v/>
      </c>
      <c r="Q290" s="18" t="str">
        <f>IF($O290="","",VLOOKUP($O290,image!$A:$N,3,FALSE))</f>
        <v/>
      </c>
    </row>
    <row r="291" spans="1:17" s="18" customFormat="1" x14ac:dyDescent="0.25">
      <c r="A291" s="18">
        <v>451</v>
      </c>
      <c r="B291" s="18">
        <f>IF($A291,VLOOKUP($A291,posting!$A:$N,2,FALSE),"")</f>
        <v>36</v>
      </c>
      <c r="C291" s="18">
        <f>IF($A291,VLOOKUP($A291,posting!$A:$N,3,FALSE),"")</f>
        <v>135</v>
      </c>
      <c r="D291" s="19" t="str">
        <f>IF($A291,VLOOKUP($A291,posting!$A:$N,4,FALSE),"")</f>
        <v>Geschwindigkeitsbestimmender Schritt: Diffusion</v>
      </c>
      <c r="E291" s="18" t="str">
        <f>IF($A291,VLOOKUP($A291,posting!$A:$N,12,FALSE),"")</f>
        <v>TXT</v>
      </c>
      <c r="F291" s="18">
        <v>1</v>
      </c>
      <c r="G291" s="18">
        <v>1</v>
      </c>
      <c r="H291" s="18" t="str">
        <f>IF($A291,IF(VLOOKUP($A291,posting!$A:$N,5,FALSE)&gt;0,VLOOKUP($A291,posting!$A:$N,5,FALSE),""),"")</f>
        <v/>
      </c>
      <c r="I291" s="20">
        <f>IF($A291,VLOOKUP($A291,posting!$A:$N,6,FALSE),"")</f>
        <v>41618.351006944446</v>
      </c>
      <c r="J291" s="20">
        <f>IF($A291,VLOOKUP($A291,posting!$A:$N,7,FALSE),"")</f>
        <v>41618.351134259261</v>
      </c>
      <c r="K291" s="20">
        <f>IF($A291,VLOOKUP($A291,posting!$A:$N,8,FALSE),"")</f>
        <v>41618.351168981484</v>
      </c>
      <c r="L291" s="20">
        <f>IF($A291,VLOOKUP($A291,posting!$A:$N,9,FALSE),"")</f>
        <v>41618.352129629631</v>
      </c>
      <c r="M291" s="18">
        <f>IF($A291,VLOOKUP($A291,posting!$A:$N,10,FALSE),"")</f>
        <v>0.49625935162094797</v>
      </c>
      <c r="N291" s="18">
        <f>IF($A291,VLOOKUP($A291,posting!$A:$N,11,FALSE),"")</f>
        <v>0</v>
      </c>
      <c r="O291" s="18" t="str">
        <f>IF($A291,IF(VLOOKUP($A291,posting!$A:$N,13,FALSE)&gt;0,VLOOKUP($A291,posting!$A:$N,13,FALSE),""),"")</f>
        <v/>
      </c>
      <c r="P291" s="18" t="str">
        <f>IF($A291,IF(VLOOKUP($A291,posting!$A:$N,14,FALSE)&gt;0,VLOOKUP($A291,posting!$A:$N,14,FALSE),""),"")</f>
        <v/>
      </c>
      <c r="Q291" s="18" t="str">
        <f>IF($O291="","",VLOOKUP($O291,image!$A:$N,3,FALSE))</f>
        <v/>
      </c>
    </row>
    <row r="292" spans="1:17" s="18" customFormat="1" x14ac:dyDescent="0.25">
      <c r="A292" s="18">
        <v>452</v>
      </c>
      <c r="B292" s="18">
        <f>IF($A292,VLOOKUP($A292,posting!$A:$N,2,FALSE),"")</f>
        <v>36</v>
      </c>
      <c r="C292" s="18">
        <f>IF($A292,VLOOKUP($A292,posting!$A:$N,3,FALSE),"")</f>
        <v>135</v>
      </c>
      <c r="D292" s="19" t="str">
        <f>IF($A292,VLOOKUP($A292,posting!$A:$N,4,FALSE),"")</f>
        <v>Kolloide &lt; normales Molekül(1nm-1müm groß)</v>
      </c>
      <c r="E292" s="18" t="str">
        <f>IF($A292,VLOOKUP($A292,posting!$A:$N,12,FALSE),"")</f>
        <v>TXT</v>
      </c>
      <c r="F292" s="18">
        <v>1</v>
      </c>
      <c r="G292" s="18">
        <v>1</v>
      </c>
      <c r="H292" s="18" t="str">
        <f>IF($A292,IF(VLOOKUP($A292,posting!$A:$N,5,FALSE)&gt;0,VLOOKUP($A292,posting!$A:$N,5,FALSE),""),"")</f>
        <v/>
      </c>
      <c r="I292" s="20">
        <f>IF($A292,VLOOKUP($A292,posting!$A:$N,6,FALSE),"")</f>
        <v>41618.353449074071</v>
      </c>
      <c r="J292" s="20">
        <f>IF($A292,VLOOKUP($A292,posting!$A:$N,7,FALSE),"")</f>
        <v>41618.356944444444</v>
      </c>
      <c r="K292" s="20">
        <f>IF($A292,VLOOKUP($A292,posting!$A:$N,8,FALSE),"")</f>
        <v>41618.357037037036</v>
      </c>
      <c r="L292" s="20">
        <f>IF($A292,VLOOKUP($A292,posting!$A:$N,9,FALSE),"")</f>
        <v>41618.357997685183</v>
      </c>
      <c r="M292" s="18">
        <f>IF($A292,VLOOKUP($A292,posting!$A:$N,10,FALSE),"")</f>
        <v>0.5</v>
      </c>
      <c r="N292" s="18">
        <f>IF($A292,VLOOKUP($A292,posting!$A:$N,11,FALSE),"")</f>
        <v>0</v>
      </c>
      <c r="O292" s="18" t="str">
        <f>IF($A292,IF(VLOOKUP($A292,posting!$A:$N,13,FALSE)&gt;0,VLOOKUP($A292,posting!$A:$N,13,FALSE),""),"")</f>
        <v/>
      </c>
      <c r="P292" s="18" t="str">
        <f>IF($A292,IF(VLOOKUP($A292,posting!$A:$N,14,FALSE)&gt;0,VLOOKUP($A292,posting!$A:$N,14,FALSE),""),"")</f>
        <v/>
      </c>
      <c r="Q292" s="18" t="str">
        <f>IF($O292="","",VLOOKUP($O292,image!$A:$N,3,FALSE))</f>
        <v/>
      </c>
    </row>
    <row r="293" spans="1:17" s="18" customFormat="1" x14ac:dyDescent="0.25">
      <c r="A293" s="18">
        <v>453</v>
      </c>
      <c r="B293" s="18">
        <f>IF($A293,VLOOKUP($A293,posting!$A:$N,2,FALSE),"")</f>
        <v>36</v>
      </c>
      <c r="C293" s="18">
        <f>IF($A293,VLOOKUP($A293,posting!$A:$N,3,FALSE),"")</f>
        <v>135</v>
      </c>
      <c r="D293" s="19" t="str">
        <f>IF($A293,VLOOKUP($A293,posting!$A:$N,4,FALSE),"")</f>
        <v>Reaktionsmechanimus kennen: es lohnt sich den langsamsten Schritt zu beschleunigen</v>
      </c>
      <c r="E293" s="18" t="str">
        <f>IF($A293,VLOOKUP($A293,posting!$A:$N,12,FALSE),"")</f>
        <v>TXT</v>
      </c>
      <c r="F293" s="18">
        <v>1</v>
      </c>
      <c r="G293" s="18">
        <v>1</v>
      </c>
      <c r="H293" s="18" t="str">
        <f>IF($A293,IF(VLOOKUP($A293,posting!$A:$N,5,FALSE)&gt;0,VLOOKUP($A293,posting!$A:$N,5,FALSE),""),"")</f>
        <v/>
      </c>
      <c r="I293" s="20">
        <f>IF($A293,VLOOKUP($A293,posting!$A:$N,6,FALSE),"")</f>
        <v>41618.357106481482</v>
      </c>
      <c r="J293" s="20">
        <f>IF($A293,VLOOKUP($A293,posting!$A:$N,7,FALSE),"")</f>
        <v>41618.357511574075</v>
      </c>
      <c r="K293" s="20">
        <f>IF($A293,VLOOKUP($A293,posting!$A:$N,8,FALSE),"")</f>
        <v>41618.357546296298</v>
      </c>
      <c r="L293" s="20">
        <f>IF($A293,VLOOKUP($A293,posting!$A:$N,9,FALSE),"")</f>
        <v>41618.358506944445</v>
      </c>
      <c r="M293" s="18">
        <f>IF($A293,VLOOKUP($A293,posting!$A:$N,10,FALSE),"")</f>
        <v>0.5</v>
      </c>
      <c r="N293" s="18">
        <f>IF($A293,VLOOKUP($A293,posting!$A:$N,11,FALSE),"")</f>
        <v>0</v>
      </c>
      <c r="O293" s="18" t="str">
        <f>IF($A293,IF(VLOOKUP($A293,posting!$A:$N,13,FALSE)&gt;0,VLOOKUP($A293,posting!$A:$N,13,FALSE),""),"")</f>
        <v/>
      </c>
      <c r="P293" s="18" t="str">
        <f>IF($A293,IF(VLOOKUP($A293,posting!$A:$N,14,FALSE)&gt;0,VLOOKUP($A293,posting!$A:$N,14,FALSE),""),"")</f>
        <v/>
      </c>
      <c r="Q293" s="18" t="str">
        <f>IF($O293="","",VLOOKUP($O293,image!$A:$N,3,FALSE))</f>
        <v/>
      </c>
    </row>
    <row r="294" spans="1:17" s="18" customFormat="1" x14ac:dyDescent="0.25">
      <c r="A294" s="18">
        <v>454</v>
      </c>
      <c r="B294" s="18">
        <f>IF($A294,VLOOKUP($A294,posting!$A:$N,2,FALSE),"")</f>
        <v>36</v>
      </c>
      <c r="C294" s="18">
        <f>IF($A294,VLOOKUP($A294,posting!$A:$N,3,FALSE),"")</f>
        <v>136</v>
      </c>
      <c r="D294" s="19" t="str">
        <f>IF($A294,VLOOKUP($A294,posting!$A:$N,4,FALSE),"")</f>
        <v>ende der kinetik</v>
      </c>
      <c r="E294" s="18" t="str">
        <f>IF($A294,VLOOKUP($A294,posting!$A:$N,12,FALSE),"")</f>
        <v>TXT</v>
      </c>
      <c r="F294" s="18">
        <v>1</v>
      </c>
      <c r="G294" s="18">
        <v>1</v>
      </c>
      <c r="H294" s="18" t="str">
        <f>IF($A294,IF(VLOOKUP($A294,posting!$A:$N,5,FALSE)&gt;0,VLOOKUP($A294,posting!$A:$N,5,FALSE),""),"")</f>
        <v/>
      </c>
      <c r="I294" s="20">
        <f>IF($A294,VLOOKUP($A294,posting!$A:$N,6,FALSE),"")</f>
        <v>41618.366273148145</v>
      </c>
      <c r="J294" s="20">
        <f>IF($A294,VLOOKUP($A294,posting!$A:$N,7,FALSE),"")</f>
        <v>41618.366319444445</v>
      </c>
      <c r="K294" s="20">
        <f>IF($A294,VLOOKUP($A294,posting!$A:$N,8,FALSE),"")</f>
        <v>41618.366342592592</v>
      </c>
      <c r="L294" s="20">
        <f>IF($A294,VLOOKUP($A294,posting!$A:$N,9,FALSE),"")</f>
        <v>41618.367349537039</v>
      </c>
      <c r="M294" s="18">
        <f>IF($A294,VLOOKUP($A294,posting!$A:$N,10,FALSE),"")</f>
        <v>0.61970074812967602</v>
      </c>
      <c r="N294" s="18">
        <f>IF($A294,VLOOKUP($A294,posting!$A:$N,11,FALSE),"")</f>
        <v>0</v>
      </c>
      <c r="O294" s="18" t="str">
        <f>IF($A294,IF(VLOOKUP($A294,posting!$A:$N,13,FALSE)&gt;0,VLOOKUP($A294,posting!$A:$N,13,FALSE),""),"")</f>
        <v/>
      </c>
      <c r="P294" s="18" t="str">
        <f>IF($A294,IF(VLOOKUP($A294,posting!$A:$N,14,FALSE)&gt;0,VLOOKUP($A294,posting!$A:$N,14,FALSE),""),"")</f>
        <v/>
      </c>
      <c r="Q294" s="18" t="str">
        <f>IF($O294="","",VLOOKUP($O294,image!$A:$N,3,FALSE))</f>
        <v/>
      </c>
    </row>
    <row r="295" spans="1:17" s="18" customFormat="1" x14ac:dyDescent="0.25">
      <c r="A295" s="18">
        <v>455</v>
      </c>
      <c r="B295" s="18">
        <f>IF($A295,VLOOKUP($A295,posting!$A:$N,2,FALSE),"")</f>
        <v>36</v>
      </c>
      <c r="C295" s="18">
        <f>IF($A295,VLOOKUP($A295,posting!$A:$N,3,FALSE),"")</f>
        <v>113</v>
      </c>
      <c r="D295" s="19" t="str">
        <f>IF($A295,VLOOKUP($A295,posting!$A:$N,4,FALSE),"")</f>
        <v>Formeln zu Wellen: Wellenlänge, Wellenzahl, Energie</v>
      </c>
      <c r="E295" s="18" t="str">
        <f>IF($A295,VLOOKUP($A295,posting!$A:$N,12,FALSE),"")</f>
        <v>IMG</v>
      </c>
      <c r="F295" s="18">
        <v>1</v>
      </c>
      <c r="G295" s="18">
        <v>1</v>
      </c>
      <c r="H295" s="18" t="str">
        <f>IF($A295,IF(VLOOKUP($A295,posting!$A:$N,5,FALSE)&gt;0,VLOOKUP($A295,posting!$A:$N,5,FALSE),""),"")</f>
        <v/>
      </c>
      <c r="I295" s="20">
        <f>IF($A295,VLOOKUP($A295,posting!$A:$N,6,FALSE),"")</f>
        <v>41618.367361111108</v>
      </c>
      <c r="J295" s="20">
        <f>IF($A295,VLOOKUP($A295,posting!$A:$N,7,FALSE),"")</f>
        <v>41618.367569444446</v>
      </c>
      <c r="K295" s="20">
        <f>IF($A295,VLOOKUP($A295,posting!$A:$N,8,FALSE),"")</f>
        <v>41618.367962962962</v>
      </c>
      <c r="L295" s="20">
        <f>IF($A295,VLOOKUP($A295,posting!$A:$N,9,FALSE),"")</f>
        <v>41618.369247685187</v>
      </c>
      <c r="M295" s="18">
        <f>IF($A295,VLOOKUP($A295,posting!$A:$N,10,FALSE),"")</f>
        <v>0.49875311720698301</v>
      </c>
      <c r="N295" s="18">
        <f>IF($A295,VLOOKUP($A295,posting!$A:$N,11,FALSE),"")</f>
        <v>0</v>
      </c>
      <c r="O295" s="18">
        <f>IF($A295,IF(VLOOKUP($A295,posting!$A:$N,13,FALSE)&gt;0,VLOOKUP($A295,posting!$A:$N,13,FALSE),""),"")</f>
        <v>41</v>
      </c>
      <c r="P295" s="18" t="str">
        <f>IF($A295,IF(VLOOKUP($A295,posting!$A:$N,14,FALSE)&gt;0,VLOOKUP($A295,posting!$A:$N,14,FALSE),""),"")</f>
        <v/>
      </c>
      <c r="Q295" s="18" t="b">
        <f>IF($O295="","",VLOOKUP($O295,image!$A:$N,3,FALSE))</f>
        <v>1</v>
      </c>
    </row>
    <row r="296" spans="1:17" s="18" customFormat="1" x14ac:dyDescent="0.25">
      <c r="A296" s="18">
        <v>456</v>
      </c>
      <c r="B296" s="18">
        <f>IF($A296,VLOOKUP($A296,posting!$A:$N,2,FALSE),"")</f>
        <v>36</v>
      </c>
      <c r="C296" s="18">
        <f>IF($A296,VLOOKUP($A296,posting!$A:$N,3,FALSE),"")</f>
        <v>138</v>
      </c>
      <c r="D296" s="19" t="str">
        <f>IF($A296,VLOOKUP($A296,posting!$A:$N,4,FALSE),"")</f>
        <v>Kann ich auch Sachen direkt in das Dokument schreiben?</v>
      </c>
      <c r="E296" s="18" t="str">
        <f>IF($A296,VLOOKUP($A296,posting!$A:$N,12,FALSE),"")</f>
        <v>TXT</v>
      </c>
      <c r="F296" s="18">
        <v>-1</v>
      </c>
      <c r="G296" s="18">
        <v>0</v>
      </c>
      <c r="H296" s="18" t="str">
        <f>IF($A296,IF(VLOOKUP($A296,posting!$A:$N,5,FALSE)&gt;0,VLOOKUP($A296,posting!$A:$N,5,FALSE),""),"")</f>
        <v/>
      </c>
      <c r="I296" s="20">
        <f>IF($A296,VLOOKUP($A296,posting!$A:$N,6,FALSE),"")</f>
        <v>41618.370300925926</v>
      </c>
      <c r="J296" s="20">
        <f>IF($A296,VLOOKUP($A296,posting!$A:$N,7,FALSE),"")</f>
        <v>41618.370451388888</v>
      </c>
      <c r="K296" s="20">
        <f>IF($A296,VLOOKUP($A296,posting!$A:$N,8,FALSE),"")</f>
        <v>41618.370474537034</v>
      </c>
      <c r="L296" s="20">
        <f>IF($A296,VLOOKUP($A296,posting!$A:$N,9,FALSE),"")</f>
        <v>41618.371446759258</v>
      </c>
      <c r="M296" s="18">
        <f>IF($A296,VLOOKUP($A296,posting!$A:$N,10,FALSE),"")</f>
        <v>0.123441396508728</v>
      </c>
      <c r="N296" s="18">
        <f>IF($A296,VLOOKUP($A296,posting!$A:$N,11,FALSE),"")</f>
        <v>0</v>
      </c>
      <c r="O296" s="18" t="str">
        <f>IF($A296,IF(VLOOKUP($A296,posting!$A:$N,13,FALSE)&gt;0,VLOOKUP($A296,posting!$A:$N,13,FALSE),""),"")</f>
        <v/>
      </c>
      <c r="P296" s="18" t="str">
        <f>IF($A296,IF(VLOOKUP($A296,posting!$A:$N,14,FALSE)&gt;0,VLOOKUP($A296,posting!$A:$N,14,FALSE),""),"")</f>
        <v/>
      </c>
      <c r="Q296" s="18" t="str">
        <f>IF($O296="","",VLOOKUP($O296,image!$A:$N,3,FALSE))</f>
        <v/>
      </c>
    </row>
    <row r="297" spans="1:17" s="18" customFormat="1" x14ac:dyDescent="0.25">
      <c r="A297" s="18">
        <v>457</v>
      </c>
      <c r="B297" s="18">
        <f>IF($A297,VLOOKUP($A297,posting!$A:$N,2,FALSE),"")</f>
        <v>36</v>
      </c>
      <c r="C297" s="18">
        <f>IF($A297,VLOOKUP($A297,posting!$A:$N,3,FALSE),"")</f>
        <v>113</v>
      </c>
      <c r="D297" s="19" t="str">
        <f>IF($A297,VLOOKUP($A297,posting!$A:$N,4,FALSE),"")</f>
        <v>Nach der Vorlesung ja. Jetzt erstmal hier rein.</v>
      </c>
      <c r="E297" s="18" t="str">
        <f>IF($A297,VLOOKUP($A297,posting!$A:$N,12,FALSE),"")</f>
        <v>TXT</v>
      </c>
      <c r="F297" s="18">
        <v>-1</v>
      </c>
      <c r="G297" s="18">
        <v>0</v>
      </c>
      <c r="H297" s="18" t="str">
        <f>IF($A297,IF(VLOOKUP($A297,posting!$A:$N,5,FALSE)&gt;0,VLOOKUP($A297,posting!$A:$N,5,FALSE),""),"")</f>
        <v/>
      </c>
      <c r="I297" s="20">
        <f>IF($A297,VLOOKUP($A297,posting!$A:$N,6,FALSE),"")</f>
        <v>41618.370497685188</v>
      </c>
      <c r="J297" s="20">
        <f>IF($A297,VLOOKUP($A297,posting!$A:$N,7,FALSE),"")</f>
        <v>41618.370567129627</v>
      </c>
      <c r="K297" s="20">
        <f>IF($A297,VLOOKUP($A297,posting!$A:$N,8,FALSE),"")</f>
        <v>41618.37060185185</v>
      </c>
      <c r="L297" s="20">
        <f>IF($A297,VLOOKUP($A297,posting!$A:$N,9,FALSE),"")</f>
        <v>41618.371886574074</v>
      </c>
      <c r="M297" s="18">
        <f>IF($A297,VLOOKUP($A297,posting!$A:$N,10,FALSE),"")</f>
        <v>0.24812967581047399</v>
      </c>
      <c r="N297" s="18">
        <f>IF($A297,VLOOKUP($A297,posting!$A:$N,11,FALSE),"")</f>
        <v>0</v>
      </c>
      <c r="O297" s="18" t="str">
        <f>IF($A297,IF(VLOOKUP($A297,posting!$A:$N,13,FALSE)&gt;0,VLOOKUP($A297,posting!$A:$N,13,FALSE),""),"")</f>
        <v/>
      </c>
      <c r="P297" s="18" t="str">
        <f>IF($A297,IF(VLOOKUP($A297,posting!$A:$N,14,FALSE)&gt;0,VLOOKUP($A297,posting!$A:$N,14,FALSE),""),"")</f>
        <v/>
      </c>
      <c r="Q297" s="18" t="str">
        <f>IF($O297="","",VLOOKUP($O297,image!$A:$N,3,FALSE))</f>
        <v/>
      </c>
    </row>
    <row r="298" spans="1:17" s="18" customFormat="1" x14ac:dyDescent="0.25">
      <c r="A298" s="18">
        <v>458</v>
      </c>
      <c r="B298" s="18">
        <f>IF($A298,VLOOKUP($A298,posting!$A:$N,2,FALSE),"")</f>
        <v>36</v>
      </c>
      <c r="C298" s="18">
        <f>IF($A298,VLOOKUP($A298,posting!$A:$N,3,FALSE),"")</f>
        <v>113</v>
      </c>
      <c r="D298" s="19" t="str">
        <f>IF($A298,VLOOKUP($A298,posting!$A:$N,4,FALSE),"")</f>
        <v>Die sachen hier drin tauchen dann im dokument wieder auf.</v>
      </c>
      <c r="E298" s="18" t="str">
        <f>IF($A298,VLOOKUP($A298,posting!$A:$N,12,FALSE),"")</f>
        <v>TXT</v>
      </c>
      <c r="F298" s="18">
        <v>-1</v>
      </c>
      <c r="G298" s="18">
        <v>0</v>
      </c>
      <c r="H298" s="18" t="str">
        <f>IF($A298,IF(VLOOKUP($A298,posting!$A:$N,5,FALSE)&gt;0,VLOOKUP($A298,posting!$A:$N,5,FALSE),""),"")</f>
        <v/>
      </c>
      <c r="I298" s="20">
        <f>IF($A298,VLOOKUP($A298,posting!$A:$N,6,FALSE),"")</f>
        <v>41618.370891203704</v>
      </c>
      <c r="J298" s="20">
        <f>IF($A298,VLOOKUP($A298,posting!$A:$N,7,FALSE),"")</f>
        <v>41618.370995370373</v>
      </c>
      <c r="K298" s="20">
        <f>IF($A298,VLOOKUP($A298,posting!$A:$N,8,FALSE),"")</f>
        <v>41618.371006944442</v>
      </c>
      <c r="L298" s="20">
        <f>IF($A298,VLOOKUP($A298,posting!$A:$N,9,FALSE),"")</f>
        <v>41618.372291666667</v>
      </c>
      <c r="M298" s="18">
        <f>IF($A298,VLOOKUP($A298,posting!$A:$N,10,FALSE),"")</f>
        <v>0.24812967581047399</v>
      </c>
      <c r="N298" s="18">
        <f>IF($A298,VLOOKUP($A298,posting!$A:$N,11,FALSE),"")</f>
        <v>0</v>
      </c>
      <c r="O298" s="18" t="str">
        <f>IF($A298,IF(VLOOKUP($A298,posting!$A:$N,13,FALSE)&gt;0,VLOOKUP($A298,posting!$A:$N,13,FALSE),""),"")</f>
        <v/>
      </c>
      <c r="P298" s="18" t="str">
        <f>IF($A298,IF(VLOOKUP($A298,posting!$A:$N,14,FALSE)&gt;0,VLOOKUP($A298,posting!$A:$N,14,FALSE),""),"")</f>
        <v/>
      </c>
      <c r="Q298" s="18" t="str">
        <f>IF($O298="","",VLOOKUP($O298,image!$A:$N,3,FALSE))</f>
        <v/>
      </c>
    </row>
    <row r="299" spans="1:17" s="18" customFormat="1" x14ac:dyDescent="0.25">
      <c r="A299" s="18">
        <v>459</v>
      </c>
      <c r="B299" s="18">
        <f>IF($A299,VLOOKUP($A299,posting!$A:$N,2,FALSE),"")</f>
        <v>36</v>
      </c>
      <c r="C299" s="18">
        <f>IF($A299,VLOOKUP($A299,posting!$A:$N,3,FALSE),"")</f>
        <v>133</v>
      </c>
      <c r="D299" s="19" t="str">
        <f>IF($A299,VLOOKUP($A299,posting!$A:$N,4,FALSE),"")</f>
        <v>Lambert-Beer</v>
      </c>
      <c r="E299" s="18" t="str">
        <f>IF($A299,VLOOKUP($A299,posting!$A:$N,12,FALSE),"")</f>
        <v>IMG</v>
      </c>
      <c r="F299" s="18">
        <v>1</v>
      </c>
      <c r="G299" s="18">
        <v>1</v>
      </c>
      <c r="H299" s="18" t="str">
        <f>IF($A299,IF(VLOOKUP($A299,posting!$A:$N,5,FALSE)&gt;0,VLOOKUP($A299,posting!$A:$N,5,FALSE),""),"")</f>
        <v/>
      </c>
      <c r="I299" s="20">
        <f>IF($A299,VLOOKUP($A299,posting!$A:$N,6,FALSE),"")</f>
        <v>41618.369189814817</v>
      </c>
      <c r="J299" s="20">
        <f>IF($A299,VLOOKUP($A299,posting!$A:$N,7,FALSE),"")</f>
        <v>41618.37228009259</v>
      </c>
      <c r="K299" s="20">
        <f>IF($A299,VLOOKUP($A299,posting!$A:$N,8,FALSE),"")</f>
        <v>41618.372395833336</v>
      </c>
      <c r="L299" s="20">
        <f>IF($A299,VLOOKUP($A299,posting!$A:$N,9,FALSE),"")</f>
        <v>41618.373356481483</v>
      </c>
      <c r="M299" s="18">
        <f>IF($A299,VLOOKUP($A299,posting!$A:$N,10,FALSE),"")</f>
        <v>0.61970074812967602</v>
      </c>
      <c r="N299" s="18">
        <f>IF($A299,VLOOKUP($A299,posting!$A:$N,11,FALSE),"")</f>
        <v>0</v>
      </c>
      <c r="O299" s="18">
        <f>IF($A299,IF(VLOOKUP($A299,posting!$A:$N,13,FALSE)&gt;0,VLOOKUP($A299,posting!$A:$N,13,FALSE),""),"")</f>
        <v>42</v>
      </c>
      <c r="P299" s="18" t="str">
        <f>IF($A299,IF(VLOOKUP($A299,posting!$A:$N,14,FALSE)&gt;0,VLOOKUP($A299,posting!$A:$N,14,FALSE),""),"")</f>
        <v/>
      </c>
      <c r="Q299" s="18" t="b">
        <f>IF($O299="","",VLOOKUP($O299,image!$A:$N,3,FALSE))</f>
        <v>1</v>
      </c>
    </row>
    <row r="300" spans="1:17" s="18" customFormat="1" x14ac:dyDescent="0.25">
      <c r="A300" s="18">
        <v>460</v>
      </c>
      <c r="B300" s="18">
        <f>IF($A300,VLOOKUP($A300,posting!$A:$N,2,FALSE),"")</f>
        <v>36</v>
      </c>
      <c r="C300" s="18">
        <f>IF($A300,VLOOKUP($A300,posting!$A:$N,3,FALSE),"")</f>
        <v>113</v>
      </c>
      <c r="D300" s="19" t="str">
        <f>IF($A300,VLOOKUP($A300,posting!$A:$N,4,FALSE),"")</f>
        <v>Rotationsspektroskopie</v>
      </c>
      <c r="E300" s="18" t="str">
        <f>IF($A300,VLOOKUP($A300,posting!$A:$N,12,FALSE),"")</f>
        <v>IMG</v>
      </c>
      <c r="F300" s="18">
        <v>1</v>
      </c>
      <c r="G300" s="18">
        <v>1</v>
      </c>
      <c r="H300" s="18" t="str">
        <f>IF($A300,IF(VLOOKUP($A300,posting!$A:$N,5,FALSE)&gt;0,VLOOKUP($A300,posting!$A:$N,5,FALSE),""),"")</f>
        <v/>
      </c>
      <c r="I300" s="20">
        <f>IF($A300,VLOOKUP($A300,posting!$A:$N,6,FALSE),"")</f>
        <v>41618.372060185182</v>
      </c>
      <c r="J300" s="20">
        <f>IF($A300,VLOOKUP($A300,posting!$A:$N,7,FALSE),"")</f>
        <v>41618.372164351851</v>
      </c>
      <c r="K300" s="20">
        <f>IF($A300,VLOOKUP($A300,posting!$A:$N,8,FALSE),"")</f>
        <v>41618.37226851852</v>
      </c>
      <c r="L300" s="20">
        <f>IF($A300,VLOOKUP($A300,posting!$A:$N,9,FALSE),"")</f>
        <v>41618.373541666668</v>
      </c>
      <c r="M300" s="18">
        <f>IF($A300,VLOOKUP($A300,posting!$A:$N,10,FALSE),"")</f>
        <v>0.493765586034913</v>
      </c>
      <c r="N300" s="18">
        <f>IF($A300,VLOOKUP($A300,posting!$A:$N,11,FALSE),"")</f>
        <v>0</v>
      </c>
      <c r="O300" s="18">
        <f>IF($A300,IF(VLOOKUP($A300,posting!$A:$N,13,FALSE)&gt;0,VLOOKUP($A300,posting!$A:$N,13,FALSE),""),"")</f>
        <v>43</v>
      </c>
      <c r="P300" s="18" t="str">
        <f>IF($A300,IF(VLOOKUP($A300,posting!$A:$N,14,FALSE)&gt;0,VLOOKUP($A300,posting!$A:$N,14,FALSE),""),"")</f>
        <v/>
      </c>
      <c r="Q300" s="18" t="b">
        <f>IF($O300="","",VLOOKUP($O300,image!$A:$N,3,FALSE))</f>
        <v>1</v>
      </c>
    </row>
    <row r="301" spans="1:17" s="18" customFormat="1" ht="30" x14ac:dyDescent="0.25">
      <c r="A301" s="18">
        <v>461</v>
      </c>
      <c r="B301" s="18">
        <f>IF($A301,VLOOKUP($A301,posting!$A:$N,2,FALSE),"")</f>
        <v>36</v>
      </c>
      <c r="C301" s="18">
        <f>IF($A301,VLOOKUP($A301,posting!$A:$N,3,FALSE),"")</f>
        <v>113</v>
      </c>
      <c r="D301" s="19" t="str">
        <f>IF($A301,VLOOKUP($A301,posting!$A:$N,4,FALSE),"")</f>
        <v>Schwingungsspektroskopie beschreibt die Schwingung von Molekülen: Für jedes Atom werden 3 Koordinaten benötigt N atomiges Molekül -&gt; 3n-6 (bzw. 3n-5) = Gesamtzahl der Schwingungen</v>
      </c>
      <c r="E301" s="18" t="str">
        <f>IF($A301,VLOOKUP($A301,posting!$A:$N,12,FALSE),"")</f>
        <v>TXT</v>
      </c>
      <c r="F301" s="18">
        <v>1</v>
      </c>
      <c r="G301" s="18">
        <v>1</v>
      </c>
      <c r="H301" s="18" t="str">
        <f>IF($A301,IF(VLOOKUP($A301,posting!$A:$N,5,FALSE)&gt;0,VLOOKUP($A301,posting!$A:$N,5,FALSE),""),"")</f>
        <v/>
      </c>
      <c r="I301" s="20">
        <f>IF($A301,VLOOKUP($A301,posting!$A:$N,6,FALSE),"")</f>
        <v>41618.373935185184</v>
      </c>
      <c r="J301" s="20">
        <f>IF($A301,VLOOKUP($A301,posting!$A:$N,7,FALSE),"")</f>
        <v>41618.374699074076</v>
      </c>
      <c r="K301" s="20">
        <f>IF($A301,VLOOKUP($A301,posting!$A:$N,8,FALSE),"")</f>
        <v>41618.374722222223</v>
      </c>
      <c r="L301" s="20">
        <f>IF($A301,VLOOKUP($A301,posting!$A:$N,9,FALSE),"")</f>
        <v>41618.376006944447</v>
      </c>
      <c r="M301" s="18">
        <f>IF($A301,VLOOKUP($A301,posting!$A:$N,10,FALSE),"")</f>
        <v>0.39027431421446401</v>
      </c>
      <c r="N301" s="18">
        <f>IF($A301,VLOOKUP($A301,posting!$A:$N,11,FALSE),"")</f>
        <v>0</v>
      </c>
      <c r="O301" s="18" t="str">
        <f>IF($A301,IF(VLOOKUP($A301,posting!$A:$N,13,FALSE)&gt;0,VLOOKUP($A301,posting!$A:$N,13,FALSE),""),"")</f>
        <v/>
      </c>
      <c r="P301" s="18" t="str">
        <f>IF($A301,IF(VLOOKUP($A301,posting!$A:$N,14,FALSE)&gt;0,VLOOKUP($A301,posting!$A:$N,14,FALSE),""),"")</f>
        <v/>
      </c>
      <c r="Q301" s="18" t="str">
        <f>IF($O301="","",VLOOKUP($O301,image!$A:$N,3,FALSE))</f>
        <v/>
      </c>
    </row>
    <row r="302" spans="1:17" s="18" customFormat="1" x14ac:dyDescent="0.25">
      <c r="A302" s="18">
        <v>462</v>
      </c>
      <c r="B302" s="18">
        <f>IF($A302,VLOOKUP($A302,posting!$A:$N,2,FALSE),"")</f>
        <v>36</v>
      </c>
      <c r="C302" s="18">
        <f>IF($A302,VLOOKUP($A302,posting!$A:$N,3,FALSE),"")</f>
        <v>135</v>
      </c>
      <c r="D302" s="19" t="str">
        <f>IF($A302,VLOOKUP($A302,posting!$A:$N,4,FALSE),"")</f>
        <v>\frac{1}{\upmu}=\frac{1}{m_1}+\frac{1}{m_2}</v>
      </c>
      <c r="E302" s="18" t="str">
        <f>IF($A302,VLOOKUP($A302,posting!$A:$N,12,FALSE),"")</f>
        <v>TXT</v>
      </c>
      <c r="F302" s="18">
        <v>-1</v>
      </c>
      <c r="G302" s="18">
        <v>1</v>
      </c>
      <c r="H302" s="18" t="str">
        <f>IF($A302,IF(VLOOKUP($A302,posting!$A:$N,5,FALSE)&gt;0,VLOOKUP($A302,posting!$A:$N,5,FALSE),""),"")</f>
        <v/>
      </c>
      <c r="I302" s="20">
        <f>IF($A302,VLOOKUP($A302,posting!$A:$N,6,FALSE),"")</f>
        <v>41618.370405092595</v>
      </c>
      <c r="J302" s="20">
        <f>IF($A302,VLOOKUP($A302,posting!$A:$N,7,FALSE),"")</f>
        <v>41618.378854166665</v>
      </c>
      <c r="K302" s="20">
        <f>IF($A302,VLOOKUP($A302,posting!$A:$N,8,FALSE),"")</f>
        <v>41618.378912037035</v>
      </c>
      <c r="L302" s="20">
        <f>IF($A302,VLOOKUP($A302,posting!$A:$N,9,FALSE),"")</f>
        <v>41618.379872685182</v>
      </c>
      <c r="M302" s="18">
        <f>IF($A302,VLOOKUP($A302,posting!$A:$N,10,FALSE),"")</f>
        <v>0.25436408977556102</v>
      </c>
      <c r="N302" s="18">
        <f>IF($A302,VLOOKUP($A302,posting!$A:$N,11,FALSE),"")</f>
        <v>0</v>
      </c>
      <c r="O302" s="18" t="str">
        <f>IF($A302,IF(VLOOKUP($A302,posting!$A:$N,13,FALSE)&gt;0,VLOOKUP($A302,posting!$A:$N,13,FALSE),""),"")</f>
        <v/>
      </c>
      <c r="P302" s="18" t="str">
        <f>IF($A302,IF(VLOOKUP($A302,posting!$A:$N,14,FALSE)&gt;0,VLOOKUP($A302,posting!$A:$N,14,FALSE),""),"")</f>
        <v/>
      </c>
      <c r="Q302" s="18" t="str">
        <f>IF($O302="","",VLOOKUP($O302,image!$A:$N,3,FALSE))</f>
        <v/>
      </c>
    </row>
    <row r="303" spans="1:17" s="18" customFormat="1" x14ac:dyDescent="0.25">
      <c r="A303" s="18">
        <v>463</v>
      </c>
      <c r="B303" s="18">
        <f>IF($A303,VLOOKUP($A303,posting!$A:$N,2,FALSE),"")</f>
        <v>36</v>
      </c>
      <c r="C303" s="18">
        <f>IF($A303,VLOOKUP($A303,posting!$A:$N,3,FALSE),"")</f>
        <v>136</v>
      </c>
      <c r="D303" s="19" t="str">
        <f>IF($A303,VLOOKUP($A303,posting!$A:$N,4,FALSE),"")</f>
        <v>?</v>
      </c>
      <c r="E303" s="18" t="str">
        <f>IF($A303,VLOOKUP($A303,posting!$A:$N,12,FALSE),"")</f>
        <v>TXT</v>
      </c>
      <c r="F303" s="18">
        <v>-1</v>
      </c>
      <c r="G303" s="18">
        <v>1</v>
      </c>
      <c r="H303" s="18" t="str">
        <f>IF($A303,IF(VLOOKUP($A303,posting!$A:$N,5,FALSE)&gt;0,VLOOKUP($A303,posting!$A:$N,5,FALSE),""),"")</f>
        <v/>
      </c>
      <c r="I303" s="20">
        <f>IF($A303,VLOOKUP($A303,posting!$A:$N,6,FALSE),"")</f>
        <v>41618.379212962966</v>
      </c>
      <c r="J303" s="20">
        <f>IF($A303,VLOOKUP($A303,posting!$A:$N,7,FALSE),"")</f>
        <v>41618.379224537035</v>
      </c>
      <c r="K303" s="20">
        <f>IF($A303,VLOOKUP($A303,posting!$A:$N,8,FALSE),"")</f>
        <v>41618.379259259258</v>
      </c>
      <c r="L303" s="20">
        <f>IF($A303,VLOOKUP($A303,posting!$A:$N,9,FALSE),"")</f>
        <v>41618.380266203705</v>
      </c>
      <c r="M303" s="18">
        <f>IF($A303,VLOOKUP($A303,posting!$A:$N,10,FALSE),"")</f>
        <v>0.118453865336658</v>
      </c>
      <c r="N303" s="18">
        <f>IF($A303,VLOOKUP($A303,posting!$A:$N,11,FALSE),"")</f>
        <v>0</v>
      </c>
      <c r="O303" s="18" t="str">
        <f>IF($A303,IF(VLOOKUP($A303,posting!$A:$N,13,FALSE)&gt;0,VLOOKUP($A303,posting!$A:$N,13,FALSE),""),"")</f>
        <v/>
      </c>
      <c r="P303" s="18" t="str">
        <f>IF($A303,IF(VLOOKUP($A303,posting!$A:$N,14,FALSE)&gt;0,VLOOKUP($A303,posting!$A:$N,14,FALSE),""),"")</f>
        <v/>
      </c>
      <c r="Q303" s="18" t="str">
        <f>IF($O303="","",VLOOKUP($O303,image!$A:$N,3,FALSE))</f>
        <v/>
      </c>
    </row>
    <row r="304" spans="1:17" s="18" customFormat="1" x14ac:dyDescent="0.25">
      <c r="A304" s="18">
        <v>464</v>
      </c>
      <c r="B304" s="18">
        <f>IF($A304,VLOOKUP($A304,posting!$A:$N,2,FALSE),"")</f>
        <v>36</v>
      </c>
      <c r="C304" s="18">
        <f>IF($A304,VLOOKUP($A304,posting!$A:$N,3,FALSE),"")</f>
        <v>113</v>
      </c>
      <c r="D304" s="19" t="str">
        <f>IF($A304,VLOOKUP($A304,posting!$A:$N,4,FALSE),"")</f>
        <v>k: Federkonstante, $$\mu$$: reduzierte Masse</v>
      </c>
      <c r="E304" s="18" t="str">
        <f>IF($A304,VLOOKUP($A304,posting!$A:$N,12,FALSE),"")</f>
        <v>EQU</v>
      </c>
      <c r="F304" s="18">
        <v>1</v>
      </c>
      <c r="G304" s="18">
        <v>1</v>
      </c>
      <c r="H304" s="18" t="str">
        <f>IF($A304,IF(VLOOKUP($A304,posting!$A:$N,5,FALSE)&gt;0,VLOOKUP($A304,posting!$A:$N,5,FALSE),""),"")</f>
        <v/>
      </c>
      <c r="I304" s="20">
        <f>IF($A304,VLOOKUP($A304,posting!$A:$N,6,FALSE),"")</f>
        <v>41618.378935185188</v>
      </c>
      <c r="J304" s="20">
        <f>IF($A304,VLOOKUP($A304,posting!$A:$N,7,FALSE),"")</f>
        <v>41618.37939814815</v>
      </c>
      <c r="K304" s="20">
        <f>IF($A304,VLOOKUP($A304,posting!$A:$N,8,FALSE),"")</f>
        <v>41618.379421296297</v>
      </c>
      <c r="L304" s="20">
        <f>IF($A304,VLOOKUP($A304,posting!$A:$N,9,FALSE),"")</f>
        <v>41618.380694444444</v>
      </c>
      <c r="M304" s="18">
        <f>IF($A304,VLOOKUP($A304,posting!$A:$N,10,FALSE),"")</f>
        <v>0.99750623441396502</v>
      </c>
      <c r="N304" s="18">
        <f>IF($A304,VLOOKUP($A304,posting!$A:$N,11,FALSE),"")</f>
        <v>0</v>
      </c>
      <c r="O304" s="18" t="str">
        <f>IF($A304,IF(VLOOKUP($A304,posting!$A:$N,13,FALSE)&gt;0,VLOOKUP($A304,posting!$A:$N,13,FALSE),""),"")</f>
        <v/>
      </c>
      <c r="P304" s="18" t="str">
        <f>IF($A304,IF(VLOOKUP($A304,posting!$A:$N,14,FALSE)&gt;0,VLOOKUP($A304,posting!$A:$N,14,FALSE),""),"")</f>
        <v>\frac{1}{\mu}=\frac{1}{m_1}+\frac{1}{m_2}</v>
      </c>
      <c r="Q304" s="18" t="str">
        <f>IF($O304="","",VLOOKUP($O304,image!$A:$N,3,FALSE))</f>
        <v/>
      </c>
    </row>
    <row r="305" spans="1:17" s="18" customFormat="1" ht="30" x14ac:dyDescent="0.25">
      <c r="A305" s="18">
        <v>465</v>
      </c>
      <c r="B305" s="18">
        <f>IF($A305,VLOOKUP($A305,posting!$A:$N,2,FALSE),"")</f>
        <v>36</v>
      </c>
      <c r="C305" s="18">
        <f>IF($A305,VLOOKUP($A305,posting!$A:$N,3,FALSE),"")</f>
        <v>113</v>
      </c>
      <c r="D305" s="19" t="str">
        <f>IF($A305,VLOOKUP($A305,posting!$A:$N,4,FALSE),"")</f>
        <v>Formeln kann man nur direkt als Gleichung (das Wurzelsymbol links) eingeben. Da gibt es auch eine Vorschau, sodass man Fehler direkt sehen kann.</v>
      </c>
      <c r="E305" s="18" t="str">
        <f>IF($A305,VLOOKUP($A305,posting!$A:$N,12,FALSE),"")</f>
        <v>TXT</v>
      </c>
      <c r="F305" s="18">
        <v>-1</v>
      </c>
      <c r="G305" s="18">
        <v>0</v>
      </c>
      <c r="H305" s="18" t="str">
        <f>IF($A305,IF(VLOOKUP($A305,posting!$A:$N,5,FALSE)&gt;0,VLOOKUP($A305,posting!$A:$N,5,FALSE),""),"")</f>
        <v/>
      </c>
      <c r="I305" s="20">
        <f>IF($A305,VLOOKUP($A305,posting!$A:$N,6,FALSE),"")</f>
        <v>41618.380057870374</v>
      </c>
      <c r="J305" s="20">
        <f>IF($A305,VLOOKUP($A305,posting!$A:$N,7,FALSE),"")</f>
        <v>41618.380659722221</v>
      </c>
      <c r="K305" s="20">
        <f>IF($A305,VLOOKUP($A305,posting!$A:$N,8,FALSE),"")</f>
        <v>41618.380682870367</v>
      </c>
      <c r="L305" s="20">
        <f>IF($A305,VLOOKUP($A305,posting!$A:$N,9,FALSE),"")</f>
        <v>41618.381956018522</v>
      </c>
      <c r="M305" s="18">
        <f>IF($A305,VLOOKUP($A305,posting!$A:$N,10,FALSE),"")</f>
        <v>0.38279301745635902</v>
      </c>
      <c r="N305" s="18">
        <f>IF($A305,VLOOKUP($A305,posting!$A:$N,11,FALSE),"")</f>
        <v>0</v>
      </c>
      <c r="O305" s="18" t="str">
        <f>IF($A305,IF(VLOOKUP($A305,posting!$A:$N,13,FALSE)&gt;0,VLOOKUP($A305,posting!$A:$N,13,FALSE),""),"")</f>
        <v/>
      </c>
      <c r="P305" s="18" t="str">
        <f>IF($A305,IF(VLOOKUP($A305,posting!$A:$N,14,FALSE)&gt;0,VLOOKUP($A305,posting!$A:$N,14,FALSE),""),"")</f>
        <v/>
      </c>
      <c r="Q305" s="18" t="str">
        <f>IF($O305="","",VLOOKUP($O305,image!$A:$N,3,FALSE))</f>
        <v/>
      </c>
    </row>
    <row r="306" spans="1:17" s="18" customFormat="1" ht="30" x14ac:dyDescent="0.25">
      <c r="A306" s="18">
        <v>466</v>
      </c>
      <c r="B306" s="18">
        <f>IF($A306,VLOOKUP($A306,posting!$A:$N,2,FALSE),"")</f>
        <v>36</v>
      </c>
      <c r="C306" s="18">
        <f>IF($A306,VLOOKUP($A306,posting!$A:$N,3,FALSE),"")</f>
        <v>138</v>
      </c>
      <c r="D306" s="19" t="str">
        <f>IF($A306,VLOOKUP($A306,posting!$A:$N,4,FALSE),"")</f>
        <v>Ich habe jetzt einfach mal was auf die Folien geschrieben, wo findet man das wieder oder kann ich selbst das nicht lesen?</v>
      </c>
      <c r="E306" s="18" t="str">
        <f>IF($A306,VLOOKUP($A306,posting!$A:$N,12,FALSE),"")</f>
        <v>TXT</v>
      </c>
      <c r="F306" s="18">
        <v>-1</v>
      </c>
      <c r="G306" s="18">
        <v>0</v>
      </c>
      <c r="H306" s="18" t="str">
        <f>IF($A306,IF(VLOOKUP($A306,posting!$A:$N,5,FALSE)&gt;0,VLOOKUP($A306,posting!$A:$N,5,FALSE),""),"")</f>
        <v/>
      </c>
      <c r="I306" s="20">
        <f>IF($A306,VLOOKUP($A306,posting!$A:$N,6,FALSE),"")</f>
        <v>41618.381423611114</v>
      </c>
      <c r="J306" s="20">
        <f>IF($A306,VLOOKUP($A306,posting!$A:$N,7,FALSE),"")</f>
        <v>41618.381805555553</v>
      </c>
      <c r="K306" s="20">
        <f>IF($A306,VLOOKUP($A306,posting!$A:$N,8,FALSE),"")</f>
        <v>41618.38181712963</v>
      </c>
      <c r="L306" s="20">
        <f>IF($A306,VLOOKUP($A306,posting!$A:$N,9,FALSE),"")</f>
        <v>41618.382789351854</v>
      </c>
      <c r="M306" s="18">
        <f>IF($A306,VLOOKUP($A306,posting!$A:$N,10,FALSE),"")</f>
        <v>0.12593516209476299</v>
      </c>
      <c r="N306" s="18">
        <f>IF($A306,VLOOKUP($A306,posting!$A:$N,11,FALSE),"")</f>
        <v>0</v>
      </c>
      <c r="O306" s="18" t="str">
        <f>IF($A306,IF(VLOOKUP($A306,posting!$A:$N,13,FALSE)&gt;0,VLOOKUP($A306,posting!$A:$N,13,FALSE),""),"")</f>
        <v/>
      </c>
      <c r="P306" s="18" t="str">
        <f>IF($A306,IF(VLOOKUP($A306,posting!$A:$N,14,FALSE)&gt;0,VLOOKUP($A306,posting!$A:$N,14,FALSE),""),"")</f>
        <v/>
      </c>
      <c r="Q306" s="18" t="str">
        <f>IF($O306="","",VLOOKUP($O306,image!$A:$N,3,FALSE))</f>
        <v/>
      </c>
    </row>
    <row r="307" spans="1:17" s="18" customFormat="1" x14ac:dyDescent="0.25">
      <c r="A307" s="18">
        <v>467</v>
      </c>
      <c r="B307" s="18">
        <f>IF($A307,VLOOKUP($A307,posting!$A:$N,2,FALSE),"")</f>
        <v>36</v>
      </c>
      <c r="C307" s="18">
        <f>IF($A307,VLOOKUP($A307,posting!$A:$N,3,FALSE),"")</f>
        <v>113</v>
      </c>
      <c r="D307" s="19" t="str">
        <f>IF($A307,VLOOKUP($A307,posting!$A:$N,4,FALSE),"")</f>
        <v>Du musst das in den Channel "Senden" - dann ist es gespeichert</v>
      </c>
      <c r="E307" s="18" t="str">
        <f>IF($A307,VLOOKUP($A307,posting!$A:$N,12,FALSE),"")</f>
        <v>TXT</v>
      </c>
      <c r="F307" s="18">
        <v>-1</v>
      </c>
      <c r="G307" s="18">
        <v>0</v>
      </c>
      <c r="H307" s="18" t="str">
        <f>IF($A307,IF(VLOOKUP($A307,posting!$A:$N,5,FALSE)&gt;0,VLOOKUP($A307,posting!$A:$N,5,FALSE),""),"")</f>
        <v/>
      </c>
      <c r="I307" s="20">
        <f>IF($A307,VLOOKUP($A307,posting!$A:$N,6,FALSE),"")</f>
        <v>41618.381840277776</v>
      </c>
      <c r="J307" s="20">
        <f>IF($A307,VLOOKUP($A307,posting!$A:$N,7,FALSE),"")</f>
        <v>41618.382002314815</v>
      </c>
      <c r="K307" s="20">
        <f>IF($A307,VLOOKUP($A307,posting!$A:$N,8,FALSE),"")</f>
        <v>41618.382025462961</v>
      </c>
      <c r="L307" s="20">
        <f>IF($A307,VLOOKUP($A307,posting!$A:$N,9,FALSE),"")</f>
        <v>41618.383310185185</v>
      </c>
      <c r="M307" s="18">
        <f>IF($A307,VLOOKUP($A307,posting!$A:$N,10,FALSE),"")</f>
        <v>0.24812967581047399</v>
      </c>
      <c r="N307" s="18">
        <f>IF($A307,VLOOKUP($A307,posting!$A:$N,11,FALSE),"")</f>
        <v>0</v>
      </c>
      <c r="O307" s="18" t="str">
        <f>IF($A307,IF(VLOOKUP($A307,posting!$A:$N,13,FALSE)&gt;0,VLOOKUP($A307,posting!$A:$N,13,FALSE),""),"")</f>
        <v/>
      </c>
      <c r="P307" s="18" t="str">
        <f>IF($A307,IF(VLOOKUP($A307,posting!$A:$N,14,FALSE)&gt;0,VLOOKUP($A307,posting!$A:$N,14,FALSE),""),"")</f>
        <v/>
      </c>
      <c r="Q307" s="18" t="str">
        <f>IF($O307="","",VLOOKUP($O307,image!$A:$N,3,FALSE))</f>
        <v/>
      </c>
    </row>
    <row r="308" spans="1:17" s="18" customFormat="1" x14ac:dyDescent="0.25">
      <c r="A308" s="18">
        <v>468</v>
      </c>
      <c r="B308" s="18">
        <f>IF($A308,VLOOKUP($A308,posting!$A:$N,2,FALSE),"")</f>
        <v>36</v>
      </c>
      <c r="C308" s="18">
        <f>IF($A308,VLOOKUP($A308,posting!$A:$N,3,FALSE),"")</f>
        <v>135</v>
      </c>
      <c r="D308" s="19" t="str">
        <f>IF($A308,VLOOKUP($A308,posting!$A:$N,4,FALSE),"")</f>
        <v>hier fließen Federkonstante und reduzierte Masse ein. Danke für die Vorschau :o)</v>
      </c>
      <c r="E308" s="18" t="str">
        <f>IF($A308,VLOOKUP($A308,posting!$A:$N,12,FALSE),"")</f>
        <v>EQU</v>
      </c>
      <c r="F308" s="18">
        <v>1</v>
      </c>
      <c r="G308" s="18">
        <v>1</v>
      </c>
      <c r="H308" s="18" t="str">
        <f>IF($A308,IF(VLOOKUP($A308,posting!$A:$N,5,FALSE)&gt;0,VLOOKUP($A308,posting!$A:$N,5,FALSE),""),"")</f>
        <v/>
      </c>
      <c r="I308" s="20">
        <f>IF($A308,VLOOKUP($A308,posting!$A:$N,6,FALSE),"")</f>
        <v>41618.380381944444</v>
      </c>
      <c r="J308" s="20">
        <f>IF($A308,VLOOKUP($A308,posting!$A:$N,7,FALSE),"")</f>
        <v>41618.382847222223</v>
      </c>
      <c r="K308" s="20">
        <f>IF($A308,VLOOKUP($A308,posting!$A:$N,8,FALSE),"")</f>
        <v>41618.382893518516</v>
      </c>
      <c r="L308" s="20">
        <f>IF($A308,VLOOKUP($A308,posting!$A:$N,9,FALSE),"")</f>
        <v>41618.383842592593</v>
      </c>
      <c r="M308" s="18">
        <f>IF($A308,VLOOKUP($A308,posting!$A:$N,10,FALSE),"")</f>
        <v>1</v>
      </c>
      <c r="N308" s="18">
        <f>IF($A308,VLOOKUP($A308,posting!$A:$N,11,FALSE),"")</f>
        <v>0</v>
      </c>
      <c r="O308" s="18" t="str">
        <f>IF($A308,IF(VLOOKUP($A308,posting!$A:$N,13,FALSE)&gt;0,VLOOKUP($A308,posting!$A:$N,13,FALSE),""),"")</f>
        <v/>
      </c>
      <c r="P308" s="18" t="str">
        <f>IF($A308,IF(VLOOKUP($A308,posting!$A:$N,14,FALSE)&gt;0,VLOOKUP($A308,posting!$A:$N,14,FALSE),""),"")</f>
        <v>v_0=\frac{1}{2\pi}\sqrt{\frac{k}{\mu}}</v>
      </c>
      <c r="Q308" s="18" t="str">
        <f>IF($O308="","",VLOOKUP($O308,image!$A:$N,3,FALSE))</f>
        <v/>
      </c>
    </row>
    <row r="309" spans="1:17" s="18" customFormat="1" x14ac:dyDescent="0.25">
      <c r="A309" s="18">
        <v>469</v>
      </c>
      <c r="B309" s="18">
        <f>IF($A309,VLOOKUP($A309,posting!$A:$N,2,FALSE),"")</f>
        <v>36</v>
      </c>
      <c r="C309" s="18">
        <f>IF($A309,VLOOKUP($A309,posting!$A:$N,3,FALSE),"")</f>
        <v>134</v>
      </c>
      <c r="D309" s="19" t="str">
        <f>IF($A309,VLOOKUP($A309,posting!$A:$N,4,FALSE),"")</f>
        <v>Morse-Potentail</v>
      </c>
      <c r="E309" s="18" t="str">
        <f>IF($A309,VLOOKUP($A309,posting!$A:$N,12,FALSE),"")</f>
        <v>EQU</v>
      </c>
      <c r="F309" s="18">
        <v>1</v>
      </c>
      <c r="G309" s="18">
        <v>1</v>
      </c>
      <c r="H309" s="18" t="str">
        <f>IF($A309,IF(VLOOKUP($A309,posting!$A:$N,5,FALSE)&gt;0,VLOOKUP($A309,posting!$A:$N,5,FALSE),""),"")</f>
        <v/>
      </c>
      <c r="I309" s="20">
        <f>IF($A309,VLOOKUP($A309,posting!$A:$N,6,FALSE),"")</f>
        <v>41618.384201388886</v>
      </c>
      <c r="J309" s="20">
        <f>IF($A309,VLOOKUP($A309,posting!$A:$N,7,FALSE),"")</f>
        <v>41618.387974537036</v>
      </c>
      <c r="K309" s="20">
        <f>IF($A309,VLOOKUP($A309,posting!$A:$N,8,FALSE),"")</f>
        <v>41618.387974537036</v>
      </c>
      <c r="L309" s="20">
        <f>IF($A309,VLOOKUP($A309,posting!$A:$N,9,FALSE),"")</f>
        <v>41618.388773148145</v>
      </c>
      <c r="M309" s="18">
        <f>IF($A309,VLOOKUP($A309,posting!$A:$N,10,FALSE),"")</f>
        <v>0.99376558603491305</v>
      </c>
      <c r="N309" s="18">
        <f>IF($A309,VLOOKUP($A309,posting!$A:$N,11,FALSE),"")</f>
        <v>0</v>
      </c>
      <c r="O309" s="18" t="str">
        <f>IF($A309,IF(VLOOKUP($A309,posting!$A:$N,13,FALSE)&gt;0,VLOOKUP($A309,posting!$A:$N,13,FALSE),""),"")</f>
        <v/>
      </c>
      <c r="P309" s="18" t="str">
        <f>IF($A309,IF(VLOOKUP($A309,posting!$A:$N,14,FALSE)&gt;0,VLOOKUP($A309,posting!$A:$N,14,FALSE),""),"")</f>
        <v>V(R)=D_e*(1-e^{-a*(R-R_aq})^2</v>
      </c>
      <c r="Q309" s="18" t="str">
        <f>IF($O309="","",VLOOKUP($O309,image!$A:$N,3,FALSE))</f>
        <v/>
      </c>
    </row>
    <row r="310" spans="1:17" s="18" customFormat="1" x14ac:dyDescent="0.25">
      <c r="A310" s="18">
        <v>470</v>
      </c>
      <c r="B310" s="18">
        <f>IF($A310,VLOOKUP($A310,posting!$A:$N,2,FALSE),"")</f>
        <v>36</v>
      </c>
      <c r="C310" s="18">
        <f>IF($A310,VLOOKUP($A310,posting!$A:$N,3,FALSE),"")</f>
        <v>135</v>
      </c>
      <c r="D310" s="19" t="str">
        <f>IF($A310,VLOOKUP($A310,posting!$A:$N,4,FALSE),"")</f>
        <v>kann ich da in die Latex Fomel reinschauen? Muss das ja lernen...</v>
      </c>
      <c r="E310" s="18" t="str">
        <f>IF($A310,VLOOKUP($A310,posting!$A:$N,12,FALSE),"")</f>
        <v>TXT</v>
      </c>
      <c r="F310" s="18">
        <v>-1</v>
      </c>
      <c r="G310" s="18">
        <v>0</v>
      </c>
      <c r="H310" s="18" t="str">
        <f>IF($A310,IF(VLOOKUP($A310,posting!$A:$N,5,FALSE)&gt;0,VLOOKUP($A310,posting!$A:$N,5,FALSE),""),"")</f>
        <v/>
      </c>
      <c r="I310" s="20">
        <f>IF($A310,VLOOKUP($A310,posting!$A:$N,6,FALSE),"")</f>
        <v>41618.388935185183</v>
      </c>
      <c r="J310" s="20">
        <f>IF($A310,VLOOKUP($A310,posting!$A:$N,7,FALSE),"")</f>
        <v>41618.389062499999</v>
      </c>
      <c r="K310" s="20">
        <f>IF($A310,VLOOKUP($A310,posting!$A:$N,8,FALSE),"")</f>
        <v>41618.389085648145</v>
      </c>
      <c r="L310" s="20">
        <f>IF($A310,VLOOKUP($A310,posting!$A:$N,9,FALSE),"")</f>
        <v>41618.390046296299</v>
      </c>
      <c r="M310" s="18">
        <f>IF($A310,VLOOKUP($A310,posting!$A:$N,10,FALSE),"")</f>
        <v>0</v>
      </c>
      <c r="N310" s="18">
        <f>IF($A310,VLOOKUP($A310,posting!$A:$N,11,FALSE),"")</f>
        <v>0</v>
      </c>
      <c r="O310" s="18" t="str">
        <f>IF($A310,IF(VLOOKUP($A310,posting!$A:$N,13,FALSE)&gt;0,VLOOKUP($A310,posting!$A:$N,13,FALSE),""),"")</f>
        <v/>
      </c>
      <c r="P310" s="18" t="str">
        <f>IF($A310,IF(VLOOKUP($A310,posting!$A:$N,14,FALSE)&gt;0,VLOOKUP($A310,posting!$A:$N,14,FALSE),""),"")</f>
        <v/>
      </c>
      <c r="Q310" s="18" t="str">
        <f>IF($O310="","",VLOOKUP($O310,image!$A:$N,3,FALSE))</f>
        <v/>
      </c>
    </row>
    <row r="311" spans="1:17" s="18" customFormat="1" ht="30" x14ac:dyDescent="0.25">
      <c r="A311" s="18">
        <v>471</v>
      </c>
      <c r="B311" s="18">
        <f>IF($A311,VLOOKUP($A311,posting!$A:$N,2,FALSE),"")</f>
        <v>36</v>
      </c>
      <c r="C311" s="18">
        <f>IF($A311,VLOOKUP($A311,posting!$A:$N,3,FALSE),"")</f>
        <v>113</v>
      </c>
      <c r="D311" s="19" t="str">
        <f>IF($A311,VLOOKUP($A311,posting!$A:$N,4,FALSE),"")</f>
        <v>Die Latex Notation ist nicht so einfach. Es spricht nichts dagegen, wenn ihr die Formeln aus den Folien raus "ausschneidet" (das Editorfeld lässt sich verkleinern/vergrößern) oder abmalt</v>
      </c>
      <c r="E311" s="18" t="str">
        <f>IF($A311,VLOOKUP($A311,posting!$A:$N,12,FALSE),"")</f>
        <v>TXT</v>
      </c>
      <c r="F311" s="18">
        <v>-1</v>
      </c>
      <c r="G311" s="18">
        <v>0</v>
      </c>
      <c r="H311" s="18" t="str">
        <f>IF($A311,IF(VLOOKUP($A311,posting!$A:$N,5,FALSE)&gt;0,VLOOKUP($A311,posting!$A:$N,5,FALSE),""),"")</f>
        <v/>
      </c>
      <c r="I311" s="20">
        <f>IF($A311,VLOOKUP($A311,posting!$A:$N,6,FALSE),"")</f>
        <v>41618.389976851853</v>
      </c>
      <c r="J311" s="20">
        <f>IF($A311,VLOOKUP($A311,posting!$A:$N,7,FALSE),"")</f>
        <v>41618.391006944446</v>
      </c>
      <c r="K311" s="20">
        <f>IF($A311,VLOOKUP($A311,posting!$A:$N,8,FALSE),"")</f>
        <v>41618.391030092593</v>
      </c>
      <c r="L311" s="20">
        <f>IF($A311,VLOOKUP($A311,posting!$A:$N,9,FALSE),"")</f>
        <v>41618.392314814817</v>
      </c>
      <c r="M311" s="18">
        <f>IF($A311,VLOOKUP($A311,posting!$A:$N,10,FALSE),"")</f>
        <v>0.385286783042394</v>
      </c>
      <c r="N311" s="18">
        <f>IF($A311,VLOOKUP($A311,posting!$A:$N,11,FALSE),"")</f>
        <v>0</v>
      </c>
      <c r="O311" s="18" t="str">
        <f>IF($A311,IF(VLOOKUP($A311,posting!$A:$N,13,FALSE)&gt;0,VLOOKUP($A311,posting!$A:$N,13,FALSE),""),"")</f>
        <v/>
      </c>
      <c r="P311" s="18" t="str">
        <f>IF($A311,IF(VLOOKUP($A311,posting!$A:$N,14,FALSE)&gt;0,VLOOKUP($A311,posting!$A:$N,14,FALSE),""),"")</f>
        <v/>
      </c>
      <c r="Q311" s="18" t="str">
        <f>IF($O311="","",VLOOKUP($O311,image!$A:$N,3,FALSE))</f>
        <v/>
      </c>
    </row>
    <row r="312" spans="1:17" s="18" customFormat="1" x14ac:dyDescent="0.25">
      <c r="A312" s="18">
        <v>472</v>
      </c>
      <c r="B312" s="18">
        <f>IF($A312,VLOOKUP($A312,posting!$A:$N,2,FALSE),"")</f>
        <v>36</v>
      </c>
      <c r="C312" s="18">
        <f>IF($A312,VLOOKUP($A312,posting!$A:$N,3,FALSE),"")</f>
        <v>133</v>
      </c>
      <c r="D312" s="19" t="str">
        <f>IF($A312,VLOOKUP($A312,posting!$A:$N,4,FALSE),"")</f>
        <v>Boyle'sches Gesetz (Test)</v>
      </c>
      <c r="E312" s="18" t="str">
        <f>IF($A312,VLOOKUP($A312,posting!$A:$N,12,FALSE),"")</f>
        <v>EQU</v>
      </c>
      <c r="F312" s="18">
        <v>1</v>
      </c>
      <c r="G312" s="18">
        <v>1</v>
      </c>
      <c r="H312" s="18" t="str">
        <f>IF($A312,IF(VLOOKUP($A312,posting!$A:$N,5,FALSE)&gt;0,VLOOKUP($A312,posting!$A:$N,5,FALSE),""),"")</f>
        <v/>
      </c>
      <c r="I312" s="20">
        <f>IF($A312,VLOOKUP($A312,posting!$A:$N,6,FALSE),"")</f>
        <v>41618.390173611115</v>
      </c>
      <c r="J312" s="20">
        <f>IF($A312,VLOOKUP($A312,posting!$A:$N,7,FALSE),"")</f>
        <v>41618.391747685186</v>
      </c>
      <c r="K312" s="20">
        <f>IF($A312,VLOOKUP($A312,posting!$A:$N,8,FALSE),"")</f>
        <v>41618.391747685186</v>
      </c>
      <c r="L312" s="20">
        <f>IF($A312,VLOOKUP($A312,posting!$A:$N,9,FALSE),"")</f>
        <v>41618.392708333333</v>
      </c>
      <c r="M312" s="18">
        <f>IF($A312,VLOOKUP($A312,posting!$A:$N,10,FALSE),"")</f>
        <v>0.99501246882793004</v>
      </c>
      <c r="N312" s="18">
        <f>IF($A312,VLOOKUP($A312,posting!$A:$N,11,FALSE),"")</f>
        <v>0</v>
      </c>
      <c r="O312" s="18" t="str">
        <f>IF($A312,IF(VLOOKUP($A312,posting!$A:$N,13,FALSE)&gt;0,VLOOKUP($A312,posting!$A:$N,13,FALSE),""),"")</f>
        <v/>
      </c>
      <c r="P312" s="18" t="str">
        <f>IF($A312,IF(VLOOKUP($A312,posting!$A:$N,14,FALSE)&gt;0,VLOOKUP($A312,posting!$A:$N,14,FALSE),""),"")</f>
        <v>\frac{p_1*V_1}{T_1}=\frac{p_2*V_2}{T_2}</v>
      </c>
      <c r="Q312" s="18" t="str">
        <f>IF($O312="","",VLOOKUP($O312,image!$A:$N,3,FALSE))</f>
        <v/>
      </c>
    </row>
    <row r="313" spans="1:17" s="18" customFormat="1" x14ac:dyDescent="0.25">
      <c r="A313" s="18">
        <v>473</v>
      </c>
      <c r="B313" s="18">
        <f>IF($A313,VLOOKUP($A313,posting!$A:$N,2,FALSE),"")</f>
        <v>36</v>
      </c>
      <c r="C313" s="18">
        <f>IF($A313,VLOOKUP($A313,posting!$A:$N,3,FALSE),"")</f>
        <v>134</v>
      </c>
      <c r="D313" s="19" t="str">
        <f>IF($A313,VLOOKUP($A313,posting!$A:$N,4,FALSE),"")</f>
        <v>die standardbefehle die wir brauchen, sind aber auch schnell zu erlernen...</v>
      </c>
      <c r="E313" s="18" t="str">
        <f>IF($A313,VLOOKUP($A313,posting!$A:$N,12,FALSE),"")</f>
        <v>TXT</v>
      </c>
      <c r="F313" s="18">
        <v>1</v>
      </c>
      <c r="G313" s="18">
        <v>1</v>
      </c>
      <c r="H313" s="18" t="str">
        <f>IF($A313,IF(VLOOKUP($A313,posting!$A:$N,5,FALSE)&gt;0,VLOOKUP($A313,posting!$A:$N,5,FALSE),""),"")</f>
        <v/>
      </c>
      <c r="I313" s="20">
        <f>IF($A313,VLOOKUP($A313,posting!$A:$N,6,FALSE),"")</f>
        <v>41618.391875000001</v>
      </c>
      <c r="J313" s="20">
        <f>IF($A313,VLOOKUP($A313,posting!$A:$N,7,FALSE),"")</f>
        <v>41618.392002314817</v>
      </c>
      <c r="K313" s="20">
        <f>IF($A313,VLOOKUP($A313,posting!$A:$N,8,FALSE),"")</f>
        <v>41618.392025462963</v>
      </c>
      <c r="L313" s="20">
        <f>IF($A313,VLOOKUP($A313,posting!$A:$N,9,FALSE),"")</f>
        <v>41618.392812500002</v>
      </c>
      <c r="M313" s="18">
        <f>IF($A313,VLOOKUP($A313,posting!$A:$N,10,FALSE),"")</f>
        <v>0.123441396508728</v>
      </c>
      <c r="N313" s="18">
        <f>IF($A313,VLOOKUP($A313,posting!$A:$N,11,FALSE),"")</f>
        <v>0</v>
      </c>
      <c r="O313" s="18" t="str">
        <f>IF($A313,IF(VLOOKUP($A313,posting!$A:$N,13,FALSE)&gt;0,VLOOKUP($A313,posting!$A:$N,13,FALSE),""),"")</f>
        <v/>
      </c>
      <c r="P313" s="18" t="str">
        <f>IF($A313,IF(VLOOKUP($A313,posting!$A:$N,14,FALSE)&gt;0,VLOOKUP($A313,posting!$A:$N,14,FALSE),""),"")</f>
        <v/>
      </c>
      <c r="Q313" s="18" t="str">
        <f>IF($O313="","",VLOOKUP($O313,image!$A:$N,3,FALSE))</f>
        <v/>
      </c>
    </row>
    <row r="314" spans="1:17" s="18" customFormat="1" x14ac:dyDescent="0.25">
      <c r="A314" s="18">
        <v>474</v>
      </c>
      <c r="B314" s="18">
        <f>IF($A314,VLOOKUP($A314,posting!$A:$N,2,FALSE),"")</f>
        <v>36</v>
      </c>
      <c r="C314" s="18">
        <f>IF($A314,VLOOKUP($A314,posting!$A:$N,3,FALSE),"")</f>
        <v>135</v>
      </c>
      <c r="D314" s="19" t="str">
        <f>IF($A314,VLOOKUP($A314,posting!$A:$N,4,FALSE),"")</f>
        <v>charakteristische Temperatur: sprunghafter Anstieg der Schwingungsfrequenz</v>
      </c>
      <c r="E314" s="18" t="str">
        <f>IF($A314,VLOOKUP($A314,posting!$A:$N,12,FALSE),"")</f>
        <v>TXT</v>
      </c>
      <c r="F314" s="18">
        <v>1</v>
      </c>
      <c r="G314" s="18">
        <v>1</v>
      </c>
      <c r="H314" s="18" t="str">
        <f>IF($A314,IF(VLOOKUP($A314,posting!$A:$N,5,FALSE)&gt;0,VLOOKUP($A314,posting!$A:$N,5,FALSE),""),"")</f>
        <v/>
      </c>
      <c r="I314" s="20">
        <f>IF($A314,VLOOKUP($A314,posting!$A:$N,6,FALSE),"")</f>
        <v>41618.395636574074</v>
      </c>
      <c r="J314" s="20">
        <f>IF($A314,VLOOKUP($A314,posting!$A:$N,7,FALSE),"")</f>
        <v>41618.396018518521</v>
      </c>
      <c r="K314" s="20">
        <f>IF($A314,VLOOKUP($A314,posting!$A:$N,8,FALSE),"")</f>
        <v>41618.396053240744</v>
      </c>
      <c r="L314" s="20">
        <f>IF($A314,VLOOKUP($A314,posting!$A:$N,9,FALSE),"")</f>
        <v>41618.397002314814</v>
      </c>
      <c r="M314" s="18">
        <f>IF($A314,VLOOKUP($A314,posting!$A:$N,10,FALSE),"")</f>
        <v>0.74812967581047396</v>
      </c>
      <c r="N314" s="18">
        <f>IF($A314,VLOOKUP($A314,posting!$A:$N,11,FALSE),"")</f>
        <v>0</v>
      </c>
      <c r="O314" s="18" t="str">
        <f>IF($A314,IF(VLOOKUP($A314,posting!$A:$N,13,FALSE)&gt;0,VLOOKUP($A314,posting!$A:$N,13,FALSE),""),"")</f>
        <v/>
      </c>
      <c r="P314" s="18" t="str">
        <f>IF($A314,IF(VLOOKUP($A314,posting!$A:$N,14,FALSE)&gt;0,VLOOKUP($A314,posting!$A:$N,14,FALSE),""),"")</f>
        <v/>
      </c>
      <c r="Q314" s="18" t="str">
        <f>IF($O314="","",VLOOKUP($O314,image!$A:$N,3,FALSE))</f>
        <v/>
      </c>
    </row>
    <row r="315" spans="1:17" s="18" customFormat="1" x14ac:dyDescent="0.25">
      <c r="A315" s="18">
        <v>475</v>
      </c>
      <c r="B315" s="18">
        <f>IF($A315,VLOOKUP($A315,posting!$A:$N,2,FALSE),"")</f>
        <v>36</v>
      </c>
      <c r="C315" s="18">
        <f>IF($A315,VLOOKUP($A315,posting!$A:$N,3,FALSE),"")</f>
        <v>135</v>
      </c>
      <c r="D315" s="19" t="str">
        <f>IF($A315,VLOOKUP($A315,posting!$A:$N,4,FALSE),"")</f>
        <v>-&gt;Änderung des Aggregatzustandes!</v>
      </c>
      <c r="E315" s="18" t="str">
        <f>IF($A315,VLOOKUP($A315,posting!$A:$N,12,FALSE),"")</f>
        <v>TXT</v>
      </c>
      <c r="F315" s="18">
        <v>1</v>
      </c>
      <c r="G315" s="18">
        <v>1</v>
      </c>
      <c r="H315" s="18" t="str">
        <f>IF($A315,IF(VLOOKUP($A315,posting!$A:$N,5,FALSE)&gt;0,VLOOKUP($A315,posting!$A:$N,5,FALSE),""),"")</f>
        <v/>
      </c>
      <c r="I315" s="20">
        <f>IF($A315,VLOOKUP($A315,posting!$A:$N,6,FALSE),"")</f>
        <v>41618.396180555559</v>
      </c>
      <c r="J315" s="20">
        <f>IF($A315,VLOOKUP($A315,posting!$A:$N,7,FALSE),"")</f>
        <v>41618.396331018521</v>
      </c>
      <c r="K315" s="20">
        <f>IF($A315,VLOOKUP($A315,posting!$A:$N,8,FALSE),"")</f>
        <v>41618.396354166667</v>
      </c>
      <c r="L315" s="20">
        <f>IF($A315,VLOOKUP($A315,posting!$A:$N,9,FALSE),"")</f>
        <v>41618.397314814814</v>
      </c>
      <c r="M315" s="18">
        <f>IF($A315,VLOOKUP($A315,posting!$A:$N,10,FALSE),"")</f>
        <v>0.74438902743142099</v>
      </c>
      <c r="N315" s="18">
        <f>IF($A315,VLOOKUP($A315,posting!$A:$N,11,FALSE),"")</f>
        <v>0</v>
      </c>
      <c r="O315" s="18" t="str">
        <f>IF($A315,IF(VLOOKUP($A315,posting!$A:$N,13,FALSE)&gt;0,VLOOKUP($A315,posting!$A:$N,13,FALSE),""),"")</f>
        <v/>
      </c>
      <c r="P315" s="18" t="str">
        <f>IF($A315,IF(VLOOKUP($A315,posting!$A:$N,14,FALSE)&gt;0,VLOOKUP($A315,posting!$A:$N,14,FALSE),""),"")</f>
        <v/>
      </c>
      <c r="Q315" s="18" t="str">
        <f>IF($O315="","",VLOOKUP($O315,image!$A:$N,3,FALSE))</f>
        <v/>
      </c>
    </row>
    <row r="316" spans="1:17" s="18" customFormat="1" x14ac:dyDescent="0.25">
      <c r="A316" s="18">
        <v>476</v>
      </c>
      <c r="B316" s="18">
        <f>IF($A316,VLOOKUP($A316,posting!$A:$N,2,FALSE),"")</f>
        <v>36</v>
      </c>
      <c r="C316" s="18">
        <f>IF($A316,VLOOKUP($A316,posting!$A:$N,3,FALSE),"")</f>
        <v>135</v>
      </c>
      <c r="D316" s="19" t="str">
        <f>IF($A316,VLOOKUP($A316,posting!$A:$N,4,FALSE),"")</f>
        <v>Stellen Sie sich vor, Sie sind ein Fisch und tauchen ab</v>
      </c>
      <c r="E316" s="18" t="str">
        <f>IF($A316,VLOOKUP($A316,posting!$A:$N,12,FALSE),"")</f>
        <v>TXT</v>
      </c>
      <c r="F316" s="18">
        <v>-1</v>
      </c>
      <c r="G316" s="18">
        <v>1</v>
      </c>
      <c r="H316" s="18" t="str">
        <f>IF($A316,IF(VLOOKUP($A316,posting!$A:$N,5,FALSE)&gt;0,VLOOKUP($A316,posting!$A:$N,5,FALSE),""),"")</f>
        <v/>
      </c>
      <c r="I316" s="20">
        <f>IF($A316,VLOOKUP($A316,posting!$A:$N,6,FALSE),"")</f>
        <v>41618.400405092594</v>
      </c>
      <c r="J316" s="20">
        <f>IF($A316,VLOOKUP($A316,posting!$A:$N,7,FALSE),"")</f>
        <v>41618.40053240741</v>
      </c>
      <c r="K316" s="20">
        <f>IF($A316,VLOOKUP($A316,posting!$A:$N,8,FALSE),"")</f>
        <v>41618.400567129633</v>
      </c>
      <c r="L316" s="20">
        <f>IF($A316,VLOOKUP($A316,posting!$A:$N,9,FALSE),"")</f>
        <v>41618.40152777778</v>
      </c>
      <c r="M316" s="18">
        <f>IF($A316,VLOOKUP($A316,posting!$A:$N,10,FALSE),"")</f>
        <v>0.123441396508728</v>
      </c>
      <c r="N316" s="18">
        <f>IF($A316,VLOOKUP($A316,posting!$A:$N,11,FALSE),"")</f>
        <v>0</v>
      </c>
      <c r="O316" s="18" t="str">
        <f>IF($A316,IF(VLOOKUP($A316,posting!$A:$N,13,FALSE)&gt;0,VLOOKUP($A316,posting!$A:$N,13,FALSE),""),"")</f>
        <v/>
      </c>
      <c r="P316" s="18" t="str">
        <f>IF($A316,IF(VLOOKUP($A316,posting!$A:$N,14,FALSE)&gt;0,VLOOKUP($A316,posting!$A:$N,14,FALSE),""),"")</f>
        <v/>
      </c>
      <c r="Q316" s="18" t="str">
        <f>IF($O316="","",VLOOKUP($O316,image!$A:$N,3,FALSE))</f>
        <v/>
      </c>
    </row>
    <row r="317" spans="1:17" s="22" customFormat="1" x14ac:dyDescent="0.25">
      <c r="A317" s="21">
        <v>481</v>
      </c>
      <c r="B317" s="22">
        <f>IF($A317,VLOOKUP($A317,posting!$A:$N,2,FALSE),"")</f>
        <v>38</v>
      </c>
      <c r="C317" s="22">
        <f>IF($A317,VLOOKUP($A317,posting!$A:$N,3,FALSE),"")</f>
        <v>113</v>
      </c>
      <c r="D317" s="23" t="str">
        <f>IF($A317,VLOOKUP($A317,posting!$A:$N,4,FALSE),"")</f>
        <v>Hallo</v>
      </c>
      <c r="E317" s="22" t="str">
        <f>IF($A317,VLOOKUP($A317,posting!$A:$N,12,FALSE),"")</f>
        <v>TXT</v>
      </c>
      <c r="F317" s="22">
        <v>-1</v>
      </c>
      <c r="G317" s="22">
        <v>1</v>
      </c>
      <c r="H317" s="22" t="str">
        <f>IF($A317,IF(VLOOKUP($A317,posting!$A:$N,5,FALSE)&gt;0,VLOOKUP($A317,posting!$A:$N,5,FALSE),""),"")</f>
        <v/>
      </c>
      <c r="I317" s="24">
        <f>IF($A317,VLOOKUP($A317,posting!$A:$N,6,FALSE),"")</f>
        <v>41625.678356481483</v>
      </c>
      <c r="J317" s="24">
        <f>IF($A317,VLOOKUP($A317,posting!$A:$N,7,FALSE),"")</f>
        <v>41625.678368055553</v>
      </c>
      <c r="K317" s="24">
        <f>IF($A317,VLOOKUP($A317,posting!$A:$N,8,FALSE),"")</f>
        <v>41625.678391203706</v>
      </c>
      <c r="L317" s="24">
        <f>IF($A317,VLOOKUP($A317,posting!$A:$N,9,FALSE),"")</f>
        <v>41625.679386574076</v>
      </c>
      <c r="M317" s="22">
        <f>IF($A317,VLOOKUP($A317,posting!$A:$N,10,FALSE),"")</f>
        <v>-0.316831683168317</v>
      </c>
      <c r="N317" s="22">
        <f>IF($A317,VLOOKUP($A317,posting!$A:$N,11,FALSE),"")</f>
        <v>0</v>
      </c>
      <c r="O317" s="22" t="str">
        <f>IF($A317,IF(VLOOKUP($A317,posting!$A:$N,13,FALSE)&gt;0,VLOOKUP($A317,posting!$A:$N,13,FALSE),""),"")</f>
        <v/>
      </c>
      <c r="P317" s="22" t="str">
        <f>IF($A317,IF(VLOOKUP($A317,posting!$A:$N,14,FALSE)&gt;0,VLOOKUP($A317,posting!$A:$N,14,FALSE),""),"")</f>
        <v/>
      </c>
      <c r="Q317" s="22" t="str">
        <f>IF($O317="","",VLOOKUP($O317,image!$A:$N,3,FALSE))</f>
        <v/>
      </c>
    </row>
    <row r="318" spans="1:17" s="22" customFormat="1" x14ac:dyDescent="0.25">
      <c r="A318" s="21">
        <v>482</v>
      </c>
      <c r="B318" s="22">
        <f>IF($A318,VLOOKUP($A318,posting!$A:$N,2,FALSE),"")</f>
        <v>38</v>
      </c>
      <c r="C318" s="22">
        <f>IF($A318,VLOOKUP($A318,posting!$A:$N,3,FALSE),"")</f>
        <v>113</v>
      </c>
      <c r="D318" s="23" t="str">
        <f>IF($A318,VLOOKUP($A318,posting!$A:$N,4,FALSE),"")</f>
        <v>nicht so sinnvoll</v>
      </c>
      <c r="E318" s="22" t="str">
        <f>IF($A318,VLOOKUP($A318,posting!$A:$N,12,FALSE),"")</f>
        <v>IMG</v>
      </c>
      <c r="F318" s="22">
        <v>-1</v>
      </c>
      <c r="G318" s="22">
        <v>1</v>
      </c>
      <c r="H318" s="22" t="str">
        <f>IF($A318,IF(VLOOKUP($A318,posting!$A:$N,5,FALSE)&gt;0,VLOOKUP($A318,posting!$A:$N,5,FALSE),""),"")</f>
        <v/>
      </c>
      <c r="I318" s="24">
        <f>IF($A318,VLOOKUP($A318,posting!$A:$N,6,FALSE),"")</f>
        <v>41625.678576388891</v>
      </c>
      <c r="J318" s="24">
        <f>IF($A318,VLOOKUP($A318,posting!$A:$N,7,FALSE),"")</f>
        <v>41625.678622685184</v>
      </c>
      <c r="K318" s="24">
        <f>IF($A318,VLOOKUP($A318,posting!$A:$N,8,FALSE),"")</f>
        <v>41625.678680555553</v>
      </c>
      <c r="L318" s="24">
        <f>IF($A318,VLOOKUP($A318,posting!$A:$N,9,FALSE),"")</f>
        <v>41625.6796875</v>
      </c>
      <c r="M318" s="22">
        <f>IF($A318,VLOOKUP($A318,posting!$A:$N,10,FALSE),"")</f>
        <v>0.316831683168317</v>
      </c>
      <c r="N318" s="22">
        <f>IF($A318,VLOOKUP($A318,posting!$A:$N,11,FALSE),"")</f>
        <v>0</v>
      </c>
      <c r="O318" s="22">
        <f>IF($A318,IF(VLOOKUP($A318,posting!$A:$N,13,FALSE)&gt;0,VLOOKUP($A318,posting!$A:$N,13,FALSE),""),"")</f>
        <v>47</v>
      </c>
      <c r="P318" s="22" t="str">
        <f>IF($A318,IF(VLOOKUP($A318,posting!$A:$N,14,FALSE)&gt;0,VLOOKUP($A318,posting!$A:$N,14,FALSE),""),"")</f>
        <v/>
      </c>
      <c r="Q318" s="22" t="b">
        <f>IF($O318="","",VLOOKUP($O318,image!$A:$N,3,FALSE))</f>
        <v>1</v>
      </c>
    </row>
    <row r="319" spans="1:17" s="22" customFormat="1" x14ac:dyDescent="0.25">
      <c r="A319" s="21">
        <v>483</v>
      </c>
      <c r="B319" s="22">
        <f>IF($A319,VLOOKUP($A319,posting!$A:$N,2,FALSE),"")</f>
        <v>38</v>
      </c>
      <c r="C319" s="22">
        <f>IF($A319,VLOOKUP($A319,posting!$A:$N,3,FALSE),"")</f>
        <v>113</v>
      </c>
      <c r="D319" s="23" t="str">
        <f>IF($A319,VLOOKUP($A319,posting!$A:$N,4,FALSE),"")</f>
        <v>los gehts</v>
      </c>
      <c r="E319" s="22" t="str">
        <f>IF($A319,VLOOKUP($A319,posting!$A:$N,12,FALSE),"")</f>
        <v>IMG</v>
      </c>
      <c r="F319" s="22">
        <v>-1</v>
      </c>
      <c r="G319" s="27">
        <v>1</v>
      </c>
      <c r="H319" s="22" t="str">
        <f>IF($A319,IF(VLOOKUP($A319,posting!$A:$N,5,FALSE)&gt;0,VLOOKUP($A319,posting!$A:$N,5,FALSE),""),"")</f>
        <v/>
      </c>
      <c r="I319" s="24">
        <f>IF($A319,VLOOKUP($A319,posting!$A:$N,6,FALSE),"")</f>
        <v>41625.678935185184</v>
      </c>
      <c r="J319" s="24">
        <f>IF($A319,VLOOKUP($A319,posting!$A:$N,7,FALSE),"")</f>
        <v>41625.679166666669</v>
      </c>
      <c r="K319" s="24">
        <f>IF($A319,VLOOKUP($A319,posting!$A:$N,8,FALSE),"")</f>
        <v>41625.679236111115</v>
      </c>
      <c r="L319" s="24">
        <f>IF($A319,VLOOKUP($A319,posting!$A:$N,9,FALSE),"")</f>
        <v>41625.680243055554</v>
      </c>
      <c r="M319" s="22">
        <f>IF($A319,VLOOKUP($A319,posting!$A:$N,10,FALSE),"")</f>
        <v>0.32013201320132001</v>
      </c>
      <c r="N319" s="22">
        <f>IF($A319,VLOOKUP($A319,posting!$A:$N,11,FALSE),"")</f>
        <v>0</v>
      </c>
      <c r="O319" s="22">
        <f>IF($A319,IF(VLOOKUP($A319,posting!$A:$N,13,FALSE)&gt;0,VLOOKUP($A319,posting!$A:$N,13,FALSE),""),"")</f>
        <v>48</v>
      </c>
      <c r="P319" s="22" t="str">
        <f>IF($A319,IF(VLOOKUP($A319,posting!$A:$N,14,FALSE)&gt;0,VLOOKUP($A319,posting!$A:$N,14,FALSE),""),"")</f>
        <v/>
      </c>
      <c r="Q319" s="22" t="b">
        <f>IF($O319="","",VLOOKUP($O319,image!$A:$N,3,FALSE))</f>
        <v>1</v>
      </c>
    </row>
    <row r="320" spans="1:17" s="22" customFormat="1" x14ac:dyDescent="0.25">
      <c r="A320" s="21">
        <v>484</v>
      </c>
      <c r="B320" s="22">
        <f>IF($A320,VLOOKUP($A320,posting!$A:$N,2,FALSE),"")</f>
        <v>38</v>
      </c>
      <c r="C320" s="22">
        <f>IF($A320,VLOOKUP($A320,posting!$A:$N,3,FALSE),"")</f>
        <v>152</v>
      </c>
      <c r="D320" s="23" t="str">
        <f>IF($A320,VLOOKUP($A320,posting!$A:$N,4,FALSE),"")</f>
        <v>Viel Erfolg bei der Diplomarbeit :)</v>
      </c>
      <c r="E320" s="22" t="str">
        <f>IF($A320,VLOOKUP($A320,posting!$A:$N,12,FALSE),"")</f>
        <v>TXT</v>
      </c>
      <c r="F320" s="22">
        <v>-1</v>
      </c>
      <c r="G320" s="22">
        <v>1</v>
      </c>
      <c r="H320" s="22" t="str">
        <f>IF($A320,IF(VLOOKUP($A320,posting!$A:$N,5,FALSE)&gt;0,VLOOKUP($A320,posting!$A:$N,5,FALSE),""),"")</f>
        <v/>
      </c>
      <c r="I320" s="24">
        <f>IF($A320,VLOOKUP($A320,posting!$A:$N,6,FALSE),"")</f>
        <v>41625.680104166669</v>
      </c>
      <c r="J320" s="24">
        <f>IF($A320,VLOOKUP($A320,posting!$A:$N,7,FALSE),"")</f>
        <v>41625.680196759262</v>
      </c>
      <c r="K320" s="24">
        <f>IF($A320,VLOOKUP($A320,posting!$A:$N,8,FALSE),"")</f>
        <v>41625.680219907408</v>
      </c>
      <c r="L320" s="24">
        <f>IF($A320,VLOOKUP($A320,posting!$A:$N,9,FALSE),"")</f>
        <v>41625.681157407409</v>
      </c>
      <c r="M320" s="22">
        <f>IF($A320,VLOOKUP($A320,posting!$A:$N,10,FALSE),"")</f>
        <v>0.65016501650165004</v>
      </c>
      <c r="N320" s="22">
        <f>IF($A320,VLOOKUP($A320,posting!$A:$N,11,FALSE),"")</f>
        <v>0</v>
      </c>
      <c r="O320" s="22" t="str">
        <f>IF($A320,IF(VLOOKUP($A320,posting!$A:$N,13,FALSE)&gt;0,VLOOKUP($A320,posting!$A:$N,13,FALSE),""),"")</f>
        <v/>
      </c>
      <c r="P320" s="22" t="str">
        <f>IF($A320,IF(VLOOKUP($A320,posting!$A:$N,14,FALSE)&gt;0,VLOOKUP($A320,posting!$A:$N,14,FALSE),""),"")</f>
        <v/>
      </c>
      <c r="Q320" s="22" t="str">
        <f>IF($O320="","",VLOOKUP($O320,image!$A:$N,3,FALSE))</f>
        <v/>
      </c>
    </row>
    <row r="321" spans="1:17" s="22" customFormat="1" x14ac:dyDescent="0.25">
      <c r="A321" s="21">
        <v>485</v>
      </c>
      <c r="B321" s="22">
        <f>IF($A321,VLOOKUP($A321,posting!$A:$N,2,FALSE),"")</f>
        <v>38</v>
      </c>
      <c r="C321" s="22">
        <f>IF($A321,VLOOKUP($A321,posting!$A:$N,3,FALSE),"")</f>
        <v>151</v>
      </c>
      <c r="D321" s="23" t="str">
        <f>IF($A321,VLOOKUP($A321,posting!$A:$N,4,FALSE),"")</f>
        <v>Kann ich mir jetzt die Vorlesungen sparen, weil ich hier bessere Mitschriften bekommen</v>
      </c>
      <c r="E321" s="22" t="str">
        <f>IF($A321,VLOOKUP($A321,posting!$A:$N,12,FALSE),"")</f>
        <v>TXT</v>
      </c>
      <c r="F321" s="22">
        <v>-1</v>
      </c>
      <c r="G321" s="22">
        <v>0</v>
      </c>
      <c r="H321" s="22" t="str">
        <f>IF($A321,IF(VLOOKUP($A321,posting!$A:$N,5,FALSE)&gt;0,VLOOKUP($A321,posting!$A:$N,5,FALSE),""),"")</f>
        <v/>
      </c>
      <c r="I321" s="24">
        <f>IF($A321,VLOOKUP($A321,posting!$A:$N,6,FALSE),"")</f>
        <v>41625.679988425924</v>
      </c>
      <c r="J321" s="24">
        <f>IF($A321,VLOOKUP($A321,posting!$A:$N,7,FALSE),"")</f>
        <v>41625.680393518516</v>
      </c>
      <c r="K321" s="24">
        <f>IF($A321,VLOOKUP($A321,posting!$A:$N,8,FALSE),"")</f>
        <v>41625.68041666667</v>
      </c>
      <c r="L321" s="24">
        <f>IF($A321,VLOOKUP($A321,posting!$A:$N,9,FALSE),"")</f>
        <v>41625.681296296294</v>
      </c>
      <c r="M321" s="22">
        <f>IF($A321,VLOOKUP($A321,posting!$A:$N,10,FALSE),"")</f>
        <v>0.66006600660065995</v>
      </c>
      <c r="N321" s="22">
        <f>IF($A321,VLOOKUP($A321,posting!$A:$N,11,FALSE),"")</f>
        <v>0</v>
      </c>
      <c r="O321" s="22" t="str">
        <f>IF($A321,IF(VLOOKUP($A321,posting!$A:$N,13,FALSE)&gt;0,VLOOKUP($A321,posting!$A:$N,13,FALSE),""),"")</f>
        <v/>
      </c>
      <c r="P321" s="22" t="str">
        <f>IF($A321,IF(VLOOKUP($A321,posting!$A:$N,14,FALSE)&gt;0,VLOOKUP($A321,posting!$A:$N,14,FALSE),""),"")</f>
        <v/>
      </c>
      <c r="Q321" s="22" t="str">
        <f>IF($O321="","",VLOOKUP($O321,image!$A:$N,3,FALSE))</f>
        <v/>
      </c>
    </row>
    <row r="322" spans="1:17" s="22" customFormat="1" x14ac:dyDescent="0.25">
      <c r="A322" s="21">
        <v>486</v>
      </c>
      <c r="B322" s="22">
        <f>IF($A322,VLOOKUP($A322,posting!$A:$N,2,FALSE),"")</f>
        <v>38</v>
      </c>
      <c r="C322" s="22">
        <f>IF($A322,VLOOKUP($A322,posting!$A:$N,3,FALSE),"")</f>
        <v>152</v>
      </c>
      <c r="D322" s="23" t="str">
        <f>IF($A322,VLOOKUP($A322,posting!$A:$N,4,FALSE),"")</f>
        <v>Nonsens</v>
      </c>
      <c r="E322" s="22" t="str">
        <f>IF($A322,VLOOKUP($A322,posting!$A:$N,12,FALSE),"")</f>
        <v>TXT</v>
      </c>
      <c r="F322" s="22">
        <v>-1</v>
      </c>
      <c r="G322" s="22">
        <v>1</v>
      </c>
      <c r="H322" s="22" t="str">
        <f>IF($A322,IF(VLOOKUP($A322,posting!$A:$N,5,FALSE)&gt;0,VLOOKUP($A322,posting!$A:$N,5,FALSE),""),"")</f>
        <v/>
      </c>
      <c r="I322" s="24">
        <f>IF($A322,VLOOKUP($A322,posting!$A:$N,6,FALSE),"")</f>
        <v>41625.680474537039</v>
      </c>
      <c r="J322" s="24">
        <f>IF($A322,VLOOKUP($A322,posting!$A:$N,7,FALSE),"")</f>
        <v>41625.680509259262</v>
      </c>
      <c r="K322" s="24">
        <f>IF($A322,VLOOKUP($A322,posting!$A:$N,8,FALSE),"")</f>
        <v>41625.680520833332</v>
      </c>
      <c r="L322" s="24">
        <f>IF($A322,VLOOKUP($A322,posting!$A:$N,9,FALSE),"")</f>
        <v>41625.681469907409</v>
      </c>
      <c r="M322" s="22">
        <f>IF($A322,VLOOKUP($A322,posting!$A:$N,10,FALSE),"")</f>
        <v>0.316831683168317</v>
      </c>
      <c r="N322" s="22">
        <f>IF($A322,VLOOKUP($A322,posting!$A:$N,11,FALSE),"")</f>
        <v>0</v>
      </c>
      <c r="O322" s="22" t="str">
        <f>IF($A322,IF(VLOOKUP($A322,posting!$A:$N,13,FALSE)&gt;0,VLOOKUP($A322,posting!$A:$N,13,FALSE),""),"")</f>
        <v/>
      </c>
      <c r="P322" s="22" t="str">
        <f>IF($A322,IF(VLOOKUP($A322,posting!$A:$N,14,FALSE)&gt;0,VLOOKUP($A322,posting!$A:$N,14,FALSE),""),"")</f>
        <v/>
      </c>
      <c r="Q322" s="22" t="str">
        <f>IF($O322="","",VLOOKUP($O322,image!$A:$N,3,FALSE))</f>
        <v/>
      </c>
    </row>
    <row r="323" spans="1:17" s="22" customFormat="1" x14ac:dyDescent="0.25">
      <c r="A323" s="21">
        <v>487</v>
      </c>
      <c r="B323" s="22">
        <f>IF($A323,VLOOKUP($A323,posting!$A:$N,2,FALSE),"")</f>
        <v>38</v>
      </c>
      <c r="C323" s="22">
        <f>IF($A323,VLOOKUP($A323,posting!$A:$N,3,FALSE),"")</f>
        <v>154</v>
      </c>
      <c r="D323" s="23" t="str">
        <f>IF($A323,VLOOKUP($A323,posting!$A:$N,4,FALSE),"")</f>
        <v>Es ist ein Traum!</v>
      </c>
      <c r="E323" s="22" t="str">
        <f>IF($A323,VLOOKUP($A323,posting!$A:$N,12,FALSE),"")</f>
        <v>TXT</v>
      </c>
      <c r="F323" s="22">
        <v>-1</v>
      </c>
      <c r="G323" s="22">
        <v>1</v>
      </c>
      <c r="H323" s="22" t="str">
        <f>IF($A323,IF(VLOOKUP($A323,posting!$A:$N,5,FALSE)&gt;0,VLOOKUP($A323,posting!$A:$N,5,FALSE),""),"")</f>
        <v/>
      </c>
      <c r="I323" s="24">
        <f>IF($A323,VLOOKUP($A323,posting!$A:$N,6,FALSE),"")</f>
        <v>41625.680879629632</v>
      </c>
      <c r="J323" s="24">
        <f>IF($A323,VLOOKUP($A323,posting!$A:$N,7,FALSE),"")</f>
        <v>41625.681006944447</v>
      </c>
      <c r="K323" s="24">
        <f>IF($A323,VLOOKUP($A323,posting!$A:$N,8,FALSE),"")</f>
        <v>41625.681076388886</v>
      </c>
      <c r="L323" s="24">
        <f>IF($A323,VLOOKUP($A323,posting!$A:$N,9,FALSE),"")</f>
        <v>41625.681643518517</v>
      </c>
      <c r="M323" s="22">
        <f>IF($A323,VLOOKUP($A323,posting!$A:$N,10,FALSE),"")</f>
        <v>0.316831683168317</v>
      </c>
      <c r="N323" s="22">
        <f>IF($A323,VLOOKUP($A323,posting!$A:$N,11,FALSE),"")</f>
        <v>0</v>
      </c>
      <c r="O323" s="22" t="str">
        <f>IF($A323,IF(VLOOKUP($A323,posting!$A:$N,13,FALSE)&gt;0,VLOOKUP($A323,posting!$A:$N,13,FALSE),""),"")</f>
        <v/>
      </c>
      <c r="P323" s="22" t="str">
        <f>IF($A323,IF(VLOOKUP($A323,posting!$A:$N,14,FALSE)&gt;0,VLOOKUP($A323,posting!$A:$N,14,FALSE),""),"")</f>
        <v/>
      </c>
      <c r="Q323" s="22" t="str">
        <f>IF($O323="","",VLOOKUP($O323,image!$A:$N,3,FALSE))</f>
        <v/>
      </c>
    </row>
    <row r="324" spans="1:17" s="22" customFormat="1" x14ac:dyDescent="0.25">
      <c r="A324" s="21">
        <v>488</v>
      </c>
      <c r="B324" s="22">
        <f>IF($A324,VLOOKUP($A324,posting!$A:$N,2,FALSE),"")</f>
        <v>38</v>
      </c>
      <c r="C324" s="22">
        <f>IF($A324,VLOOKUP($A324,posting!$A:$N,3,FALSE),"")</f>
        <v>156</v>
      </c>
      <c r="D324" s="23" t="str">
        <f>IF($A324,VLOOKUP($A324,posting!$A:$N,4,FALSE),"")</f>
        <v>?¿</v>
      </c>
      <c r="E324" s="22" t="str">
        <f>IF($A324,VLOOKUP($A324,posting!$A:$N,12,FALSE),"")</f>
        <v>TXT</v>
      </c>
      <c r="F324" s="22">
        <v>-1</v>
      </c>
      <c r="G324" s="22">
        <v>1</v>
      </c>
      <c r="H324" s="22" t="str">
        <f>IF($A324,IF(VLOOKUP($A324,posting!$A:$N,5,FALSE)&gt;0,VLOOKUP($A324,posting!$A:$N,5,FALSE),""),"")</f>
        <v/>
      </c>
      <c r="I324" s="24">
        <f>IF($A324,VLOOKUP($A324,posting!$A:$N,6,FALSE),"")</f>
        <v>41625.680833333332</v>
      </c>
      <c r="J324" s="24">
        <f>IF($A324,VLOOKUP($A324,posting!$A:$N,7,FALSE),"")</f>
        <v>41625.680833333332</v>
      </c>
      <c r="K324" s="24">
        <f>IF($A324,VLOOKUP($A324,posting!$A:$N,8,FALSE),"")</f>
        <v>41625.680868055555</v>
      </c>
      <c r="L324" s="24">
        <f>IF($A324,VLOOKUP($A324,posting!$A:$N,9,FALSE),"")</f>
        <v>41625.681851851848</v>
      </c>
      <c r="M324" s="22">
        <f>IF($A324,VLOOKUP($A324,posting!$A:$N,10,FALSE),"")</f>
        <v>0.313531353135313</v>
      </c>
      <c r="N324" s="22">
        <f>IF($A324,VLOOKUP($A324,posting!$A:$N,11,FALSE),"")</f>
        <v>0</v>
      </c>
      <c r="O324" s="22" t="str">
        <f>IF($A324,IF(VLOOKUP($A324,posting!$A:$N,13,FALSE)&gt;0,VLOOKUP($A324,posting!$A:$N,13,FALSE),""),"")</f>
        <v/>
      </c>
      <c r="P324" s="22" t="str">
        <f>IF($A324,IF(VLOOKUP($A324,posting!$A:$N,14,FALSE)&gt;0,VLOOKUP($A324,posting!$A:$N,14,FALSE),""),"")</f>
        <v/>
      </c>
      <c r="Q324" s="22" t="str">
        <f>IF($O324="","",VLOOKUP($O324,image!$A:$N,3,FALSE))</f>
        <v/>
      </c>
    </row>
    <row r="325" spans="1:17" s="22" customFormat="1" x14ac:dyDescent="0.25">
      <c r="A325" s="21">
        <v>489</v>
      </c>
      <c r="B325" s="22">
        <f>IF($A325,VLOOKUP($A325,posting!$A:$N,2,FALSE),"")</f>
        <v>38</v>
      </c>
      <c r="C325" s="22">
        <f>IF($A325,VLOOKUP($A325,posting!$A:$N,3,FALSE),"")</f>
        <v>155</v>
      </c>
      <c r="D325" s="23" t="str">
        <f>IF($A325,VLOOKUP($A325,posting!$A:$N,4,FALSE),"")</f>
        <v>hallo hallo</v>
      </c>
      <c r="E325" s="22" t="str">
        <f>IF($A325,VLOOKUP($A325,posting!$A:$N,12,FALSE),"")</f>
        <v>TXT</v>
      </c>
      <c r="F325" s="22">
        <v>-1</v>
      </c>
      <c r="G325" s="22">
        <v>1</v>
      </c>
      <c r="H325" s="22" t="str">
        <f>IF($A325,IF(VLOOKUP($A325,posting!$A:$N,5,FALSE)&gt;0,VLOOKUP($A325,posting!$A:$N,5,FALSE),""),"")</f>
        <v/>
      </c>
      <c r="I325" s="24">
        <f>IF($A325,VLOOKUP($A325,posting!$A:$N,6,FALSE),"")</f>
        <v>41625.680960648147</v>
      </c>
      <c r="J325" s="24">
        <f>IF($A325,VLOOKUP($A325,posting!$A:$N,7,FALSE),"")</f>
        <v>41625.680983796294</v>
      </c>
      <c r="K325" s="24">
        <f>IF($A325,VLOOKUP($A325,posting!$A:$N,8,FALSE),"")</f>
        <v>41625.681006944447</v>
      </c>
      <c r="L325" s="24">
        <f>IF($A325,VLOOKUP($A325,posting!$A:$N,9,FALSE),"")</f>
        <v>41625.681979166664</v>
      </c>
      <c r="M325" s="22">
        <f>IF($A325,VLOOKUP($A325,posting!$A:$N,10,FALSE),"")</f>
        <v>0.32013201320132001</v>
      </c>
      <c r="N325" s="22">
        <f>IF($A325,VLOOKUP($A325,posting!$A:$N,11,FALSE),"")</f>
        <v>0</v>
      </c>
      <c r="O325" s="22" t="str">
        <f>IF($A325,IF(VLOOKUP($A325,posting!$A:$N,13,FALSE)&gt;0,VLOOKUP($A325,posting!$A:$N,13,FALSE),""),"")</f>
        <v/>
      </c>
      <c r="P325" s="22" t="str">
        <f>IF($A325,IF(VLOOKUP($A325,posting!$A:$N,14,FALSE)&gt;0,VLOOKUP($A325,posting!$A:$N,14,FALSE),""),"")</f>
        <v/>
      </c>
      <c r="Q325" s="22" t="str">
        <f>IF($O325="","",VLOOKUP($O325,image!$A:$N,3,FALSE))</f>
        <v/>
      </c>
    </row>
    <row r="326" spans="1:17" s="22" customFormat="1" x14ac:dyDescent="0.25">
      <c r="A326" s="21">
        <v>490</v>
      </c>
      <c r="B326" s="22">
        <f>IF($A326,VLOOKUP($A326,posting!$A:$N,2,FALSE),"")</f>
        <v>38</v>
      </c>
      <c r="C326" s="22">
        <f>IF($A326,VLOOKUP($A326,posting!$A:$N,3,FALSE),"")</f>
        <v>152</v>
      </c>
      <c r="D326" s="23" t="str">
        <f>IF($A326,VLOOKUP($A326,posting!$A:$N,4,FALSE),"")</f>
        <v>Morgens Lehrer, abends voller :P</v>
      </c>
      <c r="E326" s="22" t="str">
        <f>IF($A326,VLOOKUP($A326,posting!$A:$N,12,FALSE),"")</f>
        <v>TXT</v>
      </c>
      <c r="F326" s="22">
        <v>-1</v>
      </c>
      <c r="G326" s="22">
        <v>1</v>
      </c>
      <c r="H326" s="22" t="str">
        <f>IF($A326,IF(VLOOKUP($A326,posting!$A:$N,5,FALSE)&gt;0,VLOOKUP($A326,posting!$A:$N,5,FALSE),""),"")</f>
        <v/>
      </c>
      <c r="I326" s="24">
        <f>IF($A326,VLOOKUP($A326,posting!$A:$N,6,FALSE),"")</f>
        <v>41625.680960648147</v>
      </c>
      <c r="J326" s="24">
        <f>IF($A326,VLOOKUP($A326,posting!$A:$N,7,FALSE),"")</f>
        <v>41625.681041666663</v>
      </c>
      <c r="K326" s="24">
        <f>IF($A326,VLOOKUP($A326,posting!$A:$N,8,FALSE),"")</f>
        <v>41625.681111111109</v>
      </c>
      <c r="L326" s="24">
        <f>IF($A326,VLOOKUP($A326,posting!$A:$N,9,FALSE),"")</f>
        <v>41625.68204861111</v>
      </c>
      <c r="M326" s="22">
        <f>IF($A326,VLOOKUP($A326,posting!$A:$N,10,FALSE),"")</f>
        <v>0</v>
      </c>
      <c r="N326" s="22">
        <f>IF($A326,VLOOKUP($A326,posting!$A:$N,11,FALSE),"")</f>
        <v>0</v>
      </c>
      <c r="O326" s="22" t="str">
        <f>IF($A326,IF(VLOOKUP($A326,posting!$A:$N,13,FALSE)&gt;0,VLOOKUP($A326,posting!$A:$N,13,FALSE),""),"")</f>
        <v/>
      </c>
      <c r="P326" s="22" t="str">
        <f>IF($A326,IF(VLOOKUP($A326,posting!$A:$N,14,FALSE)&gt;0,VLOOKUP($A326,posting!$A:$N,14,FALSE),""),"")</f>
        <v/>
      </c>
      <c r="Q326" s="22" t="str">
        <f>IF($O326="","",VLOOKUP($O326,image!$A:$N,3,FALSE))</f>
        <v/>
      </c>
    </row>
    <row r="327" spans="1:17" s="22" customFormat="1" x14ac:dyDescent="0.25">
      <c r="A327" s="21">
        <v>491</v>
      </c>
      <c r="B327" s="22">
        <f>IF($A327,VLOOKUP($A327,posting!$A:$N,2,FALSE),"")</f>
        <v>38</v>
      </c>
      <c r="C327" s="22">
        <f>IF($A327,VLOOKUP($A327,posting!$A:$N,3,FALSE),"")</f>
        <v>159</v>
      </c>
      <c r="D327" s="23" t="str">
        <f>IF($A327,VLOOKUP($A327,posting!$A:$N,4,FALSE),"")</f>
        <v>Wo ist die Anwesenheitsliste</v>
      </c>
      <c r="E327" s="22" t="str">
        <f>IF($A327,VLOOKUP($A327,posting!$A:$N,12,FALSE),"")</f>
        <v>TXT</v>
      </c>
      <c r="F327" s="22">
        <v>-1</v>
      </c>
      <c r="G327" s="22">
        <v>1</v>
      </c>
      <c r="H327" s="22" t="str">
        <f>IF($A327,IF(VLOOKUP($A327,posting!$A:$N,5,FALSE)&gt;0,VLOOKUP($A327,posting!$A:$N,5,FALSE),""),"")</f>
        <v/>
      </c>
      <c r="I327" s="24">
        <f>IF($A327,VLOOKUP($A327,posting!$A:$N,6,FALSE),"")</f>
        <v>41625.682604166665</v>
      </c>
      <c r="J327" s="24">
        <f>IF($A327,VLOOKUP($A327,posting!$A:$N,7,FALSE),"")</f>
        <v>41625.682719907411</v>
      </c>
      <c r="K327" s="24">
        <f>IF($A327,VLOOKUP($A327,posting!$A:$N,8,FALSE),"")</f>
        <v>41625.682824074072</v>
      </c>
      <c r="L327" s="24">
        <f>IF($A327,VLOOKUP($A327,posting!$A:$N,9,FALSE),"")</f>
        <v>41625.683113425926</v>
      </c>
      <c r="M327" s="22">
        <f>IF($A327,VLOOKUP($A327,posting!$A:$N,10,FALSE),"")</f>
        <v>0.64686468646864703</v>
      </c>
      <c r="N327" s="22">
        <f>IF($A327,VLOOKUP($A327,posting!$A:$N,11,FALSE),"")</f>
        <v>0</v>
      </c>
      <c r="O327" s="22" t="str">
        <f>IF($A327,IF(VLOOKUP($A327,posting!$A:$N,13,FALSE)&gt;0,VLOOKUP($A327,posting!$A:$N,13,FALSE),""),"")</f>
        <v/>
      </c>
      <c r="P327" s="22" t="str">
        <f>IF($A327,IF(VLOOKUP($A327,posting!$A:$N,14,FALSE)&gt;0,VLOOKUP($A327,posting!$A:$N,14,FALSE),""),"")</f>
        <v/>
      </c>
      <c r="Q327" s="22" t="str">
        <f>IF($O327="","",VLOOKUP($O327,image!$A:$N,3,FALSE))</f>
        <v/>
      </c>
    </row>
    <row r="328" spans="1:17" s="22" customFormat="1" x14ac:dyDescent="0.25">
      <c r="A328" s="21">
        <v>492</v>
      </c>
      <c r="B328" s="22">
        <f>IF($A328,VLOOKUP($A328,posting!$A:$N,2,FALSE),"")</f>
        <v>38</v>
      </c>
      <c r="C328" s="22">
        <f>IF($A328,VLOOKUP($A328,posting!$A:$N,3,FALSE),"")</f>
        <v>113</v>
      </c>
      <c r="D328" s="23" t="str">
        <f>IF($A328,VLOOKUP($A328,posting!$A:$N,4,FALSE),"")</f>
        <v>Die Anwesenheitsliste ist unten rechts</v>
      </c>
      <c r="E328" s="22" t="str">
        <f>IF($A328,VLOOKUP($A328,posting!$A:$N,12,FALSE),"")</f>
        <v>TXT</v>
      </c>
      <c r="F328" s="22">
        <v>-1</v>
      </c>
      <c r="G328" s="22">
        <v>1</v>
      </c>
      <c r="H328" s="22" t="str">
        <f>IF($A328,IF(VLOOKUP($A328,posting!$A:$N,5,FALSE)&gt;0,VLOOKUP($A328,posting!$A:$N,5,FALSE),""),"")</f>
        <v/>
      </c>
      <c r="I328" s="24">
        <f>IF($A328,VLOOKUP($A328,posting!$A:$N,6,FALSE),"")</f>
        <v>41625.682245370372</v>
      </c>
      <c r="J328" s="24">
        <f>IF($A328,VLOOKUP($A328,posting!$A:$N,7,FALSE),"")</f>
        <v>41625.682291666664</v>
      </c>
      <c r="K328" s="24">
        <f>IF($A328,VLOOKUP($A328,posting!$A:$N,8,FALSE),"")</f>
        <v>41625.682349537034</v>
      </c>
      <c r="L328" s="24">
        <f>IF($A328,VLOOKUP($A328,posting!$A:$N,9,FALSE),"")</f>
        <v>41625.683344907404</v>
      </c>
      <c r="M328" s="22">
        <f>IF($A328,VLOOKUP($A328,posting!$A:$N,10,FALSE),"")</f>
        <v>0.215621562156216</v>
      </c>
      <c r="N328" s="22">
        <f>IF($A328,VLOOKUP($A328,posting!$A:$N,11,FALSE),"")</f>
        <v>0</v>
      </c>
      <c r="O328" s="22" t="str">
        <f>IF($A328,IF(VLOOKUP($A328,posting!$A:$N,13,FALSE)&gt;0,VLOOKUP($A328,posting!$A:$N,13,FALSE),""),"")</f>
        <v/>
      </c>
      <c r="P328" s="22" t="str">
        <f>IF($A328,IF(VLOOKUP($A328,posting!$A:$N,14,FALSE)&gt;0,VLOOKUP($A328,posting!$A:$N,14,FALSE),""),"")</f>
        <v/>
      </c>
      <c r="Q328" s="22" t="str">
        <f>IF($O328="","",VLOOKUP($O328,image!$A:$N,3,FALSE))</f>
        <v/>
      </c>
    </row>
    <row r="329" spans="1:17" s="22" customFormat="1" x14ac:dyDescent="0.25">
      <c r="A329" s="21">
        <v>493</v>
      </c>
      <c r="B329" s="22">
        <f>IF($A329,VLOOKUP($A329,posting!$A:$N,2,FALSE),"")</f>
        <v>38</v>
      </c>
      <c r="C329" s="22">
        <f>IF($A329,VLOOKUP($A329,posting!$A:$N,3,FALSE),"")</f>
        <v>156</v>
      </c>
      <c r="D329" s="23" t="str">
        <f>IF($A329,VLOOKUP($A329,posting!$A:$N,4,FALSE),"")</f>
        <v>yay evaluation</v>
      </c>
      <c r="E329" s="22" t="str">
        <f>IF($A329,VLOOKUP($A329,posting!$A:$N,12,FALSE),"")</f>
        <v>TXT</v>
      </c>
      <c r="F329" s="22">
        <v>-1</v>
      </c>
      <c r="G329" s="22">
        <v>1</v>
      </c>
      <c r="H329" s="22" t="str">
        <f>IF($A329,IF(VLOOKUP($A329,posting!$A:$N,5,FALSE)&gt;0,VLOOKUP($A329,posting!$A:$N,5,FALSE),""),"")</f>
        <v/>
      </c>
      <c r="I329" s="24">
        <f>IF($A329,VLOOKUP($A329,posting!$A:$N,6,FALSE),"")</f>
        <v>41625.683368055557</v>
      </c>
      <c r="J329" s="24">
        <f>IF($A329,VLOOKUP($A329,posting!$A:$N,7,FALSE),"")</f>
        <v>41625.683368055557</v>
      </c>
      <c r="K329" s="24">
        <f>IF($A329,VLOOKUP($A329,posting!$A:$N,8,FALSE),"")</f>
        <v>41625.68340277778</v>
      </c>
      <c r="L329" s="24">
        <f>IF($A329,VLOOKUP($A329,posting!$A:$N,9,FALSE),"")</f>
        <v>41625.684374999997</v>
      </c>
      <c r="M329" s="22">
        <f>IF($A329,VLOOKUP($A329,posting!$A:$N,10,FALSE),"")</f>
        <v>0.32013201320132001</v>
      </c>
      <c r="N329" s="22">
        <f>IF($A329,VLOOKUP($A329,posting!$A:$N,11,FALSE),"")</f>
        <v>0</v>
      </c>
      <c r="O329" s="22" t="str">
        <f>IF($A329,IF(VLOOKUP($A329,posting!$A:$N,13,FALSE)&gt;0,VLOOKUP($A329,posting!$A:$N,13,FALSE),""),"")</f>
        <v/>
      </c>
      <c r="P329" s="22" t="str">
        <f>IF($A329,IF(VLOOKUP($A329,posting!$A:$N,14,FALSE)&gt;0,VLOOKUP($A329,posting!$A:$N,14,FALSE),""),"")</f>
        <v/>
      </c>
      <c r="Q329" s="22" t="str">
        <f>IF($O329="","",VLOOKUP($O329,image!$A:$N,3,FALSE))</f>
        <v/>
      </c>
    </row>
    <row r="330" spans="1:17" s="22" customFormat="1" x14ac:dyDescent="0.25">
      <c r="A330" s="21">
        <v>494</v>
      </c>
      <c r="B330" s="22">
        <f>IF($A330,VLOOKUP($A330,posting!$A:$N,2,FALSE),"")</f>
        <v>38</v>
      </c>
      <c r="C330" s="22">
        <f>IF($A330,VLOOKUP($A330,posting!$A:$N,3,FALSE),"")</f>
        <v>154</v>
      </c>
      <c r="D330" s="23" t="str">
        <f>IF($A330,VLOOKUP($A330,posting!$A:$N,4,FALSE),"")</f>
        <v>Ich bin zur hälfte weiblich?</v>
      </c>
      <c r="E330" s="22" t="str">
        <f>IF($A330,VLOOKUP($A330,posting!$A:$N,12,FALSE),"")</f>
        <v>TXT</v>
      </c>
      <c r="F330" s="22">
        <v>-1</v>
      </c>
      <c r="G330" s="22">
        <v>1</v>
      </c>
      <c r="H330" s="22" t="str">
        <f>IF($A330,IF(VLOOKUP($A330,posting!$A:$N,5,FALSE)&gt;0,VLOOKUP($A330,posting!$A:$N,5,FALSE),""),"")</f>
        <v/>
      </c>
      <c r="I330" s="24">
        <f>IF($A330,VLOOKUP($A330,posting!$A:$N,6,FALSE),"")</f>
        <v>41625.684108796297</v>
      </c>
      <c r="J330" s="24">
        <f>IF($A330,VLOOKUP($A330,posting!$A:$N,7,FALSE),"")</f>
        <v>41625.684340277781</v>
      </c>
      <c r="K330" s="24">
        <f>IF($A330,VLOOKUP($A330,posting!$A:$N,8,FALSE),"")</f>
        <v>41625.684351851851</v>
      </c>
      <c r="L330" s="24">
        <f>IF($A330,VLOOKUP($A330,posting!$A:$N,9,FALSE),"")</f>
        <v>41625.684918981482</v>
      </c>
      <c r="M330" s="22">
        <f>IF($A330,VLOOKUP($A330,posting!$A:$N,10,FALSE),"")</f>
        <v>0.65016501650165004</v>
      </c>
      <c r="N330" s="22">
        <f>IF($A330,VLOOKUP($A330,posting!$A:$N,11,FALSE),"")</f>
        <v>0</v>
      </c>
      <c r="O330" s="22" t="str">
        <f>IF($A330,IF(VLOOKUP($A330,posting!$A:$N,13,FALSE)&gt;0,VLOOKUP($A330,posting!$A:$N,13,FALSE),""),"")</f>
        <v/>
      </c>
      <c r="P330" s="22" t="str">
        <f>IF($A330,IF(VLOOKUP($A330,posting!$A:$N,14,FALSE)&gt;0,VLOOKUP($A330,posting!$A:$N,14,FALSE),""),"")</f>
        <v/>
      </c>
      <c r="Q330" s="22" t="str">
        <f>IF($O330="","",VLOOKUP($O330,image!$A:$N,3,FALSE))</f>
        <v/>
      </c>
    </row>
    <row r="331" spans="1:17" s="22" customFormat="1" x14ac:dyDescent="0.25">
      <c r="A331" s="21">
        <v>495</v>
      </c>
      <c r="B331" s="22">
        <f>IF($A331,VLOOKUP($A331,posting!$A:$N,2,FALSE),"")</f>
        <v>38</v>
      </c>
      <c r="C331" s="22">
        <f>IF($A331,VLOOKUP($A331,posting!$A:$N,3,FALSE),"")</f>
        <v>155</v>
      </c>
      <c r="D331" s="23" t="str">
        <f>IF($A331,VLOOKUP($A331,posting!$A:$N,4,FALSE),"")</f>
        <v>immerhin</v>
      </c>
      <c r="E331" s="22" t="str">
        <f>IF($A331,VLOOKUP($A331,posting!$A:$N,12,FALSE),"")</f>
        <v>TXT</v>
      </c>
      <c r="F331" s="22">
        <v>-1</v>
      </c>
      <c r="G331" s="22">
        <v>1</v>
      </c>
      <c r="H331" s="22" t="str">
        <f>IF($A331,IF(VLOOKUP($A331,posting!$A:$N,5,FALSE)&gt;0,VLOOKUP($A331,posting!$A:$N,5,FALSE),""),"")</f>
        <v/>
      </c>
      <c r="I331" s="24">
        <f>IF($A331,VLOOKUP($A331,posting!$A:$N,6,FALSE),"")</f>
        <v>41625.684166666666</v>
      </c>
      <c r="J331" s="24">
        <f>IF($A331,VLOOKUP($A331,posting!$A:$N,7,FALSE),"")</f>
        <v>41625.684178240743</v>
      </c>
      <c r="K331" s="24">
        <f>IF($A331,VLOOKUP($A331,posting!$A:$N,8,FALSE),"")</f>
        <v>41625.684212962966</v>
      </c>
      <c r="L331" s="24">
        <f>IF($A331,VLOOKUP($A331,posting!$A:$N,9,FALSE),"")</f>
        <v>41625.685173611113</v>
      </c>
      <c r="M331" s="22">
        <f>IF($A331,VLOOKUP($A331,posting!$A:$N,10,FALSE),"")</f>
        <v>0.64686468646864703</v>
      </c>
      <c r="N331" s="22">
        <f>IF($A331,VLOOKUP($A331,posting!$A:$N,11,FALSE),"")</f>
        <v>0</v>
      </c>
      <c r="O331" s="22" t="str">
        <f>IF($A331,IF(VLOOKUP($A331,posting!$A:$N,13,FALSE)&gt;0,VLOOKUP($A331,posting!$A:$N,13,FALSE),""),"")</f>
        <v/>
      </c>
      <c r="P331" s="22" t="str">
        <f>IF($A331,IF(VLOOKUP($A331,posting!$A:$N,14,FALSE)&gt;0,VLOOKUP($A331,posting!$A:$N,14,FALSE),""),"")</f>
        <v/>
      </c>
      <c r="Q331" s="22" t="str">
        <f>IF($O331="","",VLOOKUP($O331,image!$A:$N,3,FALSE))</f>
        <v/>
      </c>
    </row>
    <row r="332" spans="1:17" s="22" customFormat="1" x14ac:dyDescent="0.25">
      <c r="A332" s="21">
        <v>496</v>
      </c>
      <c r="B332" s="22">
        <f>IF($A332,VLOOKUP($A332,posting!$A:$N,2,FALSE),"")</f>
        <v>38</v>
      </c>
      <c r="C332" s="22">
        <f>IF($A332,VLOOKUP($A332,posting!$A:$N,3,FALSE),"")</f>
        <v>160</v>
      </c>
      <c r="D332" s="23" t="str">
        <f>IF($A332,VLOOKUP($A332,posting!$A:$N,4,FALSE),"")</f>
        <v>knuddels 2.0</v>
      </c>
      <c r="E332" s="22" t="str">
        <f>IF($A332,VLOOKUP($A332,posting!$A:$N,12,FALSE),"")</f>
        <v>TXT</v>
      </c>
      <c r="F332" s="22">
        <v>-1</v>
      </c>
      <c r="G332" s="22">
        <v>1</v>
      </c>
      <c r="H332" s="22" t="str">
        <f>IF($A332,IF(VLOOKUP($A332,posting!$A:$N,5,FALSE)&gt;0,VLOOKUP($A332,posting!$A:$N,5,FALSE),""),"")</f>
        <v/>
      </c>
      <c r="I332" s="24">
        <f>IF($A332,VLOOKUP($A332,posting!$A:$N,6,FALSE),"")</f>
        <v>41625.684467592589</v>
      </c>
      <c r="J332" s="24">
        <f>IF($A332,VLOOKUP($A332,posting!$A:$N,7,FALSE),"")</f>
        <v>41625.684502314813</v>
      </c>
      <c r="K332" s="24">
        <f>IF($A332,VLOOKUP($A332,posting!$A:$N,8,FALSE),"")</f>
        <v>41625.684525462966</v>
      </c>
      <c r="L332" s="24">
        <f>IF($A332,VLOOKUP($A332,posting!$A:$N,9,FALSE),"")</f>
        <v>41625.68550925926</v>
      </c>
      <c r="M332" s="22">
        <f>IF($A332,VLOOKUP($A332,posting!$A:$N,10,FALSE),"")</f>
        <v>0.32013201320132001</v>
      </c>
      <c r="N332" s="22">
        <f>IF($A332,VLOOKUP($A332,posting!$A:$N,11,FALSE),"")</f>
        <v>0</v>
      </c>
      <c r="O332" s="22" t="str">
        <f>IF($A332,IF(VLOOKUP($A332,posting!$A:$N,13,FALSE)&gt;0,VLOOKUP($A332,posting!$A:$N,13,FALSE),""),"")</f>
        <v/>
      </c>
      <c r="P332" s="22" t="str">
        <f>IF($A332,IF(VLOOKUP($A332,posting!$A:$N,14,FALSE)&gt;0,VLOOKUP($A332,posting!$A:$N,14,FALSE),""),"")</f>
        <v/>
      </c>
      <c r="Q332" s="22" t="str">
        <f>IF($O332="","",VLOOKUP($O332,image!$A:$N,3,FALSE))</f>
        <v/>
      </c>
    </row>
    <row r="333" spans="1:17" s="22" customFormat="1" x14ac:dyDescent="0.25">
      <c r="A333" s="21">
        <v>497</v>
      </c>
      <c r="B333" s="22">
        <f>IF($A333,VLOOKUP($A333,posting!$A:$N,2,FALSE),"")</f>
        <v>38</v>
      </c>
      <c r="C333" s="22">
        <f>IF($A333,VLOOKUP($A333,posting!$A:$N,3,FALSE),"")</f>
        <v>160</v>
      </c>
      <c r="D333" s="23" t="str">
        <f>IF($A333,VLOOKUP($A333,posting!$A:$N,4,FALSE),"")</f>
        <v>@Folie 7</v>
      </c>
      <c r="E333" s="22" t="str">
        <f>IF($A333,VLOOKUP($A333,posting!$A:$N,12,FALSE),"")</f>
        <v>TXT</v>
      </c>
      <c r="F333" s="22">
        <v>1</v>
      </c>
      <c r="G333" s="22">
        <v>1</v>
      </c>
      <c r="H333" s="22" t="str">
        <f>IF($A333,IF(VLOOKUP($A333,posting!$A:$N,5,FALSE)&gt;0,VLOOKUP($A333,posting!$A:$N,5,FALSE),""),"")</f>
        <v/>
      </c>
      <c r="I333" s="24">
        <f>IF($A333,VLOOKUP($A333,posting!$A:$N,6,FALSE),"")</f>
        <v>41625.687152777777</v>
      </c>
      <c r="J333" s="24">
        <f>IF($A333,VLOOKUP($A333,posting!$A:$N,7,FALSE),"")</f>
        <v>41625.687152777777</v>
      </c>
      <c r="K333" s="24">
        <f>IF($A333,VLOOKUP($A333,posting!$A:$N,8,FALSE),"")</f>
        <v>41625.687152777777</v>
      </c>
      <c r="L333" s="24">
        <f>IF($A333,VLOOKUP($A333,posting!$A:$N,9,FALSE),"")</f>
        <v>41625.687152777777</v>
      </c>
      <c r="M333" s="22">
        <f>IF($A333,VLOOKUP($A333,posting!$A:$N,10,FALSE),"")</f>
        <v>0.32013201320132001</v>
      </c>
      <c r="N333" s="22">
        <f>IF($A333,VLOOKUP($A333,posting!$A:$N,11,FALSE),"")</f>
        <v>0</v>
      </c>
      <c r="O333" s="22" t="str">
        <f>IF($A333,IF(VLOOKUP($A333,posting!$A:$N,13,FALSE)&gt;0,VLOOKUP($A333,posting!$A:$N,13,FALSE),""),"")</f>
        <v/>
      </c>
      <c r="P333" s="22" t="str">
        <f>IF($A333,IF(VLOOKUP($A333,posting!$A:$N,14,FALSE)&gt;0,VLOOKUP($A333,posting!$A:$N,14,FALSE),""),"")</f>
        <v/>
      </c>
      <c r="Q333" s="22" t="str">
        <f>IF($O333="","",VLOOKUP($O333,image!$A:$N,3,FALSE))</f>
        <v/>
      </c>
    </row>
    <row r="334" spans="1:17" s="22" customFormat="1" x14ac:dyDescent="0.25">
      <c r="A334" s="21">
        <v>498</v>
      </c>
      <c r="B334" s="22">
        <f>IF($A334,VLOOKUP($A334,posting!$A:$N,2,FALSE),"")</f>
        <v>38</v>
      </c>
      <c r="C334" s="22">
        <f>IF($A334,VLOOKUP($A334,posting!$A:$N,3,FALSE),"")</f>
        <v>155</v>
      </c>
      <c r="D334" s="23" t="str">
        <f>IF($A334,VLOOKUP($A334,posting!$A:$N,4,FALSE),"")</f>
        <v>komm schon</v>
      </c>
      <c r="E334" s="22" t="str">
        <f>IF($A334,VLOOKUP($A334,posting!$A:$N,12,FALSE),"")</f>
        <v>TXT</v>
      </c>
      <c r="F334" s="22">
        <v>-1</v>
      </c>
      <c r="G334" s="22">
        <v>1</v>
      </c>
      <c r="H334" s="22" t="str">
        <f>IF($A334,IF(VLOOKUP($A334,posting!$A:$N,5,FALSE)&gt;0,VLOOKUP($A334,posting!$A:$N,5,FALSE),""),"")</f>
        <v/>
      </c>
      <c r="I334" s="24">
        <f>IF($A334,VLOOKUP($A334,posting!$A:$N,6,FALSE),"")</f>
        <v>41625.689189814817</v>
      </c>
      <c r="J334" s="24">
        <f>IF($A334,VLOOKUP($A334,posting!$A:$N,7,FALSE),"")</f>
        <v>41625.689201388886</v>
      </c>
      <c r="K334" s="24">
        <f>IF($A334,VLOOKUP($A334,posting!$A:$N,8,FALSE),"")</f>
        <v>41625.68922453704</v>
      </c>
      <c r="L334" s="24">
        <f>IF($A334,VLOOKUP($A334,posting!$A:$N,9,FALSE),"")</f>
        <v>41625.690196759257</v>
      </c>
      <c r="M334" s="22">
        <f>IF($A334,VLOOKUP($A334,posting!$A:$N,10,FALSE),"")</f>
        <v>0.32013201320132001</v>
      </c>
      <c r="N334" s="22">
        <f>IF($A334,VLOOKUP($A334,posting!$A:$N,11,FALSE),"")</f>
        <v>0</v>
      </c>
      <c r="O334" s="22" t="str">
        <f>IF($A334,IF(VLOOKUP($A334,posting!$A:$N,13,FALSE)&gt;0,VLOOKUP($A334,posting!$A:$N,13,FALSE),""),"")</f>
        <v/>
      </c>
      <c r="P334" s="22" t="str">
        <f>IF($A334,IF(VLOOKUP($A334,posting!$A:$N,14,FALSE)&gt;0,VLOOKUP($A334,posting!$A:$N,14,FALSE),""),"")</f>
        <v/>
      </c>
      <c r="Q334" s="22" t="str">
        <f>IF($O334="","",VLOOKUP($O334,image!$A:$N,3,FALSE))</f>
        <v/>
      </c>
    </row>
    <row r="335" spans="1:17" s="22" customFormat="1" x14ac:dyDescent="0.25">
      <c r="A335" s="21">
        <v>499</v>
      </c>
      <c r="B335" s="22">
        <f>IF($A335,VLOOKUP($A335,posting!$A:$N,2,FALSE),"")</f>
        <v>38</v>
      </c>
      <c r="C335" s="22">
        <f>IF($A335,VLOOKUP($A335,posting!$A:$N,3,FALSE),"")</f>
        <v>155</v>
      </c>
      <c r="D335" s="23" t="str">
        <f>IF($A335,VLOOKUP($A335,posting!$A:$N,4,FALSE),"")</f>
        <v>#weltherrschaft</v>
      </c>
      <c r="E335" s="22" t="str">
        <f>IF($A335,VLOOKUP($A335,posting!$A:$N,12,FALSE),"")</f>
        <v>TXT</v>
      </c>
      <c r="F335" s="22">
        <v>-1</v>
      </c>
      <c r="G335" s="22">
        <v>1</v>
      </c>
      <c r="H335" s="22" t="str">
        <f>IF($A335,IF(VLOOKUP($A335,posting!$A:$N,5,FALSE)&gt;0,VLOOKUP($A335,posting!$A:$N,5,FALSE),""),"")</f>
        <v/>
      </c>
      <c r="I335" s="24">
        <f>IF($A335,VLOOKUP($A335,posting!$A:$N,6,FALSE),"")</f>
        <v>41625.691817129627</v>
      </c>
      <c r="J335" s="24">
        <f>IF($A335,VLOOKUP($A335,posting!$A:$N,7,FALSE),"")</f>
        <v>41625.691863425927</v>
      </c>
      <c r="K335" s="24">
        <f>IF($A335,VLOOKUP($A335,posting!$A:$N,8,FALSE),"")</f>
        <v>41625.69189814815</v>
      </c>
      <c r="L335" s="24">
        <f>IF($A335,VLOOKUP($A335,posting!$A:$N,9,FALSE),"")</f>
        <v>41625.692858796298</v>
      </c>
      <c r="M335" s="22">
        <f>IF($A335,VLOOKUP($A335,posting!$A:$N,10,FALSE),"")</f>
        <v>0.316831683168317</v>
      </c>
      <c r="N335" s="22">
        <f>IF($A335,VLOOKUP($A335,posting!$A:$N,11,FALSE),"")</f>
        <v>0</v>
      </c>
      <c r="O335" s="22" t="str">
        <f>IF($A335,IF(VLOOKUP($A335,posting!$A:$N,13,FALSE)&gt;0,VLOOKUP($A335,posting!$A:$N,13,FALSE),""),"")</f>
        <v/>
      </c>
      <c r="P335" s="22" t="str">
        <f>IF($A335,IF(VLOOKUP($A335,posting!$A:$N,14,FALSE)&gt;0,VLOOKUP($A335,posting!$A:$N,14,FALSE),""),"")</f>
        <v/>
      </c>
      <c r="Q335" s="22" t="str">
        <f>IF($O335="","",VLOOKUP($O335,image!$A:$N,3,FALSE))</f>
        <v/>
      </c>
    </row>
    <row r="336" spans="1:17" s="22" customFormat="1" x14ac:dyDescent="0.25">
      <c r="A336" s="21">
        <v>500</v>
      </c>
      <c r="B336" s="22">
        <f>IF($A336,VLOOKUP($A336,posting!$A:$N,2,FALSE),"")</f>
        <v>38</v>
      </c>
      <c r="C336" s="22">
        <f>IF($A336,VLOOKUP($A336,posting!$A:$N,3,FALSE),"")</f>
        <v>113</v>
      </c>
      <c r="D336" s="23" t="str">
        <f>IF($A336,VLOOKUP($A336,posting!$A:$N,4,FALSE),"")</f>
        <v>traut euch mitzuschreiben! :-)</v>
      </c>
      <c r="E336" s="22" t="str">
        <f>IF($A336,VLOOKUP($A336,posting!$A:$N,12,FALSE),"")</f>
        <v>TXT</v>
      </c>
      <c r="F336" s="22">
        <v>-1</v>
      </c>
      <c r="G336" s="22">
        <v>1</v>
      </c>
      <c r="H336" s="22" t="str">
        <f>IF($A336,IF(VLOOKUP($A336,posting!$A:$N,5,FALSE)&gt;0,VLOOKUP($A336,posting!$A:$N,5,FALSE),""),"")</f>
        <v/>
      </c>
      <c r="I336" s="24">
        <f>IF($A336,VLOOKUP($A336,posting!$A:$N,6,FALSE),"")</f>
        <v>41625.696296296293</v>
      </c>
      <c r="J336" s="24">
        <f>IF($A336,VLOOKUP($A336,posting!$A:$N,7,FALSE),"")</f>
        <v>41625.696550925924</v>
      </c>
      <c r="K336" s="24">
        <f>IF($A336,VLOOKUP($A336,posting!$A:$N,8,FALSE),"")</f>
        <v>41625.696585648147</v>
      </c>
      <c r="L336" s="24">
        <f>IF($A336,VLOOKUP($A336,posting!$A:$N,9,FALSE),"")</f>
        <v>41625.697592592594</v>
      </c>
      <c r="M336" s="22">
        <f>IF($A336,VLOOKUP($A336,posting!$A:$N,10,FALSE),"")</f>
        <v>0.32013201320132001</v>
      </c>
      <c r="N336" s="22">
        <f>IF($A336,VLOOKUP($A336,posting!$A:$N,11,FALSE),"")</f>
        <v>0</v>
      </c>
      <c r="O336" s="22" t="str">
        <f>IF($A336,IF(VLOOKUP($A336,posting!$A:$N,13,FALSE)&gt;0,VLOOKUP($A336,posting!$A:$N,13,FALSE),""),"")</f>
        <v/>
      </c>
      <c r="P336" s="22" t="str">
        <f>IF($A336,IF(VLOOKUP($A336,posting!$A:$N,14,FALSE)&gt;0,VLOOKUP($A336,posting!$A:$N,14,FALSE),""),"")</f>
        <v/>
      </c>
      <c r="Q336" s="22" t="str">
        <f>IF($O336="","",VLOOKUP($O336,image!$A:$N,3,FALSE))</f>
        <v/>
      </c>
    </row>
    <row r="337" spans="1:17" s="22" customFormat="1" x14ac:dyDescent="0.25">
      <c r="A337" s="21">
        <v>501</v>
      </c>
      <c r="B337" s="22">
        <f>IF($A337,VLOOKUP($A337,posting!$A:$N,2,FALSE),"")</f>
        <v>38</v>
      </c>
      <c r="C337" s="22">
        <f>IF($A337,VLOOKUP($A337,posting!$A:$N,3,FALSE),"")</f>
        <v>154</v>
      </c>
      <c r="D337" s="23" t="str">
        <f>IF($A337,VLOOKUP($A337,posting!$A:$N,4,FALSE),"")</f>
        <v>Schwierig sich auf die Vorlesung und das Mitschreiben gleichzeitig zu konzentrieren.</v>
      </c>
      <c r="E337" s="22" t="str">
        <f>IF($A337,VLOOKUP($A337,posting!$A:$N,12,FALSE),"")</f>
        <v>TXT</v>
      </c>
      <c r="F337" s="22">
        <v>-1</v>
      </c>
      <c r="G337" s="22">
        <v>1</v>
      </c>
      <c r="H337" s="22" t="str">
        <f>IF($A337,IF(VLOOKUP($A337,posting!$A:$N,5,FALSE)&gt;0,VLOOKUP($A337,posting!$A:$N,5,FALSE),""),"")</f>
        <v/>
      </c>
      <c r="I337" s="24">
        <f>IF($A337,VLOOKUP($A337,posting!$A:$N,6,FALSE),"")</f>
        <v>41625.698020833333</v>
      </c>
      <c r="J337" s="24">
        <f>IF($A337,VLOOKUP($A337,posting!$A:$N,7,FALSE),"")</f>
        <v>41625.698622685188</v>
      </c>
      <c r="K337" s="24">
        <f>IF($A337,VLOOKUP($A337,posting!$A:$N,8,FALSE),"")</f>
        <v>41625.698622685188</v>
      </c>
      <c r="L337" s="24">
        <f>IF($A337,VLOOKUP($A337,posting!$A:$N,9,FALSE),"")</f>
        <v>41625.699201388888</v>
      </c>
      <c r="M337" s="22">
        <f>IF($A337,VLOOKUP($A337,posting!$A:$N,10,FALSE),"")</f>
        <v>0.33003300330032997</v>
      </c>
      <c r="N337" s="22">
        <f>IF($A337,VLOOKUP($A337,posting!$A:$N,11,FALSE),"")</f>
        <v>0</v>
      </c>
      <c r="O337" s="22" t="str">
        <f>IF($A337,IF(VLOOKUP($A337,posting!$A:$N,13,FALSE)&gt;0,VLOOKUP($A337,posting!$A:$N,13,FALSE),""),"")</f>
        <v/>
      </c>
      <c r="P337" s="22" t="str">
        <f>IF($A337,IF(VLOOKUP($A337,posting!$A:$N,14,FALSE)&gt;0,VLOOKUP($A337,posting!$A:$N,14,FALSE),""),"")</f>
        <v/>
      </c>
      <c r="Q337" s="22" t="str">
        <f>IF($O337="","",VLOOKUP($O337,image!$A:$N,3,FALSE))</f>
        <v/>
      </c>
    </row>
    <row r="338" spans="1:17" s="22" customFormat="1" x14ac:dyDescent="0.25">
      <c r="A338" s="21">
        <v>502</v>
      </c>
      <c r="B338" s="22">
        <f>IF($A338,VLOOKUP($A338,posting!$A:$N,2,FALSE),"")</f>
        <v>38</v>
      </c>
      <c r="C338" s="22">
        <f>IF($A338,VLOOKUP($A338,posting!$A:$N,3,FALSE),"")</f>
        <v>156</v>
      </c>
      <c r="D338" s="23" t="str">
        <f>IF($A338,VLOOKUP($A338,posting!$A:$N,4,FALSE),"")</f>
        <v>...what?</v>
      </c>
      <c r="E338" s="22" t="str">
        <f>IF($A338,VLOOKUP($A338,posting!$A:$N,12,FALSE),"")</f>
        <v>TXT</v>
      </c>
      <c r="F338" s="22">
        <v>-1</v>
      </c>
      <c r="G338" s="22">
        <v>1</v>
      </c>
      <c r="H338" s="22" t="str">
        <f>IF($A338,IF(VLOOKUP($A338,posting!$A:$N,5,FALSE)&gt;0,VLOOKUP($A338,posting!$A:$N,5,FALSE),""),"")</f>
        <v/>
      </c>
      <c r="I338" s="24">
        <f>IF($A338,VLOOKUP($A338,posting!$A:$N,6,FALSE),"")</f>
        <v>41625.69908564815</v>
      </c>
      <c r="J338" s="24">
        <f>IF($A338,VLOOKUP($A338,posting!$A:$N,7,FALSE),"")</f>
        <v>41625.69908564815</v>
      </c>
      <c r="K338" s="24">
        <f>IF($A338,VLOOKUP($A338,posting!$A:$N,8,FALSE),"")</f>
        <v>41625.699120370373</v>
      </c>
      <c r="L338" s="24">
        <f>IF($A338,VLOOKUP($A338,posting!$A:$N,9,FALSE),"")</f>
        <v>41625.700092592589</v>
      </c>
      <c r="M338" s="22">
        <f>IF($A338,VLOOKUP($A338,posting!$A:$N,10,FALSE),"")</f>
        <v>0.316831683168317</v>
      </c>
      <c r="N338" s="22">
        <f>IF($A338,VLOOKUP($A338,posting!$A:$N,11,FALSE),"")</f>
        <v>0</v>
      </c>
      <c r="O338" s="22" t="str">
        <f>IF($A338,IF(VLOOKUP($A338,posting!$A:$N,13,FALSE)&gt;0,VLOOKUP($A338,posting!$A:$N,13,FALSE),""),"")</f>
        <v/>
      </c>
      <c r="P338" s="22" t="str">
        <f>IF($A338,IF(VLOOKUP($A338,posting!$A:$N,14,FALSE)&gt;0,VLOOKUP($A338,posting!$A:$N,14,FALSE),""),"")</f>
        <v/>
      </c>
      <c r="Q338" s="22" t="str">
        <f>IF($O338="","",VLOOKUP($O338,image!$A:$N,3,FALSE))</f>
        <v/>
      </c>
    </row>
    <row r="339" spans="1:17" s="22" customFormat="1" x14ac:dyDescent="0.25">
      <c r="A339" s="21">
        <v>503</v>
      </c>
      <c r="B339" s="22">
        <f>IF($A339,VLOOKUP($A339,posting!$A:$N,2,FALSE),"")</f>
        <v>38</v>
      </c>
      <c r="C339" s="22">
        <f>IF($A339,VLOOKUP($A339,posting!$A:$N,3,FALSE),"")</f>
        <v>158</v>
      </c>
      <c r="D339" s="23" t="str">
        <f>IF($A339,VLOOKUP($A339,posting!$A:$N,4,FALSE),"")</f>
        <v>das war nicht die LMU München auf dem eben gezeigten Bild sondern der Lichthof des Münchener Justizpalasts</v>
      </c>
      <c r="E339" s="22" t="str">
        <f>IF($A339,VLOOKUP($A339,posting!$A:$N,12,FALSE),"")</f>
        <v>TXT</v>
      </c>
      <c r="F339" s="22">
        <v>1</v>
      </c>
      <c r="G339" s="22">
        <v>1</v>
      </c>
      <c r="H339" s="22" t="str">
        <f>IF($A339,IF(VLOOKUP($A339,posting!$A:$N,5,FALSE)&gt;0,VLOOKUP($A339,posting!$A:$N,5,FALSE),""),"")</f>
        <v/>
      </c>
      <c r="I339" s="24">
        <f>IF($A339,VLOOKUP($A339,posting!$A:$N,6,FALSE),"")</f>
        <v>41625.700694444444</v>
      </c>
      <c r="J339" s="24">
        <f>IF($A339,VLOOKUP($A339,posting!$A:$N,7,FALSE),"")</f>
        <v>41625.701423611114</v>
      </c>
      <c r="K339" s="24">
        <f>IF($A339,VLOOKUP($A339,posting!$A:$N,8,FALSE),"")</f>
        <v>41625.70144675926</v>
      </c>
      <c r="L339" s="24">
        <f>IF($A339,VLOOKUP($A339,posting!$A:$N,9,FALSE),"")</f>
        <v>41625.70244212963</v>
      </c>
      <c r="M339" s="22">
        <f>IF($A339,VLOOKUP($A339,posting!$A:$N,10,FALSE),"")</f>
        <v>0.66996699669966997</v>
      </c>
      <c r="N339" s="22">
        <f>IF($A339,VLOOKUP($A339,posting!$A:$N,11,FALSE),"")</f>
        <v>0</v>
      </c>
      <c r="O339" s="22" t="str">
        <f>IF($A339,IF(VLOOKUP($A339,posting!$A:$N,13,FALSE)&gt;0,VLOOKUP($A339,posting!$A:$N,13,FALSE),""),"")</f>
        <v/>
      </c>
      <c r="P339" s="22" t="str">
        <f>IF($A339,IF(VLOOKUP($A339,posting!$A:$N,14,FALSE)&gt;0,VLOOKUP($A339,posting!$A:$N,14,FALSE),""),"")</f>
        <v/>
      </c>
      <c r="Q339" s="22" t="str">
        <f>IF($O339="","",VLOOKUP($O339,image!$A:$N,3,FALSE))</f>
        <v/>
      </c>
    </row>
    <row r="340" spans="1:17" s="22" customFormat="1" x14ac:dyDescent="0.25">
      <c r="A340" s="21">
        <v>504</v>
      </c>
      <c r="B340" s="22">
        <f>IF($A340,VLOOKUP($A340,posting!$A:$N,2,FALSE),"")</f>
        <v>38</v>
      </c>
      <c r="C340" s="22">
        <f>IF($A340,VLOOKUP($A340,posting!$A:$N,3,FALSE),"")</f>
        <v>156</v>
      </c>
      <c r="D340" s="23" t="str">
        <f>IF($A340,VLOOKUP($A340,posting!$A:$N,4,FALSE),"")</f>
        <v>über die einteilung von sauer lässt sich aber immerhin streiten. gefällt mir nicht</v>
      </c>
      <c r="E340" s="22" t="str">
        <f>IF($A340,VLOOKUP($A340,posting!$A:$N,12,FALSE),"")</f>
        <v>TXT</v>
      </c>
      <c r="F340" s="22">
        <v>1</v>
      </c>
      <c r="G340" s="22">
        <v>1</v>
      </c>
      <c r="H340" s="22" t="str">
        <f>IF($A340,IF(VLOOKUP($A340,posting!$A:$N,5,FALSE)&gt;0,VLOOKUP($A340,posting!$A:$N,5,FALSE),""),"")</f>
        <v/>
      </c>
      <c r="I340" s="24">
        <f>IF($A340,VLOOKUP($A340,posting!$A:$N,6,FALSE),"")</f>
        <v>41625.704212962963</v>
      </c>
      <c r="J340" s="24">
        <f>IF($A340,VLOOKUP($A340,posting!$A:$N,7,FALSE),"")</f>
        <v>41625.704212962963</v>
      </c>
      <c r="K340" s="24">
        <f>IF($A340,VLOOKUP($A340,posting!$A:$N,8,FALSE),"")</f>
        <v>41625.704282407409</v>
      </c>
      <c r="L340" s="24">
        <f>IF($A340,VLOOKUP($A340,posting!$A:$N,9,FALSE),"")</f>
        <v>41625.705254629633</v>
      </c>
      <c r="M340" s="22">
        <f>IF($A340,VLOOKUP($A340,posting!$A:$N,10,FALSE),"")</f>
        <v>0.66336633663366296</v>
      </c>
      <c r="N340" s="22">
        <f>IF($A340,VLOOKUP($A340,posting!$A:$N,11,FALSE),"")</f>
        <v>0</v>
      </c>
      <c r="O340" s="22" t="str">
        <f>IF($A340,IF(VLOOKUP($A340,posting!$A:$N,13,FALSE)&gt;0,VLOOKUP($A340,posting!$A:$N,13,FALSE),""),"")</f>
        <v/>
      </c>
      <c r="P340" s="22" t="str">
        <f>IF($A340,IF(VLOOKUP($A340,posting!$A:$N,14,FALSE)&gt;0,VLOOKUP($A340,posting!$A:$N,14,FALSE),""),"")</f>
        <v/>
      </c>
      <c r="Q340" s="22" t="str">
        <f>IF($O340="","",VLOOKUP($O340,image!$A:$N,3,FALSE))</f>
        <v/>
      </c>
    </row>
    <row r="341" spans="1:17" s="22" customFormat="1" ht="45" x14ac:dyDescent="0.25">
      <c r="A341" s="21">
        <v>505</v>
      </c>
      <c r="B341" s="22">
        <f>IF($A341,VLOOKUP($A341,posting!$A:$N,2,FALSE),"")</f>
        <v>38</v>
      </c>
      <c r="C341" s="22">
        <f>IF($A341,VLOOKUP($A341,posting!$A:$N,3,FALSE),"")</f>
        <v>158</v>
      </c>
      <c r="D341" s="23" t="str">
        <f>IF($A341,VLOOKUP($A341,posting!$A:$N,4,FALSE),"")</f>
        <v>der kniefall von warschau ist meiner ansicht nach kontrovers. einerseits positiv aufgrund brandts versöhnlicher haltung andererseits stieß brandt auch menschen aus ehemaligen deutschen gebieten vor den kopf die von dort vor der roten Armee fliehen mussten...auch eine dimension die man beleuchten sollte</v>
      </c>
      <c r="E341" s="22" t="str">
        <f>IF($A341,VLOOKUP($A341,posting!$A:$N,12,FALSE),"")</f>
        <v>TXT</v>
      </c>
      <c r="F341" s="22">
        <v>1</v>
      </c>
      <c r="G341" s="22">
        <v>1</v>
      </c>
      <c r="H341" s="22" t="str">
        <f>IF($A341,IF(VLOOKUP($A341,posting!$A:$N,5,FALSE)&gt;0,VLOOKUP($A341,posting!$A:$N,5,FALSE),""),"")</f>
        <v/>
      </c>
      <c r="I341" s="24">
        <f>IF($A341,VLOOKUP($A341,posting!$A:$N,6,FALSE),"")</f>
        <v>41625.704560185186</v>
      </c>
      <c r="J341" s="24">
        <f>IF($A341,VLOOKUP($A341,posting!$A:$N,7,FALSE),"")</f>
        <v>41625.706701388888</v>
      </c>
      <c r="K341" s="24">
        <f>IF($A341,VLOOKUP($A341,posting!$A:$N,8,FALSE),"")</f>
        <v>41625.706724537034</v>
      </c>
      <c r="L341" s="24">
        <f>IF($A341,VLOOKUP($A341,posting!$A:$N,9,FALSE),"")</f>
        <v>41625.707719907405</v>
      </c>
      <c r="M341" s="22">
        <f>IF($A341,VLOOKUP($A341,posting!$A:$N,10,FALSE),"")</f>
        <v>0.392739273927393</v>
      </c>
      <c r="N341" s="22">
        <f>IF($A341,VLOOKUP($A341,posting!$A:$N,11,FALSE),"")</f>
        <v>0</v>
      </c>
      <c r="O341" s="22" t="str">
        <f>IF($A341,IF(VLOOKUP($A341,posting!$A:$N,13,FALSE)&gt;0,VLOOKUP($A341,posting!$A:$N,13,FALSE),""),"")</f>
        <v/>
      </c>
      <c r="P341" s="22" t="str">
        <f>IF($A341,IF(VLOOKUP($A341,posting!$A:$N,14,FALSE)&gt;0,VLOOKUP($A341,posting!$A:$N,14,FALSE),""),"")</f>
        <v/>
      </c>
      <c r="Q341" s="22" t="str">
        <f>IF($O341="","",VLOOKUP($O341,image!$A:$N,3,FALSE))</f>
        <v/>
      </c>
    </row>
    <row r="342" spans="1:17" s="22" customFormat="1" x14ac:dyDescent="0.25">
      <c r="A342" s="21">
        <v>506</v>
      </c>
      <c r="B342" s="22">
        <f>IF($A342,VLOOKUP($A342,posting!$A:$N,2,FALSE),"")</f>
        <v>38</v>
      </c>
      <c r="C342" s="22">
        <f>IF($A342,VLOOKUP($A342,posting!$A:$N,3,FALSE),"")</f>
        <v>166</v>
      </c>
      <c r="D342" s="23" t="str">
        <f>IF($A342,VLOOKUP($A342,posting!$A:$N,4,FALSE),"")</f>
        <v>Aber trotzdem ein großer Sozialdemokrat</v>
      </c>
      <c r="E342" s="22" t="str">
        <f>IF($A342,VLOOKUP($A342,posting!$A:$N,12,FALSE),"")</f>
        <v>TXT</v>
      </c>
      <c r="F342" s="22">
        <v>-1</v>
      </c>
      <c r="G342" s="22">
        <v>1</v>
      </c>
      <c r="H342" s="22" t="str">
        <f>IF($A342,IF(VLOOKUP($A342,posting!$A:$N,5,FALSE)&gt;0,VLOOKUP($A342,posting!$A:$N,5,FALSE),""),"")</f>
        <v/>
      </c>
      <c r="I342" s="24">
        <f>IF($A342,VLOOKUP($A342,posting!$A:$N,6,FALSE),"")</f>
        <v>41625.707476851851</v>
      </c>
      <c r="J342" s="24">
        <f>IF($A342,VLOOKUP($A342,posting!$A:$N,7,FALSE),"")</f>
        <v>41625.707569444443</v>
      </c>
      <c r="K342" s="24">
        <f>IF($A342,VLOOKUP($A342,posting!$A:$N,8,FALSE),"")</f>
        <v>41625.707604166666</v>
      </c>
      <c r="L342" s="24">
        <f>IF($A342,VLOOKUP($A342,posting!$A:$N,9,FALSE),"")</f>
        <v>41625.708449074074</v>
      </c>
      <c r="M342" s="22">
        <f>IF($A342,VLOOKUP($A342,posting!$A:$N,10,FALSE),"")</f>
        <v>0.65346534653465305</v>
      </c>
      <c r="N342" s="22">
        <f>IF($A342,VLOOKUP($A342,posting!$A:$N,11,FALSE),"")</f>
        <v>0</v>
      </c>
      <c r="O342" s="22" t="str">
        <f>IF($A342,IF(VLOOKUP($A342,posting!$A:$N,13,FALSE)&gt;0,VLOOKUP($A342,posting!$A:$N,13,FALSE),""),"")</f>
        <v/>
      </c>
      <c r="P342" s="22" t="str">
        <f>IF($A342,IF(VLOOKUP($A342,posting!$A:$N,14,FALSE)&gt;0,VLOOKUP($A342,posting!$A:$N,14,FALSE),""),"")</f>
        <v/>
      </c>
      <c r="Q342" s="22" t="str">
        <f>IF($O342="","",VLOOKUP($O342,image!$A:$N,3,FALSE))</f>
        <v/>
      </c>
    </row>
    <row r="343" spans="1:17" s="22" customFormat="1" x14ac:dyDescent="0.25">
      <c r="A343" s="21">
        <v>507</v>
      </c>
      <c r="B343" s="22">
        <f>IF($A343,VLOOKUP($A343,posting!$A:$N,2,FALSE),"")</f>
        <v>38</v>
      </c>
      <c r="C343" s="22">
        <f>IF($A343,VLOOKUP($A343,posting!$A:$N,3,FALSE),"")</f>
        <v>158</v>
      </c>
      <c r="D343" s="23" t="str">
        <f>IF($A343,VLOOKUP($A343,posting!$A:$N,4,FALSE),"")</f>
        <v>ansichtssache</v>
      </c>
      <c r="E343" s="22" t="str">
        <f>IF($A343,VLOOKUP($A343,posting!$A:$N,12,FALSE),"")</f>
        <v>TXT</v>
      </c>
      <c r="F343" s="22">
        <v>-1</v>
      </c>
      <c r="G343" s="22">
        <v>1</v>
      </c>
      <c r="H343" s="22" t="str">
        <f>IF($A343,IF(VLOOKUP($A343,posting!$A:$N,5,FALSE)&gt;0,VLOOKUP($A343,posting!$A:$N,5,FALSE),""),"")</f>
        <v/>
      </c>
      <c r="I343" s="24">
        <f>IF($A343,VLOOKUP($A343,posting!$A:$N,6,FALSE),"")</f>
        <v>41625.707650462966</v>
      </c>
      <c r="J343" s="24">
        <f>IF($A343,VLOOKUP($A343,posting!$A:$N,7,FALSE),"")</f>
        <v>41625.707696759258</v>
      </c>
      <c r="K343" s="24">
        <f>IF($A343,VLOOKUP($A343,posting!$A:$N,8,FALSE),"")</f>
        <v>41625.707743055558</v>
      </c>
      <c r="L343" s="24">
        <f>IF($A343,VLOOKUP($A343,posting!$A:$N,9,FALSE),"")</f>
        <v>41625.708726851852</v>
      </c>
      <c r="M343" s="22">
        <f>IF($A343,VLOOKUP($A343,posting!$A:$N,10,FALSE),"")</f>
        <v>0.316831683168317</v>
      </c>
      <c r="N343" s="22">
        <f>IF($A343,VLOOKUP($A343,posting!$A:$N,11,FALSE),"")</f>
        <v>0</v>
      </c>
      <c r="O343" s="22" t="str">
        <f>IF($A343,IF(VLOOKUP($A343,posting!$A:$N,13,FALSE)&gt;0,VLOOKUP($A343,posting!$A:$N,13,FALSE),""),"")</f>
        <v/>
      </c>
      <c r="P343" s="22" t="str">
        <f>IF($A343,IF(VLOOKUP($A343,posting!$A:$N,14,FALSE)&gt;0,VLOOKUP($A343,posting!$A:$N,14,FALSE),""),"")</f>
        <v/>
      </c>
      <c r="Q343" s="22" t="str">
        <f>IF($O343="","",VLOOKUP($O343,image!$A:$N,3,FALSE))</f>
        <v/>
      </c>
    </row>
    <row r="344" spans="1:17" s="22" customFormat="1" x14ac:dyDescent="0.25">
      <c r="A344" s="21">
        <v>508</v>
      </c>
      <c r="B344" s="22">
        <f>IF($A344,VLOOKUP($A344,posting!$A:$N,2,FALSE),"")</f>
        <v>38</v>
      </c>
      <c r="C344" s="22">
        <f>IF($A344,VLOOKUP($A344,posting!$A:$N,3,FALSE),"")</f>
        <v>159</v>
      </c>
      <c r="D344" s="23" t="str">
        <f>IF($A344,VLOOKUP($A344,posting!$A:$N,4,FALSE),"")</f>
        <v>Streber</v>
      </c>
      <c r="E344" s="22" t="str">
        <f>IF($A344,VLOOKUP($A344,posting!$A:$N,12,FALSE),"")</f>
        <v>TXT</v>
      </c>
      <c r="F344" s="22">
        <v>-1</v>
      </c>
      <c r="G344" s="22">
        <v>1</v>
      </c>
      <c r="H344" s="22" t="str">
        <f>IF($A344,IF(VLOOKUP($A344,posting!$A:$N,5,FALSE)&gt;0,VLOOKUP($A344,posting!$A:$N,5,FALSE),""),"")</f>
        <v/>
      </c>
      <c r="I344" s="24">
        <f>IF($A344,VLOOKUP($A344,posting!$A:$N,6,FALSE),"")</f>
        <v>41625.709224537037</v>
      </c>
      <c r="J344" s="24">
        <f>IF($A344,VLOOKUP($A344,posting!$A:$N,7,FALSE),"")</f>
        <v>41625.709247685183</v>
      </c>
      <c r="K344" s="24">
        <f>IF($A344,VLOOKUP($A344,posting!$A:$N,8,FALSE),"")</f>
        <v>41625.709317129629</v>
      </c>
      <c r="L344" s="24">
        <f>IF($A344,VLOOKUP($A344,posting!$A:$N,9,FALSE),"")</f>
        <v>41625.709606481483</v>
      </c>
      <c r="M344" s="22">
        <f>IF($A344,VLOOKUP($A344,posting!$A:$N,10,FALSE),"")</f>
        <v>0.316831683168317</v>
      </c>
      <c r="N344" s="22">
        <f>IF($A344,VLOOKUP($A344,posting!$A:$N,11,FALSE),"")</f>
        <v>0</v>
      </c>
      <c r="O344" s="22" t="str">
        <f>IF($A344,IF(VLOOKUP($A344,posting!$A:$N,13,FALSE)&gt;0,VLOOKUP($A344,posting!$A:$N,13,FALSE),""),"")</f>
        <v/>
      </c>
      <c r="P344" s="22" t="str">
        <f>IF($A344,IF(VLOOKUP($A344,posting!$A:$N,14,FALSE)&gt;0,VLOOKUP($A344,posting!$A:$N,14,FALSE),""),"")</f>
        <v/>
      </c>
      <c r="Q344" s="22" t="str">
        <f>IF($O344="","",VLOOKUP($O344,image!$A:$N,3,FALSE))</f>
        <v/>
      </c>
    </row>
    <row r="345" spans="1:17" s="22" customFormat="1" ht="30" x14ac:dyDescent="0.25">
      <c r="A345" s="21">
        <v>509</v>
      </c>
      <c r="B345" s="22">
        <f>IF($A345,VLOOKUP($A345,posting!$A:$N,2,FALSE),"")</f>
        <v>38</v>
      </c>
      <c r="C345" s="22">
        <f>IF($A345,VLOOKUP($A345,posting!$A:$N,3,FALSE),"")</f>
        <v>156</v>
      </c>
      <c r="D345" s="23" t="str">
        <f>IF($A345,VLOOKUP($A345,posting!$A:$N,4,FALSE),"")</f>
        <v>dennoch ist der kniefall von warschau stets mit diesem bild verbunden. spricht dagegen, dass texte universelle quellen sind. es kommt immer auf das thema an</v>
      </c>
      <c r="E345" s="22" t="str">
        <f>IF($A345,VLOOKUP($A345,posting!$A:$N,12,FALSE),"")</f>
        <v>TXT</v>
      </c>
      <c r="F345" s="22">
        <v>1</v>
      </c>
      <c r="G345" s="22">
        <v>1</v>
      </c>
      <c r="H345" s="22" t="str">
        <f>IF($A345,IF(VLOOKUP($A345,posting!$A:$N,5,FALSE)&gt;0,VLOOKUP($A345,posting!$A:$N,5,FALSE),""),"")</f>
        <v/>
      </c>
      <c r="I345" s="24">
        <f>IF($A345,VLOOKUP($A345,posting!$A:$N,6,FALSE),"")</f>
        <v>41625.709386574075</v>
      </c>
      <c r="J345" s="24">
        <f>IF($A345,VLOOKUP($A345,posting!$A:$N,7,FALSE),"")</f>
        <v>41625.709386574075</v>
      </c>
      <c r="K345" s="24">
        <f>IF($A345,VLOOKUP($A345,posting!$A:$N,8,FALSE),"")</f>
        <v>41625.709409722222</v>
      </c>
      <c r="L345" s="24">
        <f>IF($A345,VLOOKUP($A345,posting!$A:$N,9,FALSE),"")</f>
        <v>41625.710393518515</v>
      </c>
      <c r="M345" s="22">
        <f>IF($A345,VLOOKUP($A345,posting!$A:$N,10,FALSE),"")</f>
        <v>0.69306930693069302</v>
      </c>
      <c r="N345" s="22">
        <f>IF($A345,VLOOKUP($A345,posting!$A:$N,11,FALSE),"")</f>
        <v>0</v>
      </c>
      <c r="O345" s="22" t="str">
        <f>IF($A345,IF(VLOOKUP($A345,posting!$A:$N,13,FALSE)&gt;0,VLOOKUP($A345,posting!$A:$N,13,FALSE),""),"")</f>
        <v/>
      </c>
      <c r="P345" s="22" t="str">
        <f>IF($A345,IF(VLOOKUP($A345,posting!$A:$N,14,FALSE)&gt;0,VLOOKUP($A345,posting!$A:$N,14,FALSE),""),"")</f>
        <v/>
      </c>
      <c r="Q345" s="22" t="str">
        <f>IF($O345="","",VLOOKUP($O345,image!$A:$N,3,FALSE))</f>
        <v/>
      </c>
    </row>
    <row r="346" spans="1:17" s="22" customFormat="1" ht="330" x14ac:dyDescent="0.25">
      <c r="A346" s="21">
        <v>510</v>
      </c>
      <c r="B346" s="22">
        <f>IF($A346,VLOOKUP($A346,posting!$A:$N,2,FALSE),"")</f>
        <v>38</v>
      </c>
      <c r="C346" s="22">
        <f>IF($A346,VLOOKUP($A346,posting!$A:$N,3,FALSE),"")</f>
        <v>157</v>
      </c>
      <c r="D346" s="23" t="str">
        <f>IF($A346,VLOOKUP($A346,posting!$A:$N,4,FALSE),"")</f>
        <v>Probleme beim Einsatz von Quellen im GU
- Schulquellen oft nicht auf wiss. Standard - Umformulierungen, Übersetzungen lateinischer Quellen (Schülerfreundlichkeit)
- Schüler können Quelle anders (ebenfalls schlüssig) interpretieren als der Lehrer 
schriftl. Q: Arbeitsschritte:
1. Verständnisprobleme klären, W-Fragen
2. Interpretation
Tipps: Zeilen nummerieren (bessere Übersicht), laut vorlesen lassen/selbst konzentriert lesen lassen in Stillarbeit, sinnvolles Markieren vorführen, Operatoren, Strukturskizze zur Ergebnissicherung (Tafelbild etc)
Sophie Scholl Filmstill: Quelle / Darstellung? Darstellung: filmische Rekonstruktion der Vorstellung, wie es gewesen sein könnte. Quelle: Quelle an sich, gibt Auskunft über die Vorstellung der Gesellschaft, die Mentalität bezüglich des Ereignisses
Bildquelle: Zeitebene: zeitgleich (zB Foto) /"Geschichtsbild" (Gemälde zB. einer Schlacht, Quelle dafür, wie man sich zu der Zeit bestimmten Ereignissen genähert hatte) Goldünze KdGr. &amp; Dürers Gemälde KdGr. , Präsentationform/Technik
Panowskys 3-Stufen-Bildbeschreibung: Beschreiben, Analysieren, Interpretieren</v>
      </c>
      <c r="E346" s="22" t="str">
        <f>IF($A346,VLOOKUP($A346,posting!$A:$N,12,FALSE),"")</f>
        <v>TXT</v>
      </c>
      <c r="F346" s="22">
        <v>1</v>
      </c>
      <c r="G346" s="22">
        <v>1</v>
      </c>
      <c r="H346" s="22" t="str">
        <f>IF($A346,IF(VLOOKUP($A346,posting!$A:$N,5,FALSE)&gt;0,VLOOKUP($A346,posting!$A:$N,5,FALSE),""),"")</f>
        <v/>
      </c>
      <c r="I346" s="24">
        <f>IF($A346,VLOOKUP($A346,posting!$A:$N,6,FALSE),"")</f>
        <v>41625.695925925924</v>
      </c>
      <c r="J346" s="24">
        <f>IF($A346,VLOOKUP($A346,posting!$A:$N,7,FALSE),"")</f>
        <v>41625.709629629629</v>
      </c>
      <c r="K346" s="24">
        <f>IF($A346,VLOOKUP($A346,posting!$A:$N,8,FALSE),"")</f>
        <v>41625.709780092591</v>
      </c>
      <c r="L346" s="24">
        <f>IF($A346,VLOOKUP($A346,posting!$A:$N,9,FALSE),"")</f>
        <v>41625.710775462961</v>
      </c>
      <c r="M346" s="22">
        <f>IF($A346,VLOOKUP($A346,posting!$A:$N,10,FALSE),"")</f>
        <v>0.633663366336634</v>
      </c>
      <c r="N346" s="22">
        <f>IF($A346,VLOOKUP($A346,posting!$A:$N,11,FALSE),"")</f>
        <v>0</v>
      </c>
      <c r="O346" s="22" t="str">
        <f>IF($A346,IF(VLOOKUP($A346,posting!$A:$N,13,FALSE)&gt;0,VLOOKUP($A346,posting!$A:$N,13,FALSE),""),"")</f>
        <v/>
      </c>
      <c r="P346" s="22" t="str">
        <f>IF($A346,IF(VLOOKUP($A346,posting!$A:$N,14,FALSE)&gt;0,VLOOKUP($A346,posting!$A:$N,14,FALSE),""),"")</f>
        <v/>
      </c>
      <c r="Q346" s="22" t="str">
        <f>IF($O346="","",VLOOKUP($O346,image!$A:$N,3,FALSE))</f>
        <v/>
      </c>
    </row>
    <row r="347" spans="1:17" s="22" customFormat="1" x14ac:dyDescent="0.25">
      <c r="A347" s="21">
        <v>511</v>
      </c>
      <c r="B347" s="22">
        <f>IF($A347,VLOOKUP($A347,posting!$A:$N,2,FALSE),"")</f>
        <v>38</v>
      </c>
      <c r="C347" s="22">
        <f>IF($A347,VLOOKUP($A347,posting!$A:$N,3,FALSE),"")</f>
        <v>159</v>
      </c>
      <c r="D347" s="23" t="str">
        <f>IF($A347,VLOOKUP($A347,posting!$A:$N,4,FALSE),"")</f>
        <v>Chor</v>
      </c>
      <c r="E347" s="22" t="str">
        <f>IF($A347,VLOOKUP($A347,posting!$A:$N,12,FALSE),"")</f>
        <v>TXT</v>
      </c>
      <c r="F347" s="22">
        <v>-1</v>
      </c>
      <c r="G347" s="22">
        <v>1</v>
      </c>
      <c r="H347" s="22" t="str">
        <f>IF($A347,IF(VLOOKUP($A347,posting!$A:$N,5,FALSE)&gt;0,VLOOKUP($A347,posting!$A:$N,5,FALSE),""),"")</f>
        <v/>
      </c>
      <c r="I347" s="24">
        <f>IF($A347,VLOOKUP($A347,posting!$A:$N,6,FALSE),"")</f>
        <v>41625.710810185185</v>
      </c>
      <c r="J347" s="24">
        <f>IF($A347,VLOOKUP($A347,posting!$A:$N,7,FALSE),"")</f>
        <v>41625.710810185185</v>
      </c>
      <c r="K347" s="24">
        <f>IF($A347,VLOOKUP($A347,posting!$A:$N,8,FALSE),"")</f>
        <v>41625.710844907408</v>
      </c>
      <c r="L347" s="24">
        <f>IF($A347,VLOOKUP($A347,posting!$A:$N,9,FALSE),"")</f>
        <v>41625.711134259262</v>
      </c>
      <c r="M347" s="22">
        <f>IF($A347,VLOOKUP($A347,posting!$A:$N,10,FALSE),"")</f>
        <v>0.316831683168317</v>
      </c>
      <c r="N347" s="22">
        <f>IF($A347,VLOOKUP($A347,posting!$A:$N,11,FALSE),"")</f>
        <v>0</v>
      </c>
      <c r="O347" s="22" t="str">
        <f>IF($A347,IF(VLOOKUP($A347,posting!$A:$N,13,FALSE)&gt;0,VLOOKUP($A347,posting!$A:$N,13,FALSE),""),"")</f>
        <v/>
      </c>
      <c r="P347" s="22" t="str">
        <f>IF($A347,IF(VLOOKUP($A347,posting!$A:$N,14,FALSE)&gt;0,VLOOKUP($A347,posting!$A:$N,14,FALSE),""),"")</f>
        <v/>
      </c>
      <c r="Q347" s="22" t="str">
        <f>IF($O347="","",VLOOKUP($O347,image!$A:$N,3,FALSE))</f>
        <v/>
      </c>
    </row>
    <row r="348" spans="1:17" s="22" customFormat="1" x14ac:dyDescent="0.25">
      <c r="A348" s="21">
        <v>512</v>
      </c>
      <c r="B348" s="22">
        <f>IF($A348,VLOOKUP($A348,posting!$A:$N,2,FALSE),"")</f>
        <v>38</v>
      </c>
      <c r="C348" s="22">
        <f>IF($A348,VLOOKUP($A348,posting!$A:$N,3,FALSE),"")</f>
        <v>152</v>
      </c>
      <c r="D348" s="23" t="str">
        <f>IF($A348,VLOOKUP($A348,posting!$A:$N,4,FALSE),"")</f>
        <v>der nachbar kanns besser :P</v>
      </c>
      <c r="E348" s="22" t="str">
        <f>IF($A348,VLOOKUP($A348,posting!$A:$N,12,FALSE),"")</f>
        <v>TXT</v>
      </c>
      <c r="F348" s="22">
        <v>-1</v>
      </c>
      <c r="G348" s="22">
        <v>1</v>
      </c>
      <c r="H348" s="22" t="str">
        <f>IF($A348,IF(VLOOKUP($A348,posting!$A:$N,5,FALSE)&gt;0,VLOOKUP($A348,posting!$A:$N,5,FALSE),""),"")</f>
        <v/>
      </c>
      <c r="I348" s="24">
        <f>IF($A348,VLOOKUP($A348,posting!$A:$N,6,FALSE),"")</f>
        <v>41625.710752314815</v>
      </c>
      <c r="J348" s="24">
        <f>IF($A348,VLOOKUP($A348,posting!$A:$N,7,FALSE),"")</f>
        <v>41625.710798611108</v>
      </c>
      <c r="K348" s="24">
        <f>IF($A348,VLOOKUP($A348,posting!$A:$N,8,FALSE),"")</f>
        <v>41625.710810185185</v>
      </c>
      <c r="L348" s="24">
        <f>IF($A348,VLOOKUP($A348,posting!$A:$N,9,FALSE),"")</f>
        <v>41625.711747685185</v>
      </c>
      <c r="M348" s="22">
        <f>IF($A348,VLOOKUP($A348,posting!$A:$N,10,FALSE),"")</f>
        <v>0.32673267326732702</v>
      </c>
      <c r="N348" s="22">
        <f>IF($A348,VLOOKUP($A348,posting!$A:$N,11,FALSE),"")</f>
        <v>0</v>
      </c>
      <c r="O348" s="22" t="str">
        <f>IF($A348,IF(VLOOKUP($A348,posting!$A:$N,13,FALSE)&gt;0,VLOOKUP($A348,posting!$A:$N,13,FALSE),""),"")</f>
        <v/>
      </c>
      <c r="P348" s="22" t="str">
        <f>IF($A348,IF(VLOOKUP($A348,posting!$A:$N,14,FALSE)&gt;0,VLOOKUP($A348,posting!$A:$N,14,FALSE),""),"")</f>
        <v/>
      </c>
      <c r="Q348" s="22" t="str">
        <f>IF($O348="","",VLOOKUP($O348,image!$A:$N,3,FALSE))</f>
        <v/>
      </c>
    </row>
    <row r="349" spans="1:17" s="22" customFormat="1" x14ac:dyDescent="0.25">
      <c r="A349" s="21">
        <v>513</v>
      </c>
      <c r="B349" s="22">
        <f>IF($A349,VLOOKUP($A349,posting!$A:$N,2,FALSE),"")</f>
        <v>38</v>
      </c>
      <c r="C349" s="22">
        <f>IF($A349,VLOOKUP($A349,posting!$A:$N,3,FALSE),"")</f>
        <v>157</v>
      </c>
      <c r="D349" s="23" t="str">
        <f>IF($A349,VLOOKUP($A349,posting!$A:$N,4,FALSE),"")</f>
        <v>ich habe Absätze gemacht, werden nicht angezeigt .. :/</v>
      </c>
      <c r="E349" s="22" t="str">
        <f>IF($A349,VLOOKUP($A349,posting!$A:$N,12,FALSE),"")</f>
        <v>TXT</v>
      </c>
      <c r="F349" s="22">
        <v>-1</v>
      </c>
      <c r="G349" s="22">
        <v>1</v>
      </c>
      <c r="H349" s="22" t="str">
        <f>IF($A349,IF(VLOOKUP($A349,posting!$A:$N,5,FALSE)&gt;0,VLOOKUP($A349,posting!$A:$N,5,FALSE),""),"")</f>
        <v/>
      </c>
      <c r="I349" s="24">
        <f>IF($A349,VLOOKUP($A349,posting!$A:$N,6,FALSE),"")</f>
        <v>41625.710717592592</v>
      </c>
      <c r="J349" s="24">
        <f>IF($A349,VLOOKUP($A349,posting!$A:$N,7,FALSE),"")</f>
        <v>41625.710833333331</v>
      </c>
      <c r="K349" s="24">
        <f>IF($A349,VLOOKUP($A349,posting!$A:$N,8,FALSE),"")</f>
        <v>41625.710914351854</v>
      </c>
      <c r="L349" s="24">
        <f>IF($A349,VLOOKUP($A349,posting!$A:$N,9,FALSE),"")</f>
        <v>41625.711921296293</v>
      </c>
      <c r="M349" s="22">
        <f>IF($A349,VLOOKUP($A349,posting!$A:$N,10,FALSE),"")</f>
        <v>0.32343234323432302</v>
      </c>
      <c r="N349" s="22">
        <f>IF($A349,VLOOKUP($A349,posting!$A:$N,11,FALSE),"")</f>
        <v>0</v>
      </c>
      <c r="O349" s="22" t="str">
        <f>IF($A349,IF(VLOOKUP($A349,posting!$A:$N,13,FALSE)&gt;0,VLOOKUP($A349,posting!$A:$N,13,FALSE),""),"")</f>
        <v/>
      </c>
      <c r="P349" s="22" t="str">
        <f>IF($A349,IF(VLOOKUP($A349,posting!$A:$N,14,FALSE)&gt;0,VLOOKUP($A349,posting!$A:$N,14,FALSE),""),"")</f>
        <v/>
      </c>
      <c r="Q349" s="22" t="str">
        <f>IF($O349="","",VLOOKUP($O349,image!$A:$N,3,FALSE))</f>
        <v/>
      </c>
    </row>
    <row r="350" spans="1:17" s="22" customFormat="1" x14ac:dyDescent="0.25">
      <c r="A350" s="21">
        <v>514</v>
      </c>
      <c r="B350" s="22">
        <f>IF($A350,VLOOKUP($A350,posting!$A:$N,2,FALSE),"")</f>
        <v>38</v>
      </c>
      <c r="C350" s="22">
        <f>IF($A350,VLOOKUP($A350,posting!$A:$N,3,FALSE),"")</f>
        <v>113</v>
      </c>
      <c r="D350" s="23" t="str">
        <f>IF($A350,VLOOKUP($A350,posting!$A:$N,4,FALSE),"")</f>
        <v>Momentan nicht, später schon. Aber trotzdem besser öfter auf Senden drücken - nicht erst lange sammeln</v>
      </c>
      <c r="E350" s="22" t="str">
        <f>IF($A350,VLOOKUP($A350,posting!$A:$N,12,FALSE),"")</f>
        <v>TXT</v>
      </c>
      <c r="F350" s="22">
        <v>-1</v>
      </c>
      <c r="G350" s="22">
        <v>1</v>
      </c>
      <c r="H350" s="22" t="str">
        <f>IF($A350,IF(VLOOKUP($A350,posting!$A:$N,5,FALSE)&gt;0,VLOOKUP($A350,posting!$A:$N,5,FALSE),""),"")</f>
        <v/>
      </c>
      <c r="I350" s="24">
        <f>IF($A350,VLOOKUP($A350,posting!$A:$N,6,FALSE),"")</f>
        <v>41625.711053240739</v>
      </c>
      <c r="J350" s="24">
        <f>IF($A350,VLOOKUP($A350,posting!$A:$N,7,FALSE),"")</f>
        <v>41625.711504629631</v>
      </c>
      <c r="K350" s="24">
        <f>IF($A350,VLOOKUP($A350,posting!$A:$N,8,FALSE),"")</f>
        <v>41625.711516203701</v>
      </c>
      <c r="L350" s="24">
        <f>IF($A350,VLOOKUP($A350,posting!$A:$N,9,FALSE),"")</f>
        <v>41625.712523148148</v>
      </c>
      <c r="M350" s="22">
        <f>IF($A350,VLOOKUP($A350,posting!$A:$N,10,FALSE),"")</f>
        <v>0.34983498349835002</v>
      </c>
      <c r="N350" s="22">
        <f>IF($A350,VLOOKUP($A350,posting!$A:$N,11,FALSE),"")</f>
        <v>0</v>
      </c>
      <c r="O350" s="22" t="str">
        <f>IF($A350,IF(VLOOKUP($A350,posting!$A:$N,13,FALSE)&gt;0,VLOOKUP($A350,posting!$A:$N,13,FALSE),""),"")</f>
        <v/>
      </c>
      <c r="P350" s="22" t="str">
        <f>IF($A350,IF(VLOOKUP($A350,posting!$A:$N,14,FALSE)&gt;0,VLOOKUP($A350,posting!$A:$N,14,FALSE),""),"")</f>
        <v/>
      </c>
      <c r="Q350" s="22" t="str">
        <f>IF($O350="","",VLOOKUP($O350,image!$A:$N,3,FALSE))</f>
        <v/>
      </c>
    </row>
    <row r="351" spans="1:17" s="22" customFormat="1" x14ac:dyDescent="0.25">
      <c r="A351" s="21">
        <v>515</v>
      </c>
      <c r="B351" s="22">
        <f>IF($A351,VLOOKUP($A351,posting!$A:$N,2,FALSE),"")</f>
        <v>38</v>
      </c>
      <c r="C351" s="22">
        <f>IF($A351,VLOOKUP($A351,posting!$A:$N,3,FALSE),"")</f>
        <v>159</v>
      </c>
      <c r="D351" s="23" t="str">
        <f>IF($A351,VLOOKUP($A351,posting!$A:$N,4,FALSE),"")</f>
        <v>Beckenbauer</v>
      </c>
      <c r="E351" s="22" t="str">
        <f>IF($A351,VLOOKUP($A351,posting!$A:$N,12,FALSE),"")</f>
        <v>TXT</v>
      </c>
      <c r="F351" s="22">
        <v>-1</v>
      </c>
      <c r="G351" s="22">
        <v>1</v>
      </c>
      <c r="H351" s="22" t="str">
        <f>IF($A351,IF(VLOOKUP($A351,posting!$A:$N,5,FALSE)&gt;0,VLOOKUP($A351,posting!$A:$N,5,FALSE),""),"")</f>
        <v/>
      </c>
      <c r="I351" s="24">
        <f>IF($A351,VLOOKUP($A351,posting!$A:$N,6,FALSE),"")</f>
        <v>41625.712268518517</v>
      </c>
      <c r="J351" s="24">
        <f>IF($A351,VLOOKUP($A351,posting!$A:$N,7,FALSE),"")</f>
        <v>41625.71230324074</v>
      </c>
      <c r="K351" s="24">
        <f>IF($A351,VLOOKUP($A351,posting!$A:$N,8,FALSE),"")</f>
        <v>41625.712314814817</v>
      </c>
      <c r="L351" s="24">
        <f>IF($A351,VLOOKUP($A351,posting!$A:$N,9,FALSE),"")</f>
        <v>41625.712604166663</v>
      </c>
      <c r="M351" s="22">
        <f>IF($A351,VLOOKUP($A351,posting!$A:$N,10,FALSE),"")</f>
        <v>0.316831683168317</v>
      </c>
      <c r="N351" s="22">
        <f>IF($A351,VLOOKUP($A351,posting!$A:$N,11,FALSE),"")</f>
        <v>0</v>
      </c>
      <c r="O351" s="22" t="str">
        <f>IF($A351,IF(VLOOKUP($A351,posting!$A:$N,13,FALSE)&gt;0,VLOOKUP($A351,posting!$A:$N,13,FALSE),""),"")</f>
        <v/>
      </c>
      <c r="P351" s="22" t="str">
        <f>IF($A351,IF(VLOOKUP($A351,posting!$A:$N,14,FALSE)&gt;0,VLOOKUP($A351,posting!$A:$N,14,FALSE),""),"")</f>
        <v/>
      </c>
      <c r="Q351" s="22" t="str">
        <f>IF($O351="","",VLOOKUP($O351,image!$A:$N,3,FALSE))</f>
        <v/>
      </c>
    </row>
    <row r="352" spans="1:17" s="22" customFormat="1" x14ac:dyDescent="0.25">
      <c r="A352" s="21">
        <v>516</v>
      </c>
      <c r="B352" s="22">
        <f>IF($A352,VLOOKUP($A352,posting!$A:$N,2,FALSE),"")</f>
        <v>38</v>
      </c>
      <c r="C352" s="22">
        <f>IF($A352,VLOOKUP($A352,posting!$A:$N,3,FALSE),"")</f>
        <v>159</v>
      </c>
      <c r="D352" s="23" t="str">
        <f>IF($A352,VLOOKUP($A352,posting!$A:$N,4,FALSE),"")</f>
        <v>Meine ich ja.. Adenauer</v>
      </c>
      <c r="E352" s="22" t="str">
        <f>IF($A352,VLOOKUP($A352,posting!$A:$N,12,FALSE),"")</f>
        <v>TXT</v>
      </c>
      <c r="F352" s="22">
        <v>-1</v>
      </c>
      <c r="G352" s="22">
        <v>1</v>
      </c>
      <c r="H352" s="22" t="str">
        <f>IF($A352,IF(VLOOKUP($A352,posting!$A:$N,5,FALSE)&gt;0,VLOOKUP($A352,posting!$A:$N,5,FALSE),""),"")</f>
        <v/>
      </c>
      <c r="I352" s="24">
        <f>IF($A352,VLOOKUP($A352,posting!$A:$N,6,FALSE),"")</f>
        <v>41625.713020833333</v>
      </c>
      <c r="J352" s="24">
        <f>IF($A352,VLOOKUP($A352,posting!$A:$N,7,FALSE),"")</f>
        <v>41625.713090277779</v>
      </c>
      <c r="K352" s="24">
        <f>IF($A352,VLOOKUP($A352,posting!$A:$N,8,FALSE),"")</f>
        <v>41625.713171296295</v>
      </c>
      <c r="L352" s="24">
        <f>IF($A352,VLOOKUP($A352,posting!$A:$N,9,FALSE),"")</f>
        <v>41625.713460648149</v>
      </c>
      <c r="M352" s="22">
        <f>IF($A352,VLOOKUP($A352,posting!$A:$N,10,FALSE),"")</f>
        <v>0.32013201320132001</v>
      </c>
      <c r="N352" s="22">
        <f>IF($A352,VLOOKUP($A352,posting!$A:$N,11,FALSE),"")</f>
        <v>0</v>
      </c>
      <c r="O352" s="22" t="str">
        <f>IF($A352,IF(VLOOKUP($A352,posting!$A:$N,13,FALSE)&gt;0,VLOOKUP($A352,posting!$A:$N,13,FALSE),""),"")</f>
        <v/>
      </c>
      <c r="P352" s="22" t="str">
        <f>IF($A352,IF(VLOOKUP($A352,posting!$A:$N,14,FALSE)&gt;0,VLOOKUP($A352,posting!$A:$N,14,FALSE),""),"")</f>
        <v/>
      </c>
      <c r="Q352" s="22" t="str">
        <f>IF($O352="","",VLOOKUP($O352,image!$A:$N,3,FALSE))</f>
        <v/>
      </c>
    </row>
    <row r="353" spans="1:17" s="22" customFormat="1" x14ac:dyDescent="0.25">
      <c r="A353" s="21">
        <v>517</v>
      </c>
      <c r="B353" s="22">
        <f>IF($A353,VLOOKUP($A353,posting!$A:$N,2,FALSE),"")</f>
        <v>38</v>
      </c>
      <c r="C353" s="22">
        <f>IF($A353,VLOOKUP($A353,posting!$A:$N,3,FALSE),"")</f>
        <v>160</v>
      </c>
      <c r="D353" s="23" t="str">
        <f>IF($A353,VLOOKUP($A353,posting!$A:$N,4,FALSE),"")</f>
        <v>Ich habe grade gelesen, was hier stand, und genau dann werde ich angesprochen :'(</v>
      </c>
      <c r="E353" s="22" t="str">
        <f>IF($A353,VLOOKUP($A353,posting!$A:$N,12,FALSE),"")</f>
        <v>TXT</v>
      </c>
      <c r="F353" s="22">
        <v>-1</v>
      </c>
      <c r="G353" s="22">
        <v>1</v>
      </c>
      <c r="H353" s="22" t="str">
        <f>IF($A353,IF(VLOOKUP($A353,posting!$A:$N,5,FALSE)&gt;0,VLOOKUP($A353,posting!$A:$N,5,FALSE),""),"")</f>
        <v/>
      </c>
      <c r="I353" s="24">
        <f>IF($A353,VLOOKUP($A353,posting!$A:$N,6,FALSE),"")</f>
        <v>41625.712592592594</v>
      </c>
      <c r="J353" s="24">
        <f>IF($A353,VLOOKUP($A353,posting!$A:$N,7,FALSE),"")</f>
        <v>41625.712731481479</v>
      </c>
      <c r="K353" s="24">
        <f>IF($A353,VLOOKUP($A353,posting!$A:$N,8,FALSE),"")</f>
        <v>41625.712743055556</v>
      </c>
      <c r="L353" s="24">
        <f>IF($A353,VLOOKUP($A353,posting!$A:$N,9,FALSE),"")</f>
        <v>41625.713738425926</v>
      </c>
      <c r="M353" s="22">
        <f>IF($A353,VLOOKUP($A353,posting!$A:$N,10,FALSE),"")</f>
        <v>0.33003300330032997</v>
      </c>
      <c r="N353" s="22">
        <f>IF($A353,VLOOKUP($A353,posting!$A:$N,11,FALSE),"")</f>
        <v>0</v>
      </c>
      <c r="O353" s="22" t="str">
        <f>IF($A353,IF(VLOOKUP($A353,posting!$A:$N,13,FALSE)&gt;0,VLOOKUP($A353,posting!$A:$N,13,FALSE),""),"")</f>
        <v/>
      </c>
      <c r="P353" s="22" t="str">
        <f>IF($A353,IF(VLOOKUP($A353,posting!$A:$N,14,FALSE)&gt;0,VLOOKUP($A353,posting!$A:$N,14,FALSE),""),"")</f>
        <v/>
      </c>
      <c r="Q353" s="22" t="str">
        <f>IF($O353="","",VLOOKUP($O353,image!$A:$N,3,FALSE))</f>
        <v/>
      </c>
    </row>
    <row r="354" spans="1:17" s="22" customFormat="1" x14ac:dyDescent="0.25">
      <c r="A354" s="21">
        <v>518</v>
      </c>
      <c r="B354" s="22">
        <f>IF($A354,VLOOKUP($A354,posting!$A:$N,2,FALSE),"")</f>
        <v>38</v>
      </c>
      <c r="C354" s="22">
        <f>IF($A354,VLOOKUP($A354,posting!$A:$N,3,FALSE),"")</f>
        <v>156</v>
      </c>
      <c r="D354" s="23" t="str">
        <f>IF($A354,VLOOKUP($A354,posting!$A:$N,4,FALSE),"")</f>
        <v>dreist</v>
      </c>
      <c r="E354" s="22" t="str">
        <f>IF($A354,VLOOKUP($A354,posting!$A:$N,12,FALSE),"")</f>
        <v>TXT</v>
      </c>
      <c r="F354" s="22">
        <v>-1</v>
      </c>
      <c r="G354" s="22">
        <v>1</v>
      </c>
      <c r="H354" s="22" t="str">
        <f>IF($A354,IF(VLOOKUP($A354,posting!$A:$N,5,FALSE)&gt;0,VLOOKUP($A354,posting!$A:$N,5,FALSE),""),"")</f>
        <v/>
      </c>
      <c r="I354" s="24">
        <f>IF($A354,VLOOKUP($A354,posting!$A:$N,6,FALSE),"")</f>
        <v>41625.712905092594</v>
      </c>
      <c r="J354" s="24">
        <f>IF($A354,VLOOKUP($A354,posting!$A:$N,7,FALSE),"")</f>
        <v>41625.712905092594</v>
      </c>
      <c r="K354" s="24">
        <f>IF($A354,VLOOKUP($A354,posting!$A:$N,8,FALSE),"")</f>
        <v>41625.71292824074</v>
      </c>
      <c r="L354" s="24">
        <f>IF($A354,VLOOKUP($A354,posting!$A:$N,9,FALSE),"")</f>
        <v>41625.713900462964</v>
      </c>
      <c r="M354" s="22">
        <f>IF($A354,VLOOKUP($A354,posting!$A:$N,10,FALSE),"")</f>
        <v>0.316831683168317</v>
      </c>
      <c r="N354" s="22">
        <f>IF($A354,VLOOKUP($A354,posting!$A:$N,11,FALSE),"")</f>
        <v>0</v>
      </c>
      <c r="O354" s="22" t="str">
        <f>IF($A354,IF(VLOOKUP($A354,posting!$A:$N,13,FALSE)&gt;0,VLOOKUP($A354,posting!$A:$N,13,FALSE),""),"")</f>
        <v/>
      </c>
      <c r="P354" s="22" t="str">
        <f>IF($A354,IF(VLOOKUP($A354,posting!$A:$N,14,FALSE)&gt;0,VLOOKUP($A354,posting!$A:$N,14,FALSE),""),"")</f>
        <v/>
      </c>
      <c r="Q354" s="22" t="str">
        <f>IF($O354="","",VLOOKUP($O354,image!$A:$N,3,FALSE))</f>
        <v/>
      </c>
    </row>
    <row r="355" spans="1:17" s="22" customFormat="1" x14ac:dyDescent="0.25">
      <c r="A355" s="21">
        <v>519</v>
      </c>
      <c r="B355" s="22">
        <f>IF($A355,VLOOKUP($A355,posting!$A:$N,2,FALSE),"")</f>
        <v>38</v>
      </c>
      <c r="C355" s="22">
        <f>IF($A355,VLOOKUP($A355,posting!$A:$N,3,FALSE),"")</f>
        <v>155</v>
      </c>
      <c r="D355" s="23" t="str">
        <f>IF($A355,VLOOKUP($A355,posting!$A:$N,4,FALSE),"")</f>
        <v>Konrad Adenauer</v>
      </c>
      <c r="E355" s="22" t="str">
        <f>IF($A355,VLOOKUP($A355,posting!$A:$N,12,FALSE),"")</f>
        <v>IMG</v>
      </c>
      <c r="F355" s="22">
        <v>1</v>
      </c>
      <c r="G355" s="22">
        <v>1</v>
      </c>
      <c r="H355" s="22" t="str">
        <f>IF($A355,IF(VLOOKUP($A355,posting!$A:$N,5,FALSE)&gt;0,VLOOKUP($A355,posting!$A:$N,5,FALSE),""),"")</f>
        <v/>
      </c>
      <c r="I355" s="24">
        <f>IF($A355,VLOOKUP($A355,posting!$A:$N,6,FALSE),"")</f>
        <v>41625.685219907406</v>
      </c>
      <c r="J355" s="24">
        <f>IF($A355,VLOOKUP($A355,posting!$A:$N,7,FALSE),"")</f>
        <v>41625.712824074071</v>
      </c>
      <c r="K355" s="24">
        <f>IF($A355,VLOOKUP($A355,posting!$A:$N,8,FALSE),"")</f>
        <v>41625.713136574072</v>
      </c>
      <c r="L355" s="24">
        <f>IF($A355,VLOOKUP($A355,posting!$A:$N,9,FALSE),"")</f>
        <v>41625.714097222219</v>
      </c>
      <c r="M355" s="22">
        <f>IF($A355,VLOOKUP($A355,posting!$A:$N,10,FALSE),"")</f>
        <v>0.65016501650165004</v>
      </c>
      <c r="N355" s="22">
        <f>IF($A355,VLOOKUP($A355,posting!$A:$N,11,FALSE),"")</f>
        <v>0</v>
      </c>
      <c r="O355" s="22">
        <f>IF($A355,IF(VLOOKUP($A355,posting!$A:$N,13,FALSE)&gt;0,VLOOKUP($A355,posting!$A:$N,13,FALSE),""),"")</f>
        <v>49</v>
      </c>
      <c r="P355" s="22" t="str">
        <f>IF($A355,IF(VLOOKUP($A355,posting!$A:$N,14,FALSE)&gt;0,VLOOKUP($A355,posting!$A:$N,14,FALSE),""),"")</f>
        <v/>
      </c>
      <c r="Q355" s="22" t="b">
        <f>IF($O355="","",VLOOKUP($O355,image!$A:$N,3,FALSE))</f>
        <v>1</v>
      </c>
    </row>
    <row r="356" spans="1:17" s="22" customFormat="1" ht="30" x14ac:dyDescent="0.25">
      <c r="A356" s="21">
        <v>520</v>
      </c>
      <c r="B356" s="22">
        <f>IF($A356,VLOOKUP($A356,posting!$A:$N,2,FALSE),"")</f>
        <v>38</v>
      </c>
      <c r="C356" s="22">
        <f>IF($A356,VLOOKUP($A356,posting!$A:$N,3,FALSE),"")</f>
        <v>151</v>
      </c>
      <c r="D356" s="23" t="str">
        <f>IF($A356,VLOOKUP($A356,posting!$A:$N,4,FALSE),"")</f>
        <v>ahhh über den reden wir
Danke</v>
      </c>
      <c r="E356" s="22" t="str">
        <f>IF($A356,VLOOKUP($A356,posting!$A:$N,12,FALSE),"")</f>
        <v>TXT</v>
      </c>
      <c r="F356" s="22">
        <v>-1</v>
      </c>
      <c r="G356" s="22">
        <v>1</v>
      </c>
      <c r="H356" s="22" t="str">
        <f>IF($A356,IF(VLOOKUP($A356,posting!$A:$N,5,FALSE)&gt;0,VLOOKUP($A356,posting!$A:$N,5,FALSE),""),"")</f>
        <v/>
      </c>
      <c r="I356" s="24">
        <f>IF($A356,VLOOKUP($A356,posting!$A:$N,6,FALSE),"")</f>
        <v>41625.713333333333</v>
      </c>
      <c r="J356" s="24">
        <f>IF($A356,VLOOKUP($A356,posting!$A:$N,7,FALSE),"")</f>
        <v>41625.713425925926</v>
      </c>
      <c r="K356" s="24">
        <f>IF($A356,VLOOKUP($A356,posting!$A:$N,8,FALSE),"")</f>
        <v>41625.713483796295</v>
      </c>
      <c r="L356" s="24">
        <f>IF($A356,VLOOKUP($A356,posting!$A:$N,9,FALSE),"")</f>
        <v>41625.714375000003</v>
      </c>
      <c r="M356" s="22">
        <f>IF($A356,VLOOKUP($A356,posting!$A:$N,10,FALSE),"")</f>
        <v>0.32343234323432302</v>
      </c>
      <c r="N356" s="22">
        <f>IF($A356,VLOOKUP($A356,posting!$A:$N,11,FALSE),"")</f>
        <v>0</v>
      </c>
      <c r="O356" s="22" t="str">
        <f>IF($A356,IF(VLOOKUP($A356,posting!$A:$N,13,FALSE)&gt;0,VLOOKUP($A356,posting!$A:$N,13,FALSE),""),"")</f>
        <v/>
      </c>
      <c r="P356" s="22" t="str">
        <f>IF($A356,IF(VLOOKUP($A356,posting!$A:$N,14,FALSE)&gt;0,VLOOKUP($A356,posting!$A:$N,14,FALSE),""),"")</f>
        <v/>
      </c>
      <c r="Q356" s="22" t="str">
        <f>IF($O356="","",VLOOKUP($O356,image!$A:$N,3,FALSE))</f>
        <v/>
      </c>
    </row>
    <row r="357" spans="1:17" s="22" customFormat="1" x14ac:dyDescent="0.25">
      <c r="A357" s="21">
        <v>521</v>
      </c>
      <c r="B357" s="22">
        <f>IF($A357,VLOOKUP($A357,posting!$A:$N,2,FALSE),"")</f>
        <v>38</v>
      </c>
      <c r="C357" s="22">
        <f>IF($A357,VLOOKUP($A357,posting!$A:$N,3,FALSE),"")</f>
        <v>156</v>
      </c>
      <c r="D357" s="23" t="str">
        <f>IF($A357,VLOOKUP($A357,posting!$A:$N,4,FALSE),"")</f>
        <v>oh gott nicht noch so eine folie ~~</v>
      </c>
      <c r="E357" s="22" t="str">
        <f>IF($A357,VLOOKUP($A357,posting!$A:$N,12,FALSE),"")</f>
        <v>TXT</v>
      </c>
      <c r="F357" s="22">
        <v>-1</v>
      </c>
      <c r="G357" s="22">
        <v>1</v>
      </c>
      <c r="H357" s="22" t="str">
        <f>IF($A357,IF(VLOOKUP($A357,posting!$A:$N,5,FALSE)&gt;0,VLOOKUP($A357,posting!$A:$N,5,FALSE),""),"")</f>
        <v/>
      </c>
      <c r="I357" s="24">
        <f>IF($A357,VLOOKUP($A357,posting!$A:$N,6,FALSE),"")</f>
        <v>41625.713541666664</v>
      </c>
      <c r="J357" s="24">
        <f>IF($A357,VLOOKUP($A357,posting!$A:$N,7,FALSE),"")</f>
        <v>41625.713541666664</v>
      </c>
      <c r="K357" s="24">
        <f>IF($A357,VLOOKUP($A357,posting!$A:$N,8,FALSE),"")</f>
        <v>41625.713564814818</v>
      </c>
      <c r="L357" s="24">
        <f>IF($A357,VLOOKUP($A357,posting!$A:$N,9,FALSE),"")</f>
        <v>41625.714537037034</v>
      </c>
      <c r="M357" s="22">
        <f>IF($A357,VLOOKUP($A357,posting!$A:$N,10,FALSE),"")</f>
        <v>0.32343234323432302</v>
      </c>
      <c r="N357" s="22">
        <f>IF($A357,VLOOKUP($A357,posting!$A:$N,11,FALSE),"")</f>
        <v>0</v>
      </c>
      <c r="O357" s="22" t="str">
        <f>IF($A357,IF(VLOOKUP($A357,posting!$A:$N,13,FALSE)&gt;0,VLOOKUP($A357,posting!$A:$N,13,FALSE),""),"")</f>
        <v/>
      </c>
      <c r="P357" s="22" t="str">
        <f>IF($A357,IF(VLOOKUP($A357,posting!$A:$N,14,FALSE)&gt;0,VLOOKUP($A357,posting!$A:$N,14,FALSE),""),"")</f>
        <v/>
      </c>
      <c r="Q357" s="22" t="str">
        <f>IF($O357="","",VLOOKUP($O357,image!$A:$N,3,FALSE))</f>
        <v/>
      </c>
    </row>
    <row r="358" spans="1:17" s="22" customFormat="1" ht="30" x14ac:dyDescent="0.25">
      <c r="A358" s="21">
        <v>522</v>
      </c>
      <c r="B358" s="22">
        <f>IF($A358,VLOOKUP($A358,posting!$A:$N,2,FALSE),"")</f>
        <v>38</v>
      </c>
      <c r="C358" s="22">
        <f>IF($A358,VLOOKUP($A358,posting!$A:$N,3,FALSE),"")</f>
        <v>152</v>
      </c>
      <c r="D358" s="23" t="str">
        <f>IF($A358,VLOOKUP($A358,posting!$A:$N,4,FALSE),"")</f>
        <v>schade, dass man hier nicht auch per drag und drop ganze word-dateien teilen kann. das wäre ne praktische funktion, da den gemeinsamen bereich vom l2p ja eh kein schwein benutzt.</v>
      </c>
      <c r="E358" s="22" t="str">
        <f>IF($A358,VLOOKUP($A358,posting!$A:$N,12,FALSE),"")</f>
        <v>TXT</v>
      </c>
      <c r="F358" s="22">
        <v>-1</v>
      </c>
      <c r="G358" s="22">
        <v>1</v>
      </c>
      <c r="H358" s="22" t="str">
        <f>IF($A358,IF(VLOOKUP($A358,posting!$A:$N,5,FALSE)&gt;0,VLOOKUP($A358,posting!$A:$N,5,FALSE),""),"")</f>
        <v/>
      </c>
      <c r="I358" s="24">
        <f>IF($A358,VLOOKUP($A358,posting!$A:$N,6,FALSE),"")</f>
        <v>41625.713645833333</v>
      </c>
      <c r="J358" s="24">
        <f>IF($A358,VLOOKUP($A358,posting!$A:$N,7,FALSE),"")</f>
        <v>41625.714074074072</v>
      </c>
      <c r="K358" s="24">
        <f>IF($A358,VLOOKUP($A358,posting!$A:$N,8,FALSE),"")</f>
        <v>41625.714097222219</v>
      </c>
      <c r="L358" s="24">
        <f>IF($A358,VLOOKUP($A358,posting!$A:$N,9,FALSE),"")</f>
        <v>41625.71503472222</v>
      </c>
      <c r="M358" s="22">
        <f>IF($A358,VLOOKUP($A358,posting!$A:$N,10,FALSE),"")</f>
        <v>0.70957095709570905</v>
      </c>
      <c r="N358" s="22">
        <f>IF($A358,VLOOKUP($A358,posting!$A:$N,11,FALSE),"")</f>
        <v>0</v>
      </c>
      <c r="O358" s="22" t="str">
        <f>IF($A358,IF(VLOOKUP($A358,posting!$A:$N,13,FALSE)&gt;0,VLOOKUP($A358,posting!$A:$N,13,FALSE),""),"")</f>
        <v/>
      </c>
      <c r="P358" s="22" t="str">
        <f>IF($A358,IF(VLOOKUP($A358,posting!$A:$N,14,FALSE)&gt;0,VLOOKUP($A358,posting!$A:$N,14,FALSE),""),"")</f>
        <v/>
      </c>
      <c r="Q358" s="22" t="str">
        <f>IF($O358="","",VLOOKUP($O358,image!$A:$N,3,FALSE))</f>
        <v/>
      </c>
    </row>
    <row r="359" spans="1:17" s="22" customFormat="1" ht="30" x14ac:dyDescent="0.25">
      <c r="A359" s="21">
        <v>523</v>
      </c>
      <c r="B359" s="22">
        <f>IF($A359,VLOOKUP($A359,posting!$A:$N,2,FALSE),"")</f>
        <v>38</v>
      </c>
      <c r="C359" s="22">
        <f>IF($A359,VLOOKUP($A359,posting!$A:$N,3,FALSE),"")</f>
        <v>113</v>
      </c>
      <c r="D359" s="23" t="str">
        <f>IF($A359,VLOOKUP($A359,posting!$A:$N,4,FALSE),"")</f>
        <v>Wir haben unten uach einen Feedback Button - da gibts nen Formular wo ihr gerne sowas reinschreiben könnt - oder gerne auch nach der Vorlesung persönlich</v>
      </c>
      <c r="E359" s="22" t="str">
        <f>IF($A359,VLOOKUP($A359,posting!$A:$N,12,FALSE),"")</f>
        <v>TXT</v>
      </c>
      <c r="F359" s="22">
        <v>-1</v>
      </c>
      <c r="G359" s="22">
        <v>1</v>
      </c>
      <c r="H359" s="22" t="str">
        <f>IF($A359,IF(VLOOKUP($A359,posting!$A:$N,5,FALSE)&gt;0,VLOOKUP($A359,posting!$A:$N,5,FALSE),""),"")</f>
        <v/>
      </c>
      <c r="I359" s="24">
        <f>IF($A359,VLOOKUP($A359,posting!$A:$N,6,FALSE),"")</f>
        <v>41625.714432870373</v>
      </c>
      <c r="J359" s="24">
        <f>IF($A359,VLOOKUP($A359,posting!$A:$N,7,FALSE),"")</f>
        <v>41625.715162037035</v>
      </c>
      <c r="K359" s="24">
        <f>IF($A359,VLOOKUP($A359,posting!$A:$N,8,FALSE),"")</f>
        <v>41625.715208333335</v>
      </c>
      <c r="L359" s="24">
        <f>IF($A359,VLOOKUP($A359,posting!$A:$N,9,FALSE),"")</f>
        <v>41625.716215277775</v>
      </c>
      <c r="M359" s="22">
        <f>IF($A359,VLOOKUP($A359,posting!$A:$N,10,FALSE),"")</f>
        <v>0.35973597359735998</v>
      </c>
      <c r="N359" s="22">
        <f>IF($A359,VLOOKUP($A359,posting!$A:$N,11,FALSE),"")</f>
        <v>0</v>
      </c>
      <c r="O359" s="22" t="str">
        <f>IF($A359,IF(VLOOKUP($A359,posting!$A:$N,13,FALSE)&gt;0,VLOOKUP($A359,posting!$A:$N,13,FALSE),""),"")</f>
        <v/>
      </c>
      <c r="P359" s="22" t="str">
        <f>IF($A359,IF(VLOOKUP($A359,posting!$A:$N,14,FALSE)&gt;0,VLOOKUP($A359,posting!$A:$N,14,FALSE),""),"")</f>
        <v/>
      </c>
      <c r="Q359" s="22" t="str">
        <f>IF($O359="","",VLOOKUP($O359,image!$A:$N,3,FALSE))</f>
        <v/>
      </c>
    </row>
    <row r="360" spans="1:17" s="22" customFormat="1" ht="30" x14ac:dyDescent="0.25">
      <c r="A360" s="21">
        <v>524</v>
      </c>
      <c r="B360" s="22">
        <f>IF($A360,VLOOKUP($A360,posting!$A:$N,2,FALSE),"")</f>
        <v>38</v>
      </c>
      <c r="C360" s="22">
        <f>IF($A360,VLOOKUP($A360,posting!$A:$N,3,FALSE),"")</f>
        <v>163</v>
      </c>
      <c r="D360" s="23" t="str">
        <f>IF($A360,VLOOKUP($A360,posting!$A:$N,4,FALSE),"")</f>
        <v>Bildquellen im Sinne der Visual History
--&gt; Bild in größeren Kontext betten</v>
      </c>
      <c r="E360" s="22" t="str">
        <f>IF($A360,VLOOKUP($A360,posting!$A:$N,12,FALSE),"")</f>
        <v>TXT</v>
      </c>
      <c r="F360" s="22">
        <v>1</v>
      </c>
      <c r="G360" s="22">
        <v>1</v>
      </c>
      <c r="H360" s="22" t="str">
        <f>IF($A360,IF(VLOOKUP($A360,posting!$A:$N,5,FALSE)&gt;0,VLOOKUP($A360,posting!$A:$N,5,FALSE),""),"")</f>
        <v/>
      </c>
      <c r="I360" s="24">
        <f>IF($A360,VLOOKUP($A360,posting!$A:$N,6,FALSE),"")</f>
        <v>41625.714999999997</v>
      </c>
      <c r="J360" s="24">
        <f>IF($A360,VLOOKUP($A360,posting!$A:$N,7,FALSE),"")</f>
        <v>41625.715462962966</v>
      </c>
      <c r="K360" s="24">
        <f>IF($A360,VLOOKUP($A360,posting!$A:$N,8,FALSE),"")</f>
        <v>41625.715543981481</v>
      </c>
      <c r="L360" s="24">
        <f>IF($A360,VLOOKUP($A360,posting!$A:$N,9,FALSE),"")</f>
        <v>41625.716516203705</v>
      </c>
      <c r="M360" s="22">
        <f>IF($A360,VLOOKUP($A360,posting!$A:$N,10,FALSE),"")</f>
        <v>1</v>
      </c>
      <c r="N360" s="22">
        <f>IF($A360,VLOOKUP($A360,posting!$A:$N,11,FALSE),"")</f>
        <v>0</v>
      </c>
      <c r="O360" s="22" t="str">
        <f>IF($A360,IF(VLOOKUP($A360,posting!$A:$N,13,FALSE)&gt;0,VLOOKUP($A360,posting!$A:$N,13,FALSE),""),"")</f>
        <v/>
      </c>
      <c r="P360" s="22" t="str">
        <f>IF($A360,IF(VLOOKUP($A360,posting!$A:$N,14,FALSE)&gt;0,VLOOKUP($A360,posting!$A:$N,14,FALSE),""),"")</f>
        <v/>
      </c>
      <c r="Q360" s="22" t="str">
        <f>IF($O360="","",VLOOKUP($O360,image!$A:$N,3,FALSE))</f>
        <v/>
      </c>
    </row>
    <row r="361" spans="1:17" s="22" customFormat="1" x14ac:dyDescent="0.25">
      <c r="A361" s="21">
        <v>525</v>
      </c>
      <c r="B361" s="22">
        <f>IF($A361,VLOOKUP($A361,posting!$A:$N,2,FALSE),"")</f>
        <v>38</v>
      </c>
      <c r="C361" s="22">
        <f>IF($A361,VLOOKUP($A361,posting!$A:$N,3,FALSE),"")</f>
        <v>160</v>
      </c>
      <c r="D361" s="23" t="str">
        <f>IF($A361,VLOOKUP($A361,posting!$A:$N,4,FALSE),"")</f>
        <v>Angela Merkel ist nicht Cindy Crawford.</v>
      </c>
      <c r="E361" s="22" t="str">
        <f>IF($A361,VLOOKUP($A361,posting!$A:$N,12,FALSE),"")</f>
        <v>TXT</v>
      </c>
      <c r="F361" s="22">
        <v>-1</v>
      </c>
      <c r="G361" s="22">
        <v>1</v>
      </c>
      <c r="H361" s="22" t="str">
        <f>IF($A361,IF(VLOOKUP($A361,posting!$A:$N,5,FALSE)&gt;0,VLOOKUP($A361,posting!$A:$N,5,FALSE),""),"")</f>
        <v/>
      </c>
      <c r="I361" s="24">
        <f>IF($A361,VLOOKUP($A361,posting!$A:$N,6,FALSE),"")</f>
        <v>41625.71675925926</v>
      </c>
      <c r="J361" s="24">
        <f>IF($A361,VLOOKUP($A361,posting!$A:$N,7,FALSE),"")</f>
        <v>41625.716886574075</v>
      </c>
      <c r="K361" s="24">
        <f>IF($A361,VLOOKUP($A361,posting!$A:$N,8,FALSE),"")</f>
        <v>41625.716909722221</v>
      </c>
      <c r="L361" s="24">
        <f>IF($A361,VLOOKUP($A361,posting!$A:$N,9,FALSE),"")</f>
        <v>41625.717893518522</v>
      </c>
      <c r="M361" s="22">
        <f>IF($A361,VLOOKUP($A361,posting!$A:$N,10,FALSE),"")</f>
        <v>-0.16336633663366301</v>
      </c>
      <c r="N361" s="22">
        <f>IF($A361,VLOOKUP($A361,posting!$A:$N,11,FALSE),"")</f>
        <v>0</v>
      </c>
      <c r="O361" s="22" t="str">
        <f>IF($A361,IF(VLOOKUP($A361,posting!$A:$N,13,FALSE)&gt;0,VLOOKUP($A361,posting!$A:$N,13,FALSE),""),"")</f>
        <v/>
      </c>
      <c r="P361" s="22" t="str">
        <f>IF($A361,IF(VLOOKUP($A361,posting!$A:$N,14,FALSE)&gt;0,VLOOKUP($A361,posting!$A:$N,14,FALSE),""),"")</f>
        <v/>
      </c>
      <c r="Q361" s="22" t="str">
        <f>IF($O361="","",VLOOKUP($O361,image!$A:$N,3,FALSE))</f>
        <v/>
      </c>
    </row>
    <row r="362" spans="1:17" s="22" customFormat="1" x14ac:dyDescent="0.25">
      <c r="A362" s="21">
        <v>526</v>
      </c>
      <c r="B362" s="22">
        <f>IF($A362,VLOOKUP($A362,posting!$A:$N,2,FALSE),"")</f>
        <v>38</v>
      </c>
      <c r="C362" s="22">
        <f>IF($A362,VLOOKUP($A362,posting!$A:$N,3,FALSE),"")</f>
        <v>156</v>
      </c>
      <c r="D362" s="23" t="str">
        <f>IF($A362,VLOOKUP($A362,posting!$A:$N,4,FALSE),"")</f>
        <v>wieder was gelernt</v>
      </c>
      <c r="E362" s="22" t="str">
        <f>IF($A362,VLOOKUP($A362,posting!$A:$N,12,FALSE),"")</f>
        <v>TXT</v>
      </c>
      <c r="F362" s="22">
        <v>-1</v>
      </c>
      <c r="G362" s="22">
        <v>1</v>
      </c>
      <c r="H362" s="22" t="str">
        <f>IF($A362,IF(VLOOKUP($A362,posting!$A:$N,5,FALSE)&gt;0,VLOOKUP($A362,posting!$A:$N,5,FALSE),""),"")</f>
        <v/>
      </c>
      <c r="I362" s="24">
        <f>IF($A362,VLOOKUP($A362,posting!$A:$N,6,FALSE),"")</f>
        <v>41625.717048611114</v>
      </c>
      <c r="J362" s="24">
        <f>IF($A362,VLOOKUP($A362,posting!$A:$N,7,FALSE),"")</f>
        <v>41625.717048611114</v>
      </c>
      <c r="K362" s="24">
        <f>IF($A362,VLOOKUP($A362,posting!$A:$N,8,FALSE),"")</f>
        <v>41625.717129629629</v>
      </c>
      <c r="L362" s="24">
        <f>IF($A362,VLOOKUP($A362,posting!$A:$N,9,FALSE),"")</f>
        <v>41625.718101851853</v>
      </c>
      <c r="M362" s="22">
        <f>IF($A362,VLOOKUP($A362,posting!$A:$N,10,FALSE),"")</f>
        <v>0.316831683168317</v>
      </c>
      <c r="N362" s="22">
        <f>IF($A362,VLOOKUP($A362,posting!$A:$N,11,FALSE),"")</f>
        <v>0</v>
      </c>
      <c r="O362" s="22" t="str">
        <f>IF($A362,IF(VLOOKUP($A362,posting!$A:$N,13,FALSE)&gt;0,VLOOKUP($A362,posting!$A:$N,13,FALSE),""),"")</f>
        <v/>
      </c>
      <c r="P362" s="22" t="str">
        <f>IF($A362,IF(VLOOKUP($A362,posting!$A:$N,14,FALSE)&gt;0,VLOOKUP($A362,posting!$A:$N,14,FALSE),""),"")</f>
        <v/>
      </c>
      <c r="Q362" s="22" t="str">
        <f>IF($O362="","",VLOOKUP($O362,image!$A:$N,3,FALSE))</f>
        <v/>
      </c>
    </row>
    <row r="363" spans="1:17" s="22" customFormat="1" x14ac:dyDescent="0.25">
      <c r="A363" s="21">
        <v>527</v>
      </c>
      <c r="B363" s="22">
        <f>IF($A363,VLOOKUP($A363,posting!$A:$N,2,FALSE),"")</f>
        <v>38</v>
      </c>
      <c r="C363" s="22">
        <f>IF($A363,VLOOKUP($A363,posting!$A:$N,3,FALSE),"")</f>
        <v>152</v>
      </c>
      <c r="D363" s="23" t="str">
        <f>IF($A363,VLOOKUP($A363,posting!$A:$N,4,FALSE),"")</f>
        <v>daniela katzenberger?</v>
      </c>
      <c r="E363" s="22" t="str">
        <f>IF($A363,VLOOKUP($A363,posting!$A:$N,12,FALSE),"")</f>
        <v>TXT</v>
      </c>
      <c r="F363" s="22">
        <v>-1</v>
      </c>
      <c r="G363" s="22">
        <v>1</v>
      </c>
      <c r="H363" s="22" t="str">
        <f>IF($A363,IF(VLOOKUP($A363,posting!$A:$N,5,FALSE)&gt;0,VLOOKUP($A363,posting!$A:$N,5,FALSE),""),"")</f>
        <v/>
      </c>
      <c r="I363" s="24">
        <f>IF($A363,VLOOKUP($A363,posting!$A:$N,6,FALSE),"")</f>
        <v>41625.717766203707</v>
      </c>
      <c r="J363" s="24">
        <f>IF($A363,VLOOKUP($A363,posting!$A:$N,7,FALSE),"")</f>
        <v>41625.717824074076</v>
      </c>
      <c r="K363" s="24">
        <f>IF($A363,VLOOKUP($A363,posting!$A:$N,8,FALSE),"")</f>
        <v>41625.717847222222</v>
      </c>
      <c r="L363" s="24">
        <f>IF($A363,VLOOKUP($A363,posting!$A:$N,9,FALSE),"")</f>
        <v>41625.7187962963</v>
      </c>
      <c r="M363" s="22">
        <f>IF($A363,VLOOKUP($A363,posting!$A:$N,10,FALSE),"")</f>
        <v>0.32013201320132001</v>
      </c>
      <c r="N363" s="22">
        <f>IF($A363,VLOOKUP($A363,posting!$A:$N,11,FALSE),"")</f>
        <v>0</v>
      </c>
      <c r="O363" s="22" t="str">
        <f>IF($A363,IF(VLOOKUP($A363,posting!$A:$N,13,FALSE)&gt;0,VLOOKUP($A363,posting!$A:$N,13,FALSE),""),"")</f>
        <v/>
      </c>
      <c r="P363" s="22" t="str">
        <f>IF($A363,IF(VLOOKUP($A363,posting!$A:$N,14,FALSE)&gt;0,VLOOKUP($A363,posting!$A:$N,14,FALSE),""),"")</f>
        <v/>
      </c>
      <c r="Q363" s="22" t="str">
        <f>IF($O363="","",VLOOKUP($O363,image!$A:$N,3,FALSE))</f>
        <v/>
      </c>
    </row>
    <row r="364" spans="1:17" s="22" customFormat="1" x14ac:dyDescent="0.25">
      <c r="A364" s="21">
        <v>528</v>
      </c>
      <c r="B364" s="22">
        <f>IF($A364,VLOOKUP($A364,posting!$A:$N,2,FALSE),"")</f>
        <v>38</v>
      </c>
      <c r="C364" s="22">
        <f>IF($A364,VLOOKUP($A364,posting!$A:$N,3,FALSE),"")</f>
        <v>152</v>
      </c>
      <c r="D364" s="23" t="str">
        <f>IF($A364,VLOOKUP($A364,posting!$A:$N,4,FALSE),"")</f>
        <v>wers slatko?</v>
      </c>
      <c r="E364" s="22" t="str">
        <f>IF($A364,VLOOKUP($A364,posting!$A:$N,12,FALSE),"")</f>
        <v>TXT</v>
      </c>
      <c r="F364" s="22">
        <v>-1</v>
      </c>
      <c r="G364" s="22">
        <v>1</v>
      </c>
      <c r="H364" s="22" t="str">
        <f>IF($A364,IF(VLOOKUP($A364,posting!$A:$N,5,FALSE)&gt;0,VLOOKUP($A364,posting!$A:$N,5,FALSE),""),"")</f>
        <v/>
      </c>
      <c r="I364" s="24">
        <f>IF($A364,VLOOKUP($A364,posting!$A:$N,6,FALSE),"")</f>
        <v>41625.717893518522</v>
      </c>
      <c r="J364" s="24">
        <f>IF($A364,VLOOKUP($A364,posting!$A:$N,7,FALSE),"")</f>
        <v>41625.717939814815</v>
      </c>
      <c r="K364" s="24">
        <f>IF($A364,VLOOKUP($A364,posting!$A:$N,8,FALSE),"")</f>
        <v>41625.717951388891</v>
      </c>
      <c r="L364" s="24">
        <f>IF($A364,VLOOKUP($A364,posting!$A:$N,9,FALSE),"")</f>
        <v>41625.718888888892</v>
      </c>
      <c r="M364" s="22">
        <f>IF($A364,VLOOKUP($A364,posting!$A:$N,10,FALSE),"")</f>
        <v>0.32013201320132001</v>
      </c>
      <c r="N364" s="22">
        <f>IF($A364,VLOOKUP($A364,posting!$A:$N,11,FALSE),"")</f>
        <v>0</v>
      </c>
      <c r="O364" s="22" t="str">
        <f>IF($A364,IF(VLOOKUP($A364,posting!$A:$N,13,FALSE)&gt;0,VLOOKUP($A364,posting!$A:$N,13,FALSE),""),"")</f>
        <v/>
      </c>
      <c r="P364" s="22" t="str">
        <f>IF($A364,IF(VLOOKUP($A364,posting!$A:$N,14,FALSE)&gt;0,VLOOKUP($A364,posting!$A:$N,14,FALSE),""),"")</f>
        <v/>
      </c>
      <c r="Q364" s="22" t="str">
        <f>IF($O364="","",VLOOKUP($O364,image!$A:$N,3,FALSE))</f>
        <v/>
      </c>
    </row>
    <row r="365" spans="1:17" s="22" customFormat="1" x14ac:dyDescent="0.25">
      <c r="A365" s="21">
        <v>529</v>
      </c>
      <c r="B365" s="22">
        <f>IF($A365,VLOOKUP($A365,posting!$A:$N,2,FALSE),"")</f>
        <v>38</v>
      </c>
      <c r="C365" s="22">
        <f>IF($A365,VLOOKUP($A365,posting!$A:$N,3,FALSE),"")</f>
        <v>151</v>
      </c>
      <c r="D365" s="23" t="str">
        <f>IF($A365,VLOOKUP($A365,posting!$A:$N,4,FALSE),"")</f>
        <v>Ich mag mir gar nicht vorstellen, welch sinnvolle Beiträge in einer Vorlesung mit 500 Maschbauern hier erstehen.</v>
      </c>
      <c r="E365" s="22" t="str">
        <f>IF($A365,VLOOKUP($A365,posting!$A:$N,12,FALSE),"")</f>
        <v>TXT</v>
      </c>
      <c r="F365" s="22">
        <v>-1</v>
      </c>
      <c r="G365" s="22">
        <v>1</v>
      </c>
      <c r="H365" s="22" t="str">
        <f>IF($A365,IF(VLOOKUP($A365,posting!$A:$N,5,FALSE)&gt;0,VLOOKUP($A365,posting!$A:$N,5,FALSE),""),"")</f>
        <v/>
      </c>
      <c r="I365" s="24">
        <f>IF($A365,VLOOKUP($A365,posting!$A:$N,6,FALSE),"")</f>
        <v>41625.717685185184</v>
      </c>
      <c r="J365" s="24">
        <f>IF($A365,VLOOKUP($A365,posting!$A:$N,7,FALSE),"")</f>
        <v>41625.71802083333</v>
      </c>
      <c r="K365" s="24">
        <f>IF($A365,VLOOKUP($A365,posting!$A:$N,8,FALSE),"")</f>
        <v>41625.718124999999</v>
      </c>
      <c r="L365" s="24">
        <f>IF($A365,VLOOKUP($A365,posting!$A:$N,9,FALSE),"")</f>
        <v>41625.7190162037</v>
      </c>
      <c r="M365" s="22">
        <f>IF($A365,VLOOKUP($A365,posting!$A:$N,10,FALSE),"")</f>
        <v>0.34653465346534701</v>
      </c>
      <c r="N365" s="22">
        <f>IF($A365,VLOOKUP($A365,posting!$A:$N,11,FALSE),"")</f>
        <v>0</v>
      </c>
      <c r="O365" s="22" t="str">
        <f>IF($A365,IF(VLOOKUP($A365,posting!$A:$N,13,FALSE)&gt;0,VLOOKUP($A365,posting!$A:$N,13,FALSE),""),"")</f>
        <v/>
      </c>
      <c r="P365" s="22" t="str">
        <f>IF($A365,IF(VLOOKUP($A365,posting!$A:$N,14,FALSE)&gt;0,VLOOKUP($A365,posting!$A:$N,14,FALSE),""),"")</f>
        <v/>
      </c>
      <c r="Q365" s="22" t="str">
        <f>IF($O365="","",VLOOKUP($O365,image!$A:$N,3,FALSE))</f>
        <v/>
      </c>
    </row>
    <row r="366" spans="1:17" s="22" customFormat="1" ht="45" x14ac:dyDescent="0.25">
      <c r="A366" s="21">
        <v>530</v>
      </c>
      <c r="B366" s="22">
        <f>IF($A366,VLOOKUP($A366,posting!$A:$N,2,FALSE),"")</f>
        <v>38</v>
      </c>
      <c r="C366" s="22">
        <f>IF($A366,VLOOKUP($A366,posting!$A:$N,3,FALSE),"")</f>
        <v>159</v>
      </c>
      <c r="D366" s="23" t="str">
        <f>IF($A366,VLOOKUP($A366,posting!$A:$N,4,FALSE),"")</f>
        <v>Angela Merkel ungleich Cindy
Cindy gleich Frau
Angela Merkel ungleich Frau</v>
      </c>
      <c r="E366" s="22" t="str">
        <f>IF($A366,VLOOKUP($A366,posting!$A:$N,12,FALSE),"")</f>
        <v>TXT</v>
      </c>
      <c r="F366" s="22">
        <v>-1</v>
      </c>
      <c r="G366" s="22">
        <v>1</v>
      </c>
      <c r="H366" s="22" t="str">
        <f>IF($A366,IF(VLOOKUP($A366,posting!$A:$N,5,FALSE)&gt;0,VLOOKUP($A366,posting!$A:$N,5,FALSE),""),"")</f>
        <v/>
      </c>
      <c r="I366" s="24">
        <f>IF($A366,VLOOKUP($A366,posting!$A:$N,6,FALSE),"")</f>
        <v>41625.718101851853</v>
      </c>
      <c r="J366" s="24">
        <f>IF($A366,VLOOKUP($A366,posting!$A:$N,7,FALSE),"")</f>
        <v>41625.718726851854</v>
      </c>
      <c r="K366" s="24">
        <f>IF($A366,VLOOKUP($A366,posting!$A:$N,8,FALSE),"")</f>
        <v>41625.71875</v>
      </c>
      <c r="L366" s="24">
        <f>IF($A366,VLOOKUP($A366,posting!$A:$N,9,FALSE),"")</f>
        <v>41625.719039351854</v>
      </c>
      <c r="M366" s="22">
        <f>IF($A366,VLOOKUP($A366,posting!$A:$N,10,FALSE),"")</f>
        <v>0.34983498349835002</v>
      </c>
      <c r="N366" s="22">
        <f>IF($A366,VLOOKUP($A366,posting!$A:$N,11,FALSE),"")</f>
        <v>0</v>
      </c>
      <c r="O366" s="22" t="str">
        <f>IF($A366,IF(VLOOKUP($A366,posting!$A:$N,13,FALSE)&gt;0,VLOOKUP($A366,posting!$A:$N,13,FALSE),""),"")</f>
        <v/>
      </c>
      <c r="P366" s="22" t="str">
        <f>IF($A366,IF(VLOOKUP($A366,posting!$A:$N,14,FALSE)&gt;0,VLOOKUP($A366,posting!$A:$N,14,FALSE),""),"")</f>
        <v/>
      </c>
      <c r="Q366" s="22" t="str">
        <f>IF($O366="","",VLOOKUP($O366,image!$A:$N,3,FALSE))</f>
        <v/>
      </c>
    </row>
    <row r="367" spans="1:17" s="22" customFormat="1" x14ac:dyDescent="0.25">
      <c r="A367" s="21">
        <v>531</v>
      </c>
      <c r="B367" s="22">
        <f>IF($A367,VLOOKUP($A367,posting!$A:$N,2,FALSE),"")</f>
        <v>38</v>
      </c>
      <c r="C367" s="22">
        <f>IF($A367,VLOOKUP($A367,posting!$A:$N,3,FALSE),"")</f>
        <v>159</v>
      </c>
      <c r="D367" s="23" t="str">
        <f>IF($A367,VLOOKUP($A367,posting!$A:$N,4,FALSE),"")</f>
        <v>xD</v>
      </c>
      <c r="E367" s="22" t="str">
        <f>IF($A367,VLOOKUP($A367,posting!$A:$N,12,FALSE),"")</f>
        <v>TXT</v>
      </c>
      <c r="F367" s="22">
        <v>-1</v>
      </c>
      <c r="G367" s="22">
        <v>1</v>
      </c>
      <c r="H367" s="22" t="str">
        <f>IF($A367,IF(VLOOKUP($A367,posting!$A:$N,5,FALSE)&gt;0,VLOOKUP($A367,posting!$A:$N,5,FALSE),""),"")</f>
        <v/>
      </c>
      <c r="I367" s="24">
        <f>IF($A367,VLOOKUP($A367,posting!$A:$N,6,FALSE),"")</f>
        <v>41625.718946759262</v>
      </c>
      <c r="J367" s="24">
        <f>IF($A367,VLOOKUP($A367,posting!$A:$N,7,FALSE),"")</f>
        <v>41625.718958333331</v>
      </c>
      <c r="K367" s="24">
        <f>IF($A367,VLOOKUP($A367,posting!$A:$N,8,FALSE),"")</f>
        <v>41625.718969907408</v>
      </c>
      <c r="L367" s="24">
        <f>IF($A367,VLOOKUP($A367,posting!$A:$N,9,FALSE),"")</f>
        <v>41625.719259259262</v>
      </c>
      <c r="M367" s="22">
        <f>IF($A367,VLOOKUP($A367,posting!$A:$N,10,FALSE),"")</f>
        <v>0.316831683168317</v>
      </c>
      <c r="N367" s="22">
        <f>IF($A367,VLOOKUP($A367,posting!$A:$N,11,FALSE),"")</f>
        <v>0</v>
      </c>
      <c r="O367" s="22" t="str">
        <f>IF($A367,IF(VLOOKUP($A367,posting!$A:$N,13,FALSE)&gt;0,VLOOKUP($A367,posting!$A:$N,13,FALSE),""),"")</f>
        <v/>
      </c>
      <c r="P367" s="22" t="str">
        <f>IF($A367,IF(VLOOKUP($A367,posting!$A:$N,14,FALSE)&gt;0,VLOOKUP($A367,posting!$A:$N,14,FALSE),""),"")</f>
        <v/>
      </c>
      <c r="Q367" s="22" t="str">
        <f>IF($O367="","",VLOOKUP($O367,image!$A:$N,3,FALSE))</f>
        <v/>
      </c>
    </row>
    <row r="368" spans="1:17" s="22" customFormat="1" x14ac:dyDescent="0.25">
      <c r="A368" s="21">
        <v>532</v>
      </c>
      <c r="B368" s="22">
        <f>IF($A368,VLOOKUP($A368,posting!$A:$N,2,FALSE),"")</f>
        <v>38</v>
      </c>
      <c r="C368" s="22">
        <f>IF($A368,VLOOKUP($A368,posting!$A:$N,3,FALSE),"")</f>
        <v>155</v>
      </c>
      <c r="D368" s="23" t="str">
        <f>IF($A368,VLOOKUP($A368,posting!$A:$N,4,FALSE),"")</f>
        <v>slatko mit jürgen = &lt;3</v>
      </c>
      <c r="E368" s="22" t="str">
        <f>IF($A368,VLOOKUP($A368,posting!$A:$N,12,FALSE),"")</f>
        <v>TXT</v>
      </c>
      <c r="F368" s="22">
        <v>-1</v>
      </c>
      <c r="G368" s="22">
        <v>1</v>
      </c>
      <c r="H368" s="22" t="str">
        <f>IF($A368,IF(VLOOKUP($A368,posting!$A:$N,5,FALSE)&gt;0,VLOOKUP($A368,posting!$A:$N,5,FALSE),""),"")</f>
        <v/>
      </c>
      <c r="I368" s="24">
        <f>IF($A368,VLOOKUP($A368,posting!$A:$N,6,FALSE),"")</f>
        <v>41625.718310185184</v>
      </c>
      <c r="J368" s="24">
        <f>IF($A368,VLOOKUP($A368,posting!$A:$N,7,FALSE),"")</f>
        <v>41625.718414351853</v>
      </c>
      <c r="K368" s="24">
        <f>IF($A368,VLOOKUP($A368,posting!$A:$N,8,FALSE),"")</f>
        <v>41625.718460648146</v>
      </c>
      <c r="L368" s="24">
        <f>IF($A368,VLOOKUP($A368,posting!$A:$N,9,FALSE),"")</f>
        <v>41625.719421296293</v>
      </c>
      <c r="M368" s="22">
        <f>IF($A368,VLOOKUP($A368,posting!$A:$N,10,FALSE),"")</f>
        <v>0</v>
      </c>
      <c r="N368" s="22">
        <f>IF($A368,VLOOKUP($A368,posting!$A:$N,11,FALSE),"")</f>
        <v>0</v>
      </c>
      <c r="O368" s="22" t="str">
        <f>IF($A368,IF(VLOOKUP($A368,posting!$A:$N,13,FALSE)&gt;0,VLOOKUP($A368,posting!$A:$N,13,FALSE),""),"")</f>
        <v/>
      </c>
      <c r="P368" s="22" t="str">
        <f>IF($A368,IF(VLOOKUP($A368,posting!$A:$N,14,FALSE)&gt;0,VLOOKUP($A368,posting!$A:$N,14,FALSE),""),"")</f>
        <v/>
      </c>
      <c r="Q368" s="22" t="str">
        <f>IF($O368="","",VLOOKUP($O368,image!$A:$N,3,FALSE))</f>
        <v/>
      </c>
    </row>
    <row r="369" spans="1:17" s="22" customFormat="1" x14ac:dyDescent="0.25">
      <c r="A369" s="21">
        <v>533</v>
      </c>
      <c r="B369" s="22">
        <f>IF($A369,VLOOKUP($A369,posting!$A:$N,2,FALSE),"")</f>
        <v>38</v>
      </c>
      <c r="C369" s="22">
        <f>IF($A369,VLOOKUP($A369,posting!$A:$N,3,FALSE),"")</f>
        <v>154</v>
      </c>
      <c r="D369" s="23" t="str">
        <f>IF($A369,VLOOKUP($A369,posting!$A:$N,4,FALSE),"")</f>
        <v>Zlatko!</v>
      </c>
      <c r="E369" s="22" t="str">
        <f>IF($A369,VLOOKUP($A369,posting!$A:$N,12,FALSE),"")</f>
        <v>TXT</v>
      </c>
      <c r="F369" s="22">
        <v>-1</v>
      </c>
      <c r="G369" s="22">
        <v>1</v>
      </c>
      <c r="H369" s="22" t="str">
        <f>IF($A369,IF(VLOOKUP($A369,posting!$A:$N,5,FALSE)&gt;0,VLOOKUP($A369,posting!$A:$N,5,FALSE),""),"")</f>
        <v/>
      </c>
      <c r="I369" s="24">
        <f>IF($A369,VLOOKUP($A369,posting!$A:$N,6,FALSE),"")</f>
        <v>41625.718981481485</v>
      </c>
      <c r="J369" s="24">
        <f>IF($A369,VLOOKUP($A369,posting!$A:$N,7,FALSE),"")</f>
        <v>41625.719027777777</v>
      </c>
      <c r="K369" s="24">
        <f>IF($A369,VLOOKUP($A369,posting!$A:$N,8,FALSE),"")</f>
        <v>41625.7190625</v>
      </c>
      <c r="L369" s="24">
        <f>IF($A369,VLOOKUP($A369,posting!$A:$N,9,FALSE),"")</f>
        <v>41625.719629629632</v>
      </c>
      <c r="M369" s="22">
        <f>IF($A369,VLOOKUP($A369,posting!$A:$N,10,FALSE),"")</f>
        <v>0</v>
      </c>
      <c r="N369" s="22">
        <f>IF($A369,VLOOKUP($A369,posting!$A:$N,11,FALSE),"")</f>
        <v>0</v>
      </c>
      <c r="O369" s="22" t="str">
        <f>IF($A369,IF(VLOOKUP($A369,posting!$A:$N,13,FALSE)&gt;0,VLOOKUP($A369,posting!$A:$N,13,FALSE),""),"")</f>
        <v/>
      </c>
      <c r="P369" s="22" t="str">
        <f>IF($A369,IF(VLOOKUP($A369,posting!$A:$N,14,FALSE)&gt;0,VLOOKUP($A369,posting!$A:$N,14,FALSE),""),"")</f>
        <v/>
      </c>
      <c r="Q369" s="22" t="str">
        <f>IF($O369="","",VLOOKUP($O369,image!$A:$N,3,FALSE))</f>
        <v/>
      </c>
    </row>
    <row r="370" spans="1:17" s="22" customFormat="1" x14ac:dyDescent="0.25">
      <c r="A370" s="21">
        <v>534</v>
      </c>
      <c r="B370" s="22">
        <f>IF($A370,VLOOKUP($A370,posting!$A:$N,2,FALSE),"")</f>
        <v>38</v>
      </c>
      <c r="C370" s="22">
        <f>IF($A370,VLOOKUP($A370,posting!$A:$N,3,FALSE),"")</f>
        <v>160</v>
      </c>
      <c r="D370" s="23" t="str">
        <f>IF($A370,VLOOKUP($A370,posting!$A:$N,4,FALSE),"")</f>
        <v>zlatko! mit Z.</v>
      </c>
      <c r="E370" s="22" t="str">
        <f>IF($A370,VLOOKUP($A370,posting!$A:$N,12,FALSE),"")</f>
        <v>TXT</v>
      </c>
      <c r="F370" s="22">
        <v>-1</v>
      </c>
      <c r="G370" s="22">
        <v>1</v>
      </c>
      <c r="H370" s="22" t="str">
        <f>IF($A370,IF(VLOOKUP($A370,posting!$A:$N,5,FALSE)&gt;0,VLOOKUP($A370,posting!$A:$N,5,FALSE),""),"")</f>
        <v/>
      </c>
      <c r="I370" s="24">
        <f>IF($A370,VLOOKUP($A370,posting!$A:$N,6,FALSE),"")</f>
        <v>41625.7184837963</v>
      </c>
      <c r="J370" s="24">
        <f>IF($A370,VLOOKUP($A370,posting!$A:$N,7,FALSE),"")</f>
        <v>41625.718564814815</v>
      </c>
      <c r="K370" s="24">
        <f>IF($A370,VLOOKUP($A370,posting!$A:$N,8,FALSE),"")</f>
        <v>41625.718668981484</v>
      </c>
      <c r="L370" s="24">
        <f>IF($A370,VLOOKUP($A370,posting!$A:$N,9,FALSE),"")</f>
        <v>41625.719664351855</v>
      </c>
      <c r="M370" s="22">
        <f>IF($A370,VLOOKUP($A370,posting!$A:$N,10,FALSE),"")</f>
        <v>0.32013201320132001</v>
      </c>
      <c r="N370" s="22">
        <f>IF($A370,VLOOKUP($A370,posting!$A:$N,11,FALSE),"")</f>
        <v>0</v>
      </c>
      <c r="O370" s="22" t="str">
        <f>IF($A370,IF(VLOOKUP($A370,posting!$A:$N,13,FALSE)&gt;0,VLOOKUP($A370,posting!$A:$N,13,FALSE),""),"")</f>
        <v/>
      </c>
      <c r="P370" s="22" t="str">
        <f>IF($A370,IF(VLOOKUP($A370,posting!$A:$N,14,FALSE)&gt;0,VLOOKUP($A370,posting!$A:$N,14,FALSE),""),"")</f>
        <v/>
      </c>
      <c r="Q370" s="22" t="str">
        <f>IF($O370="","",VLOOKUP($O370,image!$A:$N,3,FALSE))</f>
        <v/>
      </c>
    </row>
    <row r="371" spans="1:17" s="22" customFormat="1" x14ac:dyDescent="0.25">
      <c r="A371" s="21">
        <v>535</v>
      </c>
      <c r="B371" s="22">
        <f>IF($A371,VLOOKUP($A371,posting!$A:$N,2,FALSE),"")</f>
        <v>38</v>
      </c>
      <c r="C371" s="22">
        <f>IF($A371,VLOOKUP($A371,posting!$A:$N,3,FALSE),"")</f>
        <v>152</v>
      </c>
      <c r="D371" s="23" t="str">
        <f>IF($A371,VLOOKUP($A371,posting!$A:$N,4,FALSE),"")</f>
        <v>slatko, jürgen und porno klaus = &lt;3</v>
      </c>
      <c r="E371" s="22" t="str">
        <f>IF($A371,VLOOKUP($A371,posting!$A:$N,12,FALSE),"")</f>
        <v>TXT</v>
      </c>
      <c r="F371" s="22">
        <v>-1</v>
      </c>
      <c r="G371" s="22">
        <v>1</v>
      </c>
      <c r="H371" s="22" t="str">
        <f>IF($A371,IF(VLOOKUP($A371,posting!$A:$N,5,FALSE)&gt;0,VLOOKUP($A371,posting!$A:$N,5,FALSE),""),"")</f>
        <v/>
      </c>
      <c r="I371" s="24">
        <f>IF($A371,VLOOKUP($A371,posting!$A:$N,6,FALSE),"")</f>
        <v>41625.718599537038</v>
      </c>
      <c r="J371" s="24">
        <f>IF($A371,VLOOKUP($A371,posting!$A:$N,7,FALSE),"")</f>
        <v>41625.7187037037</v>
      </c>
      <c r="K371" s="24">
        <f>IF($A371,VLOOKUP($A371,posting!$A:$N,8,FALSE),"")</f>
        <v>41625.718726851854</v>
      </c>
      <c r="L371" s="24">
        <f>IF($A371,VLOOKUP($A371,posting!$A:$N,9,FALSE),"")</f>
        <v>41625.719664351855</v>
      </c>
      <c r="M371" s="22">
        <f>IF($A371,VLOOKUP($A371,posting!$A:$N,10,FALSE),"")</f>
        <v>0.33003300330032997</v>
      </c>
      <c r="N371" s="22">
        <f>IF($A371,VLOOKUP($A371,posting!$A:$N,11,FALSE),"")</f>
        <v>0</v>
      </c>
      <c r="O371" s="22" t="str">
        <f>IF($A371,IF(VLOOKUP($A371,posting!$A:$N,13,FALSE)&gt;0,VLOOKUP($A371,posting!$A:$N,13,FALSE),""),"")</f>
        <v/>
      </c>
      <c r="P371" s="22" t="str">
        <f>IF($A371,IF(VLOOKUP($A371,posting!$A:$N,14,FALSE)&gt;0,VLOOKUP($A371,posting!$A:$N,14,FALSE),""),"")</f>
        <v/>
      </c>
      <c r="Q371" s="22" t="str">
        <f>IF($O371="","",VLOOKUP($O371,image!$A:$N,3,FALSE))</f>
        <v/>
      </c>
    </row>
    <row r="372" spans="1:17" s="22" customFormat="1" x14ac:dyDescent="0.25">
      <c r="A372" s="21">
        <v>536</v>
      </c>
      <c r="B372" s="22">
        <f>IF($A372,VLOOKUP($A372,posting!$A:$N,2,FALSE),"")</f>
        <v>38</v>
      </c>
      <c r="C372" s="22">
        <f>IF($A372,VLOOKUP($A372,posting!$A:$N,3,FALSE),"")</f>
        <v>155</v>
      </c>
      <c r="D372" s="23" t="str">
        <f>IF($A372,VLOOKUP($A372,posting!$A:$N,4,FALSE),"")</f>
        <v>&lt;3</v>
      </c>
      <c r="E372" s="22" t="str">
        <f>IF($A372,VLOOKUP($A372,posting!$A:$N,12,FALSE),"")</f>
        <v>TXT</v>
      </c>
      <c r="F372" s="22">
        <v>-1</v>
      </c>
      <c r="G372" s="22">
        <v>1</v>
      </c>
      <c r="H372" s="22" t="str">
        <f>IF($A372,IF(VLOOKUP($A372,posting!$A:$N,5,FALSE)&gt;0,VLOOKUP($A372,posting!$A:$N,5,FALSE),""),"")</f>
        <v/>
      </c>
      <c r="I372" s="24">
        <f>IF($A372,VLOOKUP($A372,posting!$A:$N,6,FALSE),"")</f>
        <v>41625.718738425923</v>
      </c>
      <c r="J372" s="24">
        <f>IF($A372,VLOOKUP($A372,posting!$A:$N,7,FALSE),"")</f>
        <v>41625.718738425923</v>
      </c>
      <c r="K372" s="24">
        <f>IF($A372,VLOOKUP($A372,posting!$A:$N,8,FALSE),"")</f>
        <v>41625.718773148146</v>
      </c>
      <c r="L372" s="24">
        <f>IF($A372,VLOOKUP($A372,posting!$A:$N,9,FALSE),"")</f>
        <v>41625.719733796293</v>
      </c>
      <c r="M372" s="22">
        <f>IF($A372,VLOOKUP($A372,posting!$A:$N,10,FALSE),"")</f>
        <v>0.316831683168317</v>
      </c>
      <c r="N372" s="22">
        <f>IF($A372,VLOOKUP($A372,posting!$A:$N,11,FALSE),"")</f>
        <v>0</v>
      </c>
      <c r="O372" s="22" t="str">
        <f>IF($A372,IF(VLOOKUP($A372,posting!$A:$N,13,FALSE)&gt;0,VLOOKUP($A372,posting!$A:$N,13,FALSE),""),"")</f>
        <v/>
      </c>
      <c r="P372" s="22" t="str">
        <f>IF($A372,IF(VLOOKUP($A372,posting!$A:$N,14,FALSE)&gt;0,VLOOKUP($A372,posting!$A:$N,14,FALSE),""),"")</f>
        <v/>
      </c>
      <c r="Q372" s="22" t="str">
        <f>IF($O372="","",VLOOKUP($O372,image!$A:$N,3,FALSE))</f>
        <v/>
      </c>
    </row>
    <row r="373" spans="1:17" s="22" customFormat="1" x14ac:dyDescent="0.25">
      <c r="A373" s="21">
        <v>537</v>
      </c>
      <c r="B373" s="22">
        <f>IF($A373,VLOOKUP($A373,posting!$A:$N,2,FALSE),"")</f>
        <v>38</v>
      </c>
      <c r="C373" s="22">
        <f>IF($A373,VLOOKUP($A373,posting!$A:$N,3,FALSE),"")</f>
        <v>152</v>
      </c>
      <c r="D373" s="23" t="str">
        <f>IF($A373,VLOOKUP($A373,posting!$A:$N,4,FALSE),"")</f>
        <v>:*</v>
      </c>
      <c r="E373" s="22" t="str">
        <f>IF($A373,VLOOKUP($A373,posting!$A:$N,12,FALSE),"")</f>
        <v>TXT</v>
      </c>
      <c r="F373" s="22">
        <v>-1</v>
      </c>
      <c r="G373" s="22">
        <v>1</v>
      </c>
      <c r="H373" s="22" t="str">
        <f>IF($A373,IF(VLOOKUP($A373,posting!$A:$N,5,FALSE)&gt;0,VLOOKUP($A373,posting!$A:$N,5,FALSE),""),"")</f>
        <v/>
      </c>
      <c r="I373" s="24">
        <f>IF($A373,VLOOKUP($A373,posting!$A:$N,6,FALSE),"")</f>
        <v>41625.718842592592</v>
      </c>
      <c r="J373" s="24">
        <f>IF($A373,VLOOKUP($A373,posting!$A:$N,7,FALSE),"")</f>
        <v>41625.718854166669</v>
      </c>
      <c r="K373" s="24">
        <f>IF($A373,VLOOKUP($A373,posting!$A:$N,8,FALSE),"")</f>
        <v>41625.718865740739</v>
      </c>
      <c r="L373" s="24">
        <f>IF($A373,VLOOKUP($A373,posting!$A:$N,9,FALSE),"")</f>
        <v>41625.71980324074</v>
      </c>
      <c r="M373" s="22">
        <f>IF($A373,VLOOKUP($A373,posting!$A:$N,10,FALSE),"")</f>
        <v>0.313531353135313</v>
      </c>
      <c r="N373" s="22">
        <f>IF($A373,VLOOKUP($A373,posting!$A:$N,11,FALSE),"")</f>
        <v>0</v>
      </c>
      <c r="O373" s="22" t="str">
        <f>IF($A373,IF(VLOOKUP($A373,posting!$A:$N,13,FALSE)&gt;0,VLOOKUP($A373,posting!$A:$N,13,FALSE),""),"")</f>
        <v/>
      </c>
      <c r="P373" s="22" t="str">
        <f>IF($A373,IF(VLOOKUP($A373,posting!$A:$N,14,FALSE)&gt;0,VLOOKUP($A373,posting!$A:$N,14,FALSE),""),"")</f>
        <v/>
      </c>
      <c r="Q373" s="22" t="str">
        <f>IF($O373="","",VLOOKUP($O373,image!$A:$N,3,FALSE))</f>
        <v/>
      </c>
    </row>
    <row r="374" spans="1:17" s="22" customFormat="1" x14ac:dyDescent="0.25">
      <c r="A374" s="21">
        <v>538</v>
      </c>
      <c r="B374" s="22">
        <f>IF($A374,VLOOKUP($A374,posting!$A:$N,2,FALSE),"")</f>
        <v>38</v>
      </c>
      <c r="C374" s="22">
        <f>IF($A374,VLOOKUP($A374,posting!$A:$N,3,FALSE),"")</f>
        <v>152</v>
      </c>
      <c r="D374" s="23" t="str">
        <f>IF($A374,VLOOKUP($A374,posting!$A:$N,4,FALSE),"")</f>
        <v>jerusalem-syndrom?</v>
      </c>
      <c r="E374" s="22" t="str">
        <f>IF($A374,VLOOKUP($A374,posting!$A:$N,12,FALSE),"")</f>
        <v>TXT</v>
      </c>
      <c r="F374" s="22">
        <v>-1</v>
      </c>
      <c r="G374" s="22">
        <v>1</v>
      </c>
      <c r="H374" s="22" t="str">
        <f>IF($A374,IF(VLOOKUP($A374,posting!$A:$N,5,FALSE)&gt;0,VLOOKUP($A374,posting!$A:$N,5,FALSE),""),"")</f>
        <v/>
      </c>
      <c r="I374" s="24">
        <f>IF($A374,VLOOKUP($A374,posting!$A:$N,6,FALSE),"")</f>
        <v>41625.719189814816</v>
      </c>
      <c r="J374" s="24">
        <f>IF($A374,VLOOKUP($A374,posting!$A:$N,7,FALSE),"")</f>
        <v>41625.719236111108</v>
      </c>
      <c r="K374" s="24">
        <f>IF($A374,VLOOKUP($A374,posting!$A:$N,8,FALSE),"")</f>
        <v>41625.719247685185</v>
      </c>
      <c r="L374" s="24">
        <f>IF($A374,VLOOKUP($A374,posting!$A:$N,9,FALSE),"")</f>
        <v>41625.720185185186</v>
      </c>
      <c r="M374" s="22">
        <f>IF($A374,VLOOKUP($A374,posting!$A:$N,10,FALSE),"")</f>
        <v>0.32013201320132001</v>
      </c>
      <c r="N374" s="22">
        <f>IF($A374,VLOOKUP($A374,posting!$A:$N,11,FALSE),"")</f>
        <v>0</v>
      </c>
      <c r="O374" s="22" t="str">
        <f>IF($A374,IF(VLOOKUP($A374,posting!$A:$N,13,FALSE)&gt;0,VLOOKUP($A374,posting!$A:$N,13,FALSE),""),"")</f>
        <v/>
      </c>
      <c r="P374" s="22" t="str">
        <f>IF($A374,IF(VLOOKUP($A374,posting!$A:$N,14,FALSE)&gt;0,VLOOKUP($A374,posting!$A:$N,14,FALSE),""),"")</f>
        <v/>
      </c>
      <c r="Q374" s="22" t="str">
        <f>IF($O374="","",VLOOKUP($O374,image!$A:$N,3,FALSE))</f>
        <v/>
      </c>
    </row>
    <row r="375" spans="1:17" s="22" customFormat="1" x14ac:dyDescent="0.25">
      <c r="A375" s="21">
        <v>539</v>
      </c>
      <c r="B375" s="22">
        <f>IF($A375,VLOOKUP($A375,posting!$A:$N,2,FALSE),"")</f>
        <v>38</v>
      </c>
      <c r="C375" s="22">
        <f>IF($A375,VLOOKUP($A375,posting!$A:$N,3,FALSE),"")</f>
        <v>152</v>
      </c>
      <c r="D375" s="23" t="str">
        <f>IF($A375,VLOOKUP($A375,posting!$A:$N,4,FALSE),"")</f>
        <v>zlatko = messias?</v>
      </c>
      <c r="E375" s="22" t="str">
        <f>IF($A375,VLOOKUP($A375,posting!$A:$N,12,FALSE),"")</f>
        <v>TXT</v>
      </c>
      <c r="F375" s="22">
        <v>-1</v>
      </c>
      <c r="G375" s="22">
        <v>1</v>
      </c>
      <c r="H375" s="22" t="str">
        <f>IF($A375,IF(VLOOKUP($A375,posting!$A:$N,5,FALSE)&gt;0,VLOOKUP($A375,posting!$A:$N,5,FALSE),""),"")</f>
        <v/>
      </c>
      <c r="I375" s="24">
        <f>IF($A375,VLOOKUP($A375,posting!$A:$N,6,FALSE),"")</f>
        <v>41625.719293981485</v>
      </c>
      <c r="J375" s="24">
        <f>IF($A375,VLOOKUP($A375,posting!$A:$N,7,FALSE),"")</f>
        <v>41625.719351851854</v>
      </c>
      <c r="K375" s="24">
        <f>IF($A375,VLOOKUP($A375,posting!$A:$N,8,FALSE),"")</f>
        <v>41625.719375000001</v>
      </c>
      <c r="L375" s="24">
        <f>IF($A375,VLOOKUP($A375,posting!$A:$N,9,FALSE),"")</f>
        <v>41625.720312500001</v>
      </c>
      <c r="M375" s="22">
        <f>IF($A375,VLOOKUP($A375,posting!$A:$N,10,FALSE),"")</f>
        <v>0.16006600660066</v>
      </c>
      <c r="N375" s="22">
        <f>IF($A375,VLOOKUP($A375,posting!$A:$N,11,FALSE),"")</f>
        <v>0</v>
      </c>
      <c r="O375" s="22" t="str">
        <f>IF($A375,IF(VLOOKUP($A375,posting!$A:$N,13,FALSE)&gt;0,VLOOKUP($A375,posting!$A:$N,13,FALSE),""),"")</f>
        <v/>
      </c>
      <c r="P375" s="22" t="str">
        <f>IF($A375,IF(VLOOKUP($A375,posting!$A:$N,14,FALSE)&gt;0,VLOOKUP($A375,posting!$A:$N,14,FALSE),""),"")</f>
        <v/>
      </c>
      <c r="Q375" s="22" t="str">
        <f>IF($O375="","",VLOOKUP($O375,image!$A:$N,3,FALSE))</f>
        <v/>
      </c>
    </row>
    <row r="376" spans="1:17" s="22" customFormat="1" x14ac:dyDescent="0.25">
      <c r="A376" s="21">
        <v>540</v>
      </c>
      <c r="B376" s="22">
        <f>IF($A376,VLOOKUP($A376,posting!$A:$N,2,FALSE),"")</f>
        <v>38</v>
      </c>
      <c r="C376" s="22">
        <f>IF($A376,VLOOKUP($A376,posting!$A:$N,3,FALSE),"")</f>
        <v>155</v>
      </c>
      <c r="D376" s="23" t="str">
        <f>IF($A376,VLOOKUP($A376,posting!$A:$N,4,FALSE),"")</f>
        <v>vllt ja vllt nein</v>
      </c>
      <c r="E376" s="22" t="str">
        <f>IF($A376,VLOOKUP($A376,posting!$A:$N,12,FALSE),"")</f>
        <v>TXT</v>
      </c>
      <c r="F376" s="22">
        <v>-1</v>
      </c>
      <c r="G376" s="22">
        <v>1</v>
      </c>
      <c r="H376" s="22" t="str">
        <f>IF($A376,IF(VLOOKUP($A376,posting!$A:$N,5,FALSE)&gt;0,VLOOKUP($A376,posting!$A:$N,5,FALSE),""),"")</f>
        <v/>
      </c>
      <c r="I376" s="24">
        <f>IF($A376,VLOOKUP($A376,posting!$A:$N,6,FALSE),"")</f>
        <v>41625.719618055555</v>
      </c>
      <c r="J376" s="24">
        <f>IF($A376,VLOOKUP($A376,posting!$A:$N,7,FALSE),"")</f>
        <v>41625.719641203701</v>
      </c>
      <c r="K376" s="24">
        <f>IF($A376,VLOOKUP($A376,posting!$A:$N,8,FALSE),"")</f>
        <v>41625.719664351855</v>
      </c>
      <c r="L376" s="24">
        <f>IF($A376,VLOOKUP($A376,posting!$A:$N,9,FALSE),"")</f>
        <v>41625.720636574071</v>
      </c>
      <c r="M376" s="22">
        <f>IF($A376,VLOOKUP($A376,posting!$A:$N,10,FALSE),"")</f>
        <v>0.32673267326732702</v>
      </c>
      <c r="N376" s="22">
        <f>IF($A376,VLOOKUP($A376,posting!$A:$N,11,FALSE),"")</f>
        <v>0</v>
      </c>
      <c r="O376" s="22" t="str">
        <f>IF($A376,IF(VLOOKUP($A376,posting!$A:$N,13,FALSE)&gt;0,VLOOKUP($A376,posting!$A:$N,13,FALSE),""),"")</f>
        <v/>
      </c>
      <c r="P376" s="22" t="str">
        <f>IF($A376,IF(VLOOKUP($A376,posting!$A:$N,14,FALSE)&gt;0,VLOOKUP($A376,posting!$A:$N,14,FALSE),""),"")</f>
        <v/>
      </c>
      <c r="Q376" s="22" t="str">
        <f>IF($O376="","",VLOOKUP($O376,image!$A:$N,3,FALSE))</f>
        <v/>
      </c>
    </row>
    <row r="377" spans="1:17" s="22" customFormat="1" x14ac:dyDescent="0.25">
      <c r="A377" s="21">
        <v>541</v>
      </c>
      <c r="B377" s="22">
        <f>IF($A377,VLOOKUP($A377,posting!$A:$N,2,FALSE),"")</f>
        <v>38</v>
      </c>
      <c r="C377" s="22">
        <f>IF($A377,VLOOKUP($A377,posting!$A:$N,3,FALSE),"")</f>
        <v>154</v>
      </c>
      <c r="D377" s="23" t="str">
        <f>IF($A377,VLOOKUP($A377,posting!$A:$N,4,FALSE),"")</f>
        <v>Ist nicht beim Einsatz von Bildern generell die visuelle "Intelligenz" der eigentliche Knackpunkt?</v>
      </c>
      <c r="E377" s="22" t="str">
        <f>IF($A377,VLOOKUP($A377,posting!$A:$N,12,FALSE),"")</f>
        <v>TXT</v>
      </c>
      <c r="F377" s="22">
        <v>1</v>
      </c>
      <c r="G377" s="22">
        <v>1</v>
      </c>
      <c r="H377" s="22" t="str">
        <f>IF($A377,IF(VLOOKUP($A377,posting!$A:$N,5,FALSE)&gt;0,VLOOKUP($A377,posting!$A:$N,5,FALSE),""),"")</f>
        <v/>
      </c>
      <c r="I377" s="24">
        <f>IF($A377,VLOOKUP($A377,posting!$A:$N,6,FALSE),"")</f>
        <v>41625.719525462962</v>
      </c>
      <c r="J377" s="24">
        <f>IF($A377,VLOOKUP($A377,posting!$A:$N,7,FALSE),"")</f>
        <v>41625.720266203702</v>
      </c>
      <c r="K377" s="24">
        <f>IF($A377,VLOOKUP($A377,posting!$A:$N,8,FALSE),"")</f>
        <v>41625.720289351855</v>
      </c>
      <c r="L377" s="24">
        <f>IF($A377,VLOOKUP($A377,posting!$A:$N,9,FALSE),"")</f>
        <v>41625.720856481479</v>
      </c>
      <c r="M377" s="22">
        <f>IF($A377,VLOOKUP($A377,posting!$A:$N,10,FALSE),"")</f>
        <v>0.33993399339934</v>
      </c>
      <c r="N377" s="22">
        <f>IF($A377,VLOOKUP($A377,posting!$A:$N,11,FALSE),"")</f>
        <v>0</v>
      </c>
      <c r="O377" s="22" t="str">
        <f>IF($A377,IF(VLOOKUP($A377,posting!$A:$N,13,FALSE)&gt;0,VLOOKUP($A377,posting!$A:$N,13,FALSE),""),"")</f>
        <v/>
      </c>
      <c r="P377" s="22" t="str">
        <f>IF($A377,IF(VLOOKUP($A377,posting!$A:$N,14,FALSE)&gt;0,VLOOKUP($A377,posting!$A:$N,14,FALSE),""),"")</f>
        <v/>
      </c>
      <c r="Q377" s="22" t="str">
        <f>IF($O377="","",VLOOKUP($O377,image!$A:$N,3,FALSE))</f>
        <v/>
      </c>
    </row>
    <row r="378" spans="1:17" s="22" customFormat="1" ht="30" x14ac:dyDescent="0.25">
      <c r="A378" s="21">
        <v>542</v>
      </c>
      <c r="B378" s="22">
        <f>IF($A378,VLOOKUP($A378,posting!$A:$N,2,FALSE),"")</f>
        <v>38</v>
      </c>
      <c r="C378" s="22">
        <f>IF($A378,VLOOKUP($A378,posting!$A:$N,3,FALSE),"")</f>
        <v>152</v>
      </c>
      <c r="D378" s="23" t="str">
        <f>IF($A378,VLOOKUP($A378,posting!$A:$N,4,FALSE),"")</f>
        <v>vielleicht hats was damit zu tun, dass sich die menschen dann selbst besser fühlen, wenn sie menschen sehen, die noch mieser drauf sind als sie...</v>
      </c>
      <c r="E378" s="22" t="str">
        <f>IF($A378,VLOOKUP($A378,posting!$A:$N,12,FALSE),"")</f>
        <v>TXT</v>
      </c>
      <c r="F378" s="22">
        <v>-1</v>
      </c>
      <c r="G378" s="22">
        <v>1</v>
      </c>
      <c r="H378" s="22" t="str">
        <f>IF($A378,IF(VLOOKUP($A378,posting!$A:$N,5,FALSE)&gt;0,VLOOKUP($A378,posting!$A:$N,5,FALSE),""),"")</f>
        <v/>
      </c>
      <c r="I378" s="24">
        <f>IF($A378,VLOOKUP($A378,posting!$A:$N,6,FALSE),"")</f>
        <v>41625.720138888886</v>
      </c>
      <c r="J378" s="24">
        <f>IF($A378,VLOOKUP($A378,posting!$A:$N,7,FALSE),"")</f>
        <v>41625.720462962963</v>
      </c>
      <c r="K378" s="24">
        <f>IF($A378,VLOOKUP($A378,posting!$A:$N,8,FALSE),"")</f>
        <v>41625.720486111109</v>
      </c>
      <c r="L378" s="24">
        <f>IF($A378,VLOOKUP($A378,posting!$A:$N,9,FALSE),"")</f>
        <v>41625.72142361111</v>
      </c>
      <c r="M378" s="22">
        <f>IF($A378,VLOOKUP($A378,posting!$A:$N,10,FALSE),"")</f>
        <v>0.34983498349835002</v>
      </c>
      <c r="N378" s="22">
        <f>IF($A378,VLOOKUP($A378,posting!$A:$N,11,FALSE),"")</f>
        <v>0</v>
      </c>
      <c r="O378" s="22" t="str">
        <f>IF($A378,IF(VLOOKUP($A378,posting!$A:$N,13,FALSE)&gt;0,VLOOKUP($A378,posting!$A:$N,13,FALSE),""),"")</f>
        <v/>
      </c>
      <c r="P378" s="22" t="str">
        <f>IF($A378,IF(VLOOKUP($A378,posting!$A:$N,14,FALSE)&gt;0,VLOOKUP($A378,posting!$A:$N,14,FALSE),""),"")</f>
        <v/>
      </c>
      <c r="Q378" s="22" t="str">
        <f>IF($O378="","",VLOOKUP($O378,image!$A:$N,3,FALSE))</f>
        <v/>
      </c>
    </row>
    <row r="379" spans="1:17" s="22" customFormat="1" x14ac:dyDescent="0.25">
      <c r="A379" s="21">
        <v>543</v>
      </c>
      <c r="B379" s="22">
        <f>IF($A379,VLOOKUP($A379,posting!$A:$N,2,FALSE),"")</f>
        <v>38</v>
      </c>
      <c r="C379" s="22">
        <f>IF($A379,VLOOKUP($A379,posting!$A:$N,3,FALSE),"")</f>
        <v>160</v>
      </c>
      <c r="D379" s="23" t="str">
        <f>IF($A379,VLOOKUP($A379,posting!$A:$N,4,FALSE),"")</f>
        <v>Herr Kuchler disst aktiv die Studierenden.</v>
      </c>
      <c r="E379" s="22" t="str">
        <f>IF($A379,VLOOKUP($A379,posting!$A:$N,12,FALSE),"")</f>
        <v>TXT</v>
      </c>
      <c r="F379" s="22">
        <v>-1</v>
      </c>
      <c r="G379" s="22">
        <v>1</v>
      </c>
      <c r="H379" s="22" t="str">
        <f>IF($A379,IF(VLOOKUP($A379,posting!$A:$N,5,FALSE)&gt;0,VLOOKUP($A379,posting!$A:$N,5,FALSE),""),"")</f>
        <v/>
      </c>
      <c r="I379" s="24">
        <f>IF($A379,VLOOKUP($A379,posting!$A:$N,6,FALSE),"")</f>
        <v>41625.72084490741</v>
      </c>
      <c r="J379" s="24">
        <f>IF($A379,VLOOKUP($A379,posting!$A:$N,7,FALSE),"")</f>
        <v>41625.720914351848</v>
      </c>
      <c r="K379" s="24">
        <f>IF($A379,VLOOKUP($A379,posting!$A:$N,8,FALSE),"")</f>
        <v>41625.720925925925</v>
      </c>
      <c r="L379" s="24">
        <f>IF($A379,VLOOKUP($A379,posting!$A:$N,9,FALSE),"")</f>
        <v>41625.721909722219</v>
      </c>
      <c r="M379" s="22">
        <f>IF($A379,VLOOKUP($A379,posting!$A:$N,10,FALSE),"")</f>
        <v>0.33003300330032997</v>
      </c>
      <c r="N379" s="22">
        <f>IF($A379,VLOOKUP($A379,posting!$A:$N,11,FALSE),"")</f>
        <v>0</v>
      </c>
      <c r="O379" s="22" t="str">
        <f>IF($A379,IF(VLOOKUP($A379,posting!$A:$N,13,FALSE)&gt;0,VLOOKUP($A379,posting!$A:$N,13,FALSE),""),"")</f>
        <v/>
      </c>
      <c r="P379" s="22" t="str">
        <f>IF($A379,IF(VLOOKUP($A379,posting!$A:$N,14,FALSE)&gt;0,VLOOKUP($A379,posting!$A:$N,14,FALSE),""),"")</f>
        <v/>
      </c>
      <c r="Q379" s="22" t="str">
        <f>IF($O379="","",VLOOKUP($O379,image!$A:$N,3,FALSE))</f>
        <v/>
      </c>
    </row>
    <row r="380" spans="1:17" s="22" customFormat="1" x14ac:dyDescent="0.25">
      <c r="A380" s="21">
        <v>544</v>
      </c>
      <c r="B380" s="22">
        <f>IF($A380,VLOOKUP($A380,posting!$A:$N,2,FALSE),"")</f>
        <v>38</v>
      </c>
      <c r="C380" s="22">
        <f>IF($A380,VLOOKUP($A380,posting!$A:$N,3,FALSE),"")</f>
        <v>152</v>
      </c>
      <c r="D380" s="23" t="str">
        <f>IF($A380,VLOOKUP($A380,posting!$A:$N,4,FALSE),"")</f>
        <v>tamara: GEDISST :D</v>
      </c>
      <c r="E380" s="22" t="str">
        <f>IF($A380,VLOOKUP($A380,posting!$A:$N,12,FALSE),"")</f>
        <v>TXT</v>
      </c>
      <c r="F380" s="22">
        <v>-1</v>
      </c>
      <c r="G380" s="22">
        <v>1</v>
      </c>
      <c r="H380" s="22" t="str">
        <f>IF($A380,IF(VLOOKUP($A380,posting!$A:$N,5,FALSE)&gt;0,VLOOKUP($A380,posting!$A:$N,5,FALSE),""),"")</f>
        <v/>
      </c>
      <c r="I380" s="24">
        <f>IF($A380,VLOOKUP($A380,posting!$A:$N,6,FALSE),"")</f>
        <v>41625.720879629633</v>
      </c>
      <c r="J380" s="24">
        <f>IF($A380,VLOOKUP($A380,posting!$A:$N,7,FALSE),"")</f>
        <v>41625.720937500002</v>
      </c>
      <c r="K380" s="24">
        <f>IF($A380,VLOOKUP($A380,posting!$A:$N,8,FALSE),"")</f>
        <v>41625.721018518518</v>
      </c>
      <c r="L380" s="24">
        <f>IF($A380,VLOOKUP($A380,posting!$A:$N,9,FALSE),"")</f>
        <v>41625.721956018519</v>
      </c>
      <c r="M380" s="22">
        <f>IF($A380,VLOOKUP($A380,posting!$A:$N,10,FALSE),"")</f>
        <v>0.32343234323432302</v>
      </c>
      <c r="N380" s="22">
        <f>IF($A380,VLOOKUP($A380,posting!$A:$N,11,FALSE),"")</f>
        <v>0</v>
      </c>
      <c r="O380" s="22" t="str">
        <f>IF($A380,IF(VLOOKUP($A380,posting!$A:$N,13,FALSE)&gt;0,VLOOKUP($A380,posting!$A:$N,13,FALSE),""),"")</f>
        <v/>
      </c>
      <c r="P380" s="22" t="str">
        <f>IF($A380,IF(VLOOKUP($A380,posting!$A:$N,14,FALSE)&gt;0,VLOOKUP($A380,posting!$A:$N,14,FALSE),""),"")</f>
        <v/>
      </c>
      <c r="Q380" s="22" t="str">
        <f>IF($O380="","",VLOOKUP($O380,image!$A:$N,3,FALSE))</f>
        <v/>
      </c>
    </row>
    <row r="381" spans="1:17" s="22" customFormat="1" x14ac:dyDescent="0.25">
      <c r="A381" s="21">
        <v>545</v>
      </c>
      <c r="B381" s="22">
        <f>IF($A381,VLOOKUP($A381,posting!$A:$N,2,FALSE),"")</f>
        <v>38</v>
      </c>
      <c r="C381" s="22">
        <f>IF($A381,VLOOKUP($A381,posting!$A:$N,3,FALSE),"")</f>
        <v>155</v>
      </c>
      <c r="D381" s="23" t="str">
        <f>IF($A381,VLOOKUP($A381,posting!$A:$N,4,FALSE),"")</f>
        <v>#burn</v>
      </c>
      <c r="E381" s="22" t="str">
        <f>IF($A381,VLOOKUP($A381,posting!$A:$N,12,FALSE),"")</f>
        <v>TXT</v>
      </c>
      <c r="F381" s="22">
        <v>-1</v>
      </c>
      <c r="G381" s="22">
        <v>1</v>
      </c>
      <c r="H381" s="22" t="str">
        <f>IF($A381,IF(VLOOKUP($A381,posting!$A:$N,5,FALSE)&gt;0,VLOOKUP($A381,posting!$A:$N,5,FALSE),""),"")</f>
        <v/>
      </c>
      <c r="I381" s="24">
        <f>IF($A381,VLOOKUP($A381,posting!$A:$N,6,FALSE),"")</f>
        <v>41625.721030092594</v>
      </c>
      <c r="J381" s="24">
        <f>IF($A381,VLOOKUP($A381,posting!$A:$N,7,FALSE),"")</f>
        <v>41625.721041666664</v>
      </c>
      <c r="K381" s="24">
        <f>IF($A381,VLOOKUP($A381,posting!$A:$N,8,FALSE),"")</f>
        <v>41625.721087962964</v>
      </c>
      <c r="L381" s="24">
        <f>IF($A381,VLOOKUP($A381,posting!$A:$N,9,FALSE),"")</f>
        <v>41625.722048611111</v>
      </c>
      <c r="M381" s="22">
        <f>IF($A381,VLOOKUP($A381,posting!$A:$N,10,FALSE),"")</f>
        <v>0.316831683168317</v>
      </c>
      <c r="N381" s="22">
        <f>IF($A381,VLOOKUP($A381,posting!$A:$N,11,FALSE),"")</f>
        <v>0</v>
      </c>
      <c r="O381" s="22" t="str">
        <f>IF($A381,IF(VLOOKUP($A381,posting!$A:$N,13,FALSE)&gt;0,VLOOKUP($A381,posting!$A:$N,13,FALSE),""),"")</f>
        <v/>
      </c>
      <c r="P381" s="22" t="str">
        <f>IF($A381,IF(VLOOKUP($A381,posting!$A:$N,14,FALSE)&gt;0,VLOOKUP($A381,posting!$A:$N,14,FALSE),""),"")</f>
        <v/>
      </c>
      <c r="Q381" s="22" t="str">
        <f>IF($O381="","",VLOOKUP($O381,image!$A:$N,3,FALSE))</f>
        <v/>
      </c>
    </row>
    <row r="382" spans="1:17" s="22" customFormat="1" x14ac:dyDescent="0.25">
      <c r="A382" s="21">
        <v>546</v>
      </c>
      <c r="B382" s="22">
        <f>IF($A382,VLOOKUP($A382,posting!$A:$N,2,FALSE),"")</f>
        <v>38</v>
      </c>
      <c r="C382" s="22">
        <f>IF($A382,VLOOKUP($A382,posting!$A:$N,3,FALSE),"")</f>
        <v>157</v>
      </c>
      <c r="D382" s="23" t="str">
        <f>IF($A382,VLOOKUP($A382,posting!$A:$N,4,FALSE),"")</f>
        <v>apply water...</v>
      </c>
      <c r="E382" s="22" t="str">
        <f>IF($A382,VLOOKUP($A382,posting!$A:$N,12,FALSE),"")</f>
        <v>TXT</v>
      </c>
      <c r="F382" s="22">
        <v>-1</v>
      </c>
      <c r="G382" s="22">
        <v>1</v>
      </c>
      <c r="H382" s="22" t="str">
        <f>IF($A382,IF(VLOOKUP($A382,posting!$A:$N,5,FALSE)&gt;0,VLOOKUP($A382,posting!$A:$N,5,FALSE),""),"")</f>
        <v/>
      </c>
      <c r="I382" s="24">
        <f>IF($A382,VLOOKUP($A382,posting!$A:$N,6,FALSE),"")</f>
        <v>41625.72115740741</v>
      </c>
      <c r="J382" s="24">
        <f>IF($A382,VLOOKUP($A382,posting!$A:$N,7,FALSE),"")</f>
        <v>41625.721180555556</v>
      </c>
      <c r="K382" s="24">
        <f>IF($A382,VLOOKUP($A382,posting!$A:$N,8,FALSE),"")</f>
        <v>41625.721238425926</v>
      </c>
      <c r="L382" s="24">
        <f>IF($A382,VLOOKUP($A382,posting!$A:$N,9,FALSE),"")</f>
        <v>41625.722233796296</v>
      </c>
      <c r="M382" s="22">
        <f>IF($A382,VLOOKUP($A382,posting!$A:$N,10,FALSE),"")</f>
        <v>0.32013201320132001</v>
      </c>
      <c r="N382" s="22">
        <f>IF($A382,VLOOKUP($A382,posting!$A:$N,11,FALSE),"")</f>
        <v>0</v>
      </c>
      <c r="O382" s="22" t="str">
        <f>IF($A382,IF(VLOOKUP($A382,posting!$A:$N,13,FALSE)&gt;0,VLOOKUP($A382,posting!$A:$N,13,FALSE),""),"")</f>
        <v/>
      </c>
      <c r="P382" s="22" t="str">
        <f>IF($A382,IF(VLOOKUP($A382,posting!$A:$N,14,FALSE)&gt;0,VLOOKUP($A382,posting!$A:$N,14,FALSE),""),"")</f>
        <v/>
      </c>
      <c r="Q382" s="22" t="str">
        <f>IF($O382="","",VLOOKUP($O382,image!$A:$N,3,FALSE))</f>
        <v/>
      </c>
    </row>
    <row r="383" spans="1:17" s="22" customFormat="1" x14ac:dyDescent="0.25">
      <c r="A383" s="21">
        <v>547</v>
      </c>
      <c r="B383" s="22">
        <f>IF($A383,VLOOKUP($A383,posting!$A:$N,2,FALSE),"")</f>
        <v>38</v>
      </c>
      <c r="C383" s="22">
        <f>IF($A383,VLOOKUP($A383,posting!$A:$N,3,FALSE),"")</f>
        <v>156</v>
      </c>
      <c r="D383" s="23" t="str">
        <f>IF($A383,VLOOKUP($A383,posting!$A:$N,4,FALSE),"")</f>
        <v>jetzt bin ich beleidigt :(</v>
      </c>
      <c r="E383" s="22" t="str">
        <f>IF($A383,VLOOKUP($A383,posting!$A:$N,12,FALSE),"")</f>
        <v>TXT</v>
      </c>
      <c r="F383" s="22">
        <v>-1</v>
      </c>
      <c r="G383" s="22">
        <v>1</v>
      </c>
      <c r="H383" s="22" t="str">
        <f>IF($A383,IF(VLOOKUP($A383,posting!$A:$N,5,FALSE)&gt;0,VLOOKUP($A383,posting!$A:$N,5,FALSE),""),"")</f>
        <v/>
      </c>
      <c r="I383" s="24">
        <f>IF($A383,VLOOKUP($A383,posting!$A:$N,6,FALSE),"")</f>
        <v>41625.721284722225</v>
      </c>
      <c r="J383" s="24">
        <f>IF($A383,VLOOKUP($A383,posting!$A:$N,7,FALSE),"")</f>
        <v>41625.721284722225</v>
      </c>
      <c r="K383" s="24">
        <f>IF($A383,VLOOKUP($A383,posting!$A:$N,8,FALSE),"")</f>
        <v>41625.721319444441</v>
      </c>
      <c r="L383" s="24">
        <f>IF($A383,VLOOKUP($A383,posting!$A:$N,9,FALSE),"")</f>
        <v>41625.722291666665</v>
      </c>
      <c r="M383" s="22">
        <f>IF($A383,VLOOKUP($A383,posting!$A:$N,10,FALSE),"")</f>
        <v>0.316831683168317</v>
      </c>
      <c r="N383" s="22">
        <f>IF($A383,VLOOKUP($A383,posting!$A:$N,11,FALSE),"")</f>
        <v>0</v>
      </c>
      <c r="O383" s="22" t="str">
        <f>IF($A383,IF(VLOOKUP($A383,posting!$A:$N,13,FALSE)&gt;0,VLOOKUP($A383,posting!$A:$N,13,FALSE),""),"")</f>
        <v/>
      </c>
      <c r="P383" s="22" t="str">
        <f>IF($A383,IF(VLOOKUP($A383,posting!$A:$N,14,FALSE)&gt;0,VLOOKUP($A383,posting!$A:$N,14,FALSE),""),"")</f>
        <v/>
      </c>
      <c r="Q383" s="22" t="str">
        <f>IF($O383="","",VLOOKUP($O383,image!$A:$N,3,FALSE))</f>
        <v/>
      </c>
    </row>
    <row r="384" spans="1:17" s="22" customFormat="1" x14ac:dyDescent="0.25">
      <c r="A384" s="21">
        <v>548</v>
      </c>
      <c r="B384" s="22">
        <f>IF($A384,VLOOKUP($A384,posting!$A:$N,2,FALSE),"")</f>
        <v>38</v>
      </c>
      <c r="C384" s="22">
        <f>IF($A384,VLOOKUP($A384,posting!$A:$N,3,FALSE),"")</f>
        <v>152</v>
      </c>
      <c r="D384" s="23" t="str">
        <f>IF($A384,VLOOKUP($A384,posting!$A:$N,4,FALSE),"")</f>
        <v>esst mehr käse, bleibt geschmeidig!</v>
      </c>
      <c r="E384" s="22" t="str">
        <f>IF($A384,VLOOKUP($A384,posting!$A:$N,12,FALSE),"")</f>
        <v>TXT</v>
      </c>
      <c r="F384" s="22">
        <v>-1</v>
      </c>
      <c r="G384" s="22">
        <v>1</v>
      </c>
      <c r="H384" s="22" t="str">
        <f>IF($A384,IF(VLOOKUP($A384,posting!$A:$N,5,FALSE)&gt;0,VLOOKUP($A384,posting!$A:$N,5,FALSE),""),"")</f>
        <v/>
      </c>
      <c r="I384" s="24">
        <f>IF($A384,VLOOKUP($A384,posting!$A:$N,6,FALSE),"")</f>
        <v>41625.721944444442</v>
      </c>
      <c r="J384" s="24">
        <f>IF($A384,VLOOKUP($A384,posting!$A:$N,7,FALSE),"")</f>
        <v>41625.721990740742</v>
      </c>
      <c r="K384" s="24">
        <f>IF($A384,VLOOKUP($A384,posting!$A:$N,8,FALSE),"")</f>
        <v>41625.722013888888</v>
      </c>
      <c r="L384" s="24">
        <f>IF($A384,VLOOKUP($A384,posting!$A:$N,9,FALSE),"")</f>
        <v>41625.722951388889</v>
      </c>
      <c r="M384" s="22">
        <f>IF($A384,VLOOKUP($A384,posting!$A:$N,10,FALSE),"")</f>
        <v>0.33003300330032997</v>
      </c>
      <c r="N384" s="22">
        <f>IF($A384,VLOOKUP($A384,posting!$A:$N,11,FALSE),"")</f>
        <v>0</v>
      </c>
      <c r="O384" s="22" t="str">
        <f>IF($A384,IF(VLOOKUP($A384,posting!$A:$N,13,FALSE)&gt;0,VLOOKUP($A384,posting!$A:$N,13,FALSE),""),"")</f>
        <v/>
      </c>
      <c r="P384" s="22" t="str">
        <f>IF($A384,IF(VLOOKUP($A384,posting!$A:$N,14,FALSE)&gt;0,VLOOKUP($A384,posting!$A:$N,14,FALSE),""),"")</f>
        <v/>
      </c>
      <c r="Q384" s="22" t="str">
        <f>IF($O384="","",VLOOKUP($O384,image!$A:$N,3,FALSE))</f>
        <v/>
      </c>
    </row>
    <row r="385" spans="1:17" s="22" customFormat="1" x14ac:dyDescent="0.25">
      <c r="A385" s="21">
        <v>549</v>
      </c>
      <c r="B385" s="22">
        <f>IF($A385,VLOOKUP($A385,posting!$A:$N,2,FALSE),"")</f>
        <v>38</v>
      </c>
      <c r="C385" s="22">
        <f>IF($A385,VLOOKUP($A385,posting!$A:$N,3,FALSE),"")</f>
        <v>155</v>
      </c>
      <c r="D385" s="23" t="str">
        <f>IF($A385,VLOOKUP($A385,posting!$A:$N,4,FALSE),"")</f>
        <v>!!!</v>
      </c>
      <c r="E385" s="22" t="str">
        <f>IF($A385,VLOOKUP($A385,posting!$A:$N,12,FALSE),"")</f>
        <v>TXT</v>
      </c>
      <c r="F385" s="22">
        <v>-1</v>
      </c>
      <c r="G385" s="22">
        <v>1</v>
      </c>
      <c r="H385" s="22" t="str">
        <f>IF($A385,IF(VLOOKUP($A385,posting!$A:$N,5,FALSE)&gt;0,VLOOKUP($A385,posting!$A:$N,5,FALSE),""),"")</f>
        <v/>
      </c>
      <c r="I385" s="24">
        <f>IF($A385,VLOOKUP($A385,posting!$A:$N,6,FALSE),"")</f>
        <v>41625.722314814811</v>
      </c>
      <c r="J385" s="24">
        <f>IF($A385,VLOOKUP($A385,posting!$A:$N,7,FALSE),"")</f>
        <v>41625.722326388888</v>
      </c>
      <c r="K385" s="24">
        <f>IF($A385,VLOOKUP($A385,posting!$A:$N,8,FALSE),"")</f>
        <v>41625.722326388888</v>
      </c>
      <c r="L385" s="24">
        <f>IF($A385,VLOOKUP($A385,posting!$A:$N,9,FALSE),"")</f>
        <v>41625.723298611112</v>
      </c>
      <c r="M385" s="22">
        <f>IF($A385,VLOOKUP($A385,posting!$A:$N,10,FALSE),"")</f>
        <v>0.313531353135313</v>
      </c>
      <c r="N385" s="22">
        <f>IF($A385,VLOOKUP($A385,posting!$A:$N,11,FALSE),"")</f>
        <v>0</v>
      </c>
      <c r="O385" s="22" t="str">
        <f>IF($A385,IF(VLOOKUP($A385,posting!$A:$N,13,FALSE)&gt;0,VLOOKUP($A385,posting!$A:$N,13,FALSE),""),"")</f>
        <v/>
      </c>
      <c r="P385" s="22" t="str">
        <f>IF($A385,IF(VLOOKUP($A385,posting!$A:$N,14,FALSE)&gt;0,VLOOKUP($A385,posting!$A:$N,14,FALSE),""),"")</f>
        <v/>
      </c>
      <c r="Q385" s="22" t="str">
        <f>IF($O385="","",VLOOKUP($O385,image!$A:$N,3,FALSE))</f>
        <v/>
      </c>
    </row>
    <row r="386" spans="1:17" s="22" customFormat="1" x14ac:dyDescent="0.25">
      <c r="A386" s="21">
        <v>550</v>
      </c>
      <c r="B386" s="22">
        <f>IF($A386,VLOOKUP($A386,posting!$A:$N,2,FALSE),"")</f>
        <v>38</v>
      </c>
      <c r="C386" s="22">
        <f>IF($A386,VLOOKUP($A386,posting!$A:$N,3,FALSE),"")</f>
        <v>155</v>
      </c>
      <c r="D386" s="23" t="str">
        <f>IF($A386,VLOOKUP($A386,posting!$A:$N,4,FALSE),"")</f>
        <v>JA, MANN</v>
      </c>
      <c r="E386" s="22" t="str">
        <f>IF($A386,VLOOKUP($A386,posting!$A:$N,12,FALSE),"")</f>
        <v>TXT</v>
      </c>
      <c r="F386" s="22">
        <v>-1</v>
      </c>
      <c r="G386" s="22">
        <v>1</v>
      </c>
      <c r="H386" s="22" t="str">
        <f>IF($A386,IF(VLOOKUP($A386,posting!$A:$N,5,FALSE)&gt;0,VLOOKUP($A386,posting!$A:$N,5,FALSE),""),"")</f>
        <v/>
      </c>
      <c r="I386" s="24">
        <f>IF($A386,VLOOKUP($A386,posting!$A:$N,6,FALSE),"")</f>
        <v>41625.722349537034</v>
      </c>
      <c r="J386" s="24">
        <f>IF($A386,VLOOKUP($A386,posting!$A:$N,7,FALSE),"")</f>
        <v>41625.722384259258</v>
      </c>
      <c r="K386" s="24">
        <f>IF($A386,VLOOKUP($A386,posting!$A:$N,8,FALSE),"")</f>
        <v>41625.722395833334</v>
      </c>
      <c r="L386" s="24">
        <f>IF($A386,VLOOKUP($A386,posting!$A:$N,9,FALSE),"")</f>
        <v>41625.723368055558</v>
      </c>
      <c r="M386" s="22">
        <f>IF($A386,VLOOKUP($A386,posting!$A:$N,10,FALSE),"")</f>
        <v>0.32013201320132001</v>
      </c>
      <c r="N386" s="22">
        <f>IF($A386,VLOOKUP($A386,posting!$A:$N,11,FALSE),"")</f>
        <v>0</v>
      </c>
      <c r="O386" s="22" t="str">
        <f>IF($A386,IF(VLOOKUP($A386,posting!$A:$N,13,FALSE)&gt;0,VLOOKUP($A386,posting!$A:$N,13,FALSE),""),"")</f>
        <v/>
      </c>
      <c r="P386" s="22" t="str">
        <f>IF($A386,IF(VLOOKUP($A386,posting!$A:$N,14,FALSE)&gt;0,VLOOKUP($A386,posting!$A:$N,14,FALSE),""),"")</f>
        <v/>
      </c>
      <c r="Q386" s="22" t="str">
        <f>IF($O386="","",VLOOKUP($O386,image!$A:$N,3,FALSE))</f>
        <v/>
      </c>
    </row>
    <row r="387" spans="1:17" s="22" customFormat="1" x14ac:dyDescent="0.25">
      <c r="A387" s="21">
        <v>551</v>
      </c>
      <c r="B387" s="22">
        <f>IF($A387,VLOOKUP($A387,posting!$A:$N,2,FALSE),"")</f>
        <v>38</v>
      </c>
      <c r="C387" s="22">
        <f>IF($A387,VLOOKUP($A387,posting!$A:$N,3,FALSE),"")</f>
        <v>155</v>
      </c>
      <c r="D387" s="23" t="str">
        <f>IF($A387,VLOOKUP($A387,posting!$A:$N,4,FALSE),"")</f>
        <v>du bist doch der größte Käsefeind</v>
      </c>
      <c r="E387" s="22" t="str">
        <f>IF($A387,VLOOKUP($A387,posting!$A:$N,12,FALSE),"")</f>
        <v>TXT</v>
      </c>
      <c r="F387" s="22">
        <v>-1</v>
      </c>
      <c r="G387" s="22">
        <v>1</v>
      </c>
      <c r="H387" s="22" t="str">
        <f>IF($A387,IF(VLOOKUP($A387,posting!$A:$N,5,FALSE)&gt;0,VLOOKUP($A387,posting!$A:$N,5,FALSE),""),"")</f>
        <v/>
      </c>
      <c r="I387" s="24">
        <f>IF($A387,VLOOKUP($A387,posting!$A:$N,6,FALSE),"")</f>
        <v>41625.722604166665</v>
      </c>
      <c r="J387" s="24">
        <f>IF($A387,VLOOKUP($A387,posting!$A:$N,7,FALSE),"")</f>
        <v>41625.722650462965</v>
      </c>
      <c r="K387" s="24">
        <f>IF($A387,VLOOKUP($A387,posting!$A:$N,8,FALSE),"")</f>
        <v>41625.722662037035</v>
      </c>
      <c r="L387" s="24">
        <f>IF($A387,VLOOKUP($A387,posting!$A:$N,9,FALSE),"")</f>
        <v>41625.723634259259</v>
      </c>
      <c r="M387" s="22">
        <f>IF($A387,VLOOKUP($A387,posting!$A:$N,10,FALSE),"")</f>
        <v>0.32013201320132001</v>
      </c>
      <c r="N387" s="22">
        <f>IF($A387,VLOOKUP($A387,posting!$A:$N,11,FALSE),"")</f>
        <v>0</v>
      </c>
      <c r="O387" s="22" t="str">
        <f>IF($A387,IF(VLOOKUP($A387,posting!$A:$N,13,FALSE)&gt;0,VLOOKUP($A387,posting!$A:$N,13,FALSE),""),"")</f>
        <v/>
      </c>
      <c r="P387" s="22" t="str">
        <f>IF($A387,IF(VLOOKUP($A387,posting!$A:$N,14,FALSE)&gt;0,VLOOKUP($A387,posting!$A:$N,14,FALSE),""),"")</f>
        <v/>
      </c>
      <c r="Q387" s="22" t="str">
        <f>IF($O387="","",VLOOKUP($O387,image!$A:$N,3,FALSE))</f>
        <v/>
      </c>
    </row>
    <row r="388" spans="1:17" s="22" customFormat="1" x14ac:dyDescent="0.25">
      <c r="A388" s="21">
        <v>552</v>
      </c>
      <c r="B388" s="22">
        <f>IF($A388,VLOOKUP($A388,posting!$A:$N,2,FALSE),"")</f>
        <v>38</v>
      </c>
      <c r="C388" s="22">
        <f>IF($A388,VLOOKUP($A388,posting!$A:$N,3,FALSE),"")</f>
        <v>152</v>
      </c>
      <c r="D388" s="23" t="str">
        <f>IF($A388,VLOOKUP($A388,posting!$A:$N,4,FALSE),"")</f>
        <v>mama mama ich hab deinen klodeckel verziehrt :)</v>
      </c>
      <c r="E388" s="22" t="str">
        <f>IF($A388,VLOOKUP($A388,posting!$A:$N,12,FALSE),"")</f>
        <v>TXT</v>
      </c>
      <c r="F388" s="22">
        <v>-1</v>
      </c>
      <c r="G388" s="22">
        <v>1</v>
      </c>
      <c r="H388" s="22" t="str">
        <f>IF($A388,IF(VLOOKUP($A388,posting!$A:$N,5,FALSE)&gt;0,VLOOKUP($A388,posting!$A:$N,5,FALSE),""),"")</f>
        <v/>
      </c>
      <c r="I388" s="24">
        <f>IF($A388,VLOOKUP($A388,posting!$A:$N,6,FALSE),"")</f>
        <v>41625.723009259258</v>
      </c>
      <c r="J388" s="24">
        <f>IF($A388,VLOOKUP($A388,posting!$A:$N,7,FALSE),"")</f>
        <v>41625.72315972222</v>
      </c>
      <c r="K388" s="24">
        <f>IF($A388,VLOOKUP($A388,posting!$A:$N,8,FALSE),"")</f>
        <v>41625.723182870373</v>
      </c>
      <c r="L388" s="24">
        <f>IF($A388,VLOOKUP($A388,posting!$A:$N,9,FALSE),"")</f>
        <v>41625.724120370367</v>
      </c>
      <c r="M388" s="22">
        <f>IF($A388,VLOOKUP($A388,posting!$A:$N,10,FALSE),"")</f>
        <v>0.32673267326732702</v>
      </c>
      <c r="N388" s="22">
        <f>IF($A388,VLOOKUP($A388,posting!$A:$N,11,FALSE),"")</f>
        <v>0</v>
      </c>
      <c r="O388" s="22" t="str">
        <f>IF($A388,IF(VLOOKUP($A388,posting!$A:$N,13,FALSE)&gt;0,VLOOKUP($A388,posting!$A:$N,13,FALSE),""),"")</f>
        <v/>
      </c>
      <c r="P388" s="22" t="str">
        <f>IF($A388,IF(VLOOKUP($A388,posting!$A:$N,14,FALSE)&gt;0,VLOOKUP($A388,posting!$A:$N,14,FALSE),""),"")</f>
        <v/>
      </c>
      <c r="Q388" s="22" t="str">
        <f>IF($O388="","",VLOOKUP($O388,image!$A:$N,3,FALSE))</f>
        <v/>
      </c>
    </row>
    <row r="389" spans="1:17" s="22" customFormat="1" x14ac:dyDescent="0.25">
      <c r="A389" s="21">
        <v>553</v>
      </c>
      <c r="B389" s="22">
        <f>IF($A389,VLOOKUP($A389,posting!$A:$N,2,FALSE),"")</f>
        <v>38</v>
      </c>
      <c r="C389" s="22">
        <f>IF($A389,VLOOKUP($A389,posting!$A:$N,3,FALSE),"")</f>
        <v>160</v>
      </c>
      <c r="D389" s="23" t="str">
        <f>IF($A389,VLOOKUP($A389,posting!$A:$N,4,FALSE),"")</f>
        <v>Kein Gegensatz (Bild 9/11)</v>
      </c>
      <c r="E389" s="22" t="str">
        <f>IF($A389,VLOOKUP($A389,posting!$A:$N,12,FALSE),"")</f>
        <v>IMG</v>
      </c>
      <c r="F389" s="22">
        <v>1</v>
      </c>
      <c r="G389" s="22">
        <v>1</v>
      </c>
      <c r="H389" s="22" t="str">
        <f>IF($A389,IF(VLOOKUP($A389,posting!$A:$N,5,FALSE)&gt;0,VLOOKUP($A389,posting!$A:$N,5,FALSE),""),"")</f>
        <v/>
      </c>
      <c r="I389" s="24">
        <f>IF($A389,VLOOKUP($A389,posting!$A:$N,6,FALSE),"")</f>
        <v>41625.722939814812</v>
      </c>
      <c r="J389" s="24">
        <f>IF($A389,VLOOKUP($A389,posting!$A:$N,7,FALSE),"")</f>
        <v>41625.723124999997</v>
      </c>
      <c r="K389" s="24">
        <f>IF($A389,VLOOKUP($A389,posting!$A:$N,8,FALSE),"")</f>
        <v>41625.723333333335</v>
      </c>
      <c r="L389" s="24">
        <f>IF($A389,VLOOKUP($A389,posting!$A:$N,9,FALSE),"")</f>
        <v>41625.724317129629</v>
      </c>
      <c r="M389" s="22">
        <f>IF($A389,VLOOKUP($A389,posting!$A:$N,10,FALSE),"")</f>
        <v>0.65676567656765705</v>
      </c>
      <c r="N389" s="22">
        <f>IF($A389,VLOOKUP($A389,posting!$A:$N,11,FALSE),"")</f>
        <v>0</v>
      </c>
      <c r="O389" s="22">
        <f>IF($A389,IF(VLOOKUP($A389,posting!$A:$N,13,FALSE)&gt;0,VLOOKUP($A389,posting!$A:$N,13,FALSE),""),"")</f>
        <v>50</v>
      </c>
      <c r="P389" s="22" t="str">
        <f>IF($A389,IF(VLOOKUP($A389,posting!$A:$N,14,FALSE)&gt;0,VLOOKUP($A389,posting!$A:$N,14,FALSE),""),"")</f>
        <v/>
      </c>
      <c r="Q389" s="22" t="b">
        <f>IF($O389="","",VLOOKUP($O389,image!$A:$N,3,FALSE))</f>
        <v>1</v>
      </c>
    </row>
    <row r="390" spans="1:17" s="22" customFormat="1" x14ac:dyDescent="0.25">
      <c r="A390" s="21">
        <v>554</v>
      </c>
      <c r="B390" s="22">
        <f>IF($A390,VLOOKUP($A390,posting!$A:$N,2,FALSE),"")</f>
        <v>38</v>
      </c>
      <c r="C390" s="22">
        <f>IF($A390,VLOOKUP($A390,posting!$A:$N,3,FALSE),"")</f>
        <v>156</v>
      </c>
      <c r="D390" s="23" t="str">
        <f>IF($A390,VLOOKUP($A390,posting!$A:$N,4,FALSE),"")</f>
        <v>that spam</v>
      </c>
      <c r="E390" s="22" t="str">
        <f>IF($A390,VLOOKUP($A390,posting!$A:$N,12,FALSE),"")</f>
        <v>TXT</v>
      </c>
      <c r="F390" s="22">
        <v>-1</v>
      </c>
      <c r="G390" s="22">
        <v>1</v>
      </c>
      <c r="H390" s="22" t="str">
        <f>IF($A390,IF(VLOOKUP($A390,posting!$A:$N,5,FALSE)&gt;0,VLOOKUP($A390,posting!$A:$N,5,FALSE),""),"")</f>
        <v/>
      </c>
      <c r="I390" s="24">
        <f>IF($A390,VLOOKUP($A390,posting!$A:$N,6,FALSE),"")</f>
        <v>41625.723344907405</v>
      </c>
      <c r="J390" s="24">
        <f>IF($A390,VLOOKUP($A390,posting!$A:$N,7,FALSE),"")</f>
        <v>41625.723344907405</v>
      </c>
      <c r="K390" s="24">
        <f>IF($A390,VLOOKUP($A390,posting!$A:$N,8,FALSE),"")</f>
        <v>41625.723391203705</v>
      </c>
      <c r="L390" s="24">
        <f>IF($A390,VLOOKUP($A390,posting!$A:$N,9,FALSE),"")</f>
        <v>41625.724363425928</v>
      </c>
      <c r="M390" s="22">
        <f>IF($A390,VLOOKUP($A390,posting!$A:$N,10,FALSE),"")</f>
        <v>0.32013201320132001</v>
      </c>
      <c r="N390" s="22">
        <f>IF($A390,VLOOKUP($A390,posting!$A:$N,11,FALSE),"")</f>
        <v>0</v>
      </c>
      <c r="O390" s="22" t="str">
        <f>IF($A390,IF(VLOOKUP($A390,posting!$A:$N,13,FALSE)&gt;0,VLOOKUP($A390,posting!$A:$N,13,FALSE),""),"")</f>
        <v/>
      </c>
      <c r="P390" s="22" t="str">
        <f>IF($A390,IF(VLOOKUP($A390,posting!$A:$N,14,FALSE)&gt;0,VLOOKUP($A390,posting!$A:$N,14,FALSE),""),"")</f>
        <v/>
      </c>
      <c r="Q390" s="22" t="str">
        <f>IF($O390="","",VLOOKUP($O390,image!$A:$N,3,FALSE))</f>
        <v/>
      </c>
    </row>
    <row r="391" spans="1:17" s="22" customFormat="1" x14ac:dyDescent="0.25">
      <c r="A391" s="21">
        <v>555</v>
      </c>
      <c r="B391" s="22">
        <f>IF($A391,VLOOKUP($A391,posting!$A:$N,2,FALSE),"")</f>
        <v>38</v>
      </c>
      <c r="C391" s="22">
        <f>IF($A391,VLOOKUP($A391,posting!$A:$N,3,FALSE),"")</f>
        <v>154</v>
      </c>
      <c r="D391" s="23" t="str">
        <f>IF($A391,VLOOKUP($A391,posting!$A:$N,4,FALSE),"")</f>
        <v>Inwiefern glaubt ihr kann man den Terror von RAF und Al'Qaeda vergleichen?</v>
      </c>
      <c r="E391" s="22" t="str">
        <f>IF($A391,VLOOKUP($A391,posting!$A:$N,12,FALSE),"")</f>
        <v>TXT</v>
      </c>
      <c r="F391" s="22">
        <v>-1</v>
      </c>
      <c r="G391" s="22">
        <v>1</v>
      </c>
      <c r="H391" s="22" t="str">
        <f>IF($A391,IF(VLOOKUP($A391,posting!$A:$N,5,FALSE)&gt;0,VLOOKUP($A391,posting!$A:$N,5,FALSE),""),"")</f>
        <v/>
      </c>
      <c r="I391" s="24">
        <f>IF($A391,VLOOKUP($A391,posting!$A:$N,6,FALSE),"")</f>
        <v>41625.72452546296</v>
      </c>
      <c r="J391" s="24">
        <f>IF($A391,VLOOKUP($A391,posting!$A:$N,7,FALSE),"")</f>
        <v>41625.726597222223</v>
      </c>
      <c r="K391" s="24">
        <f>IF($A391,VLOOKUP($A391,posting!$A:$N,8,FALSE),"")</f>
        <v>41625.726620370369</v>
      </c>
      <c r="L391" s="24">
        <f>IF($A391,VLOOKUP($A391,posting!$A:$N,9,FALSE),"")</f>
        <v>41625.727199074077</v>
      </c>
      <c r="M391" s="22">
        <f>IF($A391,VLOOKUP($A391,posting!$A:$N,10,FALSE),"")</f>
        <v>0.33333333333333298</v>
      </c>
      <c r="N391" s="22">
        <f>IF($A391,VLOOKUP($A391,posting!$A:$N,11,FALSE),"")</f>
        <v>0</v>
      </c>
      <c r="O391" s="22" t="str">
        <f>IF($A391,IF(VLOOKUP($A391,posting!$A:$N,13,FALSE)&gt;0,VLOOKUP($A391,posting!$A:$N,13,FALSE),""),"")</f>
        <v/>
      </c>
      <c r="P391" s="22" t="str">
        <f>IF($A391,IF(VLOOKUP($A391,posting!$A:$N,14,FALSE)&gt;0,VLOOKUP($A391,posting!$A:$N,14,FALSE),""),"")</f>
        <v/>
      </c>
      <c r="Q391" s="22" t="str">
        <f>IF($O391="","",VLOOKUP($O391,image!$A:$N,3,FALSE))</f>
        <v/>
      </c>
    </row>
    <row r="392" spans="1:17" s="22" customFormat="1" x14ac:dyDescent="0.25">
      <c r="A392" s="21">
        <v>556</v>
      </c>
      <c r="B392" s="22">
        <f>IF($A392,VLOOKUP($A392,posting!$A:$N,2,FALSE),"")</f>
        <v>38</v>
      </c>
      <c r="C392" s="22">
        <f>IF($A392,VLOOKUP($A392,posting!$A:$N,3,FALSE),"")</f>
        <v>156</v>
      </c>
      <c r="D392" s="23" t="str">
        <f>IF($A392,VLOOKUP($A392,posting!$A:$N,4,FALSE),"")</f>
        <v>schwierige frage. die grundlage ist ja anders. religiöser und politischer terrorismus. finde ich schwer vergleichbar</v>
      </c>
      <c r="E392" s="22" t="str">
        <f>IF($A392,VLOOKUP($A392,posting!$A:$N,12,FALSE),"")</f>
        <v>TXT</v>
      </c>
      <c r="F392" s="22">
        <v>-1</v>
      </c>
      <c r="G392" s="22">
        <v>1</v>
      </c>
      <c r="H392" s="22" t="str">
        <f>IF($A392,IF(VLOOKUP($A392,posting!$A:$N,5,FALSE)&gt;0,VLOOKUP($A392,posting!$A:$N,5,FALSE),""),"")</f>
        <v/>
      </c>
      <c r="I392" s="24">
        <f>IF($A392,VLOOKUP($A392,posting!$A:$N,6,FALSE),"")</f>
        <v>41625.72693287037</v>
      </c>
      <c r="J392" s="24">
        <f>IF($A392,VLOOKUP($A392,posting!$A:$N,7,FALSE),"")</f>
        <v>41625.727152777778</v>
      </c>
      <c r="K392" s="24">
        <f>IF($A392,VLOOKUP($A392,posting!$A:$N,8,FALSE),"")</f>
        <v>41625.727175925924</v>
      </c>
      <c r="L392" s="24">
        <f>IF($A392,VLOOKUP($A392,posting!$A:$N,9,FALSE),"")</f>
        <v>41625.728148148148</v>
      </c>
      <c r="M392" s="22">
        <f>IF($A392,VLOOKUP($A392,posting!$A:$N,10,FALSE),"")</f>
        <v>0.34653465346534701</v>
      </c>
      <c r="N392" s="22">
        <f>IF($A392,VLOOKUP($A392,posting!$A:$N,11,FALSE),"")</f>
        <v>0</v>
      </c>
      <c r="O392" s="22" t="str">
        <f>IF($A392,IF(VLOOKUP($A392,posting!$A:$N,13,FALSE)&gt;0,VLOOKUP($A392,posting!$A:$N,13,FALSE),""),"")</f>
        <v/>
      </c>
      <c r="P392" s="22" t="str">
        <f>IF($A392,IF(VLOOKUP($A392,posting!$A:$N,14,FALSE)&gt;0,VLOOKUP($A392,posting!$A:$N,14,FALSE),""),"")</f>
        <v/>
      </c>
      <c r="Q392" s="22" t="str">
        <f>IF($O392="","",VLOOKUP($O392,image!$A:$N,3,FALSE))</f>
        <v/>
      </c>
    </row>
    <row r="393" spans="1:17" s="22" customFormat="1" x14ac:dyDescent="0.25">
      <c r="A393" s="21">
        <v>557</v>
      </c>
      <c r="B393" s="22">
        <f>IF($A393,VLOOKUP($A393,posting!$A:$N,2,FALSE),"")</f>
        <v>38</v>
      </c>
      <c r="C393" s="22">
        <f>IF($A393,VLOOKUP($A393,posting!$A:$N,3,FALSE),"")</f>
        <v>152</v>
      </c>
      <c r="D393" s="23" t="str">
        <f>IF($A393,VLOOKUP($A393,posting!$A:$N,4,FALSE),"")</f>
        <v>ich finds fraglich, bei al kaida von religiöser motivation zu sprechen.</v>
      </c>
      <c r="E393" s="22" t="str">
        <f>IF($A393,VLOOKUP($A393,posting!$A:$N,12,FALSE),"")</f>
        <v>TXT</v>
      </c>
      <c r="F393" s="22">
        <v>-1</v>
      </c>
      <c r="G393" s="22">
        <v>1</v>
      </c>
      <c r="H393" s="22" t="str">
        <f>IF($A393,IF(VLOOKUP($A393,posting!$A:$N,5,FALSE)&gt;0,VLOOKUP($A393,posting!$A:$N,5,FALSE),""),"")</f>
        <v/>
      </c>
      <c r="I393" s="24">
        <f>IF($A393,VLOOKUP($A393,posting!$A:$N,6,FALSE),"")</f>
        <v>41625.727326388886</v>
      </c>
      <c r="J393" s="24">
        <f>IF($A393,VLOOKUP($A393,posting!$A:$N,7,FALSE),"")</f>
        <v>41625.727500000001</v>
      </c>
      <c r="K393" s="24">
        <f>IF($A393,VLOOKUP($A393,posting!$A:$N,8,FALSE),"")</f>
        <v>41625.727511574078</v>
      </c>
      <c r="L393" s="24">
        <f>IF($A393,VLOOKUP($A393,posting!$A:$N,9,FALSE),"")</f>
        <v>41625.728449074071</v>
      </c>
      <c r="M393" s="22">
        <f>IF($A393,VLOOKUP($A393,posting!$A:$N,10,FALSE),"")</f>
        <v>0.33663366336633699</v>
      </c>
      <c r="N393" s="22">
        <f>IF($A393,VLOOKUP($A393,posting!$A:$N,11,FALSE),"")</f>
        <v>0</v>
      </c>
      <c r="O393" s="22" t="str">
        <f>IF($A393,IF(VLOOKUP($A393,posting!$A:$N,13,FALSE)&gt;0,VLOOKUP($A393,posting!$A:$N,13,FALSE),""),"")</f>
        <v/>
      </c>
      <c r="P393" s="22" t="str">
        <f>IF($A393,IF(VLOOKUP($A393,posting!$A:$N,14,FALSE)&gt;0,VLOOKUP($A393,posting!$A:$N,14,FALSE),""),"")</f>
        <v/>
      </c>
      <c r="Q393" s="22" t="str">
        <f>IF($O393="","",VLOOKUP($O393,image!$A:$N,3,FALSE))</f>
        <v/>
      </c>
    </row>
    <row r="394" spans="1:17" s="22" customFormat="1" x14ac:dyDescent="0.25">
      <c r="A394" s="21">
        <v>558</v>
      </c>
      <c r="B394" s="22">
        <f>IF($A394,VLOOKUP($A394,posting!$A:$N,2,FALSE),"")</f>
        <v>38</v>
      </c>
      <c r="C394" s="22">
        <f>IF($A394,VLOOKUP($A394,posting!$A:$N,3,FALSE),"")</f>
        <v>151</v>
      </c>
      <c r="D394" s="23" t="str">
        <f>IF($A394,VLOOKUP($A394,posting!$A:$N,4,FALSE),"")</f>
        <v>Hat jemand die Liste gesehen?</v>
      </c>
      <c r="E394" s="22" t="str">
        <f>IF($A394,VLOOKUP($A394,posting!$A:$N,12,FALSE),"")</f>
        <v>TXT</v>
      </c>
      <c r="F394" s="22">
        <v>-1</v>
      </c>
      <c r="G394" s="22">
        <v>1</v>
      </c>
      <c r="H394" s="22" t="str">
        <f>IF($A394,IF(VLOOKUP($A394,posting!$A:$N,5,FALSE)&gt;0,VLOOKUP($A394,posting!$A:$N,5,FALSE),""),"")</f>
        <v/>
      </c>
      <c r="I394" s="24">
        <f>IF($A394,VLOOKUP($A394,posting!$A:$N,6,FALSE),"")</f>
        <v>41625.72761574074</v>
      </c>
      <c r="J394" s="24">
        <f>IF($A394,VLOOKUP($A394,posting!$A:$N,7,FALSE),"")</f>
        <v>41625.727719907409</v>
      </c>
      <c r="K394" s="24">
        <f>IF($A394,VLOOKUP($A394,posting!$A:$N,8,FALSE),"")</f>
        <v>41625.727766203701</v>
      </c>
      <c r="L394" s="24">
        <f>IF($A394,VLOOKUP($A394,posting!$A:$N,9,FALSE),"")</f>
        <v>41625.72865740741</v>
      </c>
      <c r="M394" s="22">
        <f>IF($A394,VLOOKUP($A394,posting!$A:$N,10,FALSE),"")</f>
        <v>0.32343234323432302</v>
      </c>
      <c r="N394" s="22">
        <f>IF($A394,VLOOKUP($A394,posting!$A:$N,11,FALSE),"")</f>
        <v>0</v>
      </c>
      <c r="O394" s="22" t="str">
        <f>IF($A394,IF(VLOOKUP($A394,posting!$A:$N,13,FALSE)&gt;0,VLOOKUP($A394,posting!$A:$N,13,FALSE),""),"")</f>
        <v/>
      </c>
      <c r="P394" s="22" t="str">
        <f>IF($A394,IF(VLOOKUP($A394,posting!$A:$N,14,FALSE)&gt;0,VLOOKUP($A394,posting!$A:$N,14,FALSE),""),"")</f>
        <v/>
      </c>
      <c r="Q394" s="22" t="str">
        <f>IF($O394="","",VLOOKUP($O394,image!$A:$N,3,FALSE))</f>
        <v/>
      </c>
    </row>
    <row r="395" spans="1:17" s="22" customFormat="1" x14ac:dyDescent="0.25">
      <c r="A395" s="21">
        <v>559</v>
      </c>
      <c r="B395" s="22">
        <f>IF($A395,VLOOKUP($A395,posting!$A:$N,2,FALSE),"")</f>
        <v>38</v>
      </c>
      <c r="C395" s="22">
        <f>IF($A395,VLOOKUP($A395,posting!$A:$N,3,FALSE),"")</f>
        <v>159</v>
      </c>
      <c r="D395" s="23" t="str">
        <f>IF($A395,VLOOKUP($A395,posting!$A:$N,4,FALSE),"")</f>
        <v>Religiöser terrorismus gibt es nicht</v>
      </c>
      <c r="E395" s="22" t="str">
        <f>IF($A395,VLOOKUP($A395,posting!$A:$N,12,FALSE),"")</f>
        <v>TXT</v>
      </c>
      <c r="F395" s="22">
        <v>-1</v>
      </c>
      <c r="G395" s="22">
        <v>1</v>
      </c>
      <c r="H395" s="22" t="str">
        <f>IF($A395,IF(VLOOKUP($A395,posting!$A:$N,5,FALSE)&gt;0,VLOOKUP($A395,posting!$A:$N,5,FALSE),""),"")</f>
        <v/>
      </c>
      <c r="I395" s="24">
        <f>IF($A395,VLOOKUP($A395,posting!$A:$N,6,FALSE),"")</f>
        <v>41625.728194444448</v>
      </c>
      <c r="J395" s="24">
        <f>IF($A395,VLOOKUP($A395,posting!$A:$N,7,FALSE),"")</f>
        <v>41625.728368055556</v>
      </c>
      <c r="K395" s="24">
        <f>IF($A395,VLOOKUP($A395,posting!$A:$N,8,FALSE),"")</f>
        <v>41625.728414351855</v>
      </c>
      <c r="L395" s="24">
        <f>IF($A395,VLOOKUP($A395,posting!$A:$N,9,FALSE),"")</f>
        <v>41625.728703703702</v>
      </c>
      <c r="M395" s="22">
        <f>IF($A395,VLOOKUP($A395,posting!$A:$N,10,FALSE),"")</f>
        <v>0.32343234323432302</v>
      </c>
      <c r="N395" s="22">
        <f>IF($A395,VLOOKUP($A395,posting!$A:$N,11,FALSE),"")</f>
        <v>0</v>
      </c>
      <c r="O395" s="22" t="str">
        <f>IF($A395,IF(VLOOKUP($A395,posting!$A:$N,13,FALSE)&gt;0,VLOOKUP($A395,posting!$A:$N,13,FALSE),""),"")</f>
        <v/>
      </c>
      <c r="P395" s="22" t="str">
        <f>IF($A395,IF(VLOOKUP($A395,posting!$A:$N,14,FALSE)&gt;0,VLOOKUP($A395,posting!$A:$N,14,FALSE),""),"")</f>
        <v/>
      </c>
      <c r="Q395" s="22" t="str">
        <f>IF($O395="","",VLOOKUP($O395,image!$A:$N,3,FALSE))</f>
        <v/>
      </c>
    </row>
    <row r="396" spans="1:17" s="22" customFormat="1" x14ac:dyDescent="0.25">
      <c r="A396" s="21">
        <v>560</v>
      </c>
      <c r="B396" s="22">
        <f>IF($A396,VLOOKUP($A396,posting!$A:$N,2,FALSE),"")</f>
        <v>38</v>
      </c>
      <c r="C396" s="22">
        <f>IF($A396,VLOOKUP($A396,posting!$A:$N,3,FALSE),"")</f>
        <v>155</v>
      </c>
      <c r="D396" s="23" t="str">
        <f>IF($A396,VLOOKUP($A396,posting!$A:$N,4,FALSE),"")</f>
        <v>religion und politik liegen in manchen länder nicht so weit auseinander</v>
      </c>
      <c r="E396" s="22" t="str">
        <f>IF($A396,VLOOKUP($A396,posting!$A:$N,12,FALSE),"")</f>
        <v>TXT</v>
      </c>
      <c r="F396" s="22">
        <v>-1</v>
      </c>
      <c r="G396" s="22">
        <v>1</v>
      </c>
      <c r="H396" s="22" t="str">
        <f>IF($A396,IF(VLOOKUP($A396,posting!$A:$N,5,FALSE)&gt;0,VLOOKUP($A396,posting!$A:$N,5,FALSE),""),"")</f>
        <v/>
      </c>
      <c r="I396" s="24">
        <f>IF($A396,VLOOKUP($A396,posting!$A:$N,6,FALSE),"")</f>
        <v>41625.727569444447</v>
      </c>
      <c r="J396" s="24">
        <f>IF($A396,VLOOKUP($A396,posting!$A:$N,7,FALSE),"")</f>
        <v>41625.727743055555</v>
      </c>
      <c r="K396" s="24">
        <f>IF($A396,VLOOKUP($A396,posting!$A:$N,8,FALSE),"")</f>
        <v>41625.727766203701</v>
      </c>
      <c r="L396" s="24">
        <f>IF($A396,VLOOKUP($A396,posting!$A:$N,9,FALSE),"")</f>
        <v>41625.728738425925</v>
      </c>
      <c r="M396" s="22">
        <f>IF($A396,VLOOKUP($A396,posting!$A:$N,10,FALSE),"")</f>
        <v>0.33333333333333298</v>
      </c>
      <c r="N396" s="22">
        <f>IF($A396,VLOOKUP($A396,posting!$A:$N,11,FALSE),"")</f>
        <v>0</v>
      </c>
      <c r="O396" s="22" t="str">
        <f>IF($A396,IF(VLOOKUP($A396,posting!$A:$N,13,FALSE)&gt;0,VLOOKUP($A396,posting!$A:$N,13,FALSE),""),"")</f>
        <v/>
      </c>
      <c r="P396" s="22" t="str">
        <f>IF($A396,IF(VLOOKUP($A396,posting!$A:$N,14,FALSE)&gt;0,VLOOKUP($A396,posting!$A:$N,14,FALSE),""),"")</f>
        <v/>
      </c>
      <c r="Q396" s="22" t="str">
        <f>IF($O396="","",VLOOKUP($O396,image!$A:$N,3,FALSE))</f>
        <v/>
      </c>
    </row>
    <row r="397" spans="1:17" s="22" customFormat="1" x14ac:dyDescent="0.25">
      <c r="A397" s="21">
        <v>561</v>
      </c>
      <c r="B397" s="22">
        <f>IF($A397,VLOOKUP($A397,posting!$A:$N,2,FALSE),"")</f>
        <v>38</v>
      </c>
      <c r="C397" s="22">
        <f>IF($A397,VLOOKUP($A397,posting!$A:$N,3,FALSE),"")</f>
        <v>154</v>
      </c>
      <c r="D397" s="23" t="str">
        <f>IF($A397,VLOOKUP($A397,posting!$A:$N,4,FALSE),"")</f>
        <v>Ist dann also die Form des Austragens entscheidender als die Motivation?</v>
      </c>
      <c r="E397" s="22" t="str">
        <f>IF($A397,VLOOKUP($A397,posting!$A:$N,12,FALSE),"")</f>
        <v>TXT</v>
      </c>
      <c r="F397" s="22">
        <v>-1</v>
      </c>
      <c r="G397" s="22">
        <v>1</v>
      </c>
      <c r="H397" s="22" t="str">
        <f>IF($A397,IF(VLOOKUP($A397,posting!$A:$N,5,FALSE)&gt;0,VLOOKUP($A397,posting!$A:$N,5,FALSE),""),"")</f>
        <v/>
      </c>
      <c r="I397" s="24">
        <f>IF($A397,VLOOKUP($A397,posting!$A:$N,6,FALSE),"")</f>
        <v>41625.728043981479</v>
      </c>
      <c r="J397" s="24">
        <f>IF($A397,VLOOKUP($A397,posting!$A:$N,7,FALSE),"")</f>
        <v>41625.728425925925</v>
      </c>
      <c r="K397" s="24">
        <f>IF($A397,VLOOKUP($A397,posting!$A:$N,8,FALSE),"")</f>
        <v>41625.728437500002</v>
      </c>
      <c r="L397" s="24">
        <f>IF($A397,VLOOKUP($A397,posting!$A:$N,9,FALSE),"")</f>
        <v>41625.729004629633</v>
      </c>
      <c r="M397" s="22">
        <f>IF($A397,VLOOKUP($A397,posting!$A:$N,10,FALSE),"")</f>
        <v>0.32673267326732702</v>
      </c>
      <c r="N397" s="22">
        <f>IF($A397,VLOOKUP($A397,posting!$A:$N,11,FALSE),"")</f>
        <v>0</v>
      </c>
      <c r="O397" s="22" t="str">
        <f>IF($A397,IF(VLOOKUP($A397,posting!$A:$N,13,FALSE)&gt;0,VLOOKUP($A397,posting!$A:$N,13,FALSE),""),"")</f>
        <v/>
      </c>
      <c r="P397" s="22" t="str">
        <f>IF($A397,IF(VLOOKUP($A397,posting!$A:$N,14,FALSE)&gt;0,VLOOKUP($A397,posting!$A:$N,14,FALSE),""),"")</f>
        <v/>
      </c>
      <c r="Q397" s="22" t="str">
        <f>IF($O397="","",VLOOKUP($O397,image!$A:$N,3,FALSE))</f>
        <v/>
      </c>
    </row>
    <row r="398" spans="1:17" s="22" customFormat="1" x14ac:dyDescent="0.25">
      <c r="A398" s="21">
        <v>562</v>
      </c>
      <c r="B398" s="22">
        <f>IF($A398,VLOOKUP($A398,posting!$A:$N,2,FALSE),"")</f>
        <v>38</v>
      </c>
      <c r="C398" s="22">
        <f>IF($A398,VLOOKUP($A398,posting!$A:$N,3,FALSE),"")</f>
        <v>158</v>
      </c>
      <c r="D398" s="23" t="str">
        <f>IF($A398,VLOOKUP($A398,posting!$A:$N,4,FALSE),"")</f>
        <v>RAF und Al'Qaeda sind nun wirklich zwei paar Schuhe, linksradikalismus vs. religiöser fundamentalismus</v>
      </c>
      <c r="E398" s="22" t="str">
        <f>IF($A398,VLOOKUP($A398,posting!$A:$N,12,FALSE),"")</f>
        <v>TXT</v>
      </c>
      <c r="F398" s="22">
        <v>-1</v>
      </c>
      <c r="G398" s="22">
        <v>1</v>
      </c>
      <c r="H398" s="22" t="str">
        <f>IF($A398,IF(VLOOKUP($A398,posting!$A:$N,5,FALSE)&gt;0,VLOOKUP($A398,posting!$A:$N,5,FALSE),""),"")</f>
        <v/>
      </c>
      <c r="I398" s="24">
        <f>IF($A398,VLOOKUP($A398,posting!$A:$N,6,FALSE),"")</f>
        <v>41625.727442129632</v>
      </c>
      <c r="J398" s="24">
        <f>IF($A398,VLOOKUP($A398,posting!$A:$N,7,FALSE),"")</f>
        <v>41625.728310185186</v>
      </c>
      <c r="K398" s="24">
        <f>IF($A398,VLOOKUP($A398,posting!$A:$N,8,FALSE),"")</f>
        <v>41625.728368055556</v>
      </c>
      <c r="L398" s="24">
        <f>IF($A398,VLOOKUP($A398,posting!$A:$N,9,FALSE),"")</f>
        <v>41625.729351851849</v>
      </c>
      <c r="M398" s="22">
        <f>IF($A398,VLOOKUP($A398,posting!$A:$N,10,FALSE),"")</f>
        <v>0.34653465346534701</v>
      </c>
      <c r="N398" s="22">
        <f>IF($A398,VLOOKUP($A398,posting!$A:$N,11,FALSE),"")</f>
        <v>0</v>
      </c>
      <c r="O398" s="22" t="str">
        <f>IF($A398,IF(VLOOKUP($A398,posting!$A:$N,13,FALSE)&gt;0,VLOOKUP($A398,posting!$A:$N,13,FALSE),""),"")</f>
        <v/>
      </c>
      <c r="P398" s="22" t="str">
        <f>IF($A398,IF(VLOOKUP($A398,posting!$A:$N,14,FALSE)&gt;0,VLOOKUP($A398,posting!$A:$N,14,FALSE),""),"")</f>
        <v/>
      </c>
      <c r="Q398" s="22" t="str">
        <f>IF($O398="","",VLOOKUP($O398,image!$A:$N,3,FALSE))</f>
        <v/>
      </c>
    </row>
    <row r="399" spans="1:17" s="22" customFormat="1" x14ac:dyDescent="0.25">
      <c r="A399" s="21">
        <v>563</v>
      </c>
      <c r="B399" s="22">
        <f>IF($A399,VLOOKUP($A399,posting!$A:$N,2,FALSE),"")</f>
        <v>38</v>
      </c>
      <c r="C399" s="22">
        <f>IF($A399,VLOOKUP($A399,posting!$A:$N,3,FALSE),"")</f>
        <v>152</v>
      </c>
      <c r="D399" s="23" t="str">
        <f>IF($A399,VLOOKUP($A399,posting!$A:$N,4,FALSE),"")</f>
        <v>ein wichtiger weiterer punkt ist der internationalismus und die nationale ausrichtung.</v>
      </c>
      <c r="E399" s="22" t="str">
        <f>IF($A399,VLOOKUP($A399,posting!$A:$N,12,FALSE),"")</f>
        <v>TXT</v>
      </c>
      <c r="F399" s="22">
        <v>-1</v>
      </c>
      <c r="G399" s="22">
        <v>1</v>
      </c>
      <c r="H399" s="22" t="str">
        <f>IF($A399,IF(VLOOKUP($A399,posting!$A:$N,5,FALSE)&gt;0,VLOOKUP($A399,posting!$A:$N,5,FALSE),""),"")</f>
        <v/>
      </c>
      <c r="I399" s="24">
        <f>IF($A399,VLOOKUP($A399,posting!$A:$N,6,FALSE),"")</f>
        <v>41625.728333333333</v>
      </c>
      <c r="J399" s="24">
        <f>IF($A399,VLOOKUP($A399,posting!$A:$N,7,FALSE),"")</f>
        <v>41625.728506944448</v>
      </c>
      <c r="K399" s="24">
        <f>IF($A399,VLOOKUP($A399,posting!$A:$N,8,FALSE),"")</f>
        <v>41625.728530092594</v>
      </c>
      <c r="L399" s="24">
        <f>IF($A399,VLOOKUP($A399,posting!$A:$N,9,FALSE),"")</f>
        <v>41625.729479166665</v>
      </c>
      <c r="M399" s="22">
        <f>IF($A399,VLOOKUP($A399,posting!$A:$N,10,FALSE),"")</f>
        <v>0.33333333333333298</v>
      </c>
      <c r="N399" s="22">
        <f>IF($A399,VLOOKUP($A399,posting!$A:$N,11,FALSE),"")</f>
        <v>0</v>
      </c>
      <c r="O399" s="22" t="str">
        <f>IF($A399,IF(VLOOKUP($A399,posting!$A:$N,13,FALSE)&gt;0,VLOOKUP($A399,posting!$A:$N,13,FALSE),""),"")</f>
        <v/>
      </c>
      <c r="P399" s="22" t="str">
        <f>IF($A399,IF(VLOOKUP($A399,posting!$A:$N,14,FALSE)&gt;0,VLOOKUP($A399,posting!$A:$N,14,FALSE),""),"")</f>
        <v/>
      </c>
      <c r="Q399" s="22" t="str">
        <f>IF($O399="","",VLOOKUP($O399,image!$A:$N,3,FALSE))</f>
        <v/>
      </c>
    </row>
    <row r="400" spans="1:17" s="22" customFormat="1" x14ac:dyDescent="0.25">
      <c r="A400" s="21">
        <v>564</v>
      </c>
      <c r="B400" s="22">
        <f>IF($A400,VLOOKUP($A400,posting!$A:$N,2,FALSE),"")</f>
        <v>38</v>
      </c>
      <c r="C400" s="22">
        <f>IF($A400,VLOOKUP($A400,posting!$A:$N,3,FALSE),"")</f>
        <v>154</v>
      </c>
      <c r="D400" s="23" t="str">
        <f>IF($A400,VLOOKUP($A400,posting!$A:$N,4,FALSE),"")</f>
        <v>Aber beides ist/war ja nunmal Terrorismus.</v>
      </c>
      <c r="E400" s="22" t="str">
        <f>IF($A400,VLOOKUP($A400,posting!$A:$N,12,FALSE),"")</f>
        <v>TXT</v>
      </c>
      <c r="F400" s="22">
        <v>-1</v>
      </c>
      <c r="G400" s="22">
        <v>1</v>
      </c>
      <c r="H400" s="22" t="str">
        <f>IF($A400,IF(VLOOKUP($A400,posting!$A:$N,5,FALSE)&gt;0,VLOOKUP($A400,posting!$A:$N,5,FALSE),""),"")</f>
        <v/>
      </c>
      <c r="I400" s="24">
        <f>IF($A400,VLOOKUP($A400,posting!$A:$N,6,FALSE),"")</f>
        <v>41625.728900462964</v>
      </c>
      <c r="J400" s="24">
        <f>IF($A400,VLOOKUP($A400,posting!$A:$N,7,FALSE),"")</f>
        <v>41625.729930555557</v>
      </c>
      <c r="K400" s="24">
        <f>IF($A400,VLOOKUP($A400,posting!$A:$N,8,FALSE),"")</f>
        <v>41625.729988425926</v>
      </c>
      <c r="L400" s="24">
        <f>IF($A400,VLOOKUP($A400,posting!$A:$N,9,FALSE),"")</f>
        <v>41625.730555555558</v>
      </c>
      <c r="M400" s="22">
        <f>IF($A400,VLOOKUP($A400,posting!$A:$N,10,FALSE),"")</f>
        <v>0.32673267326732702</v>
      </c>
      <c r="N400" s="22">
        <f>IF($A400,VLOOKUP($A400,posting!$A:$N,11,FALSE),"")</f>
        <v>0</v>
      </c>
      <c r="O400" s="22" t="str">
        <f>IF($A400,IF(VLOOKUP($A400,posting!$A:$N,13,FALSE)&gt;0,VLOOKUP($A400,posting!$A:$N,13,FALSE),""),"")</f>
        <v/>
      </c>
      <c r="P400" s="22" t="str">
        <f>IF($A400,IF(VLOOKUP($A400,posting!$A:$N,14,FALSE)&gt;0,VLOOKUP($A400,posting!$A:$N,14,FALSE),""),"")</f>
        <v/>
      </c>
      <c r="Q400" s="22" t="str">
        <f>IF($O400="","",VLOOKUP($O400,image!$A:$N,3,FALSE))</f>
        <v/>
      </c>
    </row>
    <row r="401" spans="1:17" s="22" customFormat="1" x14ac:dyDescent="0.25">
      <c r="A401" s="21">
        <v>565</v>
      </c>
      <c r="B401" s="22">
        <f>IF($A401,VLOOKUP($A401,posting!$A:$N,2,FALSE),"")</f>
        <v>38</v>
      </c>
      <c r="C401" s="22">
        <f>IF($A401,VLOOKUP($A401,posting!$A:$N,3,FALSE),"")</f>
        <v>159</v>
      </c>
      <c r="D401" s="23" t="str">
        <f>IF($A401,VLOOKUP($A401,posting!$A:$N,4,FALSE),"")</f>
        <v>Das bestreitet niemand</v>
      </c>
      <c r="E401" s="22" t="str">
        <f>IF($A401,VLOOKUP($A401,posting!$A:$N,12,FALSE),"")</f>
        <v>TXT</v>
      </c>
      <c r="F401" s="22">
        <v>-1</v>
      </c>
      <c r="G401" s="22">
        <v>1</v>
      </c>
      <c r="H401" s="22" t="str">
        <f>IF($A401,IF(VLOOKUP($A401,posting!$A:$N,5,FALSE)&gt;0,VLOOKUP($A401,posting!$A:$N,5,FALSE),""),"")</f>
        <v/>
      </c>
      <c r="I401" s="24">
        <f>IF($A401,VLOOKUP($A401,posting!$A:$N,6,FALSE),"")</f>
        <v>41625.73064814815</v>
      </c>
      <c r="J401" s="24">
        <f>IF($A401,VLOOKUP($A401,posting!$A:$N,7,FALSE),"")</f>
        <v>41625.730752314812</v>
      </c>
      <c r="K401" s="24">
        <f>IF($A401,VLOOKUP($A401,posting!$A:$N,8,FALSE),"")</f>
        <v>41625.730763888889</v>
      </c>
      <c r="L401" s="24">
        <f>IF($A401,VLOOKUP($A401,posting!$A:$N,9,FALSE),"")</f>
        <v>41625.731053240743</v>
      </c>
      <c r="M401" s="22">
        <f>IF($A401,VLOOKUP($A401,posting!$A:$N,10,FALSE),"")</f>
        <v>0.32013201320132001</v>
      </c>
      <c r="N401" s="22">
        <f>IF($A401,VLOOKUP($A401,posting!$A:$N,11,FALSE),"")</f>
        <v>0</v>
      </c>
      <c r="O401" s="22" t="str">
        <f>IF($A401,IF(VLOOKUP($A401,posting!$A:$N,13,FALSE)&gt;0,VLOOKUP($A401,posting!$A:$N,13,FALSE),""),"")</f>
        <v/>
      </c>
      <c r="P401" s="22" t="str">
        <f>IF($A401,IF(VLOOKUP($A401,posting!$A:$N,14,FALSE)&gt;0,VLOOKUP($A401,posting!$A:$N,14,FALSE),""),"")</f>
        <v/>
      </c>
      <c r="Q401" s="22" t="str">
        <f>IF($O401="","",VLOOKUP($O401,image!$A:$N,3,FALSE))</f>
        <v/>
      </c>
    </row>
    <row r="402" spans="1:17" s="22" customFormat="1" ht="30" x14ac:dyDescent="0.25">
      <c r="A402" s="21">
        <v>566</v>
      </c>
      <c r="B402" s="22">
        <f>IF($A402,VLOOKUP($A402,posting!$A:$N,2,FALSE),"")</f>
        <v>38</v>
      </c>
      <c r="C402" s="22">
        <f>IF($A402,VLOOKUP($A402,posting!$A:$N,3,FALSE),"")</f>
        <v>158</v>
      </c>
      <c r="D402" s="23" t="str">
        <f>IF($A402,VLOOKUP($A402,posting!$A:$N,4,FALSE),"")</f>
        <v>Mag sein das Ziel ist aber jeweils ein anderes außerdem wird es anders umgesetzt...gegen al quaeda ist die RAF eine dilettantenverein</v>
      </c>
      <c r="E402" s="22" t="str">
        <f>IF($A402,VLOOKUP($A402,posting!$A:$N,12,FALSE),"")</f>
        <v>TXT</v>
      </c>
      <c r="F402" s="22">
        <v>-1</v>
      </c>
      <c r="G402" s="22">
        <v>1</v>
      </c>
      <c r="H402" s="22" t="str">
        <f>IF($A402,IF(VLOOKUP($A402,posting!$A:$N,5,FALSE)&gt;0,VLOOKUP($A402,posting!$A:$N,5,FALSE),""),"")</f>
        <v/>
      </c>
      <c r="I402" s="24">
        <f>IF($A402,VLOOKUP($A402,posting!$A:$N,6,FALSE),"")</f>
        <v>41625.729733796295</v>
      </c>
      <c r="J402" s="24">
        <f>IF($A402,VLOOKUP($A402,posting!$A:$N,7,FALSE),"")</f>
        <v>41625.730682870373</v>
      </c>
      <c r="K402" s="24">
        <f>IF($A402,VLOOKUP($A402,posting!$A:$N,8,FALSE),"")</f>
        <v>41625.730717592596</v>
      </c>
      <c r="L402" s="24">
        <f>IF($A402,VLOOKUP($A402,posting!$A:$N,9,FALSE),"")</f>
        <v>41625.73170138889</v>
      </c>
      <c r="M402" s="22">
        <f>IF($A402,VLOOKUP($A402,posting!$A:$N,10,FALSE),"")</f>
        <v>0.343234323432343</v>
      </c>
      <c r="N402" s="22">
        <f>IF($A402,VLOOKUP($A402,posting!$A:$N,11,FALSE),"")</f>
        <v>0</v>
      </c>
      <c r="O402" s="22" t="str">
        <f>IF($A402,IF(VLOOKUP($A402,posting!$A:$N,13,FALSE)&gt;0,VLOOKUP($A402,posting!$A:$N,13,FALSE),""),"")</f>
        <v/>
      </c>
      <c r="P402" s="22" t="str">
        <f>IF($A402,IF(VLOOKUP($A402,posting!$A:$N,14,FALSE)&gt;0,VLOOKUP($A402,posting!$A:$N,14,FALSE),""),"")</f>
        <v/>
      </c>
      <c r="Q402" s="22" t="str">
        <f>IF($O402="","",VLOOKUP($O402,image!$A:$N,3,FALSE))</f>
        <v/>
      </c>
    </row>
    <row r="403" spans="1:17" s="22" customFormat="1" x14ac:dyDescent="0.25">
      <c r="A403" s="21">
        <v>567</v>
      </c>
      <c r="B403" s="22">
        <f>IF($A403,VLOOKUP($A403,posting!$A:$N,2,FALSE),"")</f>
        <v>38</v>
      </c>
      <c r="C403" s="22">
        <f>IF($A403,VLOOKUP($A403,posting!$A:$N,3,FALSE),"")</f>
        <v>155</v>
      </c>
      <c r="D403" s="23" t="str">
        <f>IF($A403,VLOOKUP($A403,posting!$A:$N,4,FALSE),"")</f>
        <v>hätte ich mal informatik studiert....</v>
      </c>
      <c r="E403" s="22" t="str">
        <f>IF($A403,VLOOKUP($A403,posting!$A:$N,12,FALSE),"")</f>
        <v>TXT</v>
      </c>
      <c r="F403" s="22">
        <v>-1</v>
      </c>
      <c r="G403" s="22">
        <v>1</v>
      </c>
      <c r="H403" s="22" t="str">
        <f>IF($A403,IF(VLOOKUP($A403,posting!$A:$N,5,FALSE)&gt;0,VLOOKUP($A403,posting!$A:$N,5,FALSE),""),"")</f>
        <v/>
      </c>
      <c r="I403" s="24">
        <f>IF($A403,VLOOKUP($A403,posting!$A:$N,6,FALSE),"")</f>
        <v>41625.730624999997</v>
      </c>
      <c r="J403" s="24">
        <f>IF($A403,VLOOKUP($A403,posting!$A:$N,7,FALSE),"")</f>
        <v>41625.730787037035</v>
      </c>
      <c r="K403" s="24">
        <f>IF($A403,VLOOKUP($A403,posting!$A:$N,8,FALSE),"")</f>
        <v>41625.730833333335</v>
      </c>
      <c r="L403" s="24">
        <f>IF($A403,VLOOKUP($A403,posting!$A:$N,9,FALSE),"")</f>
        <v>41625.731817129628</v>
      </c>
      <c r="M403" s="22">
        <f>IF($A403,VLOOKUP($A403,posting!$A:$N,10,FALSE),"")</f>
        <v>0.32673267326732702</v>
      </c>
      <c r="N403" s="22">
        <f>IF($A403,VLOOKUP($A403,posting!$A:$N,11,FALSE),"")</f>
        <v>0</v>
      </c>
      <c r="O403" s="22" t="str">
        <f>IF($A403,IF(VLOOKUP($A403,posting!$A:$N,13,FALSE)&gt;0,VLOOKUP($A403,posting!$A:$N,13,FALSE),""),"")</f>
        <v/>
      </c>
      <c r="P403" s="22" t="str">
        <f>IF($A403,IF(VLOOKUP($A403,posting!$A:$N,14,FALSE)&gt;0,VLOOKUP($A403,posting!$A:$N,14,FALSE),""),"")</f>
        <v/>
      </c>
      <c r="Q403" s="22" t="str">
        <f>IF($O403="","",VLOOKUP($O403,image!$A:$N,3,FALSE))</f>
        <v/>
      </c>
    </row>
    <row r="404" spans="1:17" s="22" customFormat="1" ht="30" x14ac:dyDescent="0.25">
      <c r="A404" s="21">
        <v>568</v>
      </c>
      <c r="B404" s="22">
        <f>IF($A404,VLOOKUP($A404,posting!$A:$N,2,FALSE),"")</f>
        <v>38</v>
      </c>
      <c r="C404" s="22">
        <f>IF($A404,VLOOKUP($A404,posting!$A:$N,3,FALSE),"")</f>
        <v>154</v>
      </c>
      <c r="D404" s="23" t="str">
        <f>IF($A404,VLOOKUP($A404,posting!$A:$N,4,FALSE),"")</f>
        <v>Wo aber liegen denn dann die Gemeinsamkeiten,  sodass ich in beiden Fällen guten Gewissens von "Terror" sprechen kann.</v>
      </c>
      <c r="E404" s="22" t="str">
        <f>IF($A404,VLOOKUP($A404,posting!$A:$N,12,FALSE),"")</f>
        <v>TXT</v>
      </c>
      <c r="F404" s="22">
        <v>-1</v>
      </c>
      <c r="G404" s="22">
        <v>1</v>
      </c>
      <c r="H404" s="22" t="str">
        <f>IF($A404,IF(VLOOKUP($A404,posting!$A:$N,5,FALSE)&gt;0,VLOOKUP($A404,posting!$A:$N,5,FALSE),""),"")</f>
        <v/>
      </c>
      <c r="I404" s="24">
        <f>IF($A404,VLOOKUP($A404,posting!$A:$N,6,FALSE),"")</f>
        <v>41625.731030092589</v>
      </c>
      <c r="J404" s="24">
        <f>IF($A404,VLOOKUP($A404,posting!$A:$N,7,FALSE),"")</f>
        <v>41625.731631944444</v>
      </c>
      <c r="K404" s="24">
        <f>IF($A404,VLOOKUP($A404,posting!$A:$N,8,FALSE),"")</f>
        <v>41625.73165509259</v>
      </c>
      <c r="L404" s="24">
        <f>IF($A404,VLOOKUP($A404,posting!$A:$N,9,FALSE),"")</f>
        <v>41625.732222222221</v>
      </c>
      <c r="M404" s="22">
        <f>IF($A404,VLOOKUP($A404,posting!$A:$N,10,FALSE),"")</f>
        <v>0.343234323432343</v>
      </c>
      <c r="N404" s="22">
        <f>IF($A404,VLOOKUP($A404,posting!$A:$N,11,FALSE),"")</f>
        <v>0</v>
      </c>
      <c r="O404" s="22" t="str">
        <f>IF($A404,IF(VLOOKUP($A404,posting!$A:$N,13,FALSE)&gt;0,VLOOKUP($A404,posting!$A:$N,13,FALSE),""),"")</f>
        <v/>
      </c>
      <c r="P404" s="22" t="str">
        <f>IF($A404,IF(VLOOKUP($A404,posting!$A:$N,14,FALSE)&gt;0,VLOOKUP($A404,posting!$A:$N,14,FALSE),""),"")</f>
        <v/>
      </c>
      <c r="Q404" s="22" t="str">
        <f>IF($O404="","",VLOOKUP($O404,image!$A:$N,3,FALSE))</f>
        <v/>
      </c>
    </row>
    <row r="405" spans="1:17" s="22" customFormat="1" x14ac:dyDescent="0.25">
      <c r="A405" s="21">
        <v>569</v>
      </c>
      <c r="B405" s="22">
        <f>IF($A405,VLOOKUP($A405,posting!$A:$N,2,FALSE),"")</f>
        <v>38</v>
      </c>
      <c r="C405" s="22">
        <f>IF($A405,VLOOKUP($A405,posting!$A:$N,3,FALSE),"")</f>
        <v>155</v>
      </c>
      <c r="D405" s="23" t="str">
        <f>IF($A405,VLOOKUP($A405,posting!$A:$N,4,FALSE),"")</f>
        <v>google --&gt; Terror</v>
      </c>
      <c r="E405" s="22" t="str">
        <f>IF($A405,VLOOKUP($A405,posting!$A:$N,12,FALSE),"")</f>
        <v>TXT</v>
      </c>
      <c r="F405" s="22">
        <v>-1</v>
      </c>
      <c r="G405" s="22">
        <v>1</v>
      </c>
      <c r="H405" s="22" t="str">
        <f>IF($A405,IF(VLOOKUP($A405,posting!$A:$N,5,FALSE)&gt;0,VLOOKUP($A405,posting!$A:$N,5,FALSE),""),"")</f>
        <v/>
      </c>
      <c r="I405" s="24">
        <f>IF($A405,VLOOKUP($A405,posting!$A:$N,6,FALSE),"")</f>
        <v>41625.731516203705</v>
      </c>
      <c r="J405" s="24">
        <f>IF($A405,VLOOKUP($A405,posting!$A:$N,7,FALSE),"")</f>
        <v>41625.731574074074</v>
      </c>
      <c r="K405" s="24">
        <f>IF($A405,VLOOKUP($A405,posting!$A:$N,8,FALSE),"")</f>
        <v>41625.73159722222</v>
      </c>
      <c r="L405" s="24">
        <f>IF($A405,VLOOKUP($A405,posting!$A:$N,9,FALSE),"")</f>
        <v>41625.732569444444</v>
      </c>
      <c r="M405" s="22">
        <f>IF($A405,VLOOKUP($A405,posting!$A:$N,10,FALSE),"")</f>
        <v>0.32013201320132001</v>
      </c>
      <c r="N405" s="22">
        <f>IF($A405,VLOOKUP($A405,posting!$A:$N,11,FALSE),"")</f>
        <v>0</v>
      </c>
      <c r="O405" s="22" t="str">
        <f>IF($A405,IF(VLOOKUP($A405,posting!$A:$N,13,FALSE)&gt;0,VLOOKUP($A405,posting!$A:$N,13,FALSE),""),"")</f>
        <v/>
      </c>
      <c r="P405" s="22" t="str">
        <f>IF($A405,IF(VLOOKUP($A405,posting!$A:$N,14,FALSE)&gt;0,VLOOKUP($A405,posting!$A:$N,14,FALSE),""),"")</f>
        <v/>
      </c>
      <c r="Q405" s="22" t="str">
        <f>IF($O405="","",VLOOKUP($O405,image!$A:$N,3,FALSE))</f>
        <v/>
      </c>
    </row>
    <row r="406" spans="1:17" s="22" customFormat="1" x14ac:dyDescent="0.25">
      <c r="A406" s="21">
        <v>570</v>
      </c>
      <c r="B406" s="22">
        <f>IF($A406,VLOOKUP($A406,posting!$A:$N,2,FALSE),"")</f>
        <v>38</v>
      </c>
      <c r="C406" s="22">
        <f>IF($A406,VLOOKUP($A406,posting!$A:$N,3,FALSE),"")</f>
        <v>156</v>
      </c>
      <c r="D406" s="23" t="str">
        <f>IF($A406,VLOOKUP($A406,posting!$A:$N,4,FALSE),"")</f>
        <v>Mal ehrlich - welcher schüler in der sekI schaltet beim filme gucken nicht auf leerlauf?</v>
      </c>
      <c r="E406" s="22" t="str">
        <f>IF($A406,VLOOKUP($A406,posting!$A:$N,12,FALSE),"")</f>
        <v>TXT</v>
      </c>
      <c r="F406" s="22">
        <v>-1</v>
      </c>
      <c r="G406" s="22">
        <v>1</v>
      </c>
      <c r="H406" s="22" t="str">
        <f>IF($A406,IF(VLOOKUP($A406,posting!$A:$N,5,FALSE)&gt;0,VLOOKUP($A406,posting!$A:$N,5,FALSE),""),"")</f>
        <v/>
      </c>
      <c r="I406" s="24">
        <f>IF($A406,VLOOKUP($A406,posting!$A:$N,6,FALSE),"")</f>
        <v>41625.731921296298</v>
      </c>
      <c r="J406" s="24">
        <f>IF($A406,VLOOKUP($A406,posting!$A:$N,7,FALSE),"")</f>
        <v>41625.731921296298</v>
      </c>
      <c r="K406" s="24">
        <f>IF($A406,VLOOKUP($A406,posting!$A:$N,8,FALSE),"")</f>
        <v>41625.731956018521</v>
      </c>
      <c r="L406" s="24">
        <f>IF($A406,VLOOKUP($A406,posting!$A:$N,9,FALSE),"")</f>
        <v>41625.732928240737</v>
      </c>
      <c r="M406" s="22">
        <f>IF($A406,VLOOKUP($A406,posting!$A:$N,10,FALSE),"")</f>
        <v>0.343234323432343</v>
      </c>
      <c r="N406" s="22">
        <f>IF($A406,VLOOKUP($A406,posting!$A:$N,11,FALSE),"")</f>
        <v>0</v>
      </c>
      <c r="O406" s="22" t="str">
        <f>IF($A406,IF(VLOOKUP($A406,posting!$A:$N,13,FALSE)&gt;0,VLOOKUP($A406,posting!$A:$N,13,FALSE),""),"")</f>
        <v/>
      </c>
      <c r="P406" s="22" t="str">
        <f>IF($A406,IF(VLOOKUP($A406,posting!$A:$N,14,FALSE)&gt;0,VLOOKUP($A406,posting!$A:$N,14,FALSE),""),"")</f>
        <v/>
      </c>
      <c r="Q406" s="22" t="str">
        <f>IF($O406="","",VLOOKUP($O406,image!$A:$N,3,FALSE))</f>
        <v/>
      </c>
    </row>
    <row r="407" spans="1:17" s="22" customFormat="1" x14ac:dyDescent="0.25">
      <c r="A407" s="21">
        <v>571</v>
      </c>
      <c r="B407" s="22">
        <f>IF($A407,VLOOKUP($A407,posting!$A:$N,2,FALSE),"")</f>
        <v>38</v>
      </c>
      <c r="C407" s="22">
        <f>IF($A407,VLOOKUP($A407,posting!$A:$N,3,FALSE),"")</f>
        <v>159</v>
      </c>
      <c r="D407" s="23" t="str">
        <f>IF($A407,VLOOKUP($A407,posting!$A:$N,4,FALSE),"")</f>
        <v>Das Ziel ist ein aderes? Raf schlachtet also Kühe</v>
      </c>
      <c r="E407" s="22" t="str">
        <f>IF($A407,VLOOKUP($A407,posting!$A:$N,12,FALSE),"")</f>
        <v>TXT</v>
      </c>
      <c r="F407" s="22">
        <v>-1</v>
      </c>
      <c r="G407" s="22">
        <v>1</v>
      </c>
      <c r="H407" s="22" t="str">
        <f>IF($A407,IF(VLOOKUP($A407,posting!$A:$N,5,FALSE)&gt;0,VLOOKUP($A407,posting!$A:$N,5,FALSE),""),"")</f>
        <v/>
      </c>
      <c r="I407" s="24">
        <f>IF($A407,VLOOKUP($A407,posting!$A:$N,6,FALSE),"")</f>
        <v>41625.73170138889</v>
      </c>
      <c r="J407" s="24">
        <f>IF($A407,VLOOKUP($A407,posting!$A:$N,7,FALSE),"")</f>
        <v>41625.732569444444</v>
      </c>
      <c r="K407" s="24">
        <f>IF($A407,VLOOKUP($A407,posting!$A:$N,8,FALSE),"")</f>
        <v>41625.732662037037</v>
      </c>
      <c r="L407" s="24">
        <f>IF($A407,VLOOKUP($A407,posting!$A:$N,9,FALSE),"")</f>
        <v>41625.732939814814</v>
      </c>
      <c r="M407" s="22">
        <f>IF($A407,VLOOKUP($A407,posting!$A:$N,10,FALSE),"")</f>
        <v>0.33003300330032997</v>
      </c>
      <c r="N407" s="22">
        <f>IF($A407,VLOOKUP($A407,posting!$A:$N,11,FALSE),"")</f>
        <v>0</v>
      </c>
      <c r="O407" s="22" t="str">
        <f>IF($A407,IF(VLOOKUP($A407,posting!$A:$N,13,FALSE)&gt;0,VLOOKUP($A407,posting!$A:$N,13,FALSE),""),"")</f>
        <v/>
      </c>
      <c r="P407" s="22" t="str">
        <f>IF($A407,IF(VLOOKUP($A407,posting!$A:$N,14,FALSE)&gt;0,VLOOKUP($A407,posting!$A:$N,14,FALSE),""),"")</f>
        <v/>
      </c>
      <c r="Q407" s="22" t="str">
        <f>IF($O407="","",VLOOKUP($O407,image!$A:$N,3,FALSE))</f>
        <v/>
      </c>
    </row>
    <row r="408" spans="1:17" s="22" customFormat="1" x14ac:dyDescent="0.25">
      <c r="A408" s="21">
        <v>572</v>
      </c>
      <c r="B408" s="22">
        <f>IF($A408,VLOOKUP($A408,posting!$A:$N,2,FALSE),"")</f>
        <v>38</v>
      </c>
      <c r="C408" s="22">
        <f>IF($A408,VLOOKUP($A408,posting!$A:$N,3,FALSE),"")</f>
        <v>154</v>
      </c>
      <c r="D408" s="23" t="str">
        <f>IF($A408,VLOOKUP($A408,posting!$A:$N,4,FALSE),"")</f>
        <v>Da kennt aber jemand alle Antworten,  wa?</v>
      </c>
      <c r="E408" s="22" t="str">
        <f>IF($A408,VLOOKUP($A408,posting!$A:$N,12,FALSE),"")</f>
        <v>TXT</v>
      </c>
      <c r="F408" s="22">
        <v>-1</v>
      </c>
      <c r="G408" s="22">
        <v>1</v>
      </c>
      <c r="H408" s="22" t="str">
        <f>IF($A408,IF(VLOOKUP($A408,posting!$A:$N,5,FALSE)&gt;0,VLOOKUP($A408,posting!$A:$N,5,FALSE),""),"")</f>
        <v/>
      </c>
      <c r="I408" s="24">
        <f>IF($A408,VLOOKUP($A408,posting!$A:$N,6,FALSE),"")</f>
        <v>41625.732256944444</v>
      </c>
      <c r="J408" s="24">
        <f>IF($A408,VLOOKUP($A408,posting!$A:$N,7,FALSE),"")</f>
        <v>41625.732418981483</v>
      </c>
      <c r="K408" s="24">
        <f>IF($A408,VLOOKUP($A408,posting!$A:$N,8,FALSE),"")</f>
        <v>41625.732430555552</v>
      </c>
      <c r="L408" s="24">
        <f>IF($A408,VLOOKUP($A408,posting!$A:$N,9,FALSE),"")</f>
        <v>41625.732997685183</v>
      </c>
      <c r="M408" s="22">
        <f>IF($A408,VLOOKUP($A408,posting!$A:$N,10,FALSE),"")</f>
        <v>0.32673267326732702</v>
      </c>
      <c r="N408" s="22">
        <f>IF($A408,VLOOKUP($A408,posting!$A:$N,11,FALSE),"")</f>
        <v>0</v>
      </c>
      <c r="O408" s="22" t="str">
        <f>IF($A408,IF(VLOOKUP($A408,posting!$A:$N,13,FALSE)&gt;0,VLOOKUP($A408,posting!$A:$N,13,FALSE),""),"")</f>
        <v/>
      </c>
      <c r="P408" s="22" t="str">
        <f>IF($A408,IF(VLOOKUP($A408,posting!$A:$N,14,FALSE)&gt;0,VLOOKUP($A408,posting!$A:$N,14,FALSE),""),"")</f>
        <v/>
      </c>
      <c r="Q408" s="22" t="str">
        <f>IF($O408="","",VLOOKUP($O408,image!$A:$N,3,FALSE))</f>
        <v/>
      </c>
    </row>
    <row r="409" spans="1:17" s="22" customFormat="1" x14ac:dyDescent="0.25">
      <c r="A409" s="21">
        <v>573</v>
      </c>
      <c r="B409" s="22">
        <f>IF($A409,VLOOKUP($A409,posting!$A:$N,2,FALSE),"")</f>
        <v>38</v>
      </c>
      <c r="C409" s="22">
        <f>IF($A409,VLOOKUP($A409,posting!$A:$N,3,FALSE),"")</f>
        <v>158</v>
      </c>
      <c r="D409" s="23" t="str">
        <f>IF($A409,VLOOKUP($A409,posting!$A:$N,4,FALSE),"")</f>
        <v>reicht dir als antwort die umsetzung von attentaten zur durchsetzung der eigenen ziele?</v>
      </c>
      <c r="E409" s="22" t="str">
        <f>IF($A409,VLOOKUP($A409,posting!$A:$N,12,FALSE),"")</f>
        <v>TXT</v>
      </c>
      <c r="F409" s="22">
        <v>-1</v>
      </c>
      <c r="G409" s="22">
        <v>1</v>
      </c>
      <c r="H409" s="22" t="str">
        <f>IF($A409,IF(VLOOKUP($A409,posting!$A:$N,5,FALSE)&gt;0,VLOOKUP($A409,posting!$A:$N,5,FALSE),""),"")</f>
        <v/>
      </c>
      <c r="I409" s="24">
        <f>IF($A409,VLOOKUP($A409,posting!$A:$N,6,FALSE),"")</f>
        <v>41625.731365740743</v>
      </c>
      <c r="J409" s="24">
        <f>IF($A409,VLOOKUP($A409,posting!$A:$N,7,FALSE),"")</f>
        <v>41625.732129629629</v>
      </c>
      <c r="K409" s="24">
        <f>IF($A409,VLOOKUP($A409,posting!$A:$N,8,FALSE),"")</f>
        <v>41625.732152777775</v>
      </c>
      <c r="L409" s="24">
        <f>IF($A409,VLOOKUP($A409,posting!$A:$N,9,FALSE),"")</f>
        <v>41625.733136574076</v>
      </c>
      <c r="M409" s="22">
        <f>IF($A409,VLOOKUP($A409,posting!$A:$N,10,FALSE),"")</f>
        <v>0.33663366336633699</v>
      </c>
      <c r="N409" s="22">
        <f>IF($A409,VLOOKUP($A409,posting!$A:$N,11,FALSE),"")</f>
        <v>0</v>
      </c>
      <c r="O409" s="22" t="str">
        <f>IF($A409,IF(VLOOKUP($A409,posting!$A:$N,13,FALSE)&gt;0,VLOOKUP($A409,posting!$A:$N,13,FALSE),""),"")</f>
        <v/>
      </c>
      <c r="P409" s="22" t="str">
        <f>IF($A409,IF(VLOOKUP($A409,posting!$A:$N,14,FALSE)&gt;0,VLOOKUP($A409,posting!$A:$N,14,FALSE),""),"")</f>
        <v/>
      </c>
      <c r="Q409" s="22" t="str">
        <f>IF($O409="","",VLOOKUP($O409,image!$A:$N,3,FALSE))</f>
        <v/>
      </c>
    </row>
    <row r="410" spans="1:17" s="22" customFormat="1" x14ac:dyDescent="0.25">
      <c r="A410" s="21">
        <v>574</v>
      </c>
      <c r="B410" s="22">
        <f>IF($A410,VLOOKUP($A410,posting!$A:$N,2,FALSE),"")</f>
        <v>38</v>
      </c>
      <c r="C410" s="22">
        <f>IF($A410,VLOOKUP($A410,posting!$A:$N,3,FALSE),"")</f>
        <v>160</v>
      </c>
      <c r="D410" s="23" t="str">
        <f>IF($A410,VLOOKUP($A410,posting!$A:$N,4,FALSE),"")</f>
        <v>guckt mal, an der Decke ist ein Butterbrot. Hinten am Beamer.</v>
      </c>
      <c r="E410" s="22" t="str">
        <f>IF($A410,VLOOKUP($A410,posting!$A:$N,12,FALSE),"")</f>
        <v>TXT</v>
      </c>
      <c r="F410" s="22">
        <v>-1</v>
      </c>
      <c r="G410" s="22">
        <v>1</v>
      </c>
      <c r="H410" s="22" t="str">
        <f>IF($A410,IF(VLOOKUP($A410,posting!$A:$N,5,FALSE)&gt;0,VLOOKUP($A410,posting!$A:$N,5,FALSE),""),"")</f>
        <v/>
      </c>
      <c r="I410" s="24">
        <f>IF($A410,VLOOKUP($A410,posting!$A:$N,6,FALSE),"")</f>
        <v>41625.732222222221</v>
      </c>
      <c r="J410" s="24">
        <f>IF($A410,VLOOKUP($A410,posting!$A:$N,7,FALSE),"")</f>
        <v>41625.73238425926</v>
      </c>
      <c r="K410" s="24">
        <f>IF($A410,VLOOKUP($A410,posting!$A:$N,8,FALSE),"")</f>
        <v>41625.732395833336</v>
      </c>
      <c r="L410" s="24">
        <f>IF($A410,VLOOKUP($A410,posting!$A:$N,9,FALSE),"")</f>
        <v>41625.733391203707</v>
      </c>
      <c r="M410" s="22">
        <f>IF($A410,VLOOKUP($A410,posting!$A:$N,10,FALSE),"")</f>
        <v>0.33333333333333298</v>
      </c>
      <c r="N410" s="22">
        <f>IF($A410,VLOOKUP($A410,posting!$A:$N,11,FALSE),"")</f>
        <v>0</v>
      </c>
      <c r="O410" s="22" t="str">
        <f>IF($A410,IF(VLOOKUP($A410,posting!$A:$N,13,FALSE)&gt;0,VLOOKUP($A410,posting!$A:$N,13,FALSE),""),"")</f>
        <v/>
      </c>
      <c r="P410" s="22" t="str">
        <f>IF($A410,IF(VLOOKUP($A410,posting!$A:$N,14,FALSE)&gt;0,VLOOKUP($A410,posting!$A:$N,14,FALSE),""),"")</f>
        <v/>
      </c>
      <c r="Q410" s="22" t="str">
        <f>IF($O410="","",VLOOKUP($O410,image!$A:$N,3,FALSE))</f>
        <v/>
      </c>
    </row>
    <row r="411" spans="1:17" s="22" customFormat="1" x14ac:dyDescent="0.25">
      <c r="A411" s="21">
        <v>575</v>
      </c>
      <c r="B411" s="22">
        <f>IF($A411,VLOOKUP($A411,posting!$A:$N,2,FALSE),"")</f>
        <v>38</v>
      </c>
      <c r="C411" s="22">
        <f>IF($A411,VLOOKUP($A411,posting!$A:$N,3,FALSE),"")</f>
        <v>154</v>
      </c>
      <c r="D411" s="23" t="str">
        <f>IF($A411,VLOOKUP($A411,posting!$A:$N,4,FALSE),"")</f>
        <v>Nein, nach der Definition wären dann ja auch die US-Special Forces Terroristen.</v>
      </c>
      <c r="E411" s="22" t="str">
        <f>IF($A411,VLOOKUP($A411,posting!$A:$N,12,FALSE),"")</f>
        <v>TXT</v>
      </c>
      <c r="F411" s="22">
        <v>-1</v>
      </c>
      <c r="G411" s="22">
        <v>1</v>
      </c>
      <c r="H411" s="22" t="str">
        <f>IF($A411,IF(VLOOKUP($A411,posting!$A:$N,5,FALSE)&gt;0,VLOOKUP($A411,posting!$A:$N,5,FALSE),""),"")</f>
        <v/>
      </c>
      <c r="I411" s="24">
        <f>IF($A411,VLOOKUP($A411,posting!$A:$N,6,FALSE),"")</f>
        <v>41625.732986111114</v>
      </c>
      <c r="J411" s="24">
        <f>IF($A411,VLOOKUP($A411,posting!$A:$N,7,FALSE),"")</f>
        <v>41625.733437499999</v>
      </c>
      <c r="K411" s="24">
        <f>IF($A411,VLOOKUP($A411,posting!$A:$N,8,FALSE),"")</f>
        <v>41625.733449074076</v>
      </c>
      <c r="L411" s="24">
        <f>IF($A411,VLOOKUP($A411,posting!$A:$N,9,FALSE),"")</f>
        <v>41625.734016203707</v>
      </c>
      <c r="M411" s="22">
        <f>IF($A411,VLOOKUP($A411,posting!$A:$N,10,FALSE),"")</f>
        <v>0.33993399339934</v>
      </c>
      <c r="N411" s="22">
        <f>IF($A411,VLOOKUP($A411,posting!$A:$N,11,FALSE),"")</f>
        <v>0</v>
      </c>
      <c r="O411" s="22" t="str">
        <f>IF($A411,IF(VLOOKUP($A411,posting!$A:$N,13,FALSE)&gt;0,VLOOKUP($A411,posting!$A:$N,13,FALSE),""),"")</f>
        <v/>
      </c>
      <c r="P411" s="22" t="str">
        <f>IF($A411,IF(VLOOKUP($A411,posting!$A:$N,14,FALSE)&gt;0,VLOOKUP($A411,posting!$A:$N,14,FALSE),""),"")</f>
        <v/>
      </c>
      <c r="Q411" s="22" t="str">
        <f>IF($O411="","",VLOOKUP($O411,image!$A:$N,3,FALSE))</f>
        <v/>
      </c>
    </row>
    <row r="412" spans="1:17" s="22" customFormat="1" x14ac:dyDescent="0.25">
      <c r="A412" s="21">
        <v>576</v>
      </c>
      <c r="B412" s="22">
        <f>IF($A412,VLOOKUP($A412,posting!$A:$N,2,FALSE),"")</f>
        <v>38</v>
      </c>
      <c r="C412" s="22">
        <f>IF($A412,VLOOKUP($A412,posting!$A:$N,3,FALSE),"")</f>
        <v>156</v>
      </c>
      <c r="D412" s="23" t="str">
        <f>IF($A412,VLOOKUP($A412,posting!$A:$N,4,FALSE),"")</f>
        <v>schadee mr. kuchler</v>
      </c>
      <c r="E412" s="22" t="str">
        <f>IF($A412,VLOOKUP($A412,posting!$A:$N,12,FALSE),"")</f>
        <v>TXT</v>
      </c>
      <c r="F412" s="22">
        <v>-1</v>
      </c>
      <c r="G412" s="22">
        <v>1</v>
      </c>
      <c r="H412" s="22" t="str">
        <f>IF($A412,IF(VLOOKUP($A412,posting!$A:$N,5,FALSE)&gt;0,VLOOKUP($A412,posting!$A:$N,5,FALSE),""),"")</f>
        <v/>
      </c>
      <c r="I412" s="24">
        <f>IF($A412,VLOOKUP($A412,posting!$A:$N,6,FALSE),"")</f>
        <v>41625.73333333333</v>
      </c>
      <c r="J412" s="24">
        <f>IF($A412,VLOOKUP($A412,posting!$A:$N,7,FALSE),"")</f>
        <v>41625.73333333333</v>
      </c>
      <c r="K412" s="24">
        <f>IF($A412,VLOOKUP($A412,posting!$A:$N,8,FALSE),"")</f>
        <v>41625.733344907407</v>
      </c>
      <c r="L412" s="24">
        <f>IF($A412,VLOOKUP($A412,posting!$A:$N,9,FALSE),"")</f>
        <v>41625.734317129631</v>
      </c>
      <c r="M412" s="22">
        <f>IF($A412,VLOOKUP($A412,posting!$A:$N,10,FALSE),"")</f>
        <v>0.32343234323432302</v>
      </c>
      <c r="N412" s="22">
        <f>IF($A412,VLOOKUP($A412,posting!$A:$N,11,FALSE),"")</f>
        <v>0</v>
      </c>
      <c r="O412" s="22" t="str">
        <f>IF($A412,IF(VLOOKUP($A412,posting!$A:$N,13,FALSE)&gt;0,VLOOKUP($A412,posting!$A:$N,13,FALSE),""),"")</f>
        <v/>
      </c>
      <c r="P412" s="22" t="str">
        <f>IF($A412,IF(VLOOKUP($A412,posting!$A:$N,14,FALSE)&gt;0,VLOOKUP($A412,posting!$A:$N,14,FALSE),""),"")</f>
        <v/>
      </c>
      <c r="Q412" s="22" t="str">
        <f>IF($O412="","",VLOOKUP($O412,image!$A:$N,3,FALSE))</f>
        <v/>
      </c>
    </row>
    <row r="413" spans="1:17" s="22" customFormat="1" ht="30" x14ac:dyDescent="0.25">
      <c r="A413" s="21">
        <v>577</v>
      </c>
      <c r="B413" s="22">
        <f>IF($A413,VLOOKUP($A413,posting!$A:$N,2,FALSE),"")</f>
        <v>38</v>
      </c>
      <c r="C413" s="22">
        <f>IF($A413,VLOOKUP($A413,posting!$A:$N,3,FALSE),"")</f>
        <v>152</v>
      </c>
      <c r="D413" s="23" t="str">
        <f>IF($A413,VLOOKUP($A413,posting!$A:$N,4,FALSE),"")</f>
        <v>naja, dass die amerikanische regierung über 5000 personen im norden pakistans per drohne exekutieren lassen hat, ist durchaus auch terror...</v>
      </c>
      <c r="E413" s="22" t="str">
        <f>IF($A413,VLOOKUP($A413,posting!$A:$N,12,FALSE),"")</f>
        <v>TXT</v>
      </c>
      <c r="F413" s="22">
        <v>-1</v>
      </c>
      <c r="G413" s="22">
        <v>1</v>
      </c>
      <c r="H413" s="22" t="str">
        <f>IF($A413,IF(VLOOKUP($A413,posting!$A:$N,5,FALSE)&gt;0,VLOOKUP($A413,posting!$A:$N,5,FALSE),""),"")</f>
        <v/>
      </c>
      <c r="I413" s="24">
        <f>IF($A413,VLOOKUP($A413,posting!$A:$N,6,FALSE),"")</f>
        <v>41625.733414351853</v>
      </c>
      <c r="J413" s="24">
        <f>IF($A413,VLOOKUP($A413,posting!$A:$N,7,FALSE),"")</f>
        <v>41625.733761574076</v>
      </c>
      <c r="K413" s="24">
        <f>IF($A413,VLOOKUP($A413,posting!$A:$N,8,FALSE),"")</f>
        <v>41625.733773148146</v>
      </c>
      <c r="L413" s="24">
        <f>IF($A413,VLOOKUP($A413,posting!$A:$N,9,FALSE),"")</f>
        <v>41625.734710648147</v>
      </c>
      <c r="M413" s="22">
        <f>IF($A413,VLOOKUP($A413,posting!$A:$N,10,FALSE),"")</f>
        <v>0.35973597359735998</v>
      </c>
      <c r="N413" s="22">
        <f>IF($A413,VLOOKUP($A413,posting!$A:$N,11,FALSE),"")</f>
        <v>0</v>
      </c>
      <c r="O413" s="22" t="str">
        <f>IF($A413,IF(VLOOKUP($A413,posting!$A:$N,13,FALSE)&gt;0,VLOOKUP($A413,posting!$A:$N,13,FALSE),""),"")</f>
        <v/>
      </c>
      <c r="P413" s="22" t="str">
        <f>IF($A413,IF(VLOOKUP($A413,posting!$A:$N,14,FALSE)&gt;0,VLOOKUP($A413,posting!$A:$N,14,FALSE),""),"")</f>
        <v/>
      </c>
      <c r="Q413" s="22" t="str">
        <f>IF($O413="","",VLOOKUP($O413,image!$A:$N,3,FALSE))</f>
        <v/>
      </c>
    </row>
    <row r="414" spans="1:17" s="22" customFormat="1" x14ac:dyDescent="0.25">
      <c r="A414" s="21">
        <v>578</v>
      </c>
      <c r="B414" s="22">
        <f>IF($A414,VLOOKUP($A414,posting!$A:$N,2,FALSE),"")</f>
        <v>38</v>
      </c>
      <c r="C414" s="22">
        <f>IF($A414,VLOOKUP($A414,posting!$A:$N,3,FALSE),"")</f>
        <v>152</v>
      </c>
      <c r="D414" s="23" t="str">
        <f>IF($A414,VLOOKUP($A414,posting!$A:$N,4,FALSE),"")</f>
        <v>bzw. kann ich sehr gut nachvollziehen, dass die pakistanis dort das als terror empfinden.</v>
      </c>
      <c r="E414" s="22" t="str">
        <f>IF($A414,VLOOKUP($A414,posting!$A:$N,12,FALSE),"")</f>
        <v>TXT</v>
      </c>
      <c r="F414" s="22">
        <v>-1</v>
      </c>
      <c r="G414" s="22">
        <v>1</v>
      </c>
      <c r="H414" s="22" t="str">
        <f>IF($A414,IF(VLOOKUP($A414,posting!$A:$N,5,FALSE)&gt;0,VLOOKUP($A414,posting!$A:$N,5,FALSE),""),"")</f>
        <v/>
      </c>
      <c r="I414" s="24">
        <f>IF($A414,VLOOKUP($A414,posting!$A:$N,6,FALSE),"")</f>
        <v>41625.733819444446</v>
      </c>
      <c r="J414" s="24">
        <f>IF($A414,VLOOKUP($A414,posting!$A:$N,7,FALSE),"")</f>
        <v>41625.733969907407</v>
      </c>
      <c r="K414" s="24">
        <f>IF($A414,VLOOKUP($A414,posting!$A:$N,8,FALSE),"")</f>
        <v>41625.733993055554</v>
      </c>
      <c r="L414" s="24">
        <f>IF($A414,VLOOKUP($A414,posting!$A:$N,9,FALSE),"")</f>
        <v>41625.734930555554</v>
      </c>
      <c r="M414" s="22">
        <f>IF($A414,VLOOKUP($A414,posting!$A:$N,10,FALSE),"")</f>
        <v>0.33663366336633699</v>
      </c>
      <c r="N414" s="22">
        <f>IF($A414,VLOOKUP($A414,posting!$A:$N,11,FALSE),"")</f>
        <v>0</v>
      </c>
      <c r="O414" s="22" t="str">
        <f>IF($A414,IF(VLOOKUP($A414,posting!$A:$N,13,FALSE)&gt;0,VLOOKUP($A414,posting!$A:$N,13,FALSE),""),"")</f>
        <v/>
      </c>
      <c r="P414" s="22" t="str">
        <f>IF($A414,IF(VLOOKUP($A414,posting!$A:$N,14,FALSE)&gt;0,VLOOKUP($A414,posting!$A:$N,14,FALSE),""),"")</f>
        <v/>
      </c>
      <c r="Q414" s="22" t="str">
        <f>IF($O414="","",VLOOKUP($O414,image!$A:$N,3,FALSE))</f>
        <v/>
      </c>
    </row>
    <row r="415" spans="1:17" s="22" customFormat="1" ht="30" x14ac:dyDescent="0.25">
      <c r="A415" s="21">
        <v>579</v>
      </c>
      <c r="B415" s="22">
        <f>IF($A415,VLOOKUP($A415,posting!$A:$N,2,FALSE),"")</f>
        <v>38</v>
      </c>
      <c r="C415" s="22">
        <f>IF($A415,VLOOKUP($A415,posting!$A:$N,3,FALSE),"")</f>
        <v>158</v>
      </c>
      <c r="D415" s="23" t="str">
        <f>IF($A415,VLOOKUP($A415,posting!$A:$N,4,FALSE),"")</f>
        <v>an den jungen mann der das programm geschrieben hat: beim eintragen eines satzes verschwindet der Text wird quasi unsichtbar taucht später aber wieder auf, ist ärgerlich blind zu tippen)</v>
      </c>
      <c r="E415" s="22" t="str">
        <f>IF($A415,VLOOKUP($A415,posting!$A:$N,12,FALSE),"")</f>
        <v>TXT</v>
      </c>
      <c r="F415" s="22">
        <v>-1</v>
      </c>
      <c r="G415" s="22">
        <v>0</v>
      </c>
      <c r="H415" s="22" t="str">
        <f>IF($A415,IF(VLOOKUP($A415,posting!$A:$N,5,FALSE)&gt;0,VLOOKUP($A415,posting!$A:$N,5,FALSE),""),"")</f>
        <v/>
      </c>
      <c r="I415" s="24">
        <f>IF($A415,VLOOKUP($A415,posting!$A:$N,6,FALSE),"")</f>
        <v>41625.732662037037</v>
      </c>
      <c r="J415" s="24">
        <f>IF($A415,VLOOKUP($A415,posting!$A:$N,7,FALSE),"")</f>
        <v>41625.733946759261</v>
      </c>
      <c r="K415" s="24">
        <f>IF($A415,VLOOKUP($A415,posting!$A:$N,8,FALSE),"")</f>
        <v>41625.733958333331</v>
      </c>
      <c r="L415" s="24">
        <f>IF($A415,VLOOKUP($A415,posting!$A:$N,9,FALSE),"")</f>
        <v>41625.734942129631</v>
      </c>
      <c r="M415" s="22">
        <f>IF($A415,VLOOKUP($A415,posting!$A:$N,10,FALSE),"")</f>
        <v>0.366336633663366</v>
      </c>
      <c r="N415" s="22">
        <f>IF($A415,VLOOKUP($A415,posting!$A:$N,11,FALSE),"")</f>
        <v>0</v>
      </c>
      <c r="O415" s="22" t="str">
        <f>IF($A415,IF(VLOOKUP($A415,posting!$A:$N,13,FALSE)&gt;0,VLOOKUP($A415,posting!$A:$N,13,FALSE),""),"")</f>
        <v/>
      </c>
      <c r="P415" s="22" t="str">
        <f>IF($A415,IF(VLOOKUP($A415,posting!$A:$N,14,FALSE)&gt;0,VLOOKUP($A415,posting!$A:$N,14,FALSE),""),"")</f>
        <v/>
      </c>
      <c r="Q415" s="22" t="str">
        <f>IF($O415="","",VLOOKUP($O415,image!$A:$N,3,FALSE))</f>
        <v/>
      </c>
    </row>
    <row r="416" spans="1:17" s="22" customFormat="1" x14ac:dyDescent="0.25">
      <c r="A416" s="21">
        <v>580</v>
      </c>
      <c r="B416" s="22">
        <f>IF($A416,VLOOKUP($A416,posting!$A:$N,2,FALSE),"")</f>
        <v>38</v>
      </c>
      <c r="C416" s="22">
        <f>IF($A416,VLOOKUP($A416,posting!$A:$N,3,FALSE),"")</f>
        <v>159</v>
      </c>
      <c r="D416" s="23" t="str">
        <f>IF($A416,VLOOKUP($A416,posting!$A:$N,4,FALSE),"")</f>
        <v>Darüber redet aber keiner, weils amis sind</v>
      </c>
      <c r="E416" s="22" t="str">
        <f>IF($A416,VLOOKUP($A416,posting!$A:$N,12,FALSE),"")</f>
        <v>TXT</v>
      </c>
      <c r="F416" s="22">
        <v>-1</v>
      </c>
      <c r="G416" s="22">
        <v>1</v>
      </c>
      <c r="H416" s="22" t="str">
        <f>IF($A416,IF(VLOOKUP($A416,posting!$A:$N,5,FALSE)&gt;0,VLOOKUP($A416,posting!$A:$N,5,FALSE),""),"")</f>
        <v/>
      </c>
      <c r="I416" s="24">
        <f>IF($A416,VLOOKUP($A416,posting!$A:$N,6,FALSE),"")</f>
        <v>41625.734571759262</v>
      </c>
      <c r="J416" s="24">
        <f>IF($A416,VLOOKUP($A416,posting!$A:$N,7,FALSE),"")</f>
        <v>41625.73474537037</v>
      </c>
      <c r="K416" s="24">
        <f>IF($A416,VLOOKUP($A416,posting!$A:$N,8,FALSE),"")</f>
        <v>41625.734768518516</v>
      </c>
      <c r="L416" s="24">
        <f>IF($A416,VLOOKUP($A416,posting!$A:$N,9,FALSE),"")</f>
        <v>41625.73505787037</v>
      </c>
      <c r="M416" s="22">
        <f>IF($A416,VLOOKUP($A416,posting!$A:$N,10,FALSE),"")</f>
        <v>0.32673267326732702</v>
      </c>
      <c r="N416" s="22">
        <f>IF($A416,VLOOKUP($A416,posting!$A:$N,11,FALSE),"")</f>
        <v>0</v>
      </c>
      <c r="O416" s="22" t="str">
        <f>IF($A416,IF(VLOOKUP($A416,posting!$A:$N,13,FALSE)&gt;0,VLOOKUP($A416,posting!$A:$N,13,FALSE),""),"")</f>
        <v/>
      </c>
      <c r="P416" s="22" t="str">
        <f>IF($A416,IF(VLOOKUP($A416,posting!$A:$N,14,FALSE)&gt;0,VLOOKUP($A416,posting!$A:$N,14,FALSE),""),"")</f>
        <v/>
      </c>
      <c r="Q416" s="22" t="str">
        <f>IF($O416="","",VLOOKUP($O416,image!$A:$N,3,FALSE))</f>
        <v/>
      </c>
    </row>
    <row r="417" spans="1:17" s="22" customFormat="1" x14ac:dyDescent="0.25">
      <c r="A417" s="21">
        <v>581</v>
      </c>
      <c r="B417" s="22">
        <f>IF($A417,VLOOKUP($A417,posting!$A:$N,2,FALSE),"")</f>
        <v>38</v>
      </c>
      <c r="C417" s="22">
        <f>IF($A417,VLOOKUP($A417,posting!$A:$N,3,FALSE),"")</f>
        <v>152</v>
      </c>
      <c r="D417" s="23" t="str">
        <f>IF($A417,VLOOKUP($A417,posting!$A:$N,4,FALSE),"")</f>
        <v>also bei mir bleibt er sichtbar. der text.</v>
      </c>
      <c r="E417" s="22" t="str">
        <f>IF($A417,VLOOKUP($A417,posting!$A:$N,12,FALSE),"")</f>
        <v>TXT</v>
      </c>
      <c r="F417" s="22">
        <v>-1</v>
      </c>
      <c r="G417" s="22">
        <v>0</v>
      </c>
      <c r="H417" s="22" t="str">
        <f>IF($A417,IF(VLOOKUP($A417,posting!$A:$N,5,FALSE)&gt;0,VLOOKUP($A417,posting!$A:$N,5,FALSE),""),"")</f>
        <v/>
      </c>
      <c r="I417" s="24">
        <f>IF($A417,VLOOKUP($A417,posting!$A:$N,6,FALSE),"")</f>
        <v>41625.7341087963</v>
      </c>
      <c r="J417" s="24">
        <f>IF($A417,VLOOKUP($A417,posting!$A:$N,7,FALSE),"")</f>
        <v>41625.734236111108</v>
      </c>
      <c r="K417" s="24">
        <f>IF($A417,VLOOKUP($A417,posting!$A:$N,8,FALSE),"")</f>
        <v>41625.734247685185</v>
      </c>
      <c r="L417" s="24">
        <f>IF($A417,VLOOKUP($A417,posting!$A:$N,9,FALSE),"")</f>
        <v>41625.735185185185</v>
      </c>
      <c r="M417" s="22">
        <f>IF($A417,VLOOKUP($A417,posting!$A:$N,10,FALSE),"")</f>
        <v>0.32343234323432302</v>
      </c>
      <c r="N417" s="22">
        <f>IF($A417,VLOOKUP($A417,posting!$A:$N,11,FALSE),"")</f>
        <v>0</v>
      </c>
      <c r="O417" s="22" t="str">
        <f>IF($A417,IF(VLOOKUP($A417,posting!$A:$N,13,FALSE)&gt;0,VLOOKUP($A417,posting!$A:$N,13,FALSE),""),"")</f>
        <v/>
      </c>
      <c r="P417" s="22" t="str">
        <f>IF($A417,IF(VLOOKUP($A417,posting!$A:$N,14,FALSE)&gt;0,VLOOKUP($A417,posting!$A:$N,14,FALSE),""),"")</f>
        <v/>
      </c>
      <c r="Q417" s="22" t="str">
        <f>IF($O417="","",VLOOKUP($O417,image!$A:$N,3,FALSE))</f>
        <v/>
      </c>
    </row>
    <row r="418" spans="1:17" s="22" customFormat="1" x14ac:dyDescent="0.25">
      <c r="A418" s="21">
        <v>582</v>
      </c>
      <c r="B418" s="22">
        <f>IF($A418,VLOOKUP($A418,posting!$A:$N,2,FALSE),"")</f>
        <v>38</v>
      </c>
      <c r="C418" s="22">
        <f>IF($A418,VLOOKUP($A418,posting!$A:$N,3,FALSE),"")</f>
        <v>113</v>
      </c>
      <c r="D418" s="23" t="str">
        <f>IF($A418,VLOOKUP($A418,posting!$A:$N,4,FALSE),"")</f>
        <v>Wo verschwindet der Text? Hier im "Chat"?</v>
      </c>
      <c r="E418" s="22" t="str">
        <f>IF($A418,VLOOKUP($A418,posting!$A:$N,12,FALSE),"")</f>
        <v>TXT</v>
      </c>
      <c r="F418" s="22">
        <v>-1</v>
      </c>
      <c r="G418" s="22">
        <v>0</v>
      </c>
      <c r="H418" s="22" t="str">
        <f>IF($A418,IF(VLOOKUP($A418,posting!$A:$N,5,FALSE)&gt;0,VLOOKUP($A418,posting!$A:$N,5,FALSE),""),"")</f>
        <v/>
      </c>
      <c r="I418" s="24">
        <f>IF($A418,VLOOKUP($A418,posting!$A:$N,6,FALSE),"")</f>
        <v>41625.734166666669</v>
      </c>
      <c r="J418" s="24">
        <f>IF($A418,VLOOKUP($A418,posting!$A:$N,7,FALSE),"")</f>
        <v>41625.734351851854</v>
      </c>
      <c r="K418" s="24">
        <f>IF($A418,VLOOKUP($A418,posting!$A:$N,8,FALSE),"")</f>
        <v>41625.734467592592</v>
      </c>
      <c r="L418" s="24">
        <f>IF($A418,VLOOKUP($A418,posting!$A:$N,9,FALSE),"")</f>
        <v>41625.735474537039</v>
      </c>
      <c r="M418" s="22">
        <f>IF($A418,VLOOKUP($A418,posting!$A:$N,10,FALSE),"")</f>
        <v>0.32343234323432302</v>
      </c>
      <c r="N418" s="22">
        <f>IF($A418,VLOOKUP($A418,posting!$A:$N,11,FALSE),"")</f>
        <v>0</v>
      </c>
      <c r="O418" s="22" t="str">
        <f>IF($A418,IF(VLOOKUP($A418,posting!$A:$N,13,FALSE)&gt;0,VLOOKUP($A418,posting!$A:$N,13,FALSE),""),"")</f>
        <v/>
      </c>
      <c r="P418" s="22" t="str">
        <f>IF($A418,IF(VLOOKUP($A418,posting!$A:$N,14,FALSE)&gt;0,VLOOKUP($A418,posting!$A:$N,14,FALSE),""),"")</f>
        <v/>
      </c>
      <c r="Q418" s="22" t="str">
        <f>IF($O418="","",VLOOKUP($O418,image!$A:$N,3,FALSE))</f>
        <v/>
      </c>
    </row>
    <row r="419" spans="1:17" s="22" customFormat="1" x14ac:dyDescent="0.25">
      <c r="A419" s="21">
        <v>583</v>
      </c>
      <c r="B419" s="22">
        <f>IF($A419,VLOOKUP($A419,posting!$A:$N,2,FALSE),"")</f>
        <v>38</v>
      </c>
      <c r="C419" s="22">
        <f>IF($A419,VLOOKUP($A419,posting!$A:$N,3,FALSE),"")</f>
        <v>154</v>
      </c>
      <c r="D419" s="23" t="str">
        <f>IF($A419,VLOOKUP($A419,posting!$A:$N,4,FALSE),"")</f>
        <v>Wir reden gerade darüber...</v>
      </c>
      <c r="E419" s="22" t="str">
        <f>IF($A419,VLOOKUP($A419,posting!$A:$N,12,FALSE),"")</f>
        <v>TXT</v>
      </c>
      <c r="F419" s="22">
        <v>-1</v>
      </c>
      <c r="G419" s="22">
        <v>1</v>
      </c>
      <c r="H419" s="22" t="str">
        <f>IF($A419,IF(VLOOKUP($A419,posting!$A:$N,5,FALSE)&gt;0,VLOOKUP($A419,posting!$A:$N,5,FALSE),""),"")</f>
        <v/>
      </c>
      <c r="I419" s="24">
        <f>IF($A419,VLOOKUP($A419,posting!$A:$N,6,FALSE),"")</f>
        <v>41625.734918981485</v>
      </c>
      <c r="J419" s="24">
        <f>IF($A419,VLOOKUP($A419,posting!$A:$N,7,FALSE),"")</f>
        <v>41625.735023148147</v>
      </c>
      <c r="K419" s="24">
        <f>IF($A419,VLOOKUP($A419,posting!$A:$N,8,FALSE),"")</f>
        <v>41625.735081018516</v>
      </c>
      <c r="L419" s="24">
        <f>IF($A419,VLOOKUP($A419,posting!$A:$N,9,FALSE),"")</f>
        <v>41625.735648148147</v>
      </c>
      <c r="M419" s="22">
        <f>IF($A419,VLOOKUP($A419,posting!$A:$N,10,FALSE),"")</f>
        <v>0.32343234323432302</v>
      </c>
      <c r="N419" s="22">
        <f>IF($A419,VLOOKUP($A419,posting!$A:$N,11,FALSE),"")</f>
        <v>0</v>
      </c>
      <c r="O419" s="22" t="str">
        <f>IF($A419,IF(VLOOKUP($A419,posting!$A:$N,13,FALSE)&gt;0,VLOOKUP($A419,posting!$A:$N,13,FALSE),""),"")</f>
        <v/>
      </c>
      <c r="P419" s="22" t="str">
        <f>IF($A419,IF(VLOOKUP($A419,posting!$A:$N,14,FALSE)&gt;0,VLOOKUP($A419,posting!$A:$N,14,FALSE),""),"")</f>
        <v/>
      </c>
      <c r="Q419" s="22" t="str">
        <f>IF($O419="","",VLOOKUP($O419,image!$A:$N,3,FALSE))</f>
        <v/>
      </c>
    </row>
    <row r="420" spans="1:17" s="22" customFormat="1" x14ac:dyDescent="0.25">
      <c r="A420" s="21">
        <v>584</v>
      </c>
      <c r="B420" s="22">
        <f>IF($A420,VLOOKUP($A420,posting!$A:$N,2,FALSE),"")</f>
        <v>38</v>
      </c>
      <c r="C420" s="22">
        <f>IF($A420,VLOOKUP($A420,posting!$A:$N,3,FALSE),"")</f>
        <v>158</v>
      </c>
      <c r="D420" s="23" t="str">
        <f>IF($A420,VLOOKUP($A420,posting!$A:$N,4,FALSE),"")</f>
        <v>der vergleich hinkt</v>
      </c>
      <c r="E420" s="22" t="str">
        <f>IF($A420,VLOOKUP($A420,posting!$A:$N,12,FALSE),"")</f>
        <v>TXT</v>
      </c>
      <c r="F420" s="22">
        <v>-1</v>
      </c>
      <c r="G420" s="22">
        <v>1</v>
      </c>
      <c r="H420" s="22" t="str">
        <f>IF($A420,IF(VLOOKUP($A420,posting!$A:$N,5,FALSE)&gt;0,VLOOKUP($A420,posting!$A:$N,5,FALSE),""),"")</f>
        <v/>
      </c>
      <c r="I420" s="24">
        <f>IF($A420,VLOOKUP($A420,posting!$A:$N,6,FALSE),"")</f>
        <v>41625.734861111108</v>
      </c>
      <c r="J420" s="24">
        <f>IF($A420,VLOOKUP($A420,posting!$A:$N,7,FALSE),"")</f>
        <v>41625.734930555554</v>
      </c>
      <c r="K420" s="24">
        <f>IF($A420,VLOOKUP($A420,posting!$A:$N,8,FALSE),"")</f>
        <v>41625.734953703701</v>
      </c>
      <c r="L420" s="24">
        <f>IF($A420,VLOOKUP($A420,posting!$A:$N,9,FALSE),"")</f>
        <v>41625.735937500001</v>
      </c>
      <c r="M420" s="22">
        <f>IF($A420,VLOOKUP($A420,posting!$A:$N,10,FALSE),"")</f>
        <v>0</v>
      </c>
      <c r="N420" s="22">
        <f>IF($A420,VLOOKUP($A420,posting!$A:$N,11,FALSE),"")</f>
        <v>0</v>
      </c>
      <c r="O420" s="22" t="str">
        <f>IF($A420,IF(VLOOKUP($A420,posting!$A:$N,13,FALSE)&gt;0,VLOOKUP($A420,posting!$A:$N,13,FALSE),""),"")</f>
        <v/>
      </c>
      <c r="P420" s="22" t="str">
        <f>IF($A420,IF(VLOOKUP($A420,posting!$A:$N,14,FALSE)&gt;0,VLOOKUP($A420,posting!$A:$N,14,FALSE),""),"")</f>
        <v/>
      </c>
      <c r="Q420" s="22" t="str">
        <f>IF($O420="","",VLOOKUP($O420,image!$A:$N,3,FALSE))</f>
        <v/>
      </c>
    </row>
    <row r="421" spans="1:17" s="22" customFormat="1" x14ac:dyDescent="0.25">
      <c r="A421" s="21">
        <v>585</v>
      </c>
      <c r="B421" s="22">
        <f>IF($A421,VLOOKUP($A421,posting!$A:$N,2,FALSE),"")</f>
        <v>38</v>
      </c>
      <c r="C421" s="22">
        <f>IF($A421,VLOOKUP($A421,posting!$A:$N,3,FALSE),"")</f>
        <v>157</v>
      </c>
      <c r="D421" s="23" t="str">
        <f>IF($A421,VLOOKUP($A421,posting!$A:$N,4,FALSE),"")</f>
        <v>"Chat" trifft es</v>
      </c>
      <c r="E421" s="22" t="str">
        <f>IF($A421,VLOOKUP($A421,posting!$A:$N,12,FALSE),"")</f>
        <v>TXT</v>
      </c>
      <c r="F421" s="22">
        <v>-1</v>
      </c>
      <c r="G421" s="22">
        <v>1</v>
      </c>
      <c r="H421" s="22" t="str">
        <f>IF($A421,IF(VLOOKUP($A421,posting!$A:$N,5,FALSE)&gt;0,VLOOKUP($A421,posting!$A:$N,5,FALSE),""),"")</f>
        <v/>
      </c>
      <c r="I421" s="24">
        <f>IF($A421,VLOOKUP($A421,posting!$A:$N,6,FALSE),"")</f>
        <v>41625.734918981485</v>
      </c>
      <c r="J421" s="24">
        <f>IF($A421,VLOOKUP($A421,posting!$A:$N,7,FALSE),"")</f>
        <v>41625.735034722224</v>
      </c>
      <c r="K421" s="24">
        <f>IF($A421,VLOOKUP($A421,posting!$A:$N,8,FALSE),"")</f>
        <v>41625.73505787037</v>
      </c>
      <c r="L421" s="24">
        <f>IF($A421,VLOOKUP($A421,posting!$A:$N,9,FALSE),"")</f>
        <v>41625.73605324074</v>
      </c>
      <c r="M421" s="22">
        <f>IF($A421,VLOOKUP($A421,posting!$A:$N,10,FALSE),"")</f>
        <v>0.32013201320132001</v>
      </c>
      <c r="N421" s="22">
        <f>IF($A421,VLOOKUP($A421,posting!$A:$N,11,FALSE),"")</f>
        <v>0</v>
      </c>
      <c r="O421" s="22" t="str">
        <f>IF($A421,IF(VLOOKUP($A421,posting!$A:$N,13,FALSE)&gt;0,VLOOKUP($A421,posting!$A:$N,13,FALSE),""),"")</f>
        <v/>
      </c>
      <c r="P421" s="22" t="str">
        <f>IF($A421,IF(VLOOKUP($A421,posting!$A:$N,14,FALSE)&gt;0,VLOOKUP($A421,posting!$A:$N,14,FALSE),""),"")</f>
        <v/>
      </c>
      <c r="Q421" s="22" t="str">
        <f>IF($O421="","",VLOOKUP($O421,image!$A:$N,3,FALSE))</f>
        <v/>
      </c>
    </row>
    <row r="422" spans="1:17" s="22" customFormat="1" x14ac:dyDescent="0.25">
      <c r="A422" s="21">
        <v>586</v>
      </c>
      <c r="B422" s="22">
        <f>IF($A422,VLOOKUP($A422,posting!$A:$N,2,FALSE),"")</f>
        <v>38</v>
      </c>
      <c r="C422" s="22">
        <f>IF($A422,VLOOKUP($A422,posting!$A:$N,3,FALSE),"")</f>
        <v>159</v>
      </c>
      <c r="D422" s="23" t="str">
        <f>IF($A422,VLOOKUP($A422,posting!$A:$N,4,FALSE),"")</f>
        <v>King Arthur</v>
      </c>
      <c r="E422" s="22" t="str">
        <f>IF($A422,VLOOKUP($A422,posting!$A:$N,12,FALSE),"")</f>
        <v>TXT</v>
      </c>
      <c r="F422" s="22">
        <v>1</v>
      </c>
      <c r="G422" s="22">
        <v>1</v>
      </c>
      <c r="H422" s="22" t="str">
        <f>IF($A422,IF(VLOOKUP($A422,posting!$A:$N,5,FALSE)&gt;0,VLOOKUP($A422,posting!$A:$N,5,FALSE),""),"")</f>
        <v/>
      </c>
      <c r="I422" s="24">
        <f>IF($A422,VLOOKUP($A422,posting!$A:$N,6,FALSE),"")</f>
        <v>41625.735717592594</v>
      </c>
      <c r="J422" s="24">
        <f>IF($A422,VLOOKUP($A422,posting!$A:$N,7,FALSE),"")</f>
        <v>41625.735752314817</v>
      </c>
      <c r="K422" s="24">
        <f>IF($A422,VLOOKUP($A422,posting!$A:$N,8,FALSE),"")</f>
        <v>41625.73578703704</v>
      </c>
      <c r="L422" s="24">
        <f>IF($A422,VLOOKUP($A422,posting!$A:$N,9,FALSE),"")</f>
        <v>41625.736076388886</v>
      </c>
      <c r="M422" s="22">
        <f>IF($A422,VLOOKUP($A422,posting!$A:$N,10,FALSE),"")</f>
        <v>0.32013201320132001</v>
      </c>
      <c r="N422" s="22">
        <f>IF($A422,VLOOKUP($A422,posting!$A:$N,11,FALSE),"")</f>
        <v>0</v>
      </c>
      <c r="O422" s="22" t="str">
        <f>IF($A422,IF(VLOOKUP($A422,posting!$A:$N,13,FALSE)&gt;0,VLOOKUP($A422,posting!$A:$N,13,FALSE),""),"")</f>
        <v/>
      </c>
      <c r="P422" s="22" t="str">
        <f>IF($A422,IF(VLOOKUP($A422,posting!$A:$N,14,FALSE)&gt;0,VLOOKUP($A422,posting!$A:$N,14,FALSE),""),"")</f>
        <v/>
      </c>
      <c r="Q422" s="22" t="str">
        <f>IF($O422="","",VLOOKUP($O422,image!$A:$N,3,FALSE))</f>
        <v/>
      </c>
    </row>
    <row r="423" spans="1:17" s="22" customFormat="1" x14ac:dyDescent="0.25">
      <c r="A423" s="21">
        <v>587</v>
      </c>
      <c r="B423" s="22">
        <f>IF($A423,VLOOKUP($A423,posting!$A:$N,2,FALSE),"")</f>
        <v>38</v>
      </c>
      <c r="C423" s="22">
        <f>IF($A423,VLOOKUP($A423,posting!$A:$N,3,FALSE),"")</f>
        <v>159</v>
      </c>
      <c r="D423" s="23" t="str">
        <f>IF($A423,VLOOKUP($A423,posting!$A:$N,4,FALSE),"")</f>
        <v>Quelle zeugt direkt von der Vergangenheit</v>
      </c>
      <c r="E423" s="22" t="str">
        <f>IF($A423,VLOOKUP($A423,posting!$A:$N,12,FALSE),"")</f>
        <v>TXT</v>
      </c>
      <c r="F423" s="22">
        <v>1</v>
      </c>
      <c r="G423" s="22">
        <v>1</v>
      </c>
      <c r="H423" s="22" t="str">
        <f>IF($A423,IF(VLOOKUP($A423,posting!$A:$N,5,FALSE)&gt;0,VLOOKUP($A423,posting!$A:$N,5,FALSE),""),"")</f>
        <v/>
      </c>
      <c r="I423" s="24">
        <f>IF($A423,VLOOKUP($A423,posting!$A:$N,6,FALSE),"")</f>
        <v>41625.736273148148</v>
      </c>
      <c r="J423" s="24">
        <f>IF($A423,VLOOKUP($A423,posting!$A:$N,7,FALSE),"")</f>
        <v>41625.73641203704</v>
      </c>
      <c r="K423" s="24">
        <f>IF($A423,VLOOKUP($A423,posting!$A:$N,8,FALSE),"")</f>
        <v>41625.73642361111</v>
      </c>
      <c r="L423" s="24">
        <f>IF($A423,VLOOKUP($A423,posting!$A:$N,9,FALSE),"")</f>
        <v>41625.736712962964</v>
      </c>
      <c r="M423" s="22">
        <f>IF($A423,VLOOKUP($A423,posting!$A:$N,10,FALSE),"")</f>
        <v>0.65676567656765705</v>
      </c>
      <c r="N423" s="22">
        <f>IF($A423,VLOOKUP($A423,posting!$A:$N,11,FALSE),"")</f>
        <v>0</v>
      </c>
      <c r="O423" s="22" t="str">
        <f>IF($A423,IF(VLOOKUP($A423,posting!$A:$N,13,FALSE)&gt;0,VLOOKUP($A423,posting!$A:$N,13,FALSE),""),"")</f>
        <v/>
      </c>
      <c r="P423" s="22" t="str">
        <f>IF($A423,IF(VLOOKUP($A423,posting!$A:$N,14,FALSE)&gt;0,VLOOKUP($A423,posting!$A:$N,14,FALSE),""),"")</f>
        <v/>
      </c>
      <c r="Q423" s="22" t="str">
        <f>IF($O423="","",VLOOKUP($O423,image!$A:$N,3,FALSE))</f>
        <v/>
      </c>
    </row>
    <row r="424" spans="1:17" s="22" customFormat="1" x14ac:dyDescent="0.25">
      <c r="A424" s="21">
        <v>588</v>
      </c>
      <c r="B424" s="22">
        <f>IF($A424,VLOOKUP($A424,posting!$A:$N,2,FALSE),"")</f>
        <v>38</v>
      </c>
      <c r="C424" s="22">
        <f>IF($A424,VLOOKUP($A424,posting!$A:$N,3,FALSE),"")</f>
        <v>152</v>
      </c>
      <c r="D424" s="23" t="str">
        <f>IF($A424,VLOOKUP($A424,posting!$A:$N,4,FALSE),"")</f>
        <v>warum hinkt der vergleich?</v>
      </c>
      <c r="E424" s="22" t="str">
        <f>IF($A424,VLOOKUP($A424,posting!$A:$N,12,FALSE),"")</f>
        <v>TXT</v>
      </c>
      <c r="F424" s="22">
        <v>-1</v>
      </c>
      <c r="G424" s="22">
        <v>1</v>
      </c>
      <c r="H424" s="22" t="str">
        <f>IF($A424,IF(VLOOKUP($A424,posting!$A:$N,5,FALSE)&gt;0,VLOOKUP($A424,posting!$A:$N,5,FALSE),""),"")</f>
        <v/>
      </c>
      <c r="I424" s="24">
        <f>IF($A424,VLOOKUP($A424,posting!$A:$N,6,FALSE),"")</f>
        <v>41625.736041666663</v>
      </c>
      <c r="J424" s="24">
        <f>IF($A424,VLOOKUP($A424,posting!$A:$N,7,FALSE),"")</f>
        <v>41625.73609953704</v>
      </c>
      <c r="K424" s="24">
        <f>IF($A424,VLOOKUP($A424,posting!$A:$N,8,FALSE),"")</f>
        <v>41625.736122685186</v>
      </c>
      <c r="L424" s="24">
        <f>IF($A424,VLOOKUP($A424,posting!$A:$N,9,FALSE),"")</f>
        <v>41625.737060185187</v>
      </c>
      <c r="M424" s="22">
        <f>IF($A424,VLOOKUP($A424,posting!$A:$N,10,FALSE),"")</f>
        <v>0.32343234323432302</v>
      </c>
      <c r="N424" s="22">
        <f>IF($A424,VLOOKUP($A424,posting!$A:$N,11,FALSE),"")</f>
        <v>0</v>
      </c>
      <c r="O424" s="22" t="str">
        <f>IF($A424,IF(VLOOKUP($A424,posting!$A:$N,13,FALSE)&gt;0,VLOOKUP($A424,posting!$A:$N,13,FALSE),""),"")</f>
        <v/>
      </c>
      <c r="P424" s="22" t="str">
        <f>IF($A424,IF(VLOOKUP($A424,posting!$A:$N,14,FALSE)&gt;0,VLOOKUP($A424,posting!$A:$N,14,FALSE),""),"")</f>
        <v/>
      </c>
      <c r="Q424" s="22" t="str">
        <f>IF($O424="","",VLOOKUP($O424,image!$A:$N,3,FALSE))</f>
        <v/>
      </c>
    </row>
    <row r="425" spans="1:17" s="22" customFormat="1" x14ac:dyDescent="0.25">
      <c r="A425" s="21">
        <v>589</v>
      </c>
      <c r="B425" s="22">
        <f>IF($A425,VLOOKUP($A425,posting!$A:$N,2,FALSE),"")</f>
        <v>38</v>
      </c>
      <c r="C425" s="22">
        <f>IF($A425,VLOOKUP($A425,posting!$A:$N,3,FALSE),"")</f>
        <v>155</v>
      </c>
      <c r="D425" s="23" t="str">
        <f>IF($A425,VLOOKUP($A425,posting!$A:$N,4,FALSE),"")</f>
        <v>auf jeden fall das buch lesen!</v>
      </c>
      <c r="E425" s="22" t="str">
        <f>IF($A425,VLOOKUP($A425,posting!$A:$N,12,FALSE),"")</f>
        <v>TXT</v>
      </c>
      <c r="F425" s="22">
        <v>-1</v>
      </c>
      <c r="G425" s="22">
        <v>1</v>
      </c>
      <c r="H425" s="22" t="str">
        <f>IF($A425,IF(VLOOKUP($A425,posting!$A:$N,5,FALSE)&gt;0,VLOOKUP($A425,posting!$A:$N,5,FALSE),""),"")</f>
        <v/>
      </c>
      <c r="I425" s="24">
        <f>IF($A425,VLOOKUP($A425,posting!$A:$N,6,FALSE),"")</f>
        <v>41625.736446759256</v>
      </c>
      <c r="J425" s="24">
        <f>IF($A425,VLOOKUP($A425,posting!$A:$N,7,FALSE),"")</f>
        <v>41625.736481481479</v>
      </c>
      <c r="K425" s="24">
        <f>IF($A425,VLOOKUP($A425,posting!$A:$N,8,FALSE),"")</f>
        <v>41625.736550925925</v>
      </c>
      <c r="L425" s="24">
        <f>IF($A425,VLOOKUP($A425,posting!$A:$N,9,FALSE),"")</f>
        <v>41625.737523148149</v>
      </c>
      <c r="M425" s="22">
        <f>IF($A425,VLOOKUP($A425,posting!$A:$N,10,FALSE),"")</f>
        <v>0.32343234323432302</v>
      </c>
      <c r="N425" s="22">
        <f>IF($A425,VLOOKUP($A425,posting!$A:$N,11,FALSE),"")</f>
        <v>0</v>
      </c>
      <c r="O425" s="22" t="str">
        <f>IF($A425,IF(VLOOKUP($A425,posting!$A:$N,13,FALSE)&gt;0,VLOOKUP($A425,posting!$A:$N,13,FALSE),""),"")</f>
        <v/>
      </c>
      <c r="P425" s="22" t="str">
        <f>IF($A425,IF(VLOOKUP($A425,posting!$A:$N,14,FALSE)&gt;0,VLOOKUP($A425,posting!$A:$N,14,FALSE),""),"")</f>
        <v/>
      </c>
      <c r="Q425" s="22" t="str">
        <f>IF($O425="","",VLOOKUP($O425,image!$A:$N,3,FALSE))</f>
        <v/>
      </c>
    </row>
    <row r="426" spans="1:17" s="22" customFormat="1" ht="30" x14ac:dyDescent="0.25">
      <c r="A426" s="21">
        <v>590</v>
      </c>
      <c r="B426" s="22">
        <f>IF($A426,VLOOKUP($A426,posting!$A:$N,2,FALSE),"")</f>
        <v>38</v>
      </c>
      <c r="C426" s="22">
        <f>IF($A426,VLOOKUP($A426,posting!$A:$N,3,FALSE),"")</f>
        <v>160</v>
      </c>
      <c r="D426" s="23" t="str">
        <f>IF($A426,VLOOKUP($A426,posting!$A:$N,4,FALSE),"")</f>
        <v>Kann aber eine Quelle sein, wenn die Fragestellung lautet, wie die Zeit Arthurs in der heutigen Zeit dargestellt wird.</v>
      </c>
      <c r="E426" s="22" t="str">
        <f>IF($A426,VLOOKUP($A426,posting!$A:$N,12,FALSE),"")</f>
        <v>TXT</v>
      </c>
      <c r="F426" s="22">
        <v>1</v>
      </c>
      <c r="G426" s="22">
        <v>1</v>
      </c>
      <c r="H426" s="22" t="str">
        <f>IF($A426,IF(VLOOKUP($A426,posting!$A:$N,5,FALSE)&gt;0,VLOOKUP($A426,posting!$A:$N,5,FALSE),""),"")</f>
        <v/>
      </c>
      <c r="I426" s="24">
        <f>IF($A426,VLOOKUP($A426,posting!$A:$N,6,FALSE),"")</f>
        <v>41625.736342592594</v>
      </c>
      <c r="J426" s="24">
        <f>IF($A426,VLOOKUP($A426,posting!$A:$N,7,FALSE),"")</f>
        <v>41625.736539351848</v>
      </c>
      <c r="K426" s="24">
        <f>IF($A426,VLOOKUP($A426,posting!$A:$N,8,FALSE),"")</f>
        <v>41625.736550925925</v>
      </c>
      <c r="L426" s="24">
        <f>IF($A426,VLOOKUP($A426,posting!$A:$N,9,FALSE),"")</f>
        <v>41625.737546296295</v>
      </c>
      <c r="M426" s="22">
        <f>IF($A426,VLOOKUP($A426,posting!$A:$N,10,FALSE),"")</f>
        <v>0.66996699669966997</v>
      </c>
      <c r="N426" s="22">
        <f>IF($A426,VLOOKUP($A426,posting!$A:$N,11,FALSE),"")</f>
        <v>0</v>
      </c>
      <c r="O426" s="22" t="str">
        <f>IF($A426,IF(VLOOKUP($A426,posting!$A:$N,13,FALSE)&gt;0,VLOOKUP($A426,posting!$A:$N,13,FALSE),""),"")</f>
        <v/>
      </c>
      <c r="P426" s="22" t="str">
        <f>IF($A426,IF(VLOOKUP($A426,posting!$A:$N,14,FALSE)&gt;0,VLOOKUP($A426,posting!$A:$N,14,FALSE),""),"")</f>
        <v/>
      </c>
      <c r="Q426" s="22" t="str">
        <f>IF($O426="","",VLOOKUP($O426,image!$A:$N,3,FALSE))</f>
        <v/>
      </c>
    </row>
    <row r="427" spans="1:17" s="22" customFormat="1" x14ac:dyDescent="0.25">
      <c r="A427" s="21">
        <v>591</v>
      </c>
      <c r="B427" s="22">
        <f>IF($A427,VLOOKUP($A427,posting!$A:$N,2,FALSE),"")</f>
        <v>38</v>
      </c>
      <c r="C427" s="22">
        <f>IF($A427,VLOOKUP($A427,posting!$A:$N,3,FALSE),"")</f>
        <v>155</v>
      </c>
      <c r="D427" s="23" t="str">
        <f>IF($A427,VLOOKUP($A427,posting!$A:$N,4,FALSE),"")</f>
        <v>der medicus</v>
      </c>
      <c r="E427" s="22" t="str">
        <f>IF($A427,VLOOKUP($A427,posting!$A:$N,12,FALSE),"")</f>
        <v>TXT</v>
      </c>
      <c r="F427" s="22">
        <v>-1</v>
      </c>
      <c r="G427" s="22">
        <v>1</v>
      </c>
      <c r="H427" s="22" t="str">
        <f>IF($A427,IF(VLOOKUP($A427,posting!$A:$N,5,FALSE)&gt;0,VLOOKUP($A427,posting!$A:$N,5,FALSE),""),"")</f>
        <v/>
      </c>
      <c r="I427" s="24">
        <f>IF($A427,VLOOKUP($A427,posting!$A:$N,6,FALSE),"")</f>
        <v>41625.736574074072</v>
      </c>
      <c r="J427" s="24">
        <f>IF($A427,VLOOKUP($A427,posting!$A:$N,7,FALSE),"")</f>
        <v>41625.736597222225</v>
      </c>
      <c r="K427" s="24">
        <f>IF($A427,VLOOKUP($A427,posting!$A:$N,8,FALSE),"")</f>
        <v>41625.736608796295</v>
      </c>
      <c r="L427" s="24">
        <f>IF($A427,VLOOKUP($A427,posting!$A:$N,9,FALSE),"")</f>
        <v>41625.737581018519</v>
      </c>
      <c r="M427" s="22">
        <f>IF($A427,VLOOKUP($A427,posting!$A:$N,10,FALSE),"")</f>
        <v>0.316831683168317</v>
      </c>
      <c r="N427" s="22">
        <f>IF($A427,VLOOKUP($A427,posting!$A:$N,11,FALSE),"")</f>
        <v>0</v>
      </c>
      <c r="O427" s="22" t="str">
        <f>IF($A427,IF(VLOOKUP($A427,posting!$A:$N,13,FALSE)&gt;0,VLOOKUP($A427,posting!$A:$N,13,FALSE),""),"")</f>
        <v/>
      </c>
      <c r="P427" s="22" t="str">
        <f>IF($A427,IF(VLOOKUP($A427,posting!$A:$N,14,FALSE)&gt;0,VLOOKUP($A427,posting!$A:$N,14,FALSE),""),"")</f>
        <v/>
      </c>
      <c r="Q427" s="22" t="str">
        <f>IF($O427="","",VLOOKUP($O427,image!$A:$N,3,FALSE))</f>
        <v/>
      </c>
    </row>
    <row r="428" spans="1:17" s="22" customFormat="1" ht="30" x14ac:dyDescent="0.25">
      <c r="A428" s="21">
        <v>592</v>
      </c>
      <c r="B428" s="22">
        <f>IF($A428,VLOOKUP($A428,posting!$A:$N,2,FALSE),"")</f>
        <v>38</v>
      </c>
      <c r="C428" s="22">
        <f>IF($A428,VLOOKUP($A428,posting!$A:$N,3,FALSE),"")</f>
        <v>158</v>
      </c>
      <c r="D428" s="23" t="str">
        <f>IF($A428,VLOOKUP($A428,posting!$A:$N,4,FALSE),"")</f>
        <v>ja genau, bei langen texten gibts momente wo plötzlich der bisher getippte text weg ist...also bezüglich dieses tippproblems (vllt liegts am ipad?)</v>
      </c>
      <c r="E428" s="22" t="str">
        <f>IF($A428,VLOOKUP($A428,posting!$A:$N,12,FALSE),"")</f>
        <v>TXT</v>
      </c>
      <c r="F428" s="22">
        <v>-1</v>
      </c>
      <c r="G428" s="22">
        <v>0</v>
      </c>
      <c r="H428" s="22" t="str">
        <f>IF($A428,IF(VLOOKUP($A428,posting!$A:$N,5,FALSE)&gt;0,VLOOKUP($A428,posting!$A:$N,5,FALSE),""),"")</f>
        <v/>
      </c>
      <c r="I428" s="24">
        <f>IF($A428,VLOOKUP($A428,posting!$A:$N,6,FALSE),"")</f>
        <v>41625.735023148147</v>
      </c>
      <c r="J428" s="24">
        <f>IF($A428,VLOOKUP($A428,posting!$A:$N,7,FALSE),"")</f>
        <v>41625.737071759257</v>
      </c>
      <c r="K428" s="24">
        <f>IF($A428,VLOOKUP($A428,posting!$A:$N,8,FALSE),"")</f>
        <v>41625.73709490741</v>
      </c>
      <c r="L428" s="24">
        <f>IF($A428,VLOOKUP($A428,posting!$A:$N,9,FALSE),"")</f>
        <v>41625.738078703704</v>
      </c>
      <c r="M428" s="22">
        <f>IF($A428,VLOOKUP($A428,posting!$A:$N,10,FALSE),"")</f>
        <v>0.36303630363036299</v>
      </c>
      <c r="N428" s="22">
        <f>IF($A428,VLOOKUP($A428,posting!$A:$N,11,FALSE),"")</f>
        <v>0</v>
      </c>
      <c r="O428" s="22" t="str">
        <f>IF($A428,IF(VLOOKUP($A428,posting!$A:$N,13,FALSE)&gt;0,VLOOKUP($A428,posting!$A:$N,13,FALSE),""),"")</f>
        <v/>
      </c>
      <c r="P428" s="22" t="str">
        <f>IF($A428,IF(VLOOKUP($A428,posting!$A:$N,14,FALSE)&gt;0,VLOOKUP($A428,posting!$A:$N,14,FALSE),""),"")</f>
        <v/>
      </c>
      <c r="Q428" s="22" t="str">
        <f>IF($O428="","",VLOOKUP($O428,image!$A:$N,3,FALSE))</f>
        <v/>
      </c>
    </row>
    <row r="429" spans="1:17" s="22" customFormat="1" x14ac:dyDescent="0.25">
      <c r="A429" s="21">
        <v>593</v>
      </c>
      <c r="B429" s="22">
        <f>IF($A429,VLOOKUP($A429,posting!$A:$N,2,FALSE),"")</f>
        <v>38</v>
      </c>
      <c r="C429" s="22">
        <f>IF($A429,VLOOKUP($A429,posting!$A:$N,3,FALSE),"")</f>
        <v>113</v>
      </c>
      <c r="D429" s="23" t="str">
        <f>IF($A429,VLOOKUP($A429,posting!$A:$N,4,FALSE),"")</f>
        <v>welche ipad version? ich werde das überprüfen</v>
      </c>
      <c r="E429" s="22" t="str">
        <f>IF($A429,VLOOKUP($A429,posting!$A:$N,12,FALSE),"")</f>
        <v>TXT</v>
      </c>
      <c r="F429" s="22">
        <v>-1</v>
      </c>
      <c r="G429" s="22">
        <v>0</v>
      </c>
      <c r="H429" s="22" t="str">
        <f>IF($A429,IF(VLOOKUP($A429,posting!$A:$N,5,FALSE)&gt;0,VLOOKUP($A429,posting!$A:$N,5,FALSE),""),"")</f>
        <v/>
      </c>
      <c r="I429" s="24">
        <f>IF($A429,VLOOKUP($A429,posting!$A:$N,6,FALSE),"")</f>
        <v>41625.737326388888</v>
      </c>
      <c r="J429" s="24">
        <f>IF($A429,VLOOKUP($A429,posting!$A:$N,7,FALSE),"")</f>
        <v>41625.737442129626</v>
      </c>
      <c r="K429" s="24">
        <f>IF($A429,VLOOKUP($A429,posting!$A:$N,8,FALSE),"")</f>
        <v>41625.73746527778</v>
      </c>
      <c r="L429" s="24">
        <f>IF($A429,VLOOKUP($A429,posting!$A:$N,9,FALSE),"")</f>
        <v>41625.73847222222</v>
      </c>
      <c r="M429" s="22">
        <f>IF($A429,VLOOKUP($A429,posting!$A:$N,10,FALSE),"")</f>
        <v>0.32343234323432302</v>
      </c>
      <c r="N429" s="22">
        <f>IF($A429,VLOOKUP($A429,posting!$A:$N,11,FALSE),"")</f>
        <v>0</v>
      </c>
      <c r="O429" s="22" t="str">
        <f>IF($A429,IF(VLOOKUP($A429,posting!$A:$N,13,FALSE)&gt;0,VLOOKUP($A429,posting!$A:$N,13,FALSE),""),"")</f>
        <v/>
      </c>
      <c r="P429" s="22" t="str">
        <f>IF($A429,IF(VLOOKUP($A429,posting!$A:$N,14,FALSE)&gt;0,VLOOKUP($A429,posting!$A:$N,14,FALSE),""),"")</f>
        <v/>
      </c>
      <c r="Q429" s="22" t="str">
        <f>IF($O429="","",VLOOKUP($O429,image!$A:$N,3,FALSE))</f>
        <v/>
      </c>
    </row>
    <row r="430" spans="1:17" s="22" customFormat="1" x14ac:dyDescent="0.25">
      <c r="A430" s="21">
        <v>594</v>
      </c>
      <c r="B430" s="22">
        <f>IF($A430,VLOOKUP($A430,posting!$A:$N,2,FALSE),"")</f>
        <v>38</v>
      </c>
      <c r="C430" s="22">
        <f>IF($A430,VLOOKUP($A430,posting!$A:$N,3,FALSE),"")</f>
        <v>158</v>
      </c>
      <c r="D430" s="23" t="str">
        <f>IF($A430,VLOOKUP($A430,posting!$A:$N,4,FALSE),"")</f>
        <v>ipad 3</v>
      </c>
      <c r="E430" s="22" t="str">
        <f>IF($A430,VLOOKUP($A430,posting!$A:$N,12,FALSE),"")</f>
        <v>TXT</v>
      </c>
      <c r="F430" s="22">
        <v>-1</v>
      </c>
      <c r="G430" s="22">
        <v>0</v>
      </c>
      <c r="H430" s="22" t="str">
        <f>IF($A430,IF(VLOOKUP($A430,posting!$A:$N,5,FALSE)&gt;0,VLOOKUP($A430,posting!$A:$N,5,FALSE),""),"")</f>
        <v/>
      </c>
      <c r="I430" s="24">
        <f>IF($A430,VLOOKUP($A430,posting!$A:$N,6,FALSE),"")</f>
        <v>41625.737627314818</v>
      </c>
      <c r="J430" s="24">
        <f>IF($A430,VLOOKUP($A430,posting!$A:$N,7,FALSE),"")</f>
        <v>41625.737673611111</v>
      </c>
      <c r="K430" s="24">
        <f>IF($A430,VLOOKUP($A430,posting!$A:$N,8,FALSE),"")</f>
        <v>41625.737824074073</v>
      </c>
      <c r="L430" s="24">
        <f>IF($A430,VLOOKUP($A430,posting!$A:$N,9,FALSE),"")</f>
        <v>41625.738807870373</v>
      </c>
      <c r="M430" s="22">
        <f>IF($A430,VLOOKUP($A430,posting!$A:$N,10,FALSE),"")</f>
        <v>0.32013201320132001</v>
      </c>
      <c r="N430" s="22">
        <f>IF($A430,VLOOKUP($A430,posting!$A:$N,11,FALSE),"")</f>
        <v>0</v>
      </c>
      <c r="O430" s="22" t="str">
        <f>IF($A430,IF(VLOOKUP($A430,posting!$A:$N,13,FALSE)&gt;0,VLOOKUP($A430,posting!$A:$N,13,FALSE),""),"")</f>
        <v/>
      </c>
      <c r="P430" s="22" t="str">
        <f>IF($A430,IF(VLOOKUP($A430,posting!$A:$N,14,FALSE)&gt;0,VLOOKUP($A430,posting!$A:$N,14,FALSE),""),"")</f>
        <v/>
      </c>
      <c r="Q430" s="22" t="str">
        <f>IF($O430="","",VLOOKUP($O430,image!$A:$N,3,FALSE))</f>
        <v/>
      </c>
    </row>
    <row r="431" spans="1:17" s="22" customFormat="1" x14ac:dyDescent="0.25">
      <c r="A431" s="21">
        <v>595</v>
      </c>
      <c r="B431" s="22">
        <f>IF($A431,VLOOKUP($A431,posting!$A:$N,2,FALSE),"")</f>
        <v>38</v>
      </c>
      <c r="C431" s="22">
        <f>IF($A431,VLOOKUP($A431,posting!$A:$N,3,FALSE),"")</f>
        <v>113</v>
      </c>
      <c r="D431" s="23" t="str">
        <f>IF($A431,VLOOKUP($A431,posting!$A:$N,4,FALSE),"")</f>
        <v>danke</v>
      </c>
      <c r="E431" s="22" t="str">
        <f>IF($A431,VLOOKUP($A431,posting!$A:$N,12,FALSE),"")</f>
        <v>TXT</v>
      </c>
      <c r="F431" s="22">
        <v>-1</v>
      </c>
      <c r="G431" s="22">
        <v>0</v>
      </c>
      <c r="H431" s="22" t="str">
        <f>IF($A431,IF(VLOOKUP($A431,posting!$A:$N,5,FALSE)&gt;0,VLOOKUP($A431,posting!$A:$N,5,FALSE),""),"")</f>
        <v/>
      </c>
      <c r="I431" s="24">
        <f>IF($A431,VLOOKUP($A431,posting!$A:$N,6,FALSE),"")</f>
        <v>41625.737847222219</v>
      </c>
      <c r="J431" s="24">
        <f>IF($A431,VLOOKUP($A431,posting!$A:$N,7,FALSE),"")</f>
        <v>41625.737893518519</v>
      </c>
      <c r="K431" s="24">
        <f>IF($A431,VLOOKUP($A431,posting!$A:$N,8,FALSE),"")</f>
        <v>41625.737905092596</v>
      </c>
      <c r="L431" s="24">
        <f>IF($A431,VLOOKUP($A431,posting!$A:$N,9,FALSE),"")</f>
        <v>41625.738912037035</v>
      </c>
      <c r="M431" s="22">
        <f>IF($A431,VLOOKUP($A431,posting!$A:$N,10,FALSE),"")</f>
        <v>0.316831683168317</v>
      </c>
      <c r="N431" s="22">
        <f>IF($A431,VLOOKUP($A431,posting!$A:$N,11,FALSE),"")</f>
        <v>0</v>
      </c>
      <c r="O431" s="22" t="str">
        <f>IF($A431,IF(VLOOKUP($A431,posting!$A:$N,13,FALSE)&gt;0,VLOOKUP($A431,posting!$A:$N,13,FALSE),""),"")</f>
        <v/>
      </c>
      <c r="P431" s="22" t="str">
        <f>IF($A431,IF(VLOOKUP($A431,posting!$A:$N,14,FALSE)&gt;0,VLOOKUP($A431,posting!$A:$N,14,FALSE),""),"")</f>
        <v/>
      </c>
      <c r="Q431" s="22" t="str">
        <f>IF($O431="","",VLOOKUP($O431,image!$A:$N,3,FALSE))</f>
        <v/>
      </c>
    </row>
    <row r="432" spans="1:17" s="22" customFormat="1" x14ac:dyDescent="0.25">
      <c r="A432" s="21">
        <v>596</v>
      </c>
      <c r="B432" s="22">
        <f>IF($A432,VLOOKUP($A432,posting!$A:$N,2,FALSE),"")</f>
        <v>38</v>
      </c>
      <c r="C432" s="22">
        <f>IF($A432,VLOOKUP($A432,posting!$A:$N,3,FALSE),"")</f>
        <v>158</v>
      </c>
      <c r="D432" s="23" t="str">
        <f>IF($A432,VLOOKUP($A432,posting!$A:$N,4,FALSE),"")</f>
        <v>mit aktuellem ios</v>
      </c>
      <c r="E432" s="22" t="str">
        <f>IF($A432,VLOOKUP($A432,posting!$A:$N,12,FALSE),"")</f>
        <v>TXT</v>
      </c>
      <c r="F432" s="22">
        <v>-1</v>
      </c>
      <c r="G432" s="22">
        <v>0</v>
      </c>
      <c r="H432" s="22" t="str">
        <f>IF($A432,IF(VLOOKUP($A432,posting!$A:$N,5,FALSE)&gt;0,VLOOKUP($A432,posting!$A:$N,5,FALSE),""),"")</f>
        <v/>
      </c>
      <c r="I432" s="24">
        <f>IF($A432,VLOOKUP($A432,posting!$A:$N,6,FALSE),"")</f>
        <v>41625.737881944442</v>
      </c>
      <c r="J432" s="24">
        <f>IF($A432,VLOOKUP($A432,posting!$A:$N,7,FALSE),"")</f>
        <v>41625.737939814811</v>
      </c>
      <c r="K432" s="24">
        <f>IF($A432,VLOOKUP($A432,posting!$A:$N,8,FALSE),"")</f>
        <v>41625.737962962965</v>
      </c>
      <c r="L432" s="24">
        <f>IF($A432,VLOOKUP($A432,posting!$A:$N,9,FALSE),"")</f>
        <v>41625.738946759258</v>
      </c>
      <c r="M432" s="22">
        <f>IF($A432,VLOOKUP($A432,posting!$A:$N,10,FALSE),"")</f>
        <v>0.32013201320132001</v>
      </c>
      <c r="N432" s="22">
        <f>IF($A432,VLOOKUP($A432,posting!$A:$N,11,FALSE),"")</f>
        <v>0</v>
      </c>
      <c r="O432" s="22" t="str">
        <f>IF($A432,IF(VLOOKUP($A432,posting!$A:$N,13,FALSE)&gt;0,VLOOKUP($A432,posting!$A:$N,13,FALSE),""),"")</f>
        <v/>
      </c>
      <c r="P432" s="22" t="str">
        <f>IF($A432,IF(VLOOKUP($A432,posting!$A:$N,14,FALSE)&gt;0,VLOOKUP($A432,posting!$A:$N,14,FALSE),""),"")</f>
        <v/>
      </c>
      <c r="Q432" s="22" t="str">
        <f>IF($O432="","",VLOOKUP($O432,image!$A:$N,3,FALSE))</f>
        <v/>
      </c>
    </row>
    <row r="433" spans="1:17" s="15" customFormat="1" x14ac:dyDescent="0.25">
      <c r="A433" s="5">
        <v>156</v>
      </c>
      <c r="B433" s="15">
        <f>IF($A433,VLOOKUP($A433,posting!$A:$N,2,FALSE),"")</f>
        <v>14</v>
      </c>
      <c r="C433" s="15">
        <f>IF($A433,VLOOKUP($A433,posting!$A:$N,3,FALSE),"")</f>
        <v>10</v>
      </c>
      <c r="D433" s="16" t="str">
        <f>IF($A433,VLOOKUP($A433,posting!$A:$N,4,FALSE),"")</f>
        <v>Statistische Aspekte der EbM I</v>
      </c>
      <c r="E433" s="15" t="str">
        <f>IF($A433,VLOOKUP($A433,posting!$A:$N,12,FALSE),"")</f>
        <v>TXT</v>
      </c>
      <c r="F433" s="15">
        <v>1</v>
      </c>
      <c r="G433" s="15">
        <v>1</v>
      </c>
      <c r="H433" s="15" t="str">
        <f>IF($A433,IF(VLOOKUP($A433,posting!$A:$N,5,FALSE)&gt;0,VLOOKUP($A433,posting!$A:$N,5,FALSE),""),"")</f>
        <v/>
      </c>
      <c r="I433" s="17">
        <f>IF($A433,VLOOKUP($A433,posting!$A:$N,6,FALSE),"")</f>
        <v>41404.429039351853</v>
      </c>
      <c r="J433" s="17">
        <f>IF($A433,VLOOKUP($A433,posting!$A:$N,7,FALSE),"")</f>
        <v>41404.428796296299</v>
      </c>
      <c r="K433" s="17">
        <f>IF($A433,VLOOKUP($A433,posting!$A:$N,8,FALSE),"")</f>
        <v>41404.428796296299</v>
      </c>
      <c r="L433" s="17">
        <f>IF($A433,VLOOKUP($A433,posting!$A:$N,9,FALSE),"")</f>
        <v>41404.429039351853</v>
      </c>
      <c r="M433" s="15">
        <f>IF($A433,VLOOKUP($A433,posting!$A:$N,10,FALSE),"")</f>
        <v>0.36363636363636398</v>
      </c>
      <c r="N433" s="15">
        <f>IF($A433,VLOOKUP($A433,posting!$A:$N,11,FALSE),"")</f>
        <v>0</v>
      </c>
      <c r="O433" s="15" t="str">
        <f>IF($A433,IF(VLOOKUP($A433,posting!$A:$N,13,FALSE)&gt;0,VLOOKUP($A433,posting!$A:$N,13,FALSE),""),"")</f>
        <v/>
      </c>
      <c r="P433" s="15" t="str">
        <f>IF($A433,IF(VLOOKUP($A433,posting!$A:$N,14,FALSE)&gt;0,VLOOKUP($A433,posting!$A:$N,14,FALSE),""),"")</f>
        <v/>
      </c>
      <c r="Q433" s="15" t="str">
        <f>IF($O433="","",VLOOKUP($O433,image!$A:$N,3,FALSE))</f>
        <v/>
      </c>
    </row>
    <row r="434" spans="1:17" s="15" customFormat="1" x14ac:dyDescent="0.25">
      <c r="A434" s="5">
        <v>157</v>
      </c>
      <c r="B434" s="15">
        <f>IF($A434,VLOOKUP($A434,posting!$A:$N,2,FALSE),"")</f>
        <v>14</v>
      </c>
      <c r="C434" s="15">
        <f>IF($A434,VLOOKUP($A434,posting!$A:$N,3,FALSE),"")</f>
        <v>10</v>
      </c>
      <c r="D434" s="16" t="str">
        <f>IF($A434,VLOOKUP($A434,posting!$A:$N,4,FALSE),"")</f>
        <v>teilweise Wdh. aus Epi, damit Physiologie mitkommen</v>
      </c>
      <c r="E434" s="15" t="str">
        <f>IF($A434,VLOOKUP($A434,posting!$A:$N,12,FALSE),"")</f>
        <v>TXT</v>
      </c>
      <c r="F434" s="15">
        <v>1</v>
      </c>
      <c r="G434" s="15">
        <v>1</v>
      </c>
      <c r="H434" s="15" t="str">
        <f>IF($A434,IF(VLOOKUP($A434,posting!$A:$N,5,FALSE)&gt;0,VLOOKUP($A434,posting!$A:$N,5,FALSE),""),"")</f>
        <v/>
      </c>
      <c r="I434" s="17">
        <f>IF($A434,VLOOKUP($A434,posting!$A:$N,6,FALSE),"")</f>
        <v>41404.429224537038</v>
      </c>
      <c r="J434" s="17">
        <f>IF($A434,VLOOKUP($A434,posting!$A:$N,7,FALSE),"")</f>
        <v>41404.429479166669</v>
      </c>
      <c r="K434" s="17">
        <f>IF($A434,VLOOKUP($A434,posting!$A:$N,8,FALSE),"")</f>
        <v>41404.429502314815</v>
      </c>
      <c r="L434" s="17">
        <f>IF($A434,VLOOKUP($A434,posting!$A:$N,9,FALSE),"")</f>
        <v>41404.429745370369</v>
      </c>
      <c r="M434" s="15">
        <f>IF($A434,VLOOKUP($A434,posting!$A:$N,10,FALSE),"")</f>
        <v>0.45454545454545497</v>
      </c>
      <c r="N434" s="15">
        <f>IF($A434,VLOOKUP($A434,posting!$A:$N,11,FALSE),"")</f>
        <v>0</v>
      </c>
      <c r="O434" s="15" t="str">
        <f>IF($A434,IF(VLOOKUP($A434,posting!$A:$N,13,FALSE)&gt;0,VLOOKUP($A434,posting!$A:$N,13,FALSE),""),"")</f>
        <v/>
      </c>
      <c r="P434" s="15" t="str">
        <f>IF($A434,IF(VLOOKUP($A434,posting!$A:$N,14,FALSE)&gt;0,VLOOKUP($A434,posting!$A:$N,14,FALSE),""),"")</f>
        <v/>
      </c>
      <c r="Q434" s="15" t="str">
        <f>IF($O434="","",VLOOKUP($O434,image!$A:$N,3,FALSE))</f>
        <v/>
      </c>
    </row>
    <row r="435" spans="1:17" s="15" customFormat="1" x14ac:dyDescent="0.25">
      <c r="A435" s="5">
        <v>158</v>
      </c>
      <c r="B435" s="15">
        <f>IF($A435,VLOOKUP($A435,posting!$A:$N,2,FALSE),"")</f>
        <v>14</v>
      </c>
      <c r="C435" s="15">
        <f>IF($A435,VLOOKUP($A435,posting!$A:$N,3,FALSE),"")</f>
        <v>10</v>
      </c>
      <c r="D435" s="16" t="str">
        <f>IF($A435,VLOOKUP($A435,posting!$A:$N,4,FALSE),"")</f>
        <v>Bias= irgendwas, das Resultate produziert, die systematisch abweichen</v>
      </c>
      <c r="E435" s="15" t="str">
        <f>IF($A435,VLOOKUP($A435,posting!$A:$N,12,FALSE),"")</f>
        <v>TXT</v>
      </c>
      <c r="F435" s="15">
        <v>1</v>
      </c>
      <c r="G435" s="15">
        <v>1</v>
      </c>
      <c r="H435" s="15" t="str">
        <f>IF($A435,IF(VLOOKUP($A435,posting!$A:$N,5,FALSE)&gt;0,VLOOKUP($A435,posting!$A:$N,5,FALSE),""),"")</f>
        <v/>
      </c>
      <c r="I435" s="17">
        <f>IF($A435,VLOOKUP($A435,posting!$A:$N,6,FALSE),"")</f>
        <v>41404.430590277778</v>
      </c>
      <c r="J435" s="17">
        <f>IF($A435,VLOOKUP($A435,posting!$A:$N,7,FALSE),"")</f>
        <v>41404.430891203701</v>
      </c>
      <c r="K435" s="17">
        <f>IF($A435,VLOOKUP($A435,posting!$A:$N,8,FALSE),"")</f>
        <v>41404.430891203701</v>
      </c>
      <c r="L435" s="17">
        <f>IF($A435,VLOOKUP($A435,posting!$A:$N,9,FALSE),"")</f>
        <v>41404.431145833332</v>
      </c>
      <c r="M435" s="15">
        <f>IF($A435,VLOOKUP($A435,posting!$A:$N,10,FALSE),"")</f>
        <v>0.54545454545454497</v>
      </c>
      <c r="N435" s="15">
        <f>IF($A435,VLOOKUP($A435,posting!$A:$N,11,FALSE),"")</f>
        <v>0</v>
      </c>
      <c r="O435" s="15" t="str">
        <f>IF($A435,IF(VLOOKUP($A435,posting!$A:$N,13,FALSE)&gt;0,VLOOKUP($A435,posting!$A:$N,13,FALSE),""),"")</f>
        <v/>
      </c>
      <c r="P435" s="15" t="str">
        <f>IF($A435,IF(VLOOKUP($A435,posting!$A:$N,14,FALSE)&gt;0,VLOOKUP($A435,posting!$A:$N,14,FALSE),""),"")</f>
        <v/>
      </c>
      <c r="Q435" s="15" t="str">
        <f>IF($O435="","",VLOOKUP($O435,image!$A:$N,3,FALSE))</f>
        <v/>
      </c>
    </row>
    <row r="436" spans="1:17" s="15" customFormat="1" x14ac:dyDescent="0.25">
      <c r="A436" s="5">
        <v>159</v>
      </c>
      <c r="B436" s="15">
        <f>IF($A436,VLOOKUP($A436,posting!$A:$N,2,FALSE),"")</f>
        <v>14</v>
      </c>
      <c r="C436" s="15">
        <f>IF($A436,VLOOKUP($A436,posting!$A:$N,3,FALSE),"")</f>
        <v>10</v>
      </c>
      <c r="D436" s="16" t="str">
        <f>IF($A436,VLOOKUP($A436,posting!$A:$N,4,FALSE),"")</f>
        <v>meistens suchen wir ja systematische Trends= Behandlungserfolg</v>
      </c>
      <c r="E436" s="15" t="str">
        <f>IF($A436,VLOOKUP($A436,posting!$A:$N,12,FALSE),"")</f>
        <v>TXT</v>
      </c>
      <c r="F436" s="15">
        <v>1</v>
      </c>
      <c r="G436" s="15">
        <v>1</v>
      </c>
      <c r="H436" s="15" t="str">
        <f>IF($A436,IF(VLOOKUP($A436,posting!$A:$N,5,FALSE)&gt;0,VLOOKUP($A436,posting!$A:$N,5,FALSE),""),"")</f>
        <v/>
      </c>
      <c r="I436" s="17">
        <f>IF($A436,VLOOKUP($A436,posting!$A:$N,6,FALSE),"")</f>
        <v>41404.430914351855</v>
      </c>
      <c r="J436" s="17">
        <f>IF($A436,VLOOKUP($A436,posting!$A:$N,7,FALSE),"")</f>
        <v>41404.43109953704</v>
      </c>
      <c r="K436" s="17">
        <f>IF($A436,VLOOKUP($A436,posting!$A:$N,8,FALSE),"")</f>
        <v>41404.431111111109</v>
      </c>
      <c r="L436" s="17">
        <f>IF($A436,VLOOKUP($A436,posting!$A:$N,9,FALSE),"")</f>
        <v>41404.431354166663</v>
      </c>
      <c r="M436" s="15">
        <f>IF($A436,VLOOKUP($A436,posting!$A:$N,10,FALSE),"")</f>
        <v>0.54545454545454497</v>
      </c>
      <c r="N436" s="15">
        <f>IF($A436,VLOOKUP($A436,posting!$A:$N,11,FALSE),"")</f>
        <v>0</v>
      </c>
      <c r="O436" s="15" t="str">
        <f>IF($A436,IF(VLOOKUP($A436,posting!$A:$N,13,FALSE)&gt;0,VLOOKUP($A436,posting!$A:$N,13,FALSE),""),"")</f>
        <v/>
      </c>
      <c r="P436" s="15" t="str">
        <f>IF($A436,IF(VLOOKUP($A436,posting!$A:$N,14,FALSE)&gt;0,VLOOKUP($A436,posting!$A:$N,14,FALSE),""),"")</f>
        <v/>
      </c>
      <c r="Q436" s="15" t="str">
        <f>IF($O436="","",VLOOKUP($O436,image!$A:$N,3,FALSE))</f>
        <v/>
      </c>
    </row>
    <row r="437" spans="1:17" s="15" customFormat="1" x14ac:dyDescent="0.25">
      <c r="A437" s="5">
        <v>160</v>
      </c>
      <c r="B437" s="15">
        <f>IF($A437,VLOOKUP($A437,posting!$A:$N,2,FALSE),"")</f>
        <v>14</v>
      </c>
      <c r="C437" s="15">
        <f>IF($A437,VLOOKUP($A437,posting!$A:$N,3,FALSE),"")</f>
        <v>10</v>
      </c>
      <c r="D437" s="16" t="str">
        <f>IF($A437,VLOOKUP($A437,posting!$A:$N,4,FALSE),"")</f>
        <v>Bias vertuscht diese</v>
      </c>
      <c r="E437" s="15" t="str">
        <f>IF($A437,VLOOKUP($A437,posting!$A:$N,12,FALSE),"")</f>
        <v>TXT</v>
      </c>
      <c r="F437" s="15">
        <v>0</v>
      </c>
      <c r="G437" s="15">
        <v>1</v>
      </c>
      <c r="H437" s="15" t="str">
        <f>IF($A437,IF(VLOOKUP($A437,posting!$A:$N,5,FALSE)&gt;0,VLOOKUP($A437,posting!$A:$N,5,FALSE),""),"")</f>
        <v/>
      </c>
      <c r="I437" s="17">
        <f>IF($A437,VLOOKUP($A437,posting!$A:$N,6,FALSE),"")</f>
        <v>41404.431168981479</v>
      </c>
      <c r="J437" s="17">
        <f>IF($A437,VLOOKUP($A437,posting!$A:$N,7,FALSE),"")</f>
        <v>41404.431192129632</v>
      </c>
      <c r="K437" s="17">
        <f>IF($A437,VLOOKUP($A437,posting!$A:$N,8,FALSE),"")</f>
        <v>41404.431203703702</v>
      </c>
      <c r="L437" s="17">
        <f>IF($A437,VLOOKUP($A437,posting!$A:$N,9,FALSE),"")</f>
        <v>41404.431458333333</v>
      </c>
      <c r="M437" s="15">
        <f>IF($A437,VLOOKUP($A437,posting!$A:$N,10,FALSE),"")</f>
        <v>0.18181818181818199</v>
      </c>
      <c r="N437" s="15">
        <f>IF($A437,VLOOKUP($A437,posting!$A:$N,11,FALSE),"")</f>
        <v>0</v>
      </c>
      <c r="O437" s="15" t="str">
        <f>IF($A437,IF(VLOOKUP($A437,posting!$A:$N,13,FALSE)&gt;0,VLOOKUP($A437,posting!$A:$N,13,FALSE),""),"")</f>
        <v/>
      </c>
      <c r="P437" s="15" t="str">
        <f>IF($A437,IF(VLOOKUP($A437,posting!$A:$N,14,FALSE)&gt;0,VLOOKUP($A437,posting!$A:$N,14,FALSE),""),"")</f>
        <v/>
      </c>
      <c r="Q437" s="15" t="str">
        <f>IF($O437="","",VLOOKUP($O437,image!$A:$N,3,FALSE))</f>
        <v/>
      </c>
    </row>
    <row r="438" spans="1:17" s="15" customFormat="1" x14ac:dyDescent="0.25">
      <c r="A438" s="5">
        <v>161</v>
      </c>
      <c r="B438" s="15">
        <f>IF($A438,VLOOKUP($A438,posting!$A:$N,2,FALSE),"")</f>
        <v>14</v>
      </c>
      <c r="C438" s="15">
        <f>IF($A438,VLOOKUP($A438,posting!$A:$N,3,FALSE),"")</f>
        <v>10</v>
      </c>
      <c r="D438" s="16" t="str">
        <f>IF($A438,VLOOKUP($A438,posting!$A:$N,4,FALSE),"")</f>
        <v>wie können wir Bias vermeiden</v>
      </c>
      <c r="E438" s="15" t="str">
        <f>IF($A438,VLOOKUP($A438,posting!$A:$N,12,FALSE),"")</f>
        <v>TXT</v>
      </c>
      <c r="F438" s="15">
        <v>1</v>
      </c>
      <c r="G438" s="15">
        <v>1</v>
      </c>
      <c r="H438" s="15" t="str">
        <f>IF($A438,IF(VLOOKUP($A438,posting!$A:$N,5,FALSE)&gt;0,VLOOKUP($A438,posting!$A:$N,5,FALSE),""),"")</f>
        <v/>
      </c>
      <c r="I438" s="17">
        <f>IF($A438,VLOOKUP($A438,posting!$A:$N,6,FALSE),"")</f>
        <v>41404.431238425925</v>
      </c>
      <c r="J438" s="17">
        <f>IF($A438,VLOOKUP($A438,posting!$A:$N,7,FALSE),"")</f>
        <v>41404.431331018517</v>
      </c>
      <c r="K438" s="17">
        <f>IF($A438,VLOOKUP($A438,posting!$A:$N,8,FALSE),"")</f>
        <v>41404.431331018517</v>
      </c>
      <c r="L438" s="17">
        <f>IF($A438,VLOOKUP($A438,posting!$A:$N,9,FALSE),"")</f>
        <v>41404.431574074071</v>
      </c>
      <c r="M438" s="15">
        <f>IF($A438,VLOOKUP($A438,posting!$A:$N,10,FALSE),"")</f>
        <v>0.18181818181818199</v>
      </c>
      <c r="N438" s="15">
        <f>IF($A438,VLOOKUP($A438,posting!$A:$N,11,FALSE),"")</f>
        <v>0</v>
      </c>
      <c r="O438" s="15" t="str">
        <f>IF($A438,IF(VLOOKUP($A438,posting!$A:$N,13,FALSE)&gt;0,VLOOKUP($A438,posting!$A:$N,13,FALSE),""),"")</f>
        <v/>
      </c>
      <c r="P438" s="15" t="str">
        <f>IF($A438,IF(VLOOKUP($A438,posting!$A:$N,14,FALSE)&gt;0,VLOOKUP($A438,posting!$A:$N,14,FALSE),""),"")</f>
        <v/>
      </c>
      <c r="Q438" s="15" t="str">
        <f>IF($O438="","",VLOOKUP($O438,image!$A:$N,3,FALSE))</f>
        <v/>
      </c>
    </row>
    <row r="439" spans="1:17" s="15" customFormat="1" x14ac:dyDescent="0.25">
      <c r="A439" s="5">
        <v>162</v>
      </c>
      <c r="B439" s="15">
        <f>IF($A439,VLOOKUP($A439,posting!$A:$N,2,FALSE),"")</f>
        <v>14</v>
      </c>
      <c r="C439" s="15">
        <f>IF($A439,VLOOKUP($A439,posting!$A:$N,3,FALSE),"")</f>
        <v>10</v>
      </c>
      <c r="D439" s="16" t="str">
        <f>IF($A439,VLOOKUP($A439,posting!$A:$N,4,FALSE),"")</f>
        <v>Bias sind keine zufällige Fehler</v>
      </c>
      <c r="E439" s="15" t="str">
        <f>IF($A439,VLOOKUP($A439,posting!$A:$N,12,FALSE),"")</f>
        <v>TXT</v>
      </c>
      <c r="F439" s="15">
        <v>0</v>
      </c>
      <c r="G439" s="15">
        <v>1</v>
      </c>
      <c r="H439" s="15" t="str">
        <f>IF($A439,IF(VLOOKUP($A439,posting!$A:$N,5,FALSE)&gt;0,VLOOKUP($A439,posting!$A:$N,5,FALSE),""),"")</f>
        <v/>
      </c>
      <c r="I439" s="17">
        <f>IF($A439,VLOOKUP($A439,posting!$A:$N,6,FALSE),"")</f>
        <v>41404.431342592594</v>
      </c>
      <c r="J439" s="17">
        <f>IF($A439,VLOOKUP($A439,posting!$A:$N,7,FALSE),"")</f>
        <v>41404.431400462963</v>
      </c>
      <c r="K439" s="17">
        <f>IF($A439,VLOOKUP($A439,posting!$A:$N,8,FALSE),"")</f>
        <v>41404.43141203704</v>
      </c>
      <c r="L439" s="17">
        <f>IF($A439,VLOOKUP($A439,posting!$A:$N,9,FALSE),"")</f>
        <v>41404.431655092594</v>
      </c>
      <c r="M439" s="15">
        <f>IF($A439,VLOOKUP($A439,posting!$A:$N,10,FALSE),"")</f>
        <v>0.27272727272727298</v>
      </c>
      <c r="N439" s="15">
        <f>IF($A439,VLOOKUP($A439,posting!$A:$N,11,FALSE),"")</f>
        <v>0</v>
      </c>
      <c r="O439" s="15" t="str">
        <f>IF($A439,IF(VLOOKUP($A439,posting!$A:$N,13,FALSE)&gt;0,VLOOKUP($A439,posting!$A:$N,13,FALSE),""),"")</f>
        <v/>
      </c>
      <c r="P439" s="15" t="str">
        <f>IF($A439,IF(VLOOKUP($A439,posting!$A:$N,14,FALSE)&gt;0,VLOOKUP($A439,posting!$A:$N,14,FALSE),""),"")</f>
        <v/>
      </c>
      <c r="Q439" s="15" t="str">
        <f>IF($O439="","",VLOOKUP($O439,image!$A:$N,3,FALSE))</f>
        <v/>
      </c>
    </row>
    <row r="440" spans="1:17" s="15" customFormat="1" x14ac:dyDescent="0.25">
      <c r="A440" s="5">
        <v>163</v>
      </c>
      <c r="B440" s="15">
        <f>IF($A440,VLOOKUP($A440,posting!$A:$N,2,FALSE),"")</f>
        <v>14</v>
      </c>
      <c r="C440" s="15">
        <f>IF($A440,VLOOKUP($A440,posting!$A:$N,3,FALSE),"")</f>
        <v>10</v>
      </c>
      <c r="D440" s="16" t="str">
        <f>IF($A440,VLOOKUP($A440,posting!$A:$N,4,FALSE),"")</f>
        <v>zufällige Fehler nur durch statistische Verfahren in Rechnung stellen</v>
      </c>
      <c r="E440" s="15" t="str">
        <f>IF($A440,VLOOKUP($A440,posting!$A:$N,12,FALSE),"")</f>
        <v>TXT</v>
      </c>
      <c r="F440" s="15">
        <v>1</v>
      </c>
      <c r="G440" s="15">
        <v>1</v>
      </c>
      <c r="H440" s="15" t="str">
        <f>IF($A440,IF(VLOOKUP($A440,posting!$A:$N,5,FALSE)&gt;0,VLOOKUP($A440,posting!$A:$N,5,FALSE),""),"")</f>
        <v/>
      </c>
      <c r="I440" s="17">
        <f>IF($A440,VLOOKUP($A440,posting!$A:$N,6,FALSE),"")</f>
        <v>41404.431481481479</v>
      </c>
      <c r="J440" s="17">
        <f>IF($A440,VLOOKUP($A440,posting!$A:$N,7,FALSE),"")</f>
        <v>41404.43167824074</v>
      </c>
      <c r="K440" s="17">
        <f>IF($A440,VLOOKUP($A440,posting!$A:$N,8,FALSE),"")</f>
        <v>41404.431689814817</v>
      </c>
      <c r="L440" s="17">
        <f>IF($A440,VLOOKUP($A440,posting!$A:$N,9,FALSE),"")</f>
        <v>41404.431932870371</v>
      </c>
      <c r="M440" s="15">
        <f>IF($A440,VLOOKUP($A440,posting!$A:$N,10,FALSE),"")</f>
        <v>0.54545454545454497</v>
      </c>
      <c r="N440" s="15">
        <f>IF($A440,VLOOKUP($A440,posting!$A:$N,11,FALSE),"")</f>
        <v>0</v>
      </c>
      <c r="O440" s="15" t="str">
        <f>IF($A440,IF(VLOOKUP($A440,posting!$A:$N,13,FALSE)&gt;0,VLOOKUP($A440,posting!$A:$N,13,FALSE),""),"")</f>
        <v/>
      </c>
      <c r="P440" s="15" t="str">
        <f>IF($A440,IF(VLOOKUP($A440,posting!$A:$N,14,FALSE)&gt;0,VLOOKUP($A440,posting!$A:$N,14,FALSE),""),"")</f>
        <v/>
      </c>
      <c r="Q440" s="15" t="str">
        <f>IF($O440="","",VLOOKUP($O440,image!$A:$N,3,FALSE))</f>
        <v/>
      </c>
    </row>
    <row r="441" spans="1:17" s="15" customFormat="1" x14ac:dyDescent="0.25">
      <c r="A441" s="5">
        <v>164</v>
      </c>
      <c r="B441" s="15">
        <f>IF($A441,VLOOKUP($A441,posting!$A:$N,2,FALSE),"")</f>
        <v>14</v>
      </c>
      <c r="C441" s="15">
        <f>IF($A441,VLOOKUP($A441,posting!$A:$N,3,FALSE),"")</f>
        <v>10</v>
      </c>
      <c r="D441" s="16" t="str">
        <f>IF($A441,VLOOKUP($A441,posting!$A:$N,4,FALSE),"")</f>
        <v>Bias, z.B. durch unterschiedliche Sympathie bzgl. Patienten</v>
      </c>
      <c r="E441" s="15" t="str">
        <f>IF($A441,VLOOKUP($A441,posting!$A:$N,12,FALSE),"")</f>
        <v>TXT</v>
      </c>
      <c r="F441" s="15">
        <v>1</v>
      </c>
      <c r="G441" s="15">
        <v>1</v>
      </c>
      <c r="H441" s="15" t="str">
        <f>IF($A441,IF(VLOOKUP($A441,posting!$A:$N,5,FALSE)&gt;0,VLOOKUP($A441,posting!$A:$N,5,FALSE),""),"")</f>
        <v/>
      </c>
      <c r="I441" s="17">
        <f>IF($A441,VLOOKUP($A441,posting!$A:$N,6,FALSE),"")</f>
        <v>41404.43240740741</v>
      </c>
      <c r="J441" s="17">
        <f>IF($A441,VLOOKUP($A441,posting!$A:$N,7,FALSE),"")</f>
        <v>41404.43273148148</v>
      </c>
      <c r="K441" s="17">
        <f>IF($A441,VLOOKUP($A441,posting!$A:$N,8,FALSE),"")</f>
        <v>41404.43273148148</v>
      </c>
      <c r="L441" s="17">
        <f>IF($A441,VLOOKUP($A441,posting!$A:$N,9,FALSE),"")</f>
        <v>41404.432986111111</v>
      </c>
      <c r="M441" s="15">
        <f>IF($A441,VLOOKUP($A441,posting!$A:$N,10,FALSE),"")</f>
        <v>0.54545454545454497</v>
      </c>
      <c r="N441" s="15">
        <f>IF($A441,VLOOKUP($A441,posting!$A:$N,11,FALSE),"")</f>
        <v>0</v>
      </c>
      <c r="O441" s="15" t="str">
        <f>IF($A441,IF(VLOOKUP($A441,posting!$A:$N,13,FALSE)&gt;0,VLOOKUP($A441,posting!$A:$N,13,FALSE),""),"")</f>
        <v/>
      </c>
      <c r="P441" s="15" t="str">
        <f>IF($A441,IF(VLOOKUP($A441,posting!$A:$N,14,FALSE)&gt;0,VLOOKUP($A441,posting!$A:$N,14,FALSE),""),"")</f>
        <v/>
      </c>
      <c r="Q441" s="15" t="str">
        <f>IF($O441="","",VLOOKUP($O441,image!$A:$N,3,FALSE))</f>
        <v/>
      </c>
    </row>
    <row r="442" spans="1:17" s="15" customFormat="1" x14ac:dyDescent="0.25">
      <c r="A442" s="5">
        <v>165</v>
      </c>
      <c r="B442" s="15">
        <f>IF($A442,VLOOKUP($A442,posting!$A:$N,2,FALSE),"")</f>
        <v>14</v>
      </c>
      <c r="C442" s="15">
        <f>IF($A442,VLOOKUP($A442,posting!$A:$N,3,FALSE),"")</f>
        <v>10</v>
      </c>
      <c r="D442" s="16" t="str">
        <f>IF($A442,VLOOKUP($A442,posting!$A:$N,4,FALSE),"")</f>
        <v>objektive Bewertung des Endresultats ist z.B. der Tod</v>
      </c>
      <c r="E442" s="15" t="str">
        <f>IF($A442,VLOOKUP($A442,posting!$A:$N,12,FALSE),"")</f>
        <v>TXT</v>
      </c>
      <c r="F442" s="15">
        <v>1</v>
      </c>
      <c r="G442" s="15">
        <v>1</v>
      </c>
      <c r="H442" s="15" t="str">
        <f>IF($A442,IF(VLOOKUP($A442,posting!$A:$N,5,FALSE)&gt;0,VLOOKUP($A442,posting!$A:$N,5,FALSE),""),"")</f>
        <v/>
      </c>
      <c r="I442" s="17">
        <f>IF($A442,VLOOKUP($A442,posting!$A:$N,6,FALSE),"")</f>
        <v>41404.432835648149</v>
      </c>
      <c r="J442" s="17">
        <f>IF($A442,VLOOKUP($A442,posting!$A:$N,7,FALSE),"")</f>
        <v>41404.433113425926</v>
      </c>
      <c r="K442" s="17">
        <f>IF($A442,VLOOKUP($A442,posting!$A:$N,8,FALSE),"")</f>
        <v>41404.433113425926</v>
      </c>
      <c r="L442" s="17">
        <f>IF($A442,VLOOKUP($A442,posting!$A:$N,9,FALSE),"")</f>
        <v>41404.433368055557</v>
      </c>
      <c r="M442" s="15">
        <f>IF($A442,VLOOKUP($A442,posting!$A:$N,10,FALSE),"")</f>
        <v>0.45454545454545497</v>
      </c>
      <c r="N442" s="15">
        <f>IF($A442,VLOOKUP($A442,posting!$A:$N,11,FALSE),"")</f>
        <v>0</v>
      </c>
      <c r="O442" s="15" t="str">
        <f>IF($A442,IF(VLOOKUP($A442,posting!$A:$N,13,FALSE)&gt;0,VLOOKUP($A442,posting!$A:$N,13,FALSE),""),"")</f>
        <v/>
      </c>
      <c r="P442" s="15" t="str">
        <f>IF($A442,IF(VLOOKUP($A442,posting!$A:$N,14,FALSE)&gt;0,VLOOKUP($A442,posting!$A:$N,14,FALSE),""),"")</f>
        <v/>
      </c>
      <c r="Q442" s="15" t="str">
        <f>IF($O442="","",VLOOKUP($O442,image!$A:$N,3,FALSE))</f>
        <v/>
      </c>
    </row>
    <row r="443" spans="1:17" s="15" customFormat="1" x14ac:dyDescent="0.25">
      <c r="A443" s="5">
        <v>166</v>
      </c>
      <c r="B443" s="15">
        <f>IF($A443,VLOOKUP($A443,posting!$A:$N,2,FALSE),"")</f>
        <v>14</v>
      </c>
      <c r="C443" s="15">
        <f>IF($A443,VLOOKUP($A443,posting!$A:$N,3,FALSE),"")</f>
        <v>10</v>
      </c>
      <c r="D443" s="16" t="str">
        <f>IF($A443,VLOOKUP($A443,posting!$A:$N,4,FALSE),"")</f>
        <v>ein Beispiel: Unterschiede bei den Patientengruppen, die wir ansprechen =&gt; selection bias</v>
      </c>
      <c r="E443" s="15" t="str">
        <f>IF($A443,VLOOKUP($A443,posting!$A:$N,12,FALSE),"")</f>
        <v>TXT</v>
      </c>
      <c r="F443" s="15">
        <v>1</v>
      </c>
      <c r="G443" s="15">
        <v>1</v>
      </c>
      <c r="H443" s="15" t="str">
        <f>IF($A443,IF(VLOOKUP($A443,posting!$A:$N,5,FALSE)&gt;0,VLOOKUP($A443,posting!$A:$N,5,FALSE),""),"")</f>
        <v/>
      </c>
      <c r="I443" s="17">
        <f>IF($A443,VLOOKUP($A443,posting!$A:$N,6,FALSE),"")</f>
        <v>41404.434918981482</v>
      </c>
      <c r="J443" s="17">
        <f>IF($A443,VLOOKUP($A443,posting!$A:$N,7,FALSE),"")</f>
        <v>41404.435173611113</v>
      </c>
      <c r="K443" s="17">
        <f>IF($A443,VLOOKUP($A443,posting!$A:$N,8,FALSE),"")</f>
        <v>41404.435185185182</v>
      </c>
      <c r="L443" s="17">
        <f>IF($A443,VLOOKUP($A443,posting!$A:$N,9,FALSE),"")</f>
        <v>41404.435428240744</v>
      </c>
      <c r="M443" s="15">
        <f>IF($A443,VLOOKUP($A443,posting!$A:$N,10,FALSE),"")</f>
        <v>0.54545454545454497</v>
      </c>
      <c r="N443" s="15">
        <f>IF($A443,VLOOKUP($A443,posting!$A:$N,11,FALSE),"")</f>
        <v>0</v>
      </c>
      <c r="O443" s="15" t="str">
        <f>IF($A443,IF(VLOOKUP($A443,posting!$A:$N,13,FALSE)&gt;0,VLOOKUP($A443,posting!$A:$N,13,FALSE),""),"")</f>
        <v/>
      </c>
      <c r="P443" s="15" t="str">
        <f>IF($A443,IF(VLOOKUP($A443,posting!$A:$N,14,FALSE)&gt;0,VLOOKUP($A443,posting!$A:$N,14,FALSE),""),"")</f>
        <v/>
      </c>
      <c r="Q443" s="15" t="str">
        <f>IF($O443="","",VLOOKUP($O443,image!$A:$N,3,FALSE))</f>
        <v/>
      </c>
    </row>
    <row r="444" spans="1:17" s="15" customFormat="1" x14ac:dyDescent="0.25">
      <c r="A444" s="5">
        <v>167</v>
      </c>
      <c r="B444" s="15">
        <f>IF($A444,VLOOKUP($A444,posting!$A:$N,2,FALSE),"")</f>
        <v>14</v>
      </c>
      <c r="C444" s="15">
        <f>IF($A444,VLOOKUP($A444,posting!$A:$N,3,FALSE),"")</f>
        <v>10</v>
      </c>
      <c r="D444" s="16" t="str">
        <f>IF($A444,VLOOKUP($A444,posting!$A:$N,4,FALSE),"")</f>
        <v>noch ein Beispiel: nicht Gleichbehandlung: performance bias</v>
      </c>
      <c r="E444" s="15" t="str">
        <f>IF($A444,VLOOKUP($A444,posting!$A:$N,12,FALSE),"")</f>
        <v>TXT</v>
      </c>
      <c r="F444" s="15">
        <v>1</v>
      </c>
      <c r="G444" s="15">
        <v>1</v>
      </c>
      <c r="H444" s="15" t="str">
        <f>IF($A444,IF(VLOOKUP($A444,posting!$A:$N,5,FALSE)&gt;0,VLOOKUP($A444,posting!$A:$N,5,FALSE),""),"")</f>
        <v/>
      </c>
      <c r="I444" s="17">
        <f>IF($A444,VLOOKUP($A444,posting!$A:$N,6,FALSE),"")</f>
        <v>41404.436145833337</v>
      </c>
      <c r="J444" s="17">
        <f>IF($A444,VLOOKUP($A444,posting!$A:$N,7,FALSE),"")</f>
        <v>41404.436319444445</v>
      </c>
      <c r="K444" s="17">
        <f>IF($A444,VLOOKUP($A444,posting!$A:$N,8,FALSE),"")</f>
        <v>41404.436319444445</v>
      </c>
      <c r="L444" s="17">
        <f>IF($A444,VLOOKUP($A444,posting!$A:$N,9,FALSE),"")</f>
        <v>41404.436562499999</v>
      </c>
      <c r="M444" s="15">
        <f>IF($A444,VLOOKUP($A444,posting!$A:$N,10,FALSE),"")</f>
        <v>0.36363636363636398</v>
      </c>
      <c r="N444" s="15">
        <f>IF($A444,VLOOKUP($A444,posting!$A:$N,11,FALSE),"")</f>
        <v>0</v>
      </c>
      <c r="O444" s="15" t="str">
        <f>IF($A444,IF(VLOOKUP($A444,posting!$A:$N,13,FALSE)&gt;0,VLOOKUP($A444,posting!$A:$N,13,FALSE),""),"")</f>
        <v/>
      </c>
      <c r="P444" s="15" t="str">
        <f>IF($A444,IF(VLOOKUP($A444,posting!$A:$N,14,FALSE)&gt;0,VLOOKUP($A444,posting!$A:$N,14,FALSE),""),"")</f>
        <v/>
      </c>
      <c r="Q444" s="15" t="str">
        <f>IF($O444="","",VLOOKUP($O444,image!$A:$N,3,FALSE))</f>
        <v/>
      </c>
    </row>
    <row r="445" spans="1:17" s="15" customFormat="1" x14ac:dyDescent="0.25">
      <c r="A445" s="5">
        <v>168</v>
      </c>
      <c r="B445" s="15">
        <f>IF($A445,VLOOKUP($A445,posting!$A:$N,2,FALSE),"")</f>
        <v>14</v>
      </c>
      <c r="C445" s="15">
        <f>IF($A445,VLOOKUP($A445,posting!$A:$N,3,FALSE),"")</f>
        <v>10</v>
      </c>
      <c r="D445" s="16" t="str">
        <f>IF($A445,VLOOKUP($A445,posting!$A:$N,4,FALSE),"")</f>
        <v>noch ein Beispiel: Bewertung ist unterschiedlich=&gt; ascertainment bias</v>
      </c>
      <c r="E445" s="15" t="str">
        <f>IF($A445,VLOOKUP($A445,posting!$A:$N,12,FALSE),"")</f>
        <v>TXT</v>
      </c>
      <c r="F445" s="15">
        <v>1</v>
      </c>
      <c r="G445" s="15">
        <v>1</v>
      </c>
      <c r="H445" s="15" t="str">
        <f>IF($A445,IF(VLOOKUP($A445,posting!$A:$N,5,FALSE)&gt;0,VLOOKUP($A445,posting!$A:$N,5,FALSE),""),"")</f>
        <v/>
      </c>
      <c r="I445" s="17">
        <f>IF($A445,VLOOKUP($A445,posting!$A:$N,6,FALSE),"")</f>
        <v>41404.436932870369</v>
      </c>
      <c r="J445" s="17">
        <f>IF($A445,VLOOKUP($A445,posting!$A:$N,7,FALSE),"")</f>
        <v>41404.437164351853</v>
      </c>
      <c r="K445" s="17">
        <f>IF($A445,VLOOKUP($A445,posting!$A:$N,8,FALSE),"")</f>
        <v>41404.437175925923</v>
      </c>
      <c r="L445" s="17">
        <f>IF($A445,VLOOKUP($A445,posting!$A:$N,9,FALSE),"")</f>
        <v>41404.437418981484</v>
      </c>
      <c r="M445" s="15">
        <f>IF($A445,VLOOKUP($A445,posting!$A:$N,10,FALSE),"")</f>
        <v>0.45454545454545497</v>
      </c>
      <c r="N445" s="15">
        <f>IF($A445,VLOOKUP($A445,posting!$A:$N,11,FALSE),"")</f>
        <v>0</v>
      </c>
      <c r="O445" s="15" t="str">
        <f>IF($A445,IF(VLOOKUP($A445,posting!$A:$N,13,FALSE)&gt;0,VLOOKUP($A445,posting!$A:$N,13,FALSE),""),"")</f>
        <v/>
      </c>
      <c r="P445" s="15" t="str">
        <f>IF($A445,IF(VLOOKUP($A445,posting!$A:$N,14,FALSE)&gt;0,VLOOKUP($A445,posting!$A:$N,14,FALSE),""),"")</f>
        <v/>
      </c>
      <c r="Q445" s="15" t="str">
        <f>IF($O445="","",VLOOKUP($O445,image!$A:$N,3,FALSE))</f>
        <v/>
      </c>
    </row>
    <row r="446" spans="1:17" s="15" customFormat="1" x14ac:dyDescent="0.25">
      <c r="A446" s="5">
        <v>169</v>
      </c>
      <c r="B446" s="15">
        <f>IF($A446,VLOOKUP($A446,posting!$A:$N,2,FALSE),"")</f>
        <v>14</v>
      </c>
      <c r="C446" s="15">
        <f>IF($A446,VLOOKUP($A446,posting!$A:$N,3,FALSE),"")</f>
        <v>10</v>
      </c>
      <c r="D446" s="16" t="str">
        <f>IF($A446,VLOOKUP($A446,posting!$A:$N,4,FALSE),"")</f>
        <v>ein letztes Beispiel: man müsste Placebo einführen</v>
      </c>
      <c r="E446" s="15" t="str">
        <f>IF($A446,VLOOKUP($A446,posting!$A:$N,12,FALSE),"")</f>
        <v>TXT</v>
      </c>
      <c r="F446" s="15">
        <v>1</v>
      </c>
      <c r="G446" s="15">
        <v>1</v>
      </c>
      <c r="H446" s="15" t="str">
        <f>IF($A446,IF(VLOOKUP($A446,posting!$A:$N,5,FALSE)&gt;0,VLOOKUP($A446,posting!$A:$N,5,FALSE),""),"")</f>
        <v/>
      </c>
      <c r="I446" s="17">
        <f>IF($A446,VLOOKUP($A446,posting!$A:$N,6,FALSE),"")</f>
        <v>41404.438587962963</v>
      </c>
      <c r="J446" s="17">
        <f>IF($A446,VLOOKUP($A446,posting!$A:$N,7,FALSE),"")</f>
        <v>41404.438854166663</v>
      </c>
      <c r="K446" s="17">
        <f>IF($A446,VLOOKUP($A446,posting!$A:$N,8,FALSE),"")</f>
        <v>41404.43886574074</v>
      </c>
      <c r="L446" s="17">
        <f>IF($A446,VLOOKUP($A446,posting!$A:$N,9,FALSE),"")</f>
        <v>41404.439108796294</v>
      </c>
      <c r="M446" s="15">
        <f>IF($A446,VLOOKUP($A446,posting!$A:$N,10,FALSE),"")</f>
        <v>0.45454545454545497</v>
      </c>
      <c r="N446" s="15">
        <f>IF($A446,VLOOKUP($A446,posting!$A:$N,11,FALSE),"")</f>
        <v>0</v>
      </c>
      <c r="O446" s="15" t="str">
        <f>IF($A446,IF(VLOOKUP($A446,posting!$A:$N,13,FALSE)&gt;0,VLOOKUP($A446,posting!$A:$N,13,FALSE),""),"")</f>
        <v/>
      </c>
      <c r="P446" s="15" t="str">
        <f>IF($A446,IF(VLOOKUP($A446,posting!$A:$N,14,FALSE)&gt;0,VLOOKUP($A446,posting!$A:$N,14,FALSE),""),"")</f>
        <v/>
      </c>
      <c r="Q446" s="15" t="str">
        <f>IF($O446="","",VLOOKUP($O446,image!$A:$N,3,FALSE))</f>
        <v/>
      </c>
    </row>
    <row r="447" spans="1:17" s="15" customFormat="1" x14ac:dyDescent="0.25">
      <c r="A447" s="5">
        <v>170</v>
      </c>
      <c r="B447" s="15">
        <f>IF($A447,VLOOKUP($A447,posting!$A:$N,2,FALSE),"")</f>
        <v>14</v>
      </c>
      <c r="C447" s="15">
        <f>IF($A447,VLOOKUP($A447,posting!$A:$N,3,FALSE),"")</f>
        <v>10</v>
      </c>
      <c r="D447" s="16" t="str">
        <f>IF($A447,VLOOKUP($A447,posting!$A:$N,4,FALSE),"")</f>
        <v>=&gt; attrition  bias</v>
      </c>
      <c r="E447" s="15" t="str">
        <f>IF($A447,VLOOKUP($A447,posting!$A:$N,12,FALSE),"")</f>
        <v>TXT</v>
      </c>
      <c r="F447" s="15">
        <v>1</v>
      </c>
      <c r="G447" s="15">
        <v>1</v>
      </c>
      <c r="H447" s="15" t="str">
        <f>IF($A447,IF(VLOOKUP($A447,posting!$A:$N,5,FALSE)&gt;0,VLOOKUP($A447,posting!$A:$N,5,FALSE),""),"")</f>
        <v/>
      </c>
      <c r="I447" s="17">
        <f>IF($A447,VLOOKUP($A447,posting!$A:$N,6,FALSE),"")</f>
        <v>41404.439062500001</v>
      </c>
      <c r="J447" s="17">
        <f>IF($A447,VLOOKUP($A447,posting!$A:$N,7,FALSE),"")</f>
        <v>41404.439155092594</v>
      </c>
      <c r="K447" s="17">
        <f>IF($A447,VLOOKUP($A447,posting!$A:$N,8,FALSE),"")</f>
        <v>41404.439155092594</v>
      </c>
      <c r="L447" s="17">
        <f>IF($A447,VLOOKUP($A447,posting!$A:$N,9,FALSE),"")</f>
        <v>41404.439398148148</v>
      </c>
      <c r="M447" s="15">
        <f>IF($A447,VLOOKUP($A447,posting!$A:$N,10,FALSE),"")</f>
        <v>0.18181818181818199</v>
      </c>
      <c r="N447" s="15">
        <f>IF($A447,VLOOKUP($A447,posting!$A:$N,11,FALSE),"")</f>
        <v>0</v>
      </c>
      <c r="O447" s="15" t="str">
        <f>IF($A447,IF(VLOOKUP($A447,posting!$A:$N,13,FALSE)&gt;0,VLOOKUP($A447,posting!$A:$N,13,FALSE),""),"")</f>
        <v/>
      </c>
      <c r="P447" s="15" t="str">
        <f>IF($A447,IF(VLOOKUP($A447,posting!$A:$N,14,FALSE)&gt;0,VLOOKUP($A447,posting!$A:$N,14,FALSE),""),"")</f>
        <v/>
      </c>
      <c r="Q447" s="15" t="str">
        <f>IF($O447="","",VLOOKUP($O447,image!$A:$N,3,FALSE))</f>
        <v/>
      </c>
    </row>
    <row r="448" spans="1:17" s="15" customFormat="1" x14ac:dyDescent="0.25">
      <c r="A448" s="5">
        <v>171</v>
      </c>
      <c r="B448" s="15">
        <f>IF($A448,VLOOKUP($A448,posting!$A:$N,2,FALSE),"")</f>
        <v>14</v>
      </c>
      <c r="C448" s="15">
        <f>IF($A448,VLOOKUP($A448,posting!$A:$N,3,FALSE),"")</f>
        <v>10</v>
      </c>
      <c r="D448" s="16" t="str">
        <f>IF($A448,VLOOKUP($A448,posting!$A:$N,4,FALSE),"")</f>
        <v>unterschiedliche Studien sind unterschiedlich anfällig für verschiedene Biasarten</v>
      </c>
      <c r="E448" s="15" t="str">
        <f>IF($A448,VLOOKUP($A448,posting!$A:$N,12,FALSE),"")</f>
        <v>TXT</v>
      </c>
      <c r="F448" s="15">
        <v>1</v>
      </c>
      <c r="G448" s="15">
        <v>1</v>
      </c>
      <c r="H448" s="15" t="str">
        <f>IF($A448,IF(VLOOKUP($A448,posting!$A:$N,5,FALSE)&gt;0,VLOOKUP($A448,posting!$A:$N,5,FALSE),""),"")</f>
        <v/>
      </c>
      <c r="I448" s="17">
        <f>IF($A448,VLOOKUP($A448,posting!$A:$N,6,FALSE),"")</f>
        <v>41404.441979166666</v>
      </c>
      <c r="J448" s="17">
        <f>IF($A448,VLOOKUP($A448,posting!$A:$N,7,FALSE),"")</f>
        <v>41404.442233796297</v>
      </c>
      <c r="K448" s="17">
        <f>IF($A448,VLOOKUP($A448,posting!$A:$N,8,FALSE),"")</f>
        <v>41404.442245370374</v>
      </c>
      <c r="L448" s="17">
        <f>IF($A448,VLOOKUP($A448,posting!$A:$N,9,FALSE),"")</f>
        <v>41404.442488425928</v>
      </c>
      <c r="M448" s="15">
        <f>IF($A448,VLOOKUP($A448,posting!$A:$N,10,FALSE),"")</f>
        <v>0.54545454545454497</v>
      </c>
      <c r="N448" s="15">
        <f>IF($A448,VLOOKUP($A448,posting!$A:$N,11,FALSE),"")</f>
        <v>0</v>
      </c>
      <c r="O448" s="15" t="str">
        <f>IF($A448,IF(VLOOKUP($A448,posting!$A:$N,13,FALSE)&gt;0,VLOOKUP($A448,posting!$A:$N,13,FALSE),""),"")</f>
        <v/>
      </c>
      <c r="P448" s="15" t="str">
        <f>IF($A448,IF(VLOOKUP($A448,posting!$A:$N,14,FALSE)&gt;0,VLOOKUP($A448,posting!$A:$N,14,FALSE),""),"")</f>
        <v/>
      </c>
      <c r="Q448" s="15" t="str">
        <f>IF($O448="","",VLOOKUP($O448,image!$A:$N,3,FALSE))</f>
        <v/>
      </c>
    </row>
    <row r="449" spans="1:17" s="15" customFormat="1" x14ac:dyDescent="0.25">
      <c r="A449" s="5">
        <v>172</v>
      </c>
      <c r="B449" s="15">
        <f>IF($A449,VLOOKUP($A449,posting!$A:$N,2,FALSE),"")</f>
        <v>14</v>
      </c>
      <c r="C449" s="15">
        <f>IF($A449,VLOOKUP($A449,posting!$A:$N,3,FALSE),"")</f>
        <v>10</v>
      </c>
      <c r="D449" s="16" t="str">
        <f>IF($A449,VLOOKUP($A449,posting!$A:$N,4,FALSE),"")</f>
        <v>siehe Folien</v>
      </c>
      <c r="E449" s="15" t="str">
        <f>IF($A449,VLOOKUP($A449,posting!$A:$N,12,FALSE),"")</f>
        <v>TXT</v>
      </c>
      <c r="F449" s="15">
        <v>1</v>
      </c>
      <c r="G449" s="15">
        <v>1</v>
      </c>
      <c r="H449" s="15" t="str">
        <f>IF($A449,IF(VLOOKUP($A449,posting!$A:$N,5,FALSE)&gt;0,VLOOKUP($A449,posting!$A:$N,5,FALSE),""),"")</f>
        <v/>
      </c>
      <c r="I449" s="17">
        <f>IF($A449,VLOOKUP($A449,posting!$A:$N,6,FALSE),"")</f>
        <v>41404.450567129628</v>
      </c>
      <c r="J449" s="17">
        <f>IF($A449,VLOOKUP($A449,posting!$A:$N,7,FALSE),"")</f>
        <v>41404.450601851851</v>
      </c>
      <c r="K449" s="17">
        <f>IF($A449,VLOOKUP($A449,posting!$A:$N,8,FALSE),"")</f>
        <v>41404.450601851851</v>
      </c>
      <c r="L449" s="17">
        <f>IF($A449,VLOOKUP($A449,posting!$A:$N,9,FALSE),"")</f>
        <v>41404.450844907406</v>
      </c>
      <c r="M449" s="15">
        <f>IF($A449,VLOOKUP($A449,posting!$A:$N,10,FALSE),"")</f>
        <v>0.18181818181818199</v>
      </c>
      <c r="N449" s="15">
        <f>IF($A449,VLOOKUP($A449,posting!$A:$N,11,FALSE),"")</f>
        <v>0</v>
      </c>
      <c r="O449" s="15" t="str">
        <f>IF($A449,IF(VLOOKUP($A449,posting!$A:$N,13,FALSE)&gt;0,VLOOKUP($A449,posting!$A:$N,13,FALSE),""),"")</f>
        <v/>
      </c>
      <c r="P449" s="15" t="str">
        <f>IF($A449,IF(VLOOKUP($A449,posting!$A:$N,14,FALSE)&gt;0,VLOOKUP($A449,posting!$A:$N,14,FALSE),""),"")</f>
        <v/>
      </c>
      <c r="Q449" s="15" t="str">
        <f>IF($O449="","",VLOOKUP($O449,image!$A:$N,3,FALSE))</f>
        <v/>
      </c>
    </row>
    <row r="450" spans="1:17" s="15" customFormat="1" x14ac:dyDescent="0.25">
      <c r="A450" s="5">
        <v>173</v>
      </c>
      <c r="B450" s="15">
        <f>IF($A450,VLOOKUP($A450,posting!$A:$N,2,FALSE),"")</f>
        <v>14</v>
      </c>
      <c r="C450" s="15">
        <f>IF($A450,VLOOKUP($A450,posting!$A:$N,3,FALSE),"")</f>
        <v>10</v>
      </c>
      <c r="D450" s="16" t="str">
        <f>IF($A450,VLOOKUP($A450,posting!$A:$N,4,FALSE),"")</f>
        <v>RR [0, \inf]</v>
      </c>
      <c r="E450" s="15" t="str">
        <f>IF($A450,VLOOKUP($A450,posting!$A:$N,12,FALSE),"")</f>
        <v>TXT</v>
      </c>
      <c r="F450" s="15">
        <v>1</v>
      </c>
      <c r="G450" s="15">
        <v>1</v>
      </c>
      <c r="H450" s="15" t="str">
        <f>IF($A450,IF(VLOOKUP($A450,posting!$A:$N,5,FALSE)&gt;0,VLOOKUP($A450,posting!$A:$N,5,FALSE),""),"")</f>
        <v/>
      </c>
      <c r="I450" s="17">
        <f>IF($A450,VLOOKUP($A450,posting!$A:$N,6,FALSE),"")</f>
        <v>41404.457094907404</v>
      </c>
      <c r="J450" s="17">
        <f>IF($A450,VLOOKUP($A450,posting!$A:$N,7,FALSE),"")</f>
        <v>41404.45684027778</v>
      </c>
      <c r="K450" s="17">
        <f>IF($A450,VLOOKUP($A450,posting!$A:$N,8,FALSE),"")</f>
        <v>41404.45685185185</v>
      </c>
      <c r="L450" s="17">
        <f>IF($A450,VLOOKUP($A450,posting!$A:$N,9,FALSE),"")</f>
        <v>41404.457094907404</v>
      </c>
      <c r="M450" s="15">
        <f>IF($A450,VLOOKUP($A450,posting!$A:$N,10,FALSE),"")</f>
        <v>0.27272727272727298</v>
      </c>
      <c r="N450" s="15">
        <f>IF($A450,VLOOKUP($A450,posting!$A:$N,11,FALSE),"")</f>
        <v>0</v>
      </c>
      <c r="O450" s="15" t="str">
        <f>IF($A450,IF(VLOOKUP($A450,posting!$A:$N,13,FALSE)&gt;0,VLOOKUP($A450,posting!$A:$N,13,FALSE),""),"")</f>
        <v/>
      </c>
      <c r="P450" s="15" t="str">
        <f>IF($A450,IF(VLOOKUP($A450,posting!$A:$N,14,FALSE)&gt;0,VLOOKUP($A450,posting!$A:$N,14,FALSE),""),"")</f>
        <v/>
      </c>
      <c r="Q450" s="15" t="str">
        <f>IF($O450="","",VLOOKUP($O450,image!$A:$N,3,FALSE))</f>
        <v/>
      </c>
    </row>
    <row r="451" spans="1:17" s="15" customFormat="1" ht="30" x14ac:dyDescent="0.25">
      <c r="A451" s="5">
        <v>174</v>
      </c>
      <c r="B451" s="15">
        <f>IF($A451,VLOOKUP($A451,posting!$A:$N,2,FALSE),"")</f>
        <v>14</v>
      </c>
      <c r="C451" s="15">
        <f>IF($A451,VLOOKUP($A451,posting!$A:$N,3,FALSE),"")</f>
        <v>10</v>
      </c>
      <c r="D451" s="16" t="str">
        <f>IF($A451,VLOOKUP($A451,posting!$A:$N,4,FALSE),"")</f>
        <v>RR=1 "Faktor,um den das Risiko zu erkranken steigt, bei Patienten mit dem Risikofaktor im Vergleich zu Patienten ohne Risikofaktor</v>
      </c>
      <c r="E451" s="15" t="str">
        <f>IF($A451,VLOOKUP($A451,posting!$A:$N,12,FALSE),"")</f>
        <v>TXT</v>
      </c>
      <c r="F451" s="15">
        <v>1</v>
      </c>
      <c r="G451" s="15">
        <v>1</v>
      </c>
      <c r="H451" s="15" t="str">
        <f>IF($A451,IF(VLOOKUP($A451,posting!$A:$N,5,FALSE)&gt;0,VLOOKUP($A451,posting!$A:$N,5,FALSE),""),"")</f>
        <v/>
      </c>
      <c r="I451" s="17">
        <f>IF($A451,VLOOKUP($A451,posting!$A:$N,6,FALSE),"")</f>
        <v>41404.456863425927</v>
      </c>
      <c r="J451" s="17">
        <f>IF($A451,VLOOKUP($A451,posting!$A:$N,7,FALSE),"")</f>
        <v>41404.457349537035</v>
      </c>
      <c r="K451" s="17">
        <f>IF($A451,VLOOKUP($A451,posting!$A:$N,8,FALSE),"")</f>
        <v>41404.457349537035</v>
      </c>
      <c r="L451" s="17">
        <f>IF($A451,VLOOKUP($A451,posting!$A:$N,9,FALSE),"")</f>
        <v>41404.457592592589</v>
      </c>
      <c r="M451" s="15">
        <f>IF($A451,VLOOKUP($A451,posting!$A:$N,10,FALSE),"")</f>
        <v>1</v>
      </c>
      <c r="N451" s="15">
        <f>IF($A451,VLOOKUP($A451,posting!$A:$N,11,FALSE),"")</f>
        <v>0</v>
      </c>
      <c r="O451" s="15" t="str">
        <f>IF($A451,IF(VLOOKUP($A451,posting!$A:$N,13,FALSE)&gt;0,VLOOKUP($A451,posting!$A:$N,13,FALSE),""),"")</f>
        <v/>
      </c>
      <c r="P451" s="15" t="str">
        <f>IF($A451,IF(VLOOKUP($A451,posting!$A:$N,14,FALSE)&gt;0,VLOOKUP($A451,posting!$A:$N,14,FALSE),""),"")</f>
        <v/>
      </c>
      <c r="Q451" s="15" t="str">
        <f>IF($O451="","",VLOOKUP($O451,image!$A:$N,3,FALSE))</f>
        <v/>
      </c>
    </row>
    <row r="452" spans="1:17" s="15" customFormat="1" x14ac:dyDescent="0.25">
      <c r="A452" s="5">
        <v>175</v>
      </c>
      <c r="B452" s="15">
        <f>IF($A452,VLOOKUP($A452,posting!$A:$N,2,FALSE),"")</f>
        <v>14</v>
      </c>
      <c r="C452" s="15">
        <f>IF($A452,VLOOKUP($A452,posting!$A:$N,3,FALSE),"")</f>
        <v>10</v>
      </c>
      <c r="D452" s="16" t="str">
        <f>IF($A452,VLOOKUP($A452,posting!$A:$N,4,FALSE),"")</f>
        <v>KI: Schätzer +/- 1.98 SEM_{Schätzer}</v>
      </c>
      <c r="E452" s="15" t="str">
        <f>IF($A452,VLOOKUP($A452,posting!$A:$N,12,FALSE),"")</f>
        <v>TXT</v>
      </c>
      <c r="F452" s="15">
        <v>1</v>
      </c>
      <c r="G452" s="15">
        <v>1</v>
      </c>
      <c r="H452" s="15" t="str">
        <f>IF($A452,IF(VLOOKUP($A452,posting!$A:$N,5,FALSE)&gt;0,VLOOKUP($A452,posting!$A:$N,5,FALSE),""),"")</f>
        <v/>
      </c>
      <c r="I452" s="17">
        <f>IF($A452,VLOOKUP($A452,posting!$A:$N,6,FALSE),"")</f>
        <v>41404.458912037036</v>
      </c>
      <c r="J452" s="17">
        <f>IF($A452,VLOOKUP($A452,posting!$A:$N,7,FALSE),"")</f>
        <v>41404.459351851852</v>
      </c>
      <c r="K452" s="17">
        <f>IF($A452,VLOOKUP($A452,posting!$A:$N,8,FALSE),"")</f>
        <v>41404.459363425929</v>
      </c>
      <c r="L452" s="17">
        <f>IF($A452,VLOOKUP($A452,posting!$A:$N,9,FALSE),"")</f>
        <v>41404.459606481483</v>
      </c>
      <c r="M452" s="15">
        <f>IF($A452,VLOOKUP($A452,posting!$A:$N,10,FALSE),"")</f>
        <v>0.45454545454545497</v>
      </c>
      <c r="N452" s="15">
        <f>IF($A452,VLOOKUP($A452,posting!$A:$N,11,FALSE),"")</f>
        <v>0</v>
      </c>
      <c r="O452" s="15" t="str">
        <f>IF($A452,IF(VLOOKUP($A452,posting!$A:$N,13,FALSE)&gt;0,VLOOKUP($A452,posting!$A:$N,13,FALSE),""),"")</f>
        <v/>
      </c>
      <c r="P452" s="15" t="str">
        <f>IF($A452,IF(VLOOKUP($A452,posting!$A:$N,14,FALSE)&gt;0,VLOOKUP($A452,posting!$A:$N,14,FALSE),""),"")</f>
        <v/>
      </c>
      <c r="Q452" s="15" t="str">
        <f>IF($O452="","",VLOOKUP($O452,image!$A:$N,3,FALSE))</f>
        <v/>
      </c>
    </row>
    <row r="453" spans="1:17" s="15" customFormat="1" x14ac:dyDescent="0.25">
      <c r="A453" s="5">
        <v>176</v>
      </c>
      <c r="B453" s="15">
        <f>IF($A453,VLOOKUP($A453,posting!$A:$N,2,FALSE),"")</f>
        <v>14</v>
      </c>
      <c r="C453" s="15">
        <f>IF($A453,VLOOKUP($A453,posting!$A:$N,3,FALSE),"")</f>
        <v>10</v>
      </c>
      <c r="D453" s="16" t="str">
        <f>IF($A453,VLOOKUP($A453,posting!$A:$N,4,FALSE),"")</f>
        <v>NNT: "Wie viele Patienten müssen für wie lange behandelt werden, damit eine Person gerettet wird."</v>
      </c>
      <c r="E453" s="15" t="str">
        <f>IF($A453,VLOOKUP($A453,posting!$A:$N,12,FALSE),"")</f>
        <v>TXT</v>
      </c>
      <c r="F453" s="15">
        <v>1</v>
      </c>
      <c r="G453" s="15">
        <v>1</v>
      </c>
      <c r="H453" s="15" t="str">
        <f>IF($A453,IF(VLOOKUP($A453,posting!$A:$N,5,FALSE)&gt;0,VLOOKUP($A453,posting!$A:$N,5,FALSE),""),"")</f>
        <v/>
      </c>
      <c r="I453" s="17">
        <f>IF($A453,VLOOKUP($A453,posting!$A:$N,6,FALSE),"")</f>
        <v>41404.463993055557</v>
      </c>
      <c r="J453" s="17">
        <f>IF($A453,VLOOKUP($A453,posting!$A:$N,7,FALSE),"")</f>
        <v>41404.464467592596</v>
      </c>
      <c r="K453" s="17">
        <f>IF($A453,VLOOKUP($A453,posting!$A:$N,8,FALSE),"")</f>
        <v>41404.464479166665</v>
      </c>
      <c r="L453" s="17">
        <f>IF($A453,VLOOKUP($A453,posting!$A:$N,9,FALSE),"")</f>
        <v>41404.464722222219</v>
      </c>
      <c r="M453" s="15">
        <f>IF($A453,VLOOKUP($A453,posting!$A:$N,10,FALSE),"")</f>
        <v>0.72727272727272696</v>
      </c>
      <c r="N453" s="15">
        <f>IF($A453,VLOOKUP($A453,posting!$A:$N,11,FALSE),"")</f>
        <v>0</v>
      </c>
      <c r="O453" s="15" t="str">
        <f>IF($A453,IF(VLOOKUP($A453,posting!$A:$N,13,FALSE)&gt;0,VLOOKUP($A453,posting!$A:$N,13,FALSE),""),"")</f>
        <v/>
      </c>
      <c r="P453" s="15" t="str">
        <f>IF($A453,IF(VLOOKUP($A453,posting!$A:$N,14,FALSE)&gt;0,VLOOKUP($A453,posting!$A:$N,14,FALSE),""),"")</f>
        <v/>
      </c>
      <c r="Q453" s="15" t="str">
        <f>IF($O453="","",VLOOKUP($O453,image!$A:$N,3,FALSE))</f>
        <v/>
      </c>
    </row>
    <row r="454" spans="1:17" s="15" customFormat="1" x14ac:dyDescent="0.25">
      <c r="A454" s="5">
        <v>177</v>
      </c>
      <c r="B454" s="15">
        <f>IF($A454,VLOOKUP($A454,posting!$A:$N,2,FALSE),"")</f>
        <v>14</v>
      </c>
      <c r="C454" s="15">
        <f>IF($A454,VLOOKUP($A454,posting!$A:$N,3,FALSE),"")</f>
        <v>10</v>
      </c>
      <c r="D454" s="16" t="str">
        <f>IF($A454,VLOOKUP($A454,posting!$A:$N,4,FALSE),"")</f>
        <v>Wie lange war die Behandlung? (NNT)</v>
      </c>
      <c r="E454" s="15" t="str">
        <f>IF($A454,VLOOKUP($A454,posting!$A:$N,12,FALSE),"")</f>
        <v>TXT</v>
      </c>
      <c r="F454" s="15">
        <v>1</v>
      </c>
      <c r="G454" s="15">
        <v>1</v>
      </c>
      <c r="H454" s="15" t="str">
        <f>IF($A454,IF(VLOOKUP($A454,posting!$A:$N,5,FALSE)&gt;0,VLOOKUP($A454,posting!$A:$N,5,FALSE),""),"")</f>
        <v/>
      </c>
      <c r="I454" s="17">
        <f>IF($A454,VLOOKUP($A454,posting!$A:$N,6,FALSE),"")</f>
        <v>41404.466851851852</v>
      </c>
      <c r="J454" s="17">
        <f>IF($A454,VLOOKUP($A454,posting!$A:$N,7,FALSE),"")</f>
        <v>41404.466967592591</v>
      </c>
      <c r="K454" s="17">
        <f>IF($A454,VLOOKUP($A454,posting!$A:$N,8,FALSE),"")</f>
        <v>41404.466967592591</v>
      </c>
      <c r="L454" s="17">
        <f>IF($A454,VLOOKUP($A454,posting!$A:$N,9,FALSE),"")</f>
        <v>41404.467222222222</v>
      </c>
      <c r="M454" s="15">
        <f>IF($A454,VLOOKUP($A454,posting!$A:$N,10,FALSE),"")</f>
        <v>0.27272727272727298</v>
      </c>
      <c r="N454" s="15">
        <f>IF($A454,VLOOKUP($A454,posting!$A:$N,11,FALSE),"")</f>
        <v>0</v>
      </c>
      <c r="O454" s="15" t="str">
        <f>IF($A454,IF(VLOOKUP($A454,posting!$A:$N,13,FALSE)&gt;0,VLOOKUP($A454,posting!$A:$N,13,FALSE),""),"")</f>
        <v/>
      </c>
      <c r="P454" s="15" t="str">
        <f>IF($A454,IF(VLOOKUP($A454,posting!$A:$N,14,FALSE)&gt;0,VLOOKUP($A454,posting!$A:$N,14,FALSE),""),"")</f>
        <v/>
      </c>
      <c r="Q454" s="15" t="str">
        <f>IF($O454="","",VLOOKUP($O454,image!$A:$N,3,FALSE))</f>
        <v/>
      </c>
    </row>
    <row r="455" spans="1:17" s="15" customFormat="1" x14ac:dyDescent="0.25">
      <c r="A455" s="5">
        <v>178</v>
      </c>
      <c r="B455" s="15">
        <f>IF($A455,VLOOKUP($A455,posting!$A:$N,2,FALSE),"")</f>
        <v>14</v>
      </c>
      <c r="C455" s="15">
        <f>IF($A455,VLOOKUP($A455,posting!$A:$N,3,FALSE),"")</f>
        <v>10</v>
      </c>
      <c r="D455" s="16" t="str">
        <f>IF($A455,VLOOKUP($A455,posting!$A:$N,4,FALSE),"")</f>
        <v>in Fallkontroll-Studien ist es nicht sinnvoll, Risikofaktoren zu quantifizieren</v>
      </c>
      <c r="E455" s="15" t="str">
        <f>IF($A455,VLOOKUP($A455,posting!$A:$N,12,FALSE),"")</f>
        <v>TXT</v>
      </c>
      <c r="F455" s="15">
        <v>1</v>
      </c>
      <c r="G455" s="15">
        <v>1</v>
      </c>
      <c r="H455" s="15" t="str">
        <f>IF($A455,IF(VLOOKUP($A455,posting!$A:$N,5,FALSE)&gt;0,VLOOKUP($A455,posting!$A:$N,5,FALSE),""),"")</f>
        <v/>
      </c>
      <c r="I455" s="17">
        <f>IF($A455,VLOOKUP($A455,posting!$A:$N,6,FALSE),"")</f>
        <v>41404.470949074072</v>
      </c>
      <c r="J455" s="17">
        <f>IF($A455,VLOOKUP($A455,posting!$A:$N,7,FALSE),"")</f>
        <v>41404.471238425926</v>
      </c>
      <c r="K455" s="17">
        <f>IF($A455,VLOOKUP($A455,posting!$A:$N,8,FALSE),"")</f>
        <v>41404.471250000002</v>
      </c>
      <c r="L455" s="17">
        <f>IF($A455,VLOOKUP($A455,posting!$A:$N,9,FALSE),"")</f>
        <v>41404.471504629626</v>
      </c>
      <c r="M455" s="15">
        <f>IF($A455,VLOOKUP($A455,posting!$A:$N,10,FALSE),"")</f>
        <v>0.45454545454545497</v>
      </c>
      <c r="N455" s="15">
        <f>IF($A455,VLOOKUP($A455,posting!$A:$N,11,FALSE),"")</f>
        <v>0</v>
      </c>
      <c r="O455" s="15" t="str">
        <f>IF($A455,IF(VLOOKUP($A455,posting!$A:$N,13,FALSE)&gt;0,VLOOKUP($A455,posting!$A:$N,13,FALSE),""),"")</f>
        <v/>
      </c>
      <c r="P455" s="15" t="str">
        <f>IF($A455,IF(VLOOKUP($A455,posting!$A:$N,14,FALSE)&gt;0,VLOOKUP($A455,posting!$A:$N,14,FALSE),""),"")</f>
        <v/>
      </c>
      <c r="Q455" s="15" t="str">
        <f>IF($O455="","",VLOOKUP($O455,image!$A:$N,3,FALSE))</f>
        <v/>
      </c>
    </row>
    <row r="456" spans="1:17" x14ac:dyDescent="0.25">
      <c r="B456" s="9" t="str">
        <f>IF($A456,VLOOKUP($A456,posting!$A:$N,2,FALSE),"")</f>
        <v/>
      </c>
      <c r="C456" s="9" t="str">
        <f>IF($A456,VLOOKUP($A456,posting!$A:$N,3,FALSE),"")</f>
        <v/>
      </c>
      <c r="D456" s="25" t="str">
        <f>IF($A456,VLOOKUP($A456,posting!$A:$N,4,FALSE),"")</f>
        <v/>
      </c>
      <c r="E456" s="9" t="str">
        <f>IF($A456,VLOOKUP($A456,posting!$A:$N,12,FALSE),"")</f>
        <v/>
      </c>
      <c r="H456" s="9" t="str">
        <f>IF($A456,IF(VLOOKUP($A456,posting!$A:$N,5,FALSE)&gt;0,VLOOKUP($A456,posting!$A:$N,5,FALSE),""),"")</f>
        <v/>
      </c>
      <c r="I456" s="26" t="str">
        <f>IF($A456,VLOOKUP($A456,posting!$A:$N,6,FALSE),"")</f>
        <v/>
      </c>
      <c r="J456" s="26" t="str">
        <f>IF($A456,VLOOKUP($A456,posting!$A:$N,7,FALSE),"")</f>
        <v/>
      </c>
      <c r="K456" s="26" t="str">
        <f>IF($A456,VLOOKUP($A456,posting!$A:$N,8,FALSE),"")</f>
        <v/>
      </c>
      <c r="L456" s="26" t="str">
        <f>IF($A456,VLOOKUP($A456,posting!$A:$N,9,FALSE),"")</f>
        <v/>
      </c>
      <c r="M456" s="9" t="str">
        <f>IF($A456,VLOOKUP($A456,posting!$A:$N,10,FALSE),"")</f>
        <v/>
      </c>
      <c r="N456" s="9" t="str">
        <f>IF($A456,VLOOKUP($A456,posting!$A:$N,11,FALSE),"")</f>
        <v/>
      </c>
      <c r="O456" s="9" t="str">
        <f>IF($A456,IF(VLOOKUP($A456,posting!$A:$N,13,FALSE)&gt;0,VLOOKUP($A456,posting!$A:$N,13,FALSE),""),"")</f>
        <v/>
      </c>
      <c r="P456" s="9" t="str">
        <f>IF($A456,IF(VLOOKUP($A456,posting!$A:$N,14,FALSE)&gt;0,VLOOKUP($A456,posting!$A:$N,14,FALSE),""),"")</f>
        <v/>
      </c>
      <c r="Q456" s="9" t="str">
        <f>IF($O456="","",VLOOKUP($O456,image!$A:$N,3,FALSE))</f>
        <v/>
      </c>
    </row>
    <row r="457" spans="1:17" x14ac:dyDescent="0.25">
      <c r="B457" s="9" t="str">
        <f>IF($A457,VLOOKUP($A457,posting!$A:$N,2,FALSE),"")</f>
        <v/>
      </c>
      <c r="C457" s="9" t="str">
        <f>IF($A457,VLOOKUP($A457,posting!$A:$N,3,FALSE),"")</f>
        <v/>
      </c>
      <c r="D457" s="25" t="str">
        <f>IF($A457,VLOOKUP($A457,posting!$A:$N,4,FALSE),"")</f>
        <v/>
      </c>
      <c r="E457" s="9" t="str">
        <f>IF($A457,VLOOKUP($A457,posting!$A:$N,12,FALSE),"")</f>
        <v/>
      </c>
      <c r="H457" s="9" t="str">
        <f>IF($A457,IF(VLOOKUP($A457,posting!$A:$N,5,FALSE)&gt;0,VLOOKUP($A457,posting!$A:$N,5,FALSE),""),"")</f>
        <v/>
      </c>
      <c r="I457" s="26" t="str">
        <f>IF($A457,VLOOKUP($A457,posting!$A:$N,6,FALSE),"")</f>
        <v/>
      </c>
      <c r="J457" s="26" t="str">
        <f>IF($A457,VLOOKUP($A457,posting!$A:$N,7,FALSE),"")</f>
        <v/>
      </c>
      <c r="K457" s="26" t="str">
        <f>IF($A457,VLOOKUP($A457,posting!$A:$N,8,FALSE),"")</f>
        <v/>
      </c>
      <c r="L457" s="26" t="str">
        <f>IF($A457,VLOOKUP($A457,posting!$A:$N,9,FALSE),"")</f>
        <v/>
      </c>
      <c r="M457" s="9" t="str">
        <f>IF($A457,VLOOKUP($A457,posting!$A:$N,10,FALSE),"")</f>
        <v/>
      </c>
      <c r="N457" s="9" t="str">
        <f>IF($A457,VLOOKUP($A457,posting!$A:$N,11,FALSE),"")</f>
        <v/>
      </c>
      <c r="O457" s="9" t="str">
        <f>IF($A457,IF(VLOOKUP($A457,posting!$A:$N,13,FALSE)&gt;0,VLOOKUP($A457,posting!$A:$N,13,FALSE),""),"")</f>
        <v/>
      </c>
      <c r="P457" s="9" t="str">
        <f>IF($A457,IF(VLOOKUP($A457,posting!$A:$N,14,FALSE)&gt;0,VLOOKUP($A457,posting!$A:$N,14,FALSE),""),"")</f>
        <v/>
      </c>
      <c r="Q457" s="9" t="str">
        <f>IF($O457="","",VLOOKUP($O457,image!$A:$N,3,FALSE))</f>
        <v/>
      </c>
    </row>
    <row r="458" spans="1:17" x14ac:dyDescent="0.25">
      <c r="B458" s="9" t="str">
        <f>IF($A458,VLOOKUP($A458,posting!$A:$N,2,FALSE),"")</f>
        <v/>
      </c>
      <c r="C458" s="9" t="str">
        <f>IF($A458,VLOOKUP($A458,posting!$A:$N,3,FALSE),"")</f>
        <v/>
      </c>
      <c r="D458" s="25" t="str">
        <f>IF($A458,VLOOKUP($A458,posting!$A:$N,4,FALSE),"")</f>
        <v/>
      </c>
      <c r="E458" s="9" t="str">
        <f>IF($A458,VLOOKUP($A458,posting!$A:$N,12,FALSE),"")</f>
        <v/>
      </c>
      <c r="H458" s="9" t="str">
        <f>IF($A458,IF(VLOOKUP($A458,posting!$A:$N,5,FALSE)&gt;0,VLOOKUP($A458,posting!$A:$N,5,FALSE),""),"")</f>
        <v/>
      </c>
      <c r="I458" s="26" t="str">
        <f>IF($A458,VLOOKUP($A458,posting!$A:$N,6,FALSE),"")</f>
        <v/>
      </c>
      <c r="J458" s="26" t="str">
        <f>IF($A458,VLOOKUP($A458,posting!$A:$N,7,FALSE),"")</f>
        <v/>
      </c>
      <c r="K458" s="26" t="str">
        <f>IF($A458,VLOOKUP($A458,posting!$A:$N,8,FALSE),"")</f>
        <v/>
      </c>
      <c r="L458" s="26" t="str">
        <f>IF($A458,VLOOKUP($A458,posting!$A:$N,9,FALSE),"")</f>
        <v/>
      </c>
      <c r="M458" s="9" t="str">
        <f>IF($A458,VLOOKUP($A458,posting!$A:$N,10,FALSE),"")</f>
        <v/>
      </c>
      <c r="N458" s="9" t="str">
        <f>IF($A458,VLOOKUP($A458,posting!$A:$N,11,FALSE),"")</f>
        <v/>
      </c>
      <c r="O458" s="9" t="str">
        <f>IF($A458,IF(VLOOKUP($A458,posting!$A:$N,13,FALSE)&gt;0,VLOOKUP($A458,posting!$A:$N,13,FALSE),""),"")</f>
        <v/>
      </c>
      <c r="P458" s="9" t="str">
        <f>IF($A458,IF(VLOOKUP($A458,posting!$A:$N,14,FALSE)&gt;0,VLOOKUP($A458,posting!$A:$N,14,FALSE),""),"")</f>
        <v/>
      </c>
      <c r="Q458" s="9" t="str">
        <f>IF($O458="","",VLOOKUP($O458,image!$A:$N,3,FALSE))</f>
        <v/>
      </c>
    </row>
    <row r="459" spans="1:17" x14ac:dyDescent="0.25">
      <c r="B459" s="9" t="str">
        <f>IF($A459,VLOOKUP($A459,posting!$A:$N,2,FALSE),"")</f>
        <v/>
      </c>
      <c r="C459" s="9" t="str">
        <f>IF($A459,VLOOKUP($A459,posting!$A:$N,3,FALSE),"")</f>
        <v/>
      </c>
      <c r="D459" s="25" t="str">
        <f>IF($A459,VLOOKUP($A459,posting!$A:$N,4,FALSE),"")</f>
        <v/>
      </c>
      <c r="E459" s="9" t="str">
        <f>IF($A459,VLOOKUP($A459,posting!$A:$N,12,FALSE),"")</f>
        <v/>
      </c>
      <c r="H459" s="9" t="str">
        <f>IF($A459,IF(VLOOKUP($A459,posting!$A:$N,5,FALSE)&gt;0,VLOOKUP($A459,posting!$A:$N,5,FALSE),""),"")</f>
        <v/>
      </c>
      <c r="I459" s="26" t="str">
        <f>IF($A459,VLOOKUP($A459,posting!$A:$N,6,FALSE),"")</f>
        <v/>
      </c>
      <c r="J459" s="26" t="str">
        <f>IF($A459,VLOOKUP($A459,posting!$A:$N,7,FALSE),"")</f>
        <v/>
      </c>
      <c r="K459" s="26" t="str">
        <f>IF($A459,VLOOKUP($A459,posting!$A:$N,8,FALSE),"")</f>
        <v/>
      </c>
      <c r="L459" s="26" t="str">
        <f>IF($A459,VLOOKUP($A459,posting!$A:$N,9,FALSE),"")</f>
        <v/>
      </c>
      <c r="M459" s="9" t="str">
        <f>IF($A459,VLOOKUP($A459,posting!$A:$N,10,FALSE),"")</f>
        <v/>
      </c>
      <c r="N459" s="9" t="str">
        <f>IF($A459,VLOOKUP($A459,posting!$A:$N,11,FALSE),"")</f>
        <v/>
      </c>
      <c r="O459" s="9" t="str">
        <f>IF($A459,IF(VLOOKUP($A459,posting!$A:$N,13,FALSE)&gt;0,VLOOKUP($A459,posting!$A:$N,13,FALSE),""),"")</f>
        <v/>
      </c>
      <c r="P459" s="9" t="str">
        <f>IF($A459,IF(VLOOKUP($A459,posting!$A:$N,14,FALSE)&gt;0,VLOOKUP($A459,posting!$A:$N,14,FALSE),""),"")</f>
        <v/>
      </c>
      <c r="Q459" s="9" t="str">
        <f>IF($O459="","",VLOOKUP($O459,image!$A:$N,3,FALSE))</f>
        <v/>
      </c>
    </row>
    <row r="460" spans="1:17" x14ac:dyDescent="0.25">
      <c r="B460" s="9" t="str">
        <f>IF($A460,VLOOKUP($A460,posting!$A:$N,2,FALSE),"")</f>
        <v/>
      </c>
      <c r="C460" s="9" t="str">
        <f>IF($A460,VLOOKUP($A460,posting!$A:$N,3,FALSE),"")</f>
        <v/>
      </c>
      <c r="D460" s="25" t="str">
        <f>IF($A460,VLOOKUP($A460,posting!$A:$N,4,FALSE),"")</f>
        <v/>
      </c>
      <c r="E460" s="9" t="str">
        <f>IF($A460,VLOOKUP($A460,posting!$A:$N,12,FALSE),"")</f>
        <v/>
      </c>
      <c r="H460" s="9" t="str">
        <f>IF($A460,IF(VLOOKUP($A460,posting!$A:$N,5,FALSE)&gt;0,VLOOKUP($A460,posting!$A:$N,5,FALSE),""),"")</f>
        <v/>
      </c>
      <c r="I460" s="26" t="str">
        <f>IF($A460,VLOOKUP($A460,posting!$A:$N,6,FALSE),"")</f>
        <v/>
      </c>
      <c r="J460" s="26" t="str">
        <f>IF($A460,VLOOKUP($A460,posting!$A:$N,7,FALSE),"")</f>
        <v/>
      </c>
      <c r="K460" s="26" t="str">
        <f>IF($A460,VLOOKUP($A460,posting!$A:$N,8,FALSE),"")</f>
        <v/>
      </c>
      <c r="L460" s="26" t="str">
        <f>IF($A460,VLOOKUP($A460,posting!$A:$N,9,FALSE),"")</f>
        <v/>
      </c>
      <c r="M460" s="9" t="str">
        <f>IF($A460,VLOOKUP($A460,posting!$A:$N,10,FALSE),"")</f>
        <v/>
      </c>
      <c r="N460" s="9" t="str">
        <f>IF($A460,VLOOKUP($A460,posting!$A:$N,11,FALSE),"")</f>
        <v/>
      </c>
      <c r="O460" s="9" t="str">
        <f>IF($A460,IF(VLOOKUP($A460,posting!$A:$N,13,FALSE)&gt;0,VLOOKUP($A460,posting!$A:$N,13,FALSE),""),"")</f>
        <v/>
      </c>
      <c r="P460" s="9" t="str">
        <f>IF($A460,IF(VLOOKUP($A460,posting!$A:$N,14,FALSE)&gt;0,VLOOKUP($A460,posting!$A:$N,14,FALSE),""),"")</f>
        <v/>
      </c>
      <c r="Q460" s="9" t="str">
        <f>IF($O460="","",VLOOKUP($O460,image!$A:$N,3,FALSE))</f>
        <v/>
      </c>
    </row>
    <row r="461" spans="1:17" x14ac:dyDescent="0.25">
      <c r="B461" s="9" t="str">
        <f>IF($A461,VLOOKUP($A461,posting!$A:$N,2,FALSE),"")</f>
        <v/>
      </c>
      <c r="C461" s="9" t="str">
        <f>IF($A461,VLOOKUP($A461,posting!$A:$N,3,FALSE),"")</f>
        <v/>
      </c>
      <c r="D461" s="25" t="str">
        <f>IF($A461,VLOOKUP($A461,posting!$A:$N,4,FALSE),"")</f>
        <v/>
      </c>
      <c r="E461" s="9" t="str">
        <f>IF($A461,VLOOKUP($A461,posting!$A:$N,12,FALSE),"")</f>
        <v/>
      </c>
      <c r="H461" s="9" t="str">
        <f>IF($A461,IF(VLOOKUP($A461,posting!$A:$N,5,FALSE)&gt;0,VLOOKUP($A461,posting!$A:$N,5,FALSE),""),"")</f>
        <v/>
      </c>
      <c r="I461" s="26" t="str">
        <f>IF($A461,VLOOKUP($A461,posting!$A:$N,6,FALSE),"")</f>
        <v/>
      </c>
      <c r="J461" s="26" t="str">
        <f>IF($A461,VLOOKUP($A461,posting!$A:$N,7,FALSE),"")</f>
        <v/>
      </c>
      <c r="K461" s="26" t="str">
        <f>IF($A461,VLOOKUP($A461,posting!$A:$N,8,FALSE),"")</f>
        <v/>
      </c>
      <c r="L461" s="26" t="str">
        <f>IF($A461,VLOOKUP($A461,posting!$A:$N,9,FALSE),"")</f>
        <v/>
      </c>
      <c r="M461" s="9" t="str">
        <f>IF($A461,VLOOKUP($A461,posting!$A:$N,10,FALSE),"")</f>
        <v/>
      </c>
      <c r="N461" s="9" t="str">
        <f>IF($A461,VLOOKUP($A461,posting!$A:$N,11,FALSE),"")</f>
        <v/>
      </c>
      <c r="O461" s="9" t="str">
        <f>IF($A461,IF(VLOOKUP($A461,posting!$A:$N,13,FALSE)&gt;0,VLOOKUP($A461,posting!$A:$N,13,FALSE),""),"")</f>
        <v/>
      </c>
      <c r="P461" s="9" t="str">
        <f>IF($A461,IF(VLOOKUP($A461,posting!$A:$N,14,FALSE)&gt;0,VLOOKUP($A461,posting!$A:$N,14,FALSE),""),"")</f>
        <v/>
      </c>
      <c r="Q461" s="9" t="str">
        <f>IF($O461="","",VLOOKUP($O461,image!$A:$N,3,FALSE))</f>
        <v/>
      </c>
    </row>
    <row r="462" spans="1:17" x14ac:dyDescent="0.25">
      <c r="B462" s="9" t="str">
        <f>IF($A462,VLOOKUP($A462,posting!$A:$N,2,FALSE),"")</f>
        <v/>
      </c>
      <c r="C462" s="9" t="str">
        <f>IF($A462,VLOOKUP($A462,posting!$A:$N,3,FALSE),"")</f>
        <v/>
      </c>
      <c r="D462" s="25" t="str">
        <f>IF($A462,VLOOKUP($A462,posting!$A:$N,4,FALSE),"")</f>
        <v/>
      </c>
      <c r="E462" s="9" t="str">
        <f>IF($A462,VLOOKUP($A462,posting!$A:$N,12,FALSE),"")</f>
        <v/>
      </c>
      <c r="H462" s="9" t="str">
        <f>IF($A462,IF(VLOOKUP($A462,posting!$A:$N,5,FALSE)&gt;0,VLOOKUP($A462,posting!$A:$N,5,FALSE),""),"")</f>
        <v/>
      </c>
      <c r="I462" s="26" t="str">
        <f>IF($A462,VLOOKUP($A462,posting!$A:$N,6,FALSE),"")</f>
        <v/>
      </c>
      <c r="J462" s="26" t="str">
        <f>IF($A462,VLOOKUP($A462,posting!$A:$N,7,FALSE),"")</f>
        <v/>
      </c>
      <c r="K462" s="26" t="str">
        <f>IF($A462,VLOOKUP($A462,posting!$A:$N,8,FALSE),"")</f>
        <v/>
      </c>
      <c r="L462" s="26" t="str">
        <f>IF($A462,VLOOKUP($A462,posting!$A:$N,9,FALSE),"")</f>
        <v/>
      </c>
      <c r="M462" s="9" t="str">
        <f>IF($A462,VLOOKUP($A462,posting!$A:$N,10,FALSE),"")</f>
        <v/>
      </c>
      <c r="N462" s="9" t="str">
        <f>IF($A462,VLOOKUP($A462,posting!$A:$N,11,FALSE),"")</f>
        <v/>
      </c>
      <c r="O462" s="9" t="str">
        <f>IF($A462,IF(VLOOKUP($A462,posting!$A:$N,13,FALSE)&gt;0,VLOOKUP($A462,posting!$A:$N,13,FALSE),""),"")</f>
        <v/>
      </c>
      <c r="P462" s="9" t="str">
        <f>IF($A462,IF(VLOOKUP($A462,posting!$A:$N,14,FALSE)&gt;0,VLOOKUP($A462,posting!$A:$N,14,FALSE),""),"")</f>
        <v/>
      </c>
      <c r="Q462" s="9" t="str">
        <f>IF($O462="","",VLOOKUP($O462,image!$A:$N,3,FALSE))</f>
        <v/>
      </c>
    </row>
    <row r="463" spans="1:17" x14ac:dyDescent="0.25">
      <c r="B463" s="9" t="str">
        <f>IF($A463,VLOOKUP($A463,posting!$A:$N,2,FALSE),"")</f>
        <v/>
      </c>
      <c r="C463" s="9" t="str">
        <f>IF($A463,VLOOKUP($A463,posting!$A:$N,3,FALSE),"")</f>
        <v/>
      </c>
      <c r="D463" s="25" t="str">
        <f>IF($A463,VLOOKUP($A463,posting!$A:$N,4,FALSE),"")</f>
        <v/>
      </c>
      <c r="E463" s="9" t="str">
        <f>IF($A463,VLOOKUP($A463,posting!$A:$N,12,FALSE),"")</f>
        <v/>
      </c>
      <c r="H463" s="9" t="str">
        <f>IF($A463,IF(VLOOKUP($A463,posting!$A:$N,5,FALSE)&gt;0,VLOOKUP($A463,posting!$A:$N,5,FALSE),""),"")</f>
        <v/>
      </c>
      <c r="I463" s="26" t="str">
        <f>IF($A463,VLOOKUP($A463,posting!$A:$N,6,FALSE),"")</f>
        <v/>
      </c>
      <c r="J463" s="26" t="str">
        <f>IF($A463,VLOOKUP($A463,posting!$A:$N,7,FALSE),"")</f>
        <v/>
      </c>
      <c r="K463" s="26" t="str">
        <f>IF($A463,VLOOKUP($A463,posting!$A:$N,8,FALSE),"")</f>
        <v/>
      </c>
      <c r="L463" s="26" t="str">
        <f>IF($A463,VLOOKUP($A463,posting!$A:$N,9,FALSE),"")</f>
        <v/>
      </c>
      <c r="M463" s="9" t="str">
        <f>IF($A463,VLOOKUP($A463,posting!$A:$N,10,FALSE),"")</f>
        <v/>
      </c>
      <c r="N463" s="9" t="str">
        <f>IF($A463,VLOOKUP($A463,posting!$A:$N,11,FALSE),"")</f>
        <v/>
      </c>
      <c r="O463" s="9" t="str">
        <f>IF($A463,IF(VLOOKUP($A463,posting!$A:$N,13,FALSE)&gt;0,VLOOKUP($A463,posting!$A:$N,13,FALSE),""),"")</f>
        <v/>
      </c>
      <c r="P463" s="9" t="str">
        <f>IF($A463,IF(VLOOKUP($A463,posting!$A:$N,14,FALSE)&gt;0,VLOOKUP($A463,posting!$A:$N,14,FALSE),""),"")</f>
        <v/>
      </c>
      <c r="Q463" s="9" t="str">
        <f>IF($O463="","",VLOOKUP($O463,image!$A:$N,3,FALSE))</f>
        <v/>
      </c>
    </row>
    <row r="464" spans="1:17" x14ac:dyDescent="0.25">
      <c r="B464" s="9" t="str">
        <f>IF($A464,VLOOKUP($A464,posting!$A:$N,2,FALSE),"")</f>
        <v/>
      </c>
      <c r="C464" s="9" t="str">
        <f>IF($A464,VLOOKUP($A464,posting!$A:$N,3,FALSE),"")</f>
        <v/>
      </c>
      <c r="D464" s="25" t="str">
        <f>IF($A464,VLOOKUP($A464,posting!$A:$N,4,FALSE),"")</f>
        <v/>
      </c>
      <c r="E464" s="9" t="str">
        <f>IF($A464,VLOOKUP($A464,posting!$A:$N,12,FALSE),"")</f>
        <v/>
      </c>
      <c r="H464" s="9" t="str">
        <f>IF($A464,IF(VLOOKUP($A464,posting!$A:$N,5,FALSE)&gt;0,VLOOKUP($A464,posting!$A:$N,5,FALSE),""),"")</f>
        <v/>
      </c>
      <c r="I464" s="26" t="str">
        <f>IF($A464,VLOOKUP($A464,posting!$A:$N,6,FALSE),"")</f>
        <v/>
      </c>
      <c r="J464" s="26" t="str">
        <f>IF($A464,VLOOKUP($A464,posting!$A:$N,7,FALSE),"")</f>
        <v/>
      </c>
      <c r="K464" s="26" t="str">
        <f>IF($A464,VLOOKUP($A464,posting!$A:$N,8,FALSE),"")</f>
        <v/>
      </c>
      <c r="L464" s="26" t="str">
        <f>IF($A464,VLOOKUP($A464,posting!$A:$N,9,FALSE),"")</f>
        <v/>
      </c>
      <c r="M464" s="9" t="str">
        <f>IF($A464,VLOOKUP($A464,posting!$A:$N,10,FALSE),"")</f>
        <v/>
      </c>
      <c r="N464" s="9" t="str">
        <f>IF($A464,VLOOKUP($A464,posting!$A:$N,11,FALSE),"")</f>
        <v/>
      </c>
      <c r="O464" s="9" t="str">
        <f>IF($A464,IF(VLOOKUP($A464,posting!$A:$N,13,FALSE)&gt;0,VLOOKUP($A464,posting!$A:$N,13,FALSE),""),"")</f>
        <v/>
      </c>
      <c r="P464" s="9" t="str">
        <f>IF($A464,IF(VLOOKUP($A464,posting!$A:$N,14,FALSE)&gt;0,VLOOKUP($A464,posting!$A:$N,14,FALSE),""),"")</f>
        <v/>
      </c>
      <c r="Q464" s="9" t="str">
        <f>IF($O464="","",VLOOKUP($O464,image!$A:$N,3,FALSE))</f>
        <v/>
      </c>
    </row>
    <row r="465" spans="2:17" x14ac:dyDescent="0.25">
      <c r="B465" s="9" t="str">
        <f>IF($A465,VLOOKUP($A465,posting!$A:$N,2,FALSE),"")</f>
        <v/>
      </c>
      <c r="C465" s="9" t="str">
        <f>IF($A465,VLOOKUP($A465,posting!$A:$N,3,FALSE),"")</f>
        <v/>
      </c>
      <c r="D465" s="25" t="str">
        <f>IF($A465,VLOOKUP($A465,posting!$A:$N,4,FALSE),"")</f>
        <v/>
      </c>
      <c r="E465" s="9" t="str">
        <f>IF($A465,VLOOKUP($A465,posting!$A:$N,12,FALSE),"")</f>
        <v/>
      </c>
      <c r="H465" s="9" t="str">
        <f>IF($A465,IF(VLOOKUP($A465,posting!$A:$N,5,FALSE)&gt;0,VLOOKUP($A465,posting!$A:$N,5,FALSE),""),"")</f>
        <v/>
      </c>
      <c r="I465" s="26" t="str">
        <f>IF($A465,VLOOKUP($A465,posting!$A:$N,6,FALSE),"")</f>
        <v/>
      </c>
      <c r="J465" s="26" t="str">
        <f>IF($A465,VLOOKUP($A465,posting!$A:$N,7,FALSE),"")</f>
        <v/>
      </c>
      <c r="K465" s="26" t="str">
        <f>IF($A465,VLOOKUP($A465,posting!$A:$N,8,FALSE),"")</f>
        <v/>
      </c>
      <c r="L465" s="26" t="str">
        <f>IF($A465,VLOOKUP($A465,posting!$A:$N,9,FALSE),"")</f>
        <v/>
      </c>
      <c r="M465" s="9" t="str">
        <f>IF($A465,VLOOKUP($A465,posting!$A:$N,10,FALSE),"")</f>
        <v/>
      </c>
      <c r="N465" s="9" t="str">
        <f>IF($A465,VLOOKUP($A465,posting!$A:$N,11,FALSE),"")</f>
        <v/>
      </c>
      <c r="O465" s="9" t="str">
        <f>IF($A465,IF(VLOOKUP($A465,posting!$A:$N,13,FALSE)&gt;0,VLOOKUP($A465,posting!$A:$N,13,FALSE),""),"")</f>
        <v/>
      </c>
      <c r="P465" s="9" t="str">
        <f>IF($A465,IF(VLOOKUP($A465,posting!$A:$N,14,FALSE)&gt;0,VLOOKUP($A465,posting!$A:$N,14,FALSE),""),"")</f>
        <v/>
      </c>
      <c r="Q465" s="9" t="str">
        <f>IF($O465="","",VLOOKUP($O465,image!$A:$N,3,FALSE))</f>
        <v/>
      </c>
    </row>
    <row r="466" spans="2:17" x14ac:dyDescent="0.25">
      <c r="B466" s="9" t="str">
        <f>IF($A466,VLOOKUP($A466,posting!$A:$N,2,FALSE),"")</f>
        <v/>
      </c>
      <c r="C466" s="9" t="str">
        <f>IF($A466,VLOOKUP($A466,posting!$A:$N,3,FALSE),"")</f>
        <v/>
      </c>
      <c r="D466" s="25" t="str">
        <f>IF($A466,VLOOKUP($A466,posting!$A:$N,4,FALSE),"")</f>
        <v/>
      </c>
      <c r="E466" s="9" t="str">
        <f>IF($A466,VLOOKUP($A466,posting!$A:$N,12,FALSE),"")</f>
        <v/>
      </c>
      <c r="H466" s="9" t="str">
        <f>IF($A466,IF(VLOOKUP($A466,posting!$A:$N,5,FALSE)&gt;0,VLOOKUP($A466,posting!$A:$N,5,FALSE),""),"")</f>
        <v/>
      </c>
      <c r="I466" s="26" t="str">
        <f>IF($A466,VLOOKUP($A466,posting!$A:$N,6,FALSE),"")</f>
        <v/>
      </c>
      <c r="J466" s="26" t="str">
        <f>IF($A466,VLOOKUP($A466,posting!$A:$N,7,FALSE),"")</f>
        <v/>
      </c>
      <c r="K466" s="26" t="str">
        <f>IF($A466,VLOOKUP($A466,posting!$A:$N,8,FALSE),"")</f>
        <v/>
      </c>
      <c r="L466" s="26" t="str">
        <f>IF($A466,VLOOKUP($A466,posting!$A:$N,9,FALSE),"")</f>
        <v/>
      </c>
      <c r="M466" s="9" t="str">
        <f>IF($A466,VLOOKUP($A466,posting!$A:$N,10,FALSE),"")</f>
        <v/>
      </c>
      <c r="N466" s="9" t="str">
        <f>IF($A466,VLOOKUP($A466,posting!$A:$N,11,FALSE),"")</f>
        <v/>
      </c>
      <c r="O466" s="9" t="str">
        <f>IF($A466,IF(VLOOKUP($A466,posting!$A:$N,13,FALSE)&gt;0,VLOOKUP($A466,posting!$A:$N,13,FALSE),""),"")</f>
        <v/>
      </c>
      <c r="P466" s="9" t="str">
        <f>IF($A466,IF(VLOOKUP($A466,posting!$A:$N,14,FALSE)&gt;0,VLOOKUP($A466,posting!$A:$N,14,FALSE),""),"")</f>
        <v/>
      </c>
      <c r="Q466" s="9" t="str">
        <f>IF($O466="","",VLOOKUP($O466,image!$A:$N,3,FALSE))</f>
        <v/>
      </c>
    </row>
    <row r="467" spans="2:17" x14ac:dyDescent="0.25">
      <c r="B467" s="9" t="str">
        <f>IF($A467,VLOOKUP($A467,posting!$A:$N,2,FALSE),"")</f>
        <v/>
      </c>
      <c r="C467" s="9" t="str">
        <f>IF($A467,VLOOKUP($A467,posting!$A:$N,3,FALSE),"")</f>
        <v/>
      </c>
      <c r="D467" s="25" t="str">
        <f>IF($A467,VLOOKUP($A467,posting!$A:$N,4,FALSE),"")</f>
        <v/>
      </c>
      <c r="E467" s="9" t="str">
        <f>IF($A467,VLOOKUP($A467,posting!$A:$N,12,FALSE),"")</f>
        <v/>
      </c>
      <c r="H467" s="9" t="str">
        <f>IF($A467,IF(VLOOKUP($A467,posting!$A:$N,5,FALSE)&gt;0,VLOOKUP($A467,posting!$A:$N,5,FALSE),""),"")</f>
        <v/>
      </c>
      <c r="I467" s="26" t="str">
        <f>IF($A467,VLOOKUP($A467,posting!$A:$N,6,FALSE),"")</f>
        <v/>
      </c>
      <c r="J467" s="26" t="str">
        <f>IF($A467,VLOOKUP($A467,posting!$A:$N,7,FALSE),"")</f>
        <v/>
      </c>
      <c r="K467" s="26" t="str">
        <f>IF($A467,VLOOKUP($A467,posting!$A:$N,8,FALSE),"")</f>
        <v/>
      </c>
      <c r="L467" s="26" t="str">
        <f>IF($A467,VLOOKUP($A467,posting!$A:$N,9,FALSE),"")</f>
        <v/>
      </c>
      <c r="M467" s="9" t="str">
        <f>IF($A467,VLOOKUP($A467,posting!$A:$N,10,FALSE),"")</f>
        <v/>
      </c>
      <c r="N467" s="9" t="str">
        <f>IF($A467,VLOOKUP($A467,posting!$A:$N,11,FALSE),"")</f>
        <v/>
      </c>
      <c r="O467" s="9" t="str">
        <f>IF($A467,IF(VLOOKUP($A467,posting!$A:$N,13,FALSE)&gt;0,VLOOKUP($A467,posting!$A:$N,13,FALSE),""),"")</f>
        <v/>
      </c>
      <c r="P467" s="9" t="str">
        <f>IF($A467,IF(VLOOKUP($A467,posting!$A:$N,14,FALSE)&gt;0,VLOOKUP($A467,posting!$A:$N,14,FALSE),""),"")</f>
        <v/>
      </c>
      <c r="Q467" s="9" t="str">
        <f>IF($O467="","",VLOOKUP($O467,image!$A:$N,3,FALSE))</f>
        <v/>
      </c>
    </row>
    <row r="468" spans="2:17" x14ac:dyDescent="0.25">
      <c r="B468" s="9" t="str">
        <f>IF($A468,VLOOKUP($A468,posting!$A:$N,2,FALSE),"")</f>
        <v/>
      </c>
      <c r="C468" s="9" t="str">
        <f>IF($A468,VLOOKUP($A468,posting!$A:$N,3,FALSE),"")</f>
        <v/>
      </c>
      <c r="D468" s="25" t="str">
        <f>IF($A468,VLOOKUP($A468,posting!$A:$N,4,FALSE),"")</f>
        <v/>
      </c>
      <c r="E468" s="9" t="str">
        <f>IF($A468,VLOOKUP($A468,posting!$A:$N,12,FALSE),"")</f>
        <v/>
      </c>
      <c r="H468" s="9" t="str">
        <f>IF($A468,IF(VLOOKUP($A468,posting!$A:$N,5,FALSE)&gt;0,VLOOKUP($A468,posting!$A:$N,5,FALSE),""),"")</f>
        <v/>
      </c>
      <c r="I468" s="26" t="str">
        <f>IF($A468,VLOOKUP($A468,posting!$A:$N,6,FALSE),"")</f>
        <v/>
      </c>
      <c r="J468" s="26" t="str">
        <f>IF($A468,VLOOKUP($A468,posting!$A:$N,7,FALSE),"")</f>
        <v/>
      </c>
      <c r="K468" s="26" t="str">
        <f>IF($A468,VLOOKUP($A468,posting!$A:$N,8,FALSE),"")</f>
        <v/>
      </c>
      <c r="L468" s="26" t="str">
        <f>IF($A468,VLOOKUP($A468,posting!$A:$N,9,FALSE),"")</f>
        <v/>
      </c>
      <c r="M468" s="9" t="str">
        <f>IF($A468,VLOOKUP($A468,posting!$A:$N,10,FALSE),"")</f>
        <v/>
      </c>
      <c r="N468" s="9" t="str">
        <f>IF($A468,VLOOKUP($A468,posting!$A:$N,11,FALSE),"")</f>
        <v/>
      </c>
      <c r="O468" s="9" t="str">
        <f>IF($A468,IF(VLOOKUP($A468,posting!$A:$N,13,FALSE)&gt;0,VLOOKUP($A468,posting!$A:$N,13,FALSE),""),"")</f>
        <v/>
      </c>
      <c r="P468" s="9" t="str">
        <f>IF($A468,IF(VLOOKUP($A468,posting!$A:$N,14,FALSE)&gt;0,VLOOKUP($A468,posting!$A:$N,14,FALSE),""),"")</f>
        <v/>
      </c>
      <c r="Q468" s="9" t="str">
        <f>IF($O468="","",VLOOKUP($O468,image!$A:$N,3,FALSE))</f>
        <v/>
      </c>
    </row>
    <row r="469" spans="2:17" x14ac:dyDescent="0.25">
      <c r="B469" s="9" t="str">
        <f>IF($A469,VLOOKUP($A469,posting!$A:$N,2,FALSE),"")</f>
        <v/>
      </c>
      <c r="C469" s="9" t="str">
        <f>IF($A469,VLOOKUP($A469,posting!$A:$N,3,FALSE),"")</f>
        <v/>
      </c>
      <c r="D469" s="25" t="str">
        <f>IF($A469,VLOOKUP($A469,posting!$A:$N,4,FALSE),"")</f>
        <v/>
      </c>
      <c r="E469" s="9" t="str">
        <f>IF($A469,VLOOKUP($A469,posting!$A:$N,12,FALSE),"")</f>
        <v/>
      </c>
      <c r="H469" s="9" t="str">
        <f>IF($A469,IF(VLOOKUP($A469,posting!$A:$N,5,FALSE)&gt;0,VLOOKUP($A469,posting!$A:$N,5,FALSE),""),"")</f>
        <v/>
      </c>
      <c r="I469" s="26" t="str">
        <f>IF($A469,VLOOKUP($A469,posting!$A:$N,6,FALSE),"")</f>
        <v/>
      </c>
      <c r="J469" s="26" t="str">
        <f>IF($A469,VLOOKUP($A469,posting!$A:$N,7,FALSE),"")</f>
        <v/>
      </c>
      <c r="K469" s="26" t="str">
        <f>IF($A469,VLOOKUP($A469,posting!$A:$N,8,FALSE),"")</f>
        <v/>
      </c>
      <c r="L469" s="26" t="str">
        <f>IF($A469,VLOOKUP($A469,posting!$A:$N,9,FALSE),"")</f>
        <v/>
      </c>
      <c r="M469" s="9" t="str">
        <f>IF($A469,VLOOKUP($A469,posting!$A:$N,10,FALSE),"")</f>
        <v/>
      </c>
      <c r="N469" s="9" t="str">
        <f>IF($A469,VLOOKUP($A469,posting!$A:$N,11,FALSE),"")</f>
        <v/>
      </c>
      <c r="O469" s="9" t="str">
        <f>IF($A469,IF(VLOOKUP($A469,posting!$A:$N,13,FALSE)&gt;0,VLOOKUP($A469,posting!$A:$N,13,FALSE),""),"")</f>
        <v/>
      </c>
      <c r="P469" s="9" t="str">
        <f>IF($A469,IF(VLOOKUP($A469,posting!$A:$N,14,FALSE)&gt;0,VLOOKUP($A469,posting!$A:$N,14,FALSE),""),"")</f>
        <v/>
      </c>
      <c r="Q469" s="9" t="str">
        <f>IF($O469="","",VLOOKUP($O469,image!$A:$N,3,FALSE))</f>
        <v/>
      </c>
    </row>
    <row r="470" spans="2:17" x14ac:dyDescent="0.25">
      <c r="B470" s="9" t="str">
        <f>IF($A470,VLOOKUP($A470,posting!$A:$N,2,FALSE),"")</f>
        <v/>
      </c>
      <c r="C470" s="9" t="str">
        <f>IF($A470,VLOOKUP($A470,posting!$A:$N,3,FALSE),"")</f>
        <v/>
      </c>
      <c r="D470" s="25" t="str">
        <f>IF($A470,VLOOKUP($A470,posting!$A:$N,4,FALSE),"")</f>
        <v/>
      </c>
      <c r="E470" s="9" t="str">
        <f>IF($A470,VLOOKUP($A470,posting!$A:$N,12,FALSE),"")</f>
        <v/>
      </c>
      <c r="H470" s="9" t="str">
        <f>IF($A470,IF(VLOOKUP($A470,posting!$A:$N,5,FALSE)&gt;0,VLOOKUP($A470,posting!$A:$N,5,FALSE),""),"")</f>
        <v/>
      </c>
      <c r="I470" s="26" t="str">
        <f>IF($A470,VLOOKUP($A470,posting!$A:$N,6,FALSE),"")</f>
        <v/>
      </c>
      <c r="J470" s="26" t="str">
        <f>IF($A470,VLOOKUP($A470,posting!$A:$N,7,FALSE),"")</f>
        <v/>
      </c>
      <c r="K470" s="26" t="str">
        <f>IF($A470,VLOOKUP($A470,posting!$A:$N,8,FALSE),"")</f>
        <v/>
      </c>
      <c r="L470" s="26" t="str">
        <f>IF($A470,VLOOKUP($A470,posting!$A:$N,9,FALSE),"")</f>
        <v/>
      </c>
      <c r="M470" s="9" t="str">
        <f>IF($A470,VLOOKUP($A470,posting!$A:$N,10,FALSE),"")</f>
        <v/>
      </c>
      <c r="N470" s="9" t="str">
        <f>IF($A470,VLOOKUP($A470,posting!$A:$N,11,FALSE),"")</f>
        <v/>
      </c>
      <c r="O470" s="9" t="str">
        <f>IF($A470,IF(VLOOKUP($A470,posting!$A:$N,13,FALSE)&gt;0,VLOOKUP($A470,posting!$A:$N,13,FALSE),""),"")</f>
        <v/>
      </c>
      <c r="P470" s="9" t="str">
        <f>IF($A470,IF(VLOOKUP($A470,posting!$A:$N,14,FALSE)&gt;0,VLOOKUP($A470,posting!$A:$N,14,FALSE),""),"")</f>
        <v/>
      </c>
      <c r="Q470" s="9" t="str">
        <f>IF($O470="","",VLOOKUP($O470,image!$A:$N,3,FALSE))</f>
        <v/>
      </c>
    </row>
    <row r="471" spans="2:17" x14ac:dyDescent="0.25">
      <c r="B471" s="9" t="str">
        <f>IF($A471,VLOOKUP($A471,posting!$A:$N,2,FALSE),"")</f>
        <v/>
      </c>
      <c r="C471" s="9" t="str">
        <f>IF($A471,VLOOKUP($A471,posting!$A:$N,3,FALSE),"")</f>
        <v/>
      </c>
      <c r="D471" s="25" t="str">
        <f>IF($A471,VLOOKUP($A471,posting!$A:$N,4,FALSE),"")</f>
        <v/>
      </c>
      <c r="E471" s="9" t="str">
        <f>IF($A471,VLOOKUP($A471,posting!$A:$N,12,FALSE),"")</f>
        <v/>
      </c>
      <c r="H471" s="9" t="str">
        <f>IF($A471,IF(VLOOKUP($A471,posting!$A:$N,5,FALSE)&gt;0,VLOOKUP($A471,posting!$A:$N,5,FALSE),""),"")</f>
        <v/>
      </c>
      <c r="I471" s="26" t="str">
        <f>IF($A471,VLOOKUP($A471,posting!$A:$N,6,FALSE),"")</f>
        <v/>
      </c>
      <c r="J471" s="26" t="str">
        <f>IF($A471,VLOOKUP($A471,posting!$A:$N,7,FALSE),"")</f>
        <v/>
      </c>
      <c r="K471" s="26" t="str">
        <f>IF($A471,VLOOKUP($A471,posting!$A:$N,8,FALSE),"")</f>
        <v/>
      </c>
      <c r="L471" s="26" t="str">
        <f>IF($A471,VLOOKUP($A471,posting!$A:$N,9,FALSE),"")</f>
        <v/>
      </c>
      <c r="M471" s="9" t="str">
        <f>IF($A471,VLOOKUP($A471,posting!$A:$N,10,FALSE),"")</f>
        <v/>
      </c>
      <c r="N471" s="9" t="str">
        <f>IF($A471,VLOOKUP($A471,posting!$A:$N,11,FALSE),"")</f>
        <v/>
      </c>
      <c r="O471" s="9" t="str">
        <f>IF($A471,IF(VLOOKUP($A471,posting!$A:$N,13,FALSE)&gt;0,VLOOKUP($A471,posting!$A:$N,13,FALSE),""),"")</f>
        <v/>
      </c>
      <c r="P471" s="9" t="str">
        <f>IF($A471,IF(VLOOKUP($A471,posting!$A:$N,14,FALSE)&gt;0,VLOOKUP($A471,posting!$A:$N,14,FALSE),""),"")</f>
        <v/>
      </c>
      <c r="Q471" s="9" t="str">
        <f>IF($O471="","",VLOOKUP($O471,image!$A:$N,3,FALSE))</f>
        <v/>
      </c>
    </row>
    <row r="472" spans="2:17" x14ac:dyDescent="0.25">
      <c r="B472" s="9" t="str">
        <f>IF($A472,VLOOKUP($A472,posting!$A:$N,2,FALSE),"")</f>
        <v/>
      </c>
      <c r="C472" s="9" t="str">
        <f>IF($A472,VLOOKUP($A472,posting!$A:$N,3,FALSE),"")</f>
        <v/>
      </c>
      <c r="D472" s="25" t="str">
        <f>IF($A472,VLOOKUP($A472,posting!$A:$N,4,FALSE),"")</f>
        <v/>
      </c>
      <c r="E472" s="9" t="str">
        <f>IF($A472,VLOOKUP($A472,posting!$A:$N,12,FALSE),"")</f>
        <v/>
      </c>
      <c r="H472" s="9" t="str">
        <f>IF($A472,IF(VLOOKUP($A472,posting!$A:$N,5,FALSE)&gt;0,VLOOKUP($A472,posting!$A:$N,5,FALSE),""),"")</f>
        <v/>
      </c>
      <c r="I472" s="26" t="str">
        <f>IF($A472,VLOOKUP($A472,posting!$A:$N,6,FALSE),"")</f>
        <v/>
      </c>
      <c r="J472" s="26" t="str">
        <f>IF($A472,VLOOKUP($A472,posting!$A:$N,7,FALSE),"")</f>
        <v/>
      </c>
      <c r="K472" s="26" t="str">
        <f>IF($A472,VLOOKUP($A472,posting!$A:$N,8,FALSE),"")</f>
        <v/>
      </c>
      <c r="L472" s="26" t="str">
        <f>IF($A472,VLOOKUP($A472,posting!$A:$N,9,FALSE),"")</f>
        <v/>
      </c>
      <c r="M472" s="9" t="str">
        <f>IF($A472,VLOOKUP($A472,posting!$A:$N,10,FALSE),"")</f>
        <v/>
      </c>
      <c r="N472" s="9" t="str">
        <f>IF($A472,VLOOKUP($A472,posting!$A:$N,11,FALSE),"")</f>
        <v/>
      </c>
      <c r="O472" s="9" t="str">
        <f>IF($A472,IF(VLOOKUP($A472,posting!$A:$N,13,FALSE)&gt;0,VLOOKUP($A472,posting!$A:$N,13,FALSE),""),"")</f>
        <v/>
      </c>
      <c r="P472" s="9" t="str">
        <f>IF($A472,IF(VLOOKUP($A472,posting!$A:$N,14,FALSE)&gt;0,VLOOKUP($A472,posting!$A:$N,14,FALSE),""),"")</f>
        <v/>
      </c>
      <c r="Q472" s="9" t="str">
        <f>IF($O472="","",VLOOKUP($O472,image!$A:$N,3,FALSE))</f>
        <v/>
      </c>
    </row>
    <row r="473" spans="2:17" x14ac:dyDescent="0.25">
      <c r="B473" s="9" t="str">
        <f>IF($A473,VLOOKUP($A473,posting!$A:$N,2,FALSE),"")</f>
        <v/>
      </c>
      <c r="C473" s="9" t="str">
        <f>IF($A473,VLOOKUP($A473,posting!$A:$N,3,FALSE),"")</f>
        <v/>
      </c>
      <c r="D473" s="25" t="str">
        <f>IF($A473,VLOOKUP($A473,posting!$A:$N,4,FALSE),"")</f>
        <v/>
      </c>
      <c r="E473" s="9" t="str">
        <f>IF($A473,VLOOKUP($A473,posting!$A:$N,12,FALSE),"")</f>
        <v/>
      </c>
      <c r="H473" s="9" t="str">
        <f>IF($A473,IF(VLOOKUP($A473,posting!$A:$N,5,FALSE)&gt;0,VLOOKUP($A473,posting!$A:$N,5,FALSE),""),"")</f>
        <v/>
      </c>
      <c r="I473" s="26" t="str">
        <f>IF($A473,VLOOKUP($A473,posting!$A:$N,6,FALSE),"")</f>
        <v/>
      </c>
      <c r="J473" s="26" t="str">
        <f>IF($A473,VLOOKUP($A473,posting!$A:$N,7,FALSE),"")</f>
        <v/>
      </c>
      <c r="K473" s="26" t="str">
        <f>IF($A473,VLOOKUP($A473,posting!$A:$N,8,FALSE),"")</f>
        <v/>
      </c>
      <c r="L473" s="26" t="str">
        <f>IF($A473,VLOOKUP($A473,posting!$A:$N,9,FALSE),"")</f>
        <v/>
      </c>
      <c r="M473" s="9" t="str">
        <f>IF($A473,VLOOKUP($A473,posting!$A:$N,10,FALSE),"")</f>
        <v/>
      </c>
      <c r="N473" s="9" t="str">
        <f>IF($A473,VLOOKUP($A473,posting!$A:$N,11,FALSE),"")</f>
        <v/>
      </c>
      <c r="O473" s="9" t="str">
        <f>IF($A473,IF(VLOOKUP($A473,posting!$A:$N,13,FALSE)&gt;0,VLOOKUP($A473,posting!$A:$N,13,FALSE),""),"")</f>
        <v/>
      </c>
      <c r="P473" s="9" t="str">
        <f>IF($A473,IF(VLOOKUP($A473,posting!$A:$N,14,FALSE)&gt;0,VLOOKUP($A473,posting!$A:$N,14,FALSE),""),"")</f>
        <v/>
      </c>
      <c r="Q473" s="9" t="str">
        <f>IF($O473="","",VLOOKUP($O473,image!$A:$N,3,FALSE))</f>
        <v/>
      </c>
    </row>
    <row r="474" spans="2:17" x14ac:dyDescent="0.25">
      <c r="B474" s="9" t="str">
        <f>IF($A474,VLOOKUP($A474,posting!$A:$N,2,FALSE),"")</f>
        <v/>
      </c>
      <c r="C474" s="9" t="str">
        <f>IF($A474,VLOOKUP($A474,posting!$A:$N,3,FALSE),"")</f>
        <v/>
      </c>
      <c r="D474" s="25" t="str">
        <f>IF($A474,VLOOKUP($A474,posting!$A:$N,4,FALSE),"")</f>
        <v/>
      </c>
      <c r="E474" s="9" t="str">
        <f>IF($A474,VLOOKUP($A474,posting!$A:$N,12,FALSE),"")</f>
        <v/>
      </c>
      <c r="H474" s="9" t="str">
        <f>IF($A474,IF(VLOOKUP($A474,posting!$A:$N,5,FALSE)&gt;0,VLOOKUP($A474,posting!$A:$N,5,FALSE),""),"")</f>
        <v/>
      </c>
      <c r="I474" s="26" t="str">
        <f>IF($A474,VLOOKUP($A474,posting!$A:$N,6,FALSE),"")</f>
        <v/>
      </c>
      <c r="J474" s="26" t="str">
        <f>IF($A474,VLOOKUP($A474,posting!$A:$N,7,FALSE),"")</f>
        <v/>
      </c>
      <c r="K474" s="26" t="str">
        <f>IF($A474,VLOOKUP($A474,posting!$A:$N,8,FALSE),"")</f>
        <v/>
      </c>
      <c r="L474" s="26" t="str">
        <f>IF($A474,VLOOKUP($A474,posting!$A:$N,9,FALSE),"")</f>
        <v/>
      </c>
      <c r="M474" s="9" t="str">
        <f>IF($A474,VLOOKUP($A474,posting!$A:$N,10,FALSE),"")</f>
        <v/>
      </c>
      <c r="N474" s="9" t="str">
        <f>IF($A474,VLOOKUP($A474,posting!$A:$N,11,FALSE),"")</f>
        <v/>
      </c>
      <c r="O474" s="9" t="str">
        <f>IF($A474,IF(VLOOKUP($A474,posting!$A:$N,13,FALSE)&gt;0,VLOOKUP($A474,posting!$A:$N,13,FALSE),""),"")</f>
        <v/>
      </c>
      <c r="P474" s="9" t="str">
        <f>IF($A474,IF(VLOOKUP($A474,posting!$A:$N,14,FALSE)&gt;0,VLOOKUP($A474,posting!$A:$N,14,FALSE),""),"")</f>
        <v/>
      </c>
      <c r="Q474" s="9" t="str">
        <f>IF($O474="","",VLOOKUP($O474,image!$A:$N,3,FALSE))</f>
        <v/>
      </c>
    </row>
    <row r="475" spans="2:17" x14ac:dyDescent="0.25">
      <c r="B475" s="9" t="str">
        <f>IF($A475,VLOOKUP($A475,posting!$A:$N,2,FALSE),"")</f>
        <v/>
      </c>
      <c r="C475" s="9" t="str">
        <f>IF($A475,VLOOKUP($A475,posting!$A:$N,3,FALSE),"")</f>
        <v/>
      </c>
      <c r="D475" s="25" t="str">
        <f>IF($A475,VLOOKUP($A475,posting!$A:$N,4,FALSE),"")</f>
        <v/>
      </c>
      <c r="E475" s="9" t="str">
        <f>IF($A475,VLOOKUP($A475,posting!$A:$N,12,FALSE),"")</f>
        <v/>
      </c>
      <c r="H475" s="9" t="str">
        <f>IF($A475,IF(VLOOKUP($A475,posting!$A:$N,5,FALSE)&gt;0,VLOOKUP($A475,posting!$A:$N,5,FALSE),""),"")</f>
        <v/>
      </c>
      <c r="I475" s="26" t="str">
        <f>IF($A475,VLOOKUP($A475,posting!$A:$N,6,FALSE),"")</f>
        <v/>
      </c>
      <c r="J475" s="26" t="str">
        <f>IF($A475,VLOOKUP($A475,posting!$A:$N,7,FALSE),"")</f>
        <v/>
      </c>
      <c r="K475" s="26" t="str">
        <f>IF($A475,VLOOKUP($A475,posting!$A:$N,8,FALSE),"")</f>
        <v/>
      </c>
      <c r="L475" s="26" t="str">
        <f>IF($A475,VLOOKUP($A475,posting!$A:$N,9,FALSE),"")</f>
        <v/>
      </c>
      <c r="M475" s="9" t="str">
        <f>IF($A475,VLOOKUP($A475,posting!$A:$N,10,FALSE),"")</f>
        <v/>
      </c>
      <c r="N475" s="9" t="str">
        <f>IF($A475,VLOOKUP($A475,posting!$A:$N,11,FALSE),"")</f>
        <v/>
      </c>
      <c r="O475" s="9" t="str">
        <f>IF($A475,IF(VLOOKUP($A475,posting!$A:$N,13,FALSE)&gt;0,VLOOKUP($A475,posting!$A:$N,13,FALSE),""),"")</f>
        <v/>
      </c>
      <c r="P475" s="9" t="str">
        <f>IF($A475,IF(VLOOKUP($A475,posting!$A:$N,14,FALSE)&gt;0,VLOOKUP($A475,posting!$A:$N,14,FALSE),""),"")</f>
        <v/>
      </c>
      <c r="Q475" s="9" t="str">
        <f>IF($O475="","",VLOOKUP($O475,image!$A:$N,3,FALSE))</f>
        <v/>
      </c>
    </row>
    <row r="476" spans="2:17" x14ac:dyDescent="0.25">
      <c r="B476" s="9" t="str">
        <f>IF($A476,VLOOKUP($A476,posting!$A:$N,2,FALSE),"")</f>
        <v/>
      </c>
      <c r="C476" s="9" t="str">
        <f>IF($A476,VLOOKUP($A476,posting!$A:$N,3,FALSE),"")</f>
        <v/>
      </c>
      <c r="D476" s="25" t="str">
        <f>IF($A476,VLOOKUP($A476,posting!$A:$N,4,FALSE),"")</f>
        <v/>
      </c>
      <c r="E476" s="9" t="str">
        <f>IF($A476,VLOOKUP($A476,posting!$A:$N,12,FALSE),"")</f>
        <v/>
      </c>
      <c r="H476" s="9" t="str">
        <f>IF($A476,IF(VLOOKUP($A476,posting!$A:$N,5,FALSE)&gt;0,VLOOKUP($A476,posting!$A:$N,5,FALSE),""),"")</f>
        <v/>
      </c>
      <c r="I476" s="26" t="str">
        <f>IF($A476,VLOOKUP($A476,posting!$A:$N,6,FALSE),"")</f>
        <v/>
      </c>
      <c r="J476" s="26" t="str">
        <f>IF($A476,VLOOKUP($A476,posting!$A:$N,7,FALSE),"")</f>
        <v/>
      </c>
      <c r="K476" s="26" t="str">
        <f>IF($A476,VLOOKUP($A476,posting!$A:$N,8,FALSE),"")</f>
        <v/>
      </c>
      <c r="L476" s="26" t="str">
        <f>IF($A476,VLOOKUP($A476,posting!$A:$N,9,FALSE),"")</f>
        <v/>
      </c>
      <c r="M476" s="9" t="str">
        <f>IF($A476,VLOOKUP($A476,posting!$A:$N,10,FALSE),"")</f>
        <v/>
      </c>
      <c r="N476" s="9" t="str">
        <f>IF($A476,VLOOKUP($A476,posting!$A:$N,11,FALSE),"")</f>
        <v/>
      </c>
      <c r="O476" s="9" t="str">
        <f>IF($A476,IF(VLOOKUP($A476,posting!$A:$N,13,FALSE)&gt;0,VLOOKUP($A476,posting!$A:$N,13,FALSE),""),"")</f>
        <v/>
      </c>
      <c r="P476" s="9" t="str">
        <f>IF($A476,IF(VLOOKUP($A476,posting!$A:$N,14,FALSE)&gt;0,VLOOKUP($A476,posting!$A:$N,14,FALSE),""),"")</f>
        <v/>
      </c>
      <c r="Q476" s="9" t="str">
        <f>IF($O476="","",VLOOKUP($O476,image!$A:$N,3,FALSE))</f>
        <v/>
      </c>
    </row>
    <row r="477" spans="2:17" x14ac:dyDescent="0.25">
      <c r="B477" s="9" t="str">
        <f>IF($A477,VLOOKUP($A477,posting!$A:$N,2,FALSE),"")</f>
        <v/>
      </c>
      <c r="C477" s="9" t="str">
        <f>IF($A477,VLOOKUP($A477,posting!$A:$N,3,FALSE),"")</f>
        <v/>
      </c>
      <c r="D477" s="25" t="str">
        <f>IF($A477,VLOOKUP($A477,posting!$A:$N,4,FALSE),"")</f>
        <v/>
      </c>
      <c r="E477" s="9" t="str">
        <f>IF($A477,VLOOKUP($A477,posting!$A:$N,12,FALSE),"")</f>
        <v/>
      </c>
      <c r="H477" s="9" t="str">
        <f>IF($A477,IF(VLOOKUP($A477,posting!$A:$N,5,FALSE)&gt;0,VLOOKUP($A477,posting!$A:$N,5,FALSE),""),"")</f>
        <v/>
      </c>
      <c r="I477" s="26" t="str">
        <f>IF($A477,VLOOKUP($A477,posting!$A:$N,6,FALSE),"")</f>
        <v/>
      </c>
      <c r="J477" s="26" t="str">
        <f>IF($A477,VLOOKUP($A477,posting!$A:$N,7,FALSE),"")</f>
        <v/>
      </c>
      <c r="K477" s="26" t="str">
        <f>IF($A477,VLOOKUP($A477,posting!$A:$N,8,FALSE),"")</f>
        <v/>
      </c>
      <c r="L477" s="26" t="str">
        <f>IF($A477,VLOOKUP($A477,posting!$A:$N,9,FALSE),"")</f>
        <v/>
      </c>
      <c r="M477" s="9" t="str">
        <f>IF($A477,VLOOKUP($A477,posting!$A:$N,10,FALSE),"")</f>
        <v/>
      </c>
      <c r="N477" s="9" t="str">
        <f>IF($A477,VLOOKUP($A477,posting!$A:$N,11,FALSE),"")</f>
        <v/>
      </c>
      <c r="O477" s="9" t="str">
        <f>IF($A477,IF(VLOOKUP($A477,posting!$A:$N,13,FALSE)&gt;0,VLOOKUP($A477,posting!$A:$N,13,FALSE),""),"")</f>
        <v/>
      </c>
      <c r="P477" s="9" t="str">
        <f>IF($A477,IF(VLOOKUP($A477,posting!$A:$N,14,FALSE)&gt;0,VLOOKUP($A477,posting!$A:$N,14,FALSE),""),"")</f>
        <v/>
      </c>
      <c r="Q477" s="9" t="str">
        <f>IF($O477="","",VLOOKUP($O477,image!$A:$N,3,FALSE))</f>
        <v/>
      </c>
    </row>
    <row r="478" spans="2:17" x14ac:dyDescent="0.25">
      <c r="B478" s="9" t="str">
        <f>IF($A478,VLOOKUP($A478,posting!$A:$N,2,FALSE),"")</f>
        <v/>
      </c>
      <c r="C478" s="9" t="str">
        <f>IF($A478,VLOOKUP($A478,posting!$A:$N,3,FALSE),"")</f>
        <v/>
      </c>
      <c r="D478" s="25" t="str">
        <f>IF($A478,VLOOKUP($A478,posting!$A:$N,4,FALSE),"")</f>
        <v/>
      </c>
      <c r="E478" s="9" t="str">
        <f>IF($A478,VLOOKUP($A478,posting!$A:$N,12,FALSE),"")</f>
        <v/>
      </c>
      <c r="H478" s="9" t="str">
        <f>IF($A478,IF(VLOOKUP($A478,posting!$A:$N,5,FALSE)&gt;0,VLOOKUP($A478,posting!$A:$N,5,FALSE),""),"")</f>
        <v/>
      </c>
      <c r="I478" s="26" t="str">
        <f>IF($A478,VLOOKUP($A478,posting!$A:$N,6,FALSE),"")</f>
        <v/>
      </c>
      <c r="J478" s="26" t="str">
        <f>IF($A478,VLOOKUP($A478,posting!$A:$N,7,FALSE),"")</f>
        <v/>
      </c>
      <c r="K478" s="26" t="str">
        <f>IF($A478,VLOOKUP($A478,posting!$A:$N,8,FALSE),"")</f>
        <v/>
      </c>
      <c r="L478" s="26" t="str">
        <f>IF($A478,VLOOKUP($A478,posting!$A:$N,9,FALSE),"")</f>
        <v/>
      </c>
      <c r="M478" s="9" t="str">
        <f>IF($A478,VLOOKUP($A478,posting!$A:$N,10,FALSE),"")</f>
        <v/>
      </c>
      <c r="N478" s="9" t="str">
        <f>IF($A478,VLOOKUP($A478,posting!$A:$N,11,FALSE),"")</f>
        <v/>
      </c>
      <c r="O478" s="9" t="str">
        <f>IF($A478,IF(VLOOKUP($A478,posting!$A:$N,13,FALSE)&gt;0,VLOOKUP($A478,posting!$A:$N,13,FALSE),""),"")</f>
        <v/>
      </c>
      <c r="P478" s="9" t="str">
        <f>IF($A478,IF(VLOOKUP($A478,posting!$A:$N,14,FALSE)&gt;0,VLOOKUP($A478,posting!$A:$N,14,FALSE),""),"")</f>
        <v/>
      </c>
      <c r="Q478" s="9" t="str">
        <f>IF($O478="","",VLOOKUP($O478,image!$A:$N,3,FALSE))</f>
        <v/>
      </c>
    </row>
    <row r="479" spans="2:17" x14ac:dyDescent="0.25">
      <c r="B479" s="9" t="str">
        <f>IF($A479,VLOOKUP($A479,posting!$A:$N,2,FALSE),"")</f>
        <v/>
      </c>
      <c r="C479" s="9" t="str">
        <f>IF($A479,VLOOKUP($A479,posting!$A:$N,3,FALSE),"")</f>
        <v/>
      </c>
      <c r="D479" s="25" t="str">
        <f>IF($A479,VLOOKUP($A479,posting!$A:$N,4,FALSE),"")</f>
        <v/>
      </c>
      <c r="E479" s="9" t="str">
        <f>IF($A479,VLOOKUP($A479,posting!$A:$N,12,FALSE),"")</f>
        <v/>
      </c>
      <c r="H479" s="9" t="str">
        <f>IF($A479,IF(VLOOKUP($A479,posting!$A:$N,5,FALSE)&gt;0,VLOOKUP($A479,posting!$A:$N,5,FALSE),""),"")</f>
        <v/>
      </c>
      <c r="I479" s="26" t="str">
        <f>IF($A479,VLOOKUP($A479,posting!$A:$N,6,FALSE),"")</f>
        <v/>
      </c>
      <c r="J479" s="26" t="str">
        <f>IF($A479,VLOOKUP($A479,posting!$A:$N,7,FALSE),"")</f>
        <v/>
      </c>
      <c r="K479" s="26" t="str">
        <f>IF($A479,VLOOKUP($A479,posting!$A:$N,8,FALSE),"")</f>
        <v/>
      </c>
      <c r="L479" s="26" t="str">
        <f>IF($A479,VLOOKUP($A479,posting!$A:$N,9,FALSE),"")</f>
        <v/>
      </c>
      <c r="M479" s="9" t="str">
        <f>IF($A479,VLOOKUP($A479,posting!$A:$N,10,FALSE),"")</f>
        <v/>
      </c>
      <c r="N479" s="9" t="str">
        <f>IF($A479,VLOOKUP($A479,posting!$A:$N,11,FALSE),"")</f>
        <v/>
      </c>
      <c r="O479" s="9" t="str">
        <f>IF($A479,IF(VLOOKUP($A479,posting!$A:$N,13,FALSE)&gt;0,VLOOKUP($A479,posting!$A:$N,13,FALSE),""),"")</f>
        <v/>
      </c>
      <c r="P479" s="9" t="str">
        <f>IF($A479,IF(VLOOKUP($A479,posting!$A:$N,14,FALSE)&gt;0,VLOOKUP($A479,posting!$A:$N,14,FALSE),""),"")</f>
        <v/>
      </c>
      <c r="Q479" s="9" t="str">
        <f>IF($O479="","",VLOOKUP($O479,image!$A:$N,3,FALSE))</f>
        <v/>
      </c>
    </row>
    <row r="480" spans="2:17" x14ac:dyDescent="0.25">
      <c r="B480" s="9" t="str">
        <f>IF($A480,VLOOKUP($A480,posting!$A:$N,2,FALSE),"")</f>
        <v/>
      </c>
      <c r="C480" s="9" t="str">
        <f>IF($A480,VLOOKUP($A480,posting!$A:$N,3,FALSE),"")</f>
        <v/>
      </c>
      <c r="D480" s="25" t="str">
        <f>IF($A480,VLOOKUP($A480,posting!$A:$N,4,FALSE),"")</f>
        <v/>
      </c>
      <c r="E480" s="9" t="str">
        <f>IF($A480,VLOOKUP($A480,posting!$A:$N,12,FALSE),"")</f>
        <v/>
      </c>
      <c r="H480" s="9" t="str">
        <f>IF($A480,IF(VLOOKUP($A480,posting!$A:$N,5,FALSE)&gt;0,VLOOKUP($A480,posting!$A:$N,5,FALSE),""),"")</f>
        <v/>
      </c>
      <c r="I480" s="26" t="str">
        <f>IF($A480,VLOOKUP($A480,posting!$A:$N,6,FALSE),"")</f>
        <v/>
      </c>
      <c r="J480" s="26" t="str">
        <f>IF($A480,VLOOKUP($A480,posting!$A:$N,7,FALSE),"")</f>
        <v/>
      </c>
      <c r="K480" s="26" t="str">
        <f>IF($A480,VLOOKUP($A480,posting!$A:$N,8,FALSE),"")</f>
        <v/>
      </c>
      <c r="L480" s="26" t="str">
        <f>IF($A480,VLOOKUP($A480,posting!$A:$N,9,FALSE),"")</f>
        <v/>
      </c>
      <c r="M480" s="9" t="str">
        <f>IF($A480,VLOOKUP($A480,posting!$A:$N,10,FALSE),"")</f>
        <v/>
      </c>
      <c r="N480" s="9" t="str">
        <f>IF($A480,VLOOKUP($A480,posting!$A:$N,11,FALSE),"")</f>
        <v/>
      </c>
      <c r="O480" s="9" t="str">
        <f>IF($A480,IF(VLOOKUP($A480,posting!$A:$N,13,FALSE)&gt;0,VLOOKUP($A480,posting!$A:$N,13,FALSE),""),"")</f>
        <v/>
      </c>
      <c r="P480" s="9" t="str">
        <f>IF($A480,IF(VLOOKUP($A480,posting!$A:$N,14,FALSE)&gt;0,VLOOKUP($A480,posting!$A:$N,14,FALSE),""),"")</f>
        <v/>
      </c>
      <c r="Q480" s="9" t="str">
        <f>IF($O480="","",VLOOKUP($O480,image!$A:$N,3,FALSE))</f>
        <v/>
      </c>
    </row>
    <row r="481" spans="2:17" x14ac:dyDescent="0.25">
      <c r="B481" s="9" t="str">
        <f>IF($A481,VLOOKUP($A481,posting!$A:$N,2,FALSE),"")</f>
        <v/>
      </c>
      <c r="C481" s="9" t="str">
        <f>IF($A481,VLOOKUP($A481,posting!$A:$N,3,FALSE),"")</f>
        <v/>
      </c>
      <c r="D481" s="25" t="str">
        <f>IF($A481,VLOOKUP($A481,posting!$A:$N,4,FALSE),"")</f>
        <v/>
      </c>
      <c r="E481" s="9" t="str">
        <f>IF($A481,VLOOKUP($A481,posting!$A:$N,12,FALSE),"")</f>
        <v/>
      </c>
      <c r="H481" s="9" t="str">
        <f>IF($A481,IF(VLOOKUP($A481,posting!$A:$N,5,FALSE)&gt;0,VLOOKUP($A481,posting!$A:$N,5,FALSE),""),"")</f>
        <v/>
      </c>
      <c r="I481" s="26" t="str">
        <f>IF($A481,VLOOKUP($A481,posting!$A:$N,6,FALSE),"")</f>
        <v/>
      </c>
      <c r="J481" s="26" t="str">
        <f>IF($A481,VLOOKUP($A481,posting!$A:$N,7,FALSE),"")</f>
        <v/>
      </c>
      <c r="K481" s="26" t="str">
        <f>IF($A481,VLOOKUP($A481,posting!$A:$N,8,FALSE),"")</f>
        <v/>
      </c>
      <c r="L481" s="26" t="str">
        <f>IF($A481,VLOOKUP($A481,posting!$A:$N,9,FALSE),"")</f>
        <v/>
      </c>
      <c r="M481" s="9" t="str">
        <f>IF($A481,VLOOKUP($A481,posting!$A:$N,10,FALSE),"")</f>
        <v/>
      </c>
      <c r="N481" s="9" t="str">
        <f>IF($A481,VLOOKUP($A481,posting!$A:$N,11,FALSE),"")</f>
        <v/>
      </c>
      <c r="O481" s="9" t="str">
        <f>IF($A481,IF(VLOOKUP($A481,posting!$A:$N,13,FALSE)&gt;0,VLOOKUP($A481,posting!$A:$N,13,FALSE),""),"")</f>
        <v/>
      </c>
      <c r="P481" s="9" t="str">
        <f>IF($A481,IF(VLOOKUP($A481,posting!$A:$N,14,FALSE)&gt;0,VLOOKUP($A481,posting!$A:$N,14,FALSE),""),"")</f>
        <v/>
      </c>
      <c r="Q481" s="9" t="str">
        <f>IF($O481="","",VLOOKUP($O481,image!$A:$N,3,FALSE))</f>
        <v/>
      </c>
    </row>
    <row r="482" spans="2:17" x14ac:dyDescent="0.25">
      <c r="B482" s="9" t="str">
        <f>IF($A482,VLOOKUP($A482,posting!$A:$N,2,FALSE),"")</f>
        <v/>
      </c>
      <c r="C482" s="9" t="str">
        <f>IF($A482,VLOOKUP($A482,posting!$A:$N,3,FALSE),"")</f>
        <v/>
      </c>
      <c r="D482" s="25" t="str">
        <f>IF($A482,VLOOKUP($A482,posting!$A:$N,4,FALSE),"")</f>
        <v/>
      </c>
      <c r="E482" s="9" t="str">
        <f>IF($A482,VLOOKUP($A482,posting!$A:$N,12,FALSE),"")</f>
        <v/>
      </c>
      <c r="H482" s="9" t="str">
        <f>IF($A482,IF(VLOOKUP($A482,posting!$A:$N,5,FALSE)&gt;0,VLOOKUP($A482,posting!$A:$N,5,FALSE),""),"")</f>
        <v/>
      </c>
      <c r="I482" s="26" t="str">
        <f>IF($A482,VLOOKUP($A482,posting!$A:$N,6,FALSE),"")</f>
        <v/>
      </c>
      <c r="J482" s="26" t="str">
        <f>IF($A482,VLOOKUP($A482,posting!$A:$N,7,FALSE),"")</f>
        <v/>
      </c>
      <c r="K482" s="26" t="str">
        <f>IF($A482,VLOOKUP($A482,posting!$A:$N,8,FALSE),"")</f>
        <v/>
      </c>
      <c r="L482" s="26" t="str">
        <f>IF($A482,VLOOKUP($A482,posting!$A:$N,9,FALSE),"")</f>
        <v/>
      </c>
      <c r="M482" s="9" t="str">
        <f>IF($A482,VLOOKUP($A482,posting!$A:$N,10,FALSE),"")</f>
        <v/>
      </c>
      <c r="N482" s="9" t="str">
        <f>IF($A482,VLOOKUP($A482,posting!$A:$N,11,FALSE),"")</f>
        <v/>
      </c>
      <c r="O482" s="9" t="str">
        <f>IF($A482,IF(VLOOKUP($A482,posting!$A:$N,13,FALSE)&gt;0,VLOOKUP($A482,posting!$A:$N,13,FALSE),""),"")</f>
        <v/>
      </c>
      <c r="P482" s="9" t="str">
        <f>IF($A482,IF(VLOOKUP($A482,posting!$A:$N,14,FALSE)&gt;0,VLOOKUP($A482,posting!$A:$N,14,FALSE),""),"")</f>
        <v/>
      </c>
      <c r="Q482" s="9" t="str">
        <f>IF($O482="","",VLOOKUP($O482,image!$A:$N,3,FALSE))</f>
        <v/>
      </c>
    </row>
    <row r="483" spans="2:17" x14ac:dyDescent="0.25">
      <c r="B483" s="9" t="str">
        <f>IF($A483,VLOOKUP($A483,posting!$A:$N,2,FALSE),"")</f>
        <v/>
      </c>
      <c r="C483" s="9" t="str">
        <f>IF($A483,VLOOKUP($A483,posting!$A:$N,3,FALSE),"")</f>
        <v/>
      </c>
      <c r="D483" s="25" t="str">
        <f>IF($A483,VLOOKUP($A483,posting!$A:$N,4,FALSE),"")</f>
        <v/>
      </c>
      <c r="E483" s="9" t="str">
        <f>IF($A483,VLOOKUP($A483,posting!$A:$N,12,FALSE),"")</f>
        <v/>
      </c>
      <c r="H483" s="9" t="str">
        <f>IF($A483,IF(VLOOKUP($A483,posting!$A:$N,5,FALSE)&gt;0,VLOOKUP($A483,posting!$A:$N,5,FALSE),""),"")</f>
        <v/>
      </c>
      <c r="I483" s="26" t="str">
        <f>IF($A483,VLOOKUP($A483,posting!$A:$N,6,FALSE),"")</f>
        <v/>
      </c>
      <c r="J483" s="26" t="str">
        <f>IF($A483,VLOOKUP($A483,posting!$A:$N,7,FALSE),"")</f>
        <v/>
      </c>
      <c r="K483" s="26" t="str">
        <f>IF($A483,VLOOKUP($A483,posting!$A:$N,8,FALSE),"")</f>
        <v/>
      </c>
      <c r="L483" s="26" t="str">
        <f>IF($A483,VLOOKUP($A483,posting!$A:$N,9,FALSE),"")</f>
        <v/>
      </c>
      <c r="M483" s="9" t="str">
        <f>IF($A483,VLOOKUP($A483,posting!$A:$N,10,FALSE),"")</f>
        <v/>
      </c>
      <c r="N483" s="9" t="str">
        <f>IF($A483,VLOOKUP($A483,posting!$A:$N,11,FALSE),"")</f>
        <v/>
      </c>
      <c r="O483" s="9" t="str">
        <f>IF($A483,IF(VLOOKUP($A483,posting!$A:$N,13,FALSE)&gt;0,VLOOKUP($A483,posting!$A:$N,13,FALSE),""),"")</f>
        <v/>
      </c>
      <c r="P483" s="9" t="str">
        <f>IF($A483,IF(VLOOKUP($A483,posting!$A:$N,14,FALSE)&gt;0,VLOOKUP($A483,posting!$A:$N,14,FALSE),""),"")</f>
        <v/>
      </c>
      <c r="Q483" s="9" t="str">
        <f>IF($O483="","",VLOOKUP($O483,image!$A:$N,3,FALSE))</f>
        <v/>
      </c>
    </row>
    <row r="484" spans="2:17" x14ac:dyDescent="0.25">
      <c r="B484" s="9" t="str">
        <f>IF($A484,VLOOKUP($A484,posting!$A:$N,2,FALSE),"")</f>
        <v/>
      </c>
      <c r="C484" s="9" t="str">
        <f>IF($A484,VLOOKUP($A484,posting!$A:$N,3,FALSE),"")</f>
        <v/>
      </c>
      <c r="D484" s="25" t="str">
        <f>IF($A484,VLOOKUP($A484,posting!$A:$N,4,FALSE),"")</f>
        <v/>
      </c>
      <c r="E484" s="9" t="str">
        <f>IF($A484,VLOOKUP($A484,posting!$A:$N,12,FALSE),"")</f>
        <v/>
      </c>
      <c r="H484" s="9" t="str">
        <f>IF($A484,IF(VLOOKUP($A484,posting!$A:$N,5,FALSE)&gt;0,VLOOKUP($A484,posting!$A:$N,5,FALSE),""),"")</f>
        <v/>
      </c>
      <c r="I484" s="26" t="str">
        <f>IF($A484,VLOOKUP($A484,posting!$A:$N,6,FALSE),"")</f>
        <v/>
      </c>
      <c r="J484" s="26" t="str">
        <f>IF($A484,VLOOKUP($A484,posting!$A:$N,7,FALSE),"")</f>
        <v/>
      </c>
      <c r="K484" s="26" t="str">
        <f>IF($A484,VLOOKUP($A484,posting!$A:$N,8,FALSE),"")</f>
        <v/>
      </c>
      <c r="L484" s="26" t="str">
        <f>IF($A484,VLOOKUP($A484,posting!$A:$N,9,FALSE),"")</f>
        <v/>
      </c>
      <c r="M484" s="9" t="str">
        <f>IF($A484,VLOOKUP($A484,posting!$A:$N,10,FALSE),"")</f>
        <v/>
      </c>
      <c r="N484" s="9" t="str">
        <f>IF($A484,VLOOKUP($A484,posting!$A:$N,11,FALSE),"")</f>
        <v/>
      </c>
      <c r="O484" s="9" t="str">
        <f>IF($A484,IF(VLOOKUP($A484,posting!$A:$N,13,FALSE)&gt;0,VLOOKUP($A484,posting!$A:$N,13,FALSE),""),"")</f>
        <v/>
      </c>
      <c r="P484" s="9" t="str">
        <f>IF($A484,IF(VLOOKUP($A484,posting!$A:$N,14,FALSE)&gt;0,VLOOKUP($A484,posting!$A:$N,14,FALSE),""),"")</f>
        <v/>
      </c>
      <c r="Q484" s="9" t="str">
        <f>IF($O484="","",VLOOKUP($O484,image!$A:$N,3,FALSE))</f>
        <v/>
      </c>
    </row>
    <row r="485" spans="2:17" x14ac:dyDescent="0.25">
      <c r="B485" s="9" t="str">
        <f>IF($A485,VLOOKUP($A485,posting!$A:$N,2,FALSE),"")</f>
        <v/>
      </c>
      <c r="C485" s="9" t="str">
        <f>IF($A485,VLOOKUP($A485,posting!$A:$N,3,FALSE),"")</f>
        <v/>
      </c>
      <c r="D485" s="25" t="str">
        <f>IF($A485,VLOOKUP($A485,posting!$A:$N,4,FALSE),"")</f>
        <v/>
      </c>
      <c r="E485" s="9" t="str">
        <f>IF($A485,VLOOKUP($A485,posting!$A:$N,12,FALSE),"")</f>
        <v/>
      </c>
      <c r="H485" s="9" t="str">
        <f>IF($A485,IF(VLOOKUP($A485,posting!$A:$N,5,FALSE)&gt;0,VLOOKUP($A485,posting!$A:$N,5,FALSE),""),"")</f>
        <v/>
      </c>
      <c r="I485" s="26" t="str">
        <f>IF($A485,VLOOKUP($A485,posting!$A:$N,6,FALSE),"")</f>
        <v/>
      </c>
      <c r="J485" s="26" t="str">
        <f>IF($A485,VLOOKUP($A485,posting!$A:$N,7,FALSE),"")</f>
        <v/>
      </c>
      <c r="K485" s="26" t="str">
        <f>IF($A485,VLOOKUP($A485,posting!$A:$N,8,FALSE),"")</f>
        <v/>
      </c>
      <c r="L485" s="26" t="str">
        <f>IF($A485,VLOOKUP($A485,posting!$A:$N,9,FALSE),"")</f>
        <v/>
      </c>
      <c r="M485" s="9" t="str">
        <f>IF($A485,VLOOKUP($A485,posting!$A:$N,10,FALSE),"")</f>
        <v/>
      </c>
      <c r="N485" s="9" t="str">
        <f>IF($A485,VLOOKUP($A485,posting!$A:$N,11,FALSE),"")</f>
        <v/>
      </c>
      <c r="O485" s="9" t="str">
        <f>IF($A485,IF(VLOOKUP($A485,posting!$A:$N,13,FALSE)&gt;0,VLOOKUP($A485,posting!$A:$N,13,FALSE),""),"")</f>
        <v/>
      </c>
      <c r="P485" s="9" t="str">
        <f>IF($A485,IF(VLOOKUP($A485,posting!$A:$N,14,FALSE)&gt;0,VLOOKUP($A485,posting!$A:$N,14,FALSE),""),"")</f>
        <v/>
      </c>
      <c r="Q485" s="9" t="str">
        <f>IF($O485="","",VLOOKUP($O485,image!$A:$N,3,FALSE))</f>
        <v/>
      </c>
    </row>
    <row r="486" spans="2:17" x14ac:dyDescent="0.25">
      <c r="B486" s="9" t="str">
        <f>IF($A486,VLOOKUP($A486,posting!$A:$N,2,FALSE),"")</f>
        <v/>
      </c>
      <c r="C486" s="9" t="str">
        <f>IF($A486,VLOOKUP($A486,posting!$A:$N,3,FALSE),"")</f>
        <v/>
      </c>
      <c r="D486" s="25" t="str">
        <f>IF($A486,VLOOKUP($A486,posting!$A:$N,4,FALSE),"")</f>
        <v/>
      </c>
      <c r="E486" s="9" t="str">
        <f>IF($A486,VLOOKUP($A486,posting!$A:$N,12,FALSE),"")</f>
        <v/>
      </c>
      <c r="H486" s="9" t="str">
        <f>IF($A486,IF(VLOOKUP($A486,posting!$A:$N,5,FALSE)&gt;0,VLOOKUP($A486,posting!$A:$N,5,FALSE),""),"")</f>
        <v/>
      </c>
      <c r="I486" s="26" t="str">
        <f>IF($A486,VLOOKUP($A486,posting!$A:$N,6,FALSE),"")</f>
        <v/>
      </c>
      <c r="J486" s="26" t="str">
        <f>IF($A486,VLOOKUP($A486,posting!$A:$N,7,FALSE),"")</f>
        <v/>
      </c>
      <c r="K486" s="26" t="str">
        <f>IF($A486,VLOOKUP($A486,posting!$A:$N,8,FALSE),"")</f>
        <v/>
      </c>
      <c r="L486" s="26" t="str">
        <f>IF($A486,VLOOKUP($A486,posting!$A:$N,9,FALSE),"")</f>
        <v/>
      </c>
      <c r="M486" s="9" t="str">
        <f>IF($A486,VLOOKUP($A486,posting!$A:$N,10,FALSE),"")</f>
        <v/>
      </c>
      <c r="N486" s="9" t="str">
        <f>IF($A486,VLOOKUP($A486,posting!$A:$N,11,FALSE),"")</f>
        <v/>
      </c>
      <c r="O486" s="9" t="str">
        <f>IF($A486,IF(VLOOKUP($A486,posting!$A:$N,13,FALSE)&gt;0,VLOOKUP($A486,posting!$A:$N,13,FALSE),""),"")</f>
        <v/>
      </c>
      <c r="P486" s="9" t="str">
        <f>IF($A486,IF(VLOOKUP($A486,posting!$A:$N,14,FALSE)&gt;0,VLOOKUP($A486,posting!$A:$N,14,FALSE),""),"")</f>
        <v/>
      </c>
      <c r="Q486" s="9" t="str">
        <f>IF($O486="","",VLOOKUP($O486,image!$A:$N,3,FALSE))</f>
        <v/>
      </c>
    </row>
    <row r="487" spans="2:17" x14ac:dyDescent="0.25">
      <c r="B487" s="9" t="str">
        <f>IF($A487,VLOOKUP($A487,posting!$A:$N,2,FALSE),"")</f>
        <v/>
      </c>
      <c r="C487" s="9" t="str">
        <f>IF($A487,VLOOKUP($A487,posting!$A:$N,3,FALSE),"")</f>
        <v/>
      </c>
      <c r="D487" s="25" t="str">
        <f>IF($A487,VLOOKUP($A487,posting!$A:$N,4,FALSE),"")</f>
        <v/>
      </c>
      <c r="E487" s="9" t="str">
        <f>IF($A487,VLOOKUP($A487,posting!$A:$N,12,FALSE),"")</f>
        <v/>
      </c>
      <c r="H487" s="9" t="str">
        <f>IF($A487,IF(VLOOKUP($A487,posting!$A:$N,5,FALSE)&gt;0,VLOOKUP($A487,posting!$A:$N,5,FALSE),""),"")</f>
        <v/>
      </c>
      <c r="I487" s="26" t="str">
        <f>IF($A487,VLOOKUP($A487,posting!$A:$N,6,FALSE),"")</f>
        <v/>
      </c>
      <c r="J487" s="26" t="str">
        <f>IF($A487,VLOOKUP($A487,posting!$A:$N,7,FALSE),"")</f>
        <v/>
      </c>
      <c r="K487" s="26" t="str">
        <f>IF($A487,VLOOKUP($A487,posting!$A:$N,8,FALSE),"")</f>
        <v/>
      </c>
      <c r="L487" s="26" t="str">
        <f>IF($A487,VLOOKUP($A487,posting!$A:$N,9,FALSE),"")</f>
        <v/>
      </c>
      <c r="M487" s="9" t="str">
        <f>IF($A487,VLOOKUP($A487,posting!$A:$N,10,FALSE),"")</f>
        <v/>
      </c>
      <c r="N487" s="9" t="str">
        <f>IF($A487,VLOOKUP($A487,posting!$A:$N,11,FALSE),"")</f>
        <v/>
      </c>
      <c r="O487" s="9" t="str">
        <f>IF($A487,IF(VLOOKUP($A487,posting!$A:$N,13,FALSE)&gt;0,VLOOKUP($A487,posting!$A:$N,13,FALSE),""),"")</f>
        <v/>
      </c>
      <c r="P487" s="9" t="str">
        <f>IF($A487,IF(VLOOKUP($A487,posting!$A:$N,14,FALSE)&gt;0,VLOOKUP($A487,posting!$A:$N,14,FALSE),""),"")</f>
        <v/>
      </c>
      <c r="Q487" s="9" t="str">
        <f>IF($O487="","",VLOOKUP($O487,image!$A:$N,3,FALSE))</f>
        <v/>
      </c>
    </row>
    <row r="488" spans="2:17" x14ac:dyDescent="0.25">
      <c r="B488" s="9" t="str">
        <f>IF($A488,VLOOKUP($A488,posting!$A:$N,2,FALSE),"")</f>
        <v/>
      </c>
      <c r="C488" s="9" t="str">
        <f>IF($A488,VLOOKUP($A488,posting!$A:$N,3,FALSE),"")</f>
        <v/>
      </c>
      <c r="D488" s="25" t="str">
        <f>IF($A488,VLOOKUP($A488,posting!$A:$N,4,FALSE),"")</f>
        <v/>
      </c>
      <c r="E488" s="9" t="str">
        <f>IF($A488,VLOOKUP($A488,posting!$A:$N,12,FALSE),"")</f>
        <v/>
      </c>
      <c r="H488" s="9" t="str">
        <f>IF($A488,IF(VLOOKUP($A488,posting!$A:$N,5,FALSE)&gt;0,VLOOKUP($A488,posting!$A:$N,5,FALSE),""),"")</f>
        <v/>
      </c>
      <c r="I488" s="26" t="str">
        <f>IF($A488,VLOOKUP($A488,posting!$A:$N,6,FALSE),"")</f>
        <v/>
      </c>
      <c r="J488" s="26" t="str">
        <f>IF($A488,VLOOKUP($A488,posting!$A:$N,7,FALSE),"")</f>
        <v/>
      </c>
      <c r="K488" s="26" t="str">
        <f>IF($A488,VLOOKUP($A488,posting!$A:$N,8,FALSE),"")</f>
        <v/>
      </c>
      <c r="L488" s="26" t="str">
        <f>IF($A488,VLOOKUP($A488,posting!$A:$N,9,FALSE),"")</f>
        <v/>
      </c>
      <c r="M488" s="9" t="str">
        <f>IF($A488,VLOOKUP($A488,posting!$A:$N,10,FALSE),"")</f>
        <v/>
      </c>
      <c r="N488" s="9" t="str">
        <f>IF($A488,VLOOKUP($A488,posting!$A:$N,11,FALSE),"")</f>
        <v/>
      </c>
      <c r="O488" s="9" t="str">
        <f>IF($A488,IF(VLOOKUP($A488,posting!$A:$N,13,FALSE)&gt;0,VLOOKUP($A488,posting!$A:$N,13,FALSE),""),"")</f>
        <v/>
      </c>
      <c r="P488" s="9" t="str">
        <f>IF($A488,IF(VLOOKUP($A488,posting!$A:$N,14,FALSE)&gt;0,VLOOKUP($A488,posting!$A:$N,14,FALSE),""),"")</f>
        <v/>
      </c>
      <c r="Q488" s="9" t="str">
        <f>IF($O488="","",VLOOKUP($O488,image!$A:$N,3,FALSE))</f>
        <v/>
      </c>
    </row>
    <row r="489" spans="2:17" x14ac:dyDescent="0.25">
      <c r="B489" s="9" t="str">
        <f>IF($A489,VLOOKUP($A489,posting!$A:$N,2,FALSE),"")</f>
        <v/>
      </c>
      <c r="C489" s="9" t="str">
        <f>IF($A489,VLOOKUP($A489,posting!$A:$N,3,FALSE),"")</f>
        <v/>
      </c>
      <c r="D489" s="25" t="str">
        <f>IF($A489,VLOOKUP($A489,posting!$A:$N,4,FALSE),"")</f>
        <v/>
      </c>
      <c r="E489" s="9" t="str">
        <f>IF($A489,VLOOKUP($A489,posting!$A:$N,12,FALSE),"")</f>
        <v/>
      </c>
      <c r="H489" s="9" t="str">
        <f>IF($A489,IF(VLOOKUP($A489,posting!$A:$N,5,FALSE)&gt;0,VLOOKUP($A489,posting!$A:$N,5,FALSE),""),"")</f>
        <v/>
      </c>
      <c r="I489" s="26" t="str">
        <f>IF($A489,VLOOKUP($A489,posting!$A:$N,6,FALSE),"")</f>
        <v/>
      </c>
      <c r="J489" s="26" t="str">
        <f>IF($A489,VLOOKUP($A489,posting!$A:$N,7,FALSE),"")</f>
        <v/>
      </c>
      <c r="K489" s="26" t="str">
        <f>IF($A489,VLOOKUP($A489,posting!$A:$N,8,FALSE),"")</f>
        <v/>
      </c>
      <c r="L489" s="26" t="str">
        <f>IF($A489,VLOOKUP($A489,posting!$A:$N,9,FALSE),"")</f>
        <v/>
      </c>
      <c r="M489" s="9" t="str">
        <f>IF($A489,VLOOKUP($A489,posting!$A:$N,10,FALSE),"")</f>
        <v/>
      </c>
      <c r="N489" s="9" t="str">
        <f>IF($A489,VLOOKUP($A489,posting!$A:$N,11,FALSE),"")</f>
        <v/>
      </c>
      <c r="O489" s="9" t="str">
        <f>IF($A489,IF(VLOOKUP($A489,posting!$A:$N,13,FALSE)&gt;0,VLOOKUP($A489,posting!$A:$N,13,FALSE),""),"")</f>
        <v/>
      </c>
      <c r="P489" s="9" t="str">
        <f>IF($A489,IF(VLOOKUP($A489,posting!$A:$N,14,FALSE)&gt;0,VLOOKUP($A489,posting!$A:$N,14,FALSE),""),"")</f>
        <v/>
      </c>
      <c r="Q489" s="9" t="str">
        <f>IF($O489="","",VLOOKUP($O489,image!$A:$N,3,FALSE))</f>
        <v/>
      </c>
    </row>
    <row r="490" spans="2:17" x14ac:dyDescent="0.25">
      <c r="B490" s="9" t="str">
        <f>IF($A490,VLOOKUP($A490,posting!$A:$N,2,FALSE),"")</f>
        <v/>
      </c>
      <c r="C490" s="9" t="str">
        <f>IF($A490,VLOOKUP($A490,posting!$A:$N,3,FALSE),"")</f>
        <v/>
      </c>
      <c r="D490" s="25" t="str">
        <f>IF($A490,VLOOKUP($A490,posting!$A:$N,4,FALSE),"")</f>
        <v/>
      </c>
      <c r="E490" s="9" t="str">
        <f>IF($A490,VLOOKUP($A490,posting!$A:$N,12,FALSE),"")</f>
        <v/>
      </c>
      <c r="H490" s="9" t="str">
        <f>IF($A490,IF(VLOOKUP($A490,posting!$A:$N,5,FALSE)&gt;0,VLOOKUP($A490,posting!$A:$N,5,FALSE),""),"")</f>
        <v/>
      </c>
      <c r="I490" s="26" t="str">
        <f>IF($A490,VLOOKUP($A490,posting!$A:$N,6,FALSE),"")</f>
        <v/>
      </c>
      <c r="J490" s="26" t="str">
        <f>IF($A490,VLOOKUP($A490,posting!$A:$N,7,FALSE),"")</f>
        <v/>
      </c>
      <c r="K490" s="26" t="str">
        <f>IF($A490,VLOOKUP($A490,posting!$A:$N,8,FALSE),"")</f>
        <v/>
      </c>
      <c r="L490" s="26" t="str">
        <f>IF($A490,VLOOKUP($A490,posting!$A:$N,9,FALSE),"")</f>
        <v/>
      </c>
      <c r="M490" s="9" t="str">
        <f>IF($A490,VLOOKUP($A490,posting!$A:$N,10,FALSE),"")</f>
        <v/>
      </c>
      <c r="N490" s="9" t="str">
        <f>IF($A490,VLOOKUP($A490,posting!$A:$N,11,FALSE),"")</f>
        <v/>
      </c>
      <c r="O490" s="9" t="str">
        <f>IF($A490,IF(VLOOKUP($A490,posting!$A:$N,13,FALSE)&gt;0,VLOOKUP($A490,posting!$A:$N,13,FALSE),""),"")</f>
        <v/>
      </c>
      <c r="P490" s="9" t="str">
        <f>IF($A490,IF(VLOOKUP($A490,posting!$A:$N,14,FALSE)&gt;0,VLOOKUP($A490,posting!$A:$N,14,FALSE),""),"")</f>
        <v/>
      </c>
      <c r="Q490" s="9" t="str">
        <f>IF($O490="","",VLOOKUP($O490,image!$A:$N,3,FALSE))</f>
        <v/>
      </c>
    </row>
    <row r="491" spans="2:17" x14ac:dyDescent="0.25">
      <c r="B491" s="9" t="str">
        <f>IF($A491,VLOOKUP($A491,posting!$A:$N,2,FALSE),"")</f>
        <v/>
      </c>
      <c r="C491" s="9" t="str">
        <f>IF($A491,VLOOKUP($A491,posting!$A:$N,3,FALSE),"")</f>
        <v/>
      </c>
      <c r="D491" s="25" t="str">
        <f>IF($A491,VLOOKUP($A491,posting!$A:$N,4,FALSE),"")</f>
        <v/>
      </c>
      <c r="E491" s="9" t="str">
        <f>IF($A491,VLOOKUP($A491,posting!$A:$N,12,FALSE),"")</f>
        <v/>
      </c>
      <c r="H491" s="9" t="str">
        <f>IF($A491,IF(VLOOKUP($A491,posting!$A:$N,5,FALSE)&gt;0,VLOOKUP($A491,posting!$A:$N,5,FALSE),""),"")</f>
        <v/>
      </c>
      <c r="I491" s="26" t="str">
        <f>IF($A491,VLOOKUP($A491,posting!$A:$N,6,FALSE),"")</f>
        <v/>
      </c>
      <c r="J491" s="26" t="str">
        <f>IF($A491,VLOOKUP($A491,posting!$A:$N,7,FALSE),"")</f>
        <v/>
      </c>
      <c r="K491" s="26" t="str">
        <f>IF($A491,VLOOKUP($A491,posting!$A:$N,8,FALSE),"")</f>
        <v/>
      </c>
      <c r="L491" s="26" t="str">
        <f>IF($A491,VLOOKUP($A491,posting!$A:$N,9,FALSE),"")</f>
        <v/>
      </c>
      <c r="M491" s="9" t="str">
        <f>IF($A491,VLOOKUP($A491,posting!$A:$N,10,FALSE),"")</f>
        <v/>
      </c>
      <c r="N491" s="9" t="str">
        <f>IF($A491,VLOOKUP($A491,posting!$A:$N,11,FALSE),"")</f>
        <v/>
      </c>
      <c r="O491" s="9" t="str">
        <f>IF($A491,IF(VLOOKUP($A491,posting!$A:$N,13,FALSE)&gt;0,VLOOKUP($A491,posting!$A:$N,13,FALSE),""),"")</f>
        <v/>
      </c>
      <c r="P491" s="9" t="str">
        <f>IF($A491,IF(VLOOKUP($A491,posting!$A:$N,14,FALSE)&gt;0,VLOOKUP($A491,posting!$A:$N,14,FALSE),""),"")</f>
        <v/>
      </c>
      <c r="Q491" s="9" t="str">
        <f>IF($O491="","",VLOOKUP($O491,image!$A:$N,3,FALSE))</f>
        <v/>
      </c>
    </row>
    <row r="492" spans="2:17" x14ac:dyDescent="0.25">
      <c r="B492" s="9" t="str">
        <f>IF($A492,VLOOKUP($A492,posting!$A:$N,2,FALSE),"")</f>
        <v/>
      </c>
      <c r="C492" s="9" t="str">
        <f>IF($A492,VLOOKUP($A492,posting!$A:$N,3,FALSE),"")</f>
        <v/>
      </c>
      <c r="D492" s="25" t="str">
        <f>IF($A492,VLOOKUP($A492,posting!$A:$N,4,FALSE),"")</f>
        <v/>
      </c>
      <c r="E492" s="9" t="str">
        <f>IF($A492,VLOOKUP($A492,posting!$A:$N,12,FALSE),"")</f>
        <v/>
      </c>
      <c r="H492" s="9" t="str">
        <f>IF($A492,IF(VLOOKUP($A492,posting!$A:$N,5,FALSE)&gt;0,VLOOKUP($A492,posting!$A:$N,5,FALSE),""),"")</f>
        <v/>
      </c>
      <c r="I492" s="26" t="str">
        <f>IF($A492,VLOOKUP($A492,posting!$A:$N,6,FALSE),"")</f>
        <v/>
      </c>
      <c r="J492" s="26" t="str">
        <f>IF($A492,VLOOKUP($A492,posting!$A:$N,7,FALSE),"")</f>
        <v/>
      </c>
      <c r="K492" s="26" t="str">
        <f>IF($A492,VLOOKUP($A492,posting!$A:$N,8,FALSE),"")</f>
        <v/>
      </c>
      <c r="L492" s="26" t="str">
        <f>IF($A492,VLOOKUP($A492,posting!$A:$N,9,FALSE),"")</f>
        <v/>
      </c>
      <c r="M492" s="9" t="str">
        <f>IF($A492,VLOOKUP($A492,posting!$A:$N,10,FALSE),"")</f>
        <v/>
      </c>
      <c r="N492" s="9" t="str">
        <f>IF($A492,VLOOKUP($A492,posting!$A:$N,11,FALSE),"")</f>
        <v/>
      </c>
      <c r="O492" s="9" t="str">
        <f>IF($A492,IF(VLOOKUP($A492,posting!$A:$N,13,FALSE)&gt;0,VLOOKUP($A492,posting!$A:$N,13,FALSE),""),"")</f>
        <v/>
      </c>
      <c r="P492" s="9" t="str">
        <f>IF($A492,IF(VLOOKUP($A492,posting!$A:$N,14,FALSE)&gt;0,VLOOKUP($A492,posting!$A:$N,14,FALSE),""),"")</f>
        <v/>
      </c>
      <c r="Q492" s="9" t="str">
        <f>IF($O492="","",VLOOKUP($O492,image!$A:$N,3,FALSE))</f>
        <v/>
      </c>
    </row>
    <row r="493" spans="2:17" x14ac:dyDescent="0.25">
      <c r="B493" s="9" t="str">
        <f>IF($A493,VLOOKUP($A493,posting!$A:$N,2,FALSE),"")</f>
        <v/>
      </c>
      <c r="C493" s="9" t="str">
        <f>IF($A493,VLOOKUP($A493,posting!$A:$N,3,FALSE),"")</f>
        <v/>
      </c>
      <c r="D493" s="25" t="str">
        <f>IF($A493,VLOOKUP($A493,posting!$A:$N,4,FALSE),"")</f>
        <v/>
      </c>
      <c r="E493" s="9" t="str">
        <f>IF($A493,VLOOKUP($A493,posting!$A:$N,12,FALSE),"")</f>
        <v/>
      </c>
      <c r="H493" s="9" t="str">
        <f>IF($A493,IF(VLOOKUP($A493,posting!$A:$N,5,FALSE)&gt;0,VLOOKUP($A493,posting!$A:$N,5,FALSE),""),"")</f>
        <v/>
      </c>
      <c r="I493" s="26" t="str">
        <f>IF($A493,VLOOKUP($A493,posting!$A:$N,6,FALSE),"")</f>
        <v/>
      </c>
      <c r="J493" s="26" t="str">
        <f>IF($A493,VLOOKUP($A493,posting!$A:$N,7,FALSE),"")</f>
        <v/>
      </c>
      <c r="K493" s="26" t="str">
        <f>IF($A493,VLOOKUP($A493,posting!$A:$N,8,FALSE),"")</f>
        <v/>
      </c>
      <c r="L493" s="26" t="str">
        <f>IF($A493,VLOOKUP($A493,posting!$A:$N,9,FALSE),"")</f>
        <v/>
      </c>
      <c r="M493" s="9" t="str">
        <f>IF($A493,VLOOKUP($A493,posting!$A:$N,10,FALSE),"")</f>
        <v/>
      </c>
      <c r="N493" s="9" t="str">
        <f>IF($A493,VLOOKUP($A493,posting!$A:$N,11,FALSE),"")</f>
        <v/>
      </c>
      <c r="O493" s="9" t="str">
        <f>IF($A493,IF(VLOOKUP($A493,posting!$A:$N,13,FALSE)&gt;0,VLOOKUP($A493,posting!$A:$N,13,FALSE),""),"")</f>
        <v/>
      </c>
      <c r="P493" s="9" t="str">
        <f>IF($A493,IF(VLOOKUP($A493,posting!$A:$N,14,FALSE)&gt;0,VLOOKUP($A493,posting!$A:$N,14,FALSE),""),"")</f>
        <v/>
      </c>
      <c r="Q493" s="9" t="str">
        <f>IF($O493="","",VLOOKUP($O493,image!$A:$N,3,FALSE))</f>
        <v/>
      </c>
    </row>
    <row r="494" spans="2:17" x14ac:dyDescent="0.25">
      <c r="B494" s="9" t="str">
        <f>IF($A494,VLOOKUP($A494,posting!$A:$N,2,FALSE),"")</f>
        <v/>
      </c>
      <c r="C494" s="9" t="str">
        <f>IF($A494,VLOOKUP($A494,posting!$A:$N,3,FALSE),"")</f>
        <v/>
      </c>
      <c r="D494" s="25" t="str">
        <f>IF($A494,VLOOKUP($A494,posting!$A:$N,4,FALSE),"")</f>
        <v/>
      </c>
      <c r="E494" s="9" t="str">
        <f>IF($A494,VLOOKUP($A494,posting!$A:$N,12,FALSE),"")</f>
        <v/>
      </c>
      <c r="H494" s="9" t="str">
        <f>IF($A494,IF(VLOOKUP($A494,posting!$A:$N,5,FALSE)&gt;0,VLOOKUP($A494,posting!$A:$N,5,FALSE),""),"")</f>
        <v/>
      </c>
      <c r="I494" s="26" t="str">
        <f>IF($A494,VLOOKUP($A494,posting!$A:$N,6,FALSE),"")</f>
        <v/>
      </c>
      <c r="J494" s="26" t="str">
        <f>IF($A494,VLOOKUP($A494,posting!$A:$N,7,FALSE),"")</f>
        <v/>
      </c>
      <c r="K494" s="26" t="str">
        <f>IF($A494,VLOOKUP($A494,posting!$A:$N,8,FALSE),"")</f>
        <v/>
      </c>
      <c r="L494" s="26" t="str">
        <f>IF($A494,VLOOKUP($A494,posting!$A:$N,9,FALSE),"")</f>
        <v/>
      </c>
      <c r="M494" s="9" t="str">
        <f>IF($A494,VLOOKUP($A494,posting!$A:$N,10,FALSE),"")</f>
        <v/>
      </c>
      <c r="N494" s="9" t="str">
        <f>IF($A494,VLOOKUP($A494,posting!$A:$N,11,FALSE),"")</f>
        <v/>
      </c>
      <c r="O494" s="9" t="str">
        <f>IF($A494,IF(VLOOKUP($A494,posting!$A:$N,13,FALSE)&gt;0,VLOOKUP($A494,posting!$A:$N,13,FALSE),""),"")</f>
        <v/>
      </c>
      <c r="P494" s="9" t="str">
        <f>IF($A494,IF(VLOOKUP($A494,posting!$A:$N,14,FALSE)&gt;0,VLOOKUP($A494,posting!$A:$N,14,FALSE),""),"")</f>
        <v/>
      </c>
      <c r="Q494" s="9" t="str">
        <f>IF($O494="","",VLOOKUP($O494,image!$A:$N,3,FALSE))</f>
        <v/>
      </c>
    </row>
    <row r="495" spans="2:17" x14ac:dyDescent="0.25">
      <c r="B495" s="9" t="str">
        <f>IF($A495,VLOOKUP($A495,posting!$A:$N,2,FALSE),"")</f>
        <v/>
      </c>
      <c r="C495" s="9" t="str">
        <f>IF($A495,VLOOKUP($A495,posting!$A:$N,3,FALSE),"")</f>
        <v/>
      </c>
      <c r="D495" s="25" t="str">
        <f>IF($A495,VLOOKUP($A495,posting!$A:$N,4,FALSE),"")</f>
        <v/>
      </c>
      <c r="E495" s="9" t="str">
        <f>IF($A495,VLOOKUP($A495,posting!$A:$N,12,FALSE),"")</f>
        <v/>
      </c>
      <c r="H495" s="9" t="str">
        <f>IF($A495,IF(VLOOKUP($A495,posting!$A:$N,5,FALSE)&gt;0,VLOOKUP($A495,posting!$A:$N,5,FALSE),""),"")</f>
        <v/>
      </c>
      <c r="I495" s="26" t="str">
        <f>IF($A495,VLOOKUP($A495,posting!$A:$N,6,FALSE),"")</f>
        <v/>
      </c>
      <c r="J495" s="26" t="str">
        <f>IF($A495,VLOOKUP($A495,posting!$A:$N,7,FALSE),"")</f>
        <v/>
      </c>
      <c r="K495" s="26" t="str">
        <f>IF($A495,VLOOKUP($A495,posting!$A:$N,8,FALSE),"")</f>
        <v/>
      </c>
      <c r="L495" s="26" t="str">
        <f>IF($A495,VLOOKUP($A495,posting!$A:$N,9,FALSE),"")</f>
        <v/>
      </c>
      <c r="M495" s="9" t="str">
        <f>IF($A495,VLOOKUP($A495,posting!$A:$N,10,FALSE),"")</f>
        <v/>
      </c>
      <c r="N495" s="9" t="str">
        <f>IF($A495,VLOOKUP($A495,posting!$A:$N,11,FALSE),"")</f>
        <v/>
      </c>
      <c r="O495" s="9" t="str">
        <f>IF($A495,IF(VLOOKUP($A495,posting!$A:$N,13,FALSE)&gt;0,VLOOKUP($A495,posting!$A:$N,13,FALSE),""),"")</f>
        <v/>
      </c>
      <c r="P495" s="9" t="str">
        <f>IF($A495,IF(VLOOKUP($A495,posting!$A:$N,14,FALSE)&gt;0,VLOOKUP($A495,posting!$A:$N,14,FALSE),""),"")</f>
        <v/>
      </c>
      <c r="Q495" s="9" t="str">
        <f>IF($O495="","",VLOOKUP($O495,image!$A:$N,3,FALSE))</f>
        <v/>
      </c>
    </row>
    <row r="496" spans="2:17" x14ac:dyDescent="0.25">
      <c r="B496" s="9" t="str">
        <f>IF($A496,VLOOKUP($A496,posting!$A:$N,2,FALSE),"")</f>
        <v/>
      </c>
      <c r="C496" s="9" t="str">
        <f>IF($A496,VLOOKUP($A496,posting!$A:$N,3,FALSE),"")</f>
        <v/>
      </c>
      <c r="D496" s="25" t="str">
        <f>IF($A496,VLOOKUP($A496,posting!$A:$N,4,FALSE),"")</f>
        <v/>
      </c>
      <c r="E496" s="9" t="str">
        <f>IF($A496,VLOOKUP($A496,posting!$A:$N,12,FALSE),"")</f>
        <v/>
      </c>
      <c r="H496" s="9" t="str">
        <f>IF($A496,IF(VLOOKUP($A496,posting!$A:$N,5,FALSE)&gt;0,VLOOKUP($A496,posting!$A:$N,5,FALSE),""),"")</f>
        <v/>
      </c>
      <c r="I496" s="26" t="str">
        <f>IF($A496,VLOOKUP($A496,posting!$A:$N,6,FALSE),"")</f>
        <v/>
      </c>
      <c r="J496" s="26" t="str">
        <f>IF($A496,VLOOKUP($A496,posting!$A:$N,7,FALSE),"")</f>
        <v/>
      </c>
      <c r="K496" s="26" t="str">
        <f>IF($A496,VLOOKUP($A496,posting!$A:$N,8,FALSE),"")</f>
        <v/>
      </c>
      <c r="L496" s="26" t="str">
        <f>IF($A496,VLOOKUP($A496,posting!$A:$N,9,FALSE),"")</f>
        <v/>
      </c>
      <c r="M496" s="9" t="str">
        <f>IF($A496,VLOOKUP($A496,posting!$A:$N,10,FALSE),"")</f>
        <v/>
      </c>
      <c r="N496" s="9" t="str">
        <f>IF($A496,VLOOKUP($A496,posting!$A:$N,11,FALSE),"")</f>
        <v/>
      </c>
      <c r="O496" s="9" t="str">
        <f>IF($A496,IF(VLOOKUP($A496,posting!$A:$N,13,FALSE)&gt;0,VLOOKUP($A496,posting!$A:$N,13,FALSE),""),"")</f>
        <v/>
      </c>
      <c r="P496" s="9" t="str">
        <f>IF($A496,IF(VLOOKUP($A496,posting!$A:$N,14,FALSE)&gt;0,VLOOKUP($A496,posting!$A:$N,14,FALSE),""),"")</f>
        <v/>
      </c>
      <c r="Q496" s="9" t="str">
        <f>IF($O496="","",VLOOKUP($O496,image!$A:$N,3,FALSE))</f>
        <v/>
      </c>
    </row>
    <row r="497" spans="2:17" x14ac:dyDescent="0.25">
      <c r="B497" s="9" t="str">
        <f>IF($A497,VLOOKUP($A497,posting!$A:$N,2,FALSE),"")</f>
        <v/>
      </c>
      <c r="C497" s="9" t="str">
        <f>IF($A497,VLOOKUP($A497,posting!$A:$N,3,FALSE),"")</f>
        <v/>
      </c>
      <c r="D497" s="25" t="str">
        <f>IF($A497,VLOOKUP($A497,posting!$A:$N,4,FALSE),"")</f>
        <v/>
      </c>
      <c r="E497" s="9" t="str">
        <f>IF($A497,VLOOKUP($A497,posting!$A:$N,12,FALSE),"")</f>
        <v/>
      </c>
      <c r="H497" s="9" t="str">
        <f>IF($A497,IF(VLOOKUP($A497,posting!$A:$N,5,FALSE)&gt;0,VLOOKUP($A497,posting!$A:$N,5,FALSE),""),"")</f>
        <v/>
      </c>
      <c r="I497" s="26" t="str">
        <f>IF($A497,VLOOKUP($A497,posting!$A:$N,6,FALSE),"")</f>
        <v/>
      </c>
      <c r="J497" s="26" t="str">
        <f>IF($A497,VLOOKUP($A497,posting!$A:$N,7,FALSE),"")</f>
        <v/>
      </c>
      <c r="K497" s="26" t="str">
        <f>IF($A497,VLOOKUP($A497,posting!$A:$N,8,FALSE),"")</f>
        <v/>
      </c>
      <c r="L497" s="26" t="str">
        <f>IF($A497,VLOOKUP($A497,posting!$A:$N,9,FALSE),"")</f>
        <v/>
      </c>
      <c r="M497" s="9" t="str">
        <f>IF($A497,VLOOKUP($A497,posting!$A:$N,10,FALSE),"")</f>
        <v/>
      </c>
      <c r="N497" s="9" t="str">
        <f>IF($A497,VLOOKUP($A497,posting!$A:$N,11,FALSE),"")</f>
        <v/>
      </c>
      <c r="O497" s="9" t="str">
        <f>IF($A497,IF(VLOOKUP($A497,posting!$A:$N,13,FALSE)&gt;0,VLOOKUP($A497,posting!$A:$N,13,FALSE),""),"")</f>
        <v/>
      </c>
      <c r="P497" s="9" t="str">
        <f>IF($A497,IF(VLOOKUP($A497,posting!$A:$N,14,FALSE)&gt;0,VLOOKUP($A497,posting!$A:$N,14,FALSE),""),"")</f>
        <v/>
      </c>
      <c r="Q497" s="9" t="str">
        <f>IF($O497="","",VLOOKUP($O497,image!$A:$N,3,FALSE))</f>
        <v/>
      </c>
    </row>
    <row r="498" spans="2:17" x14ac:dyDescent="0.25">
      <c r="B498" s="9" t="str">
        <f>IF($A498,VLOOKUP($A498,posting!$A:$N,2,FALSE),"")</f>
        <v/>
      </c>
      <c r="C498" s="9" t="str">
        <f>IF($A498,VLOOKUP($A498,posting!$A:$N,3,FALSE),"")</f>
        <v/>
      </c>
      <c r="D498" s="25" t="str">
        <f>IF($A498,VLOOKUP($A498,posting!$A:$N,4,FALSE),"")</f>
        <v/>
      </c>
      <c r="E498" s="9" t="str">
        <f>IF($A498,VLOOKUP($A498,posting!$A:$N,12,FALSE),"")</f>
        <v/>
      </c>
      <c r="H498" s="9" t="str">
        <f>IF($A498,IF(VLOOKUP($A498,posting!$A:$N,5,FALSE)&gt;0,VLOOKUP($A498,posting!$A:$N,5,FALSE),""),"")</f>
        <v/>
      </c>
      <c r="I498" s="26" t="str">
        <f>IF($A498,VLOOKUP($A498,posting!$A:$N,6,FALSE),"")</f>
        <v/>
      </c>
      <c r="J498" s="26" t="str">
        <f>IF($A498,VLOOKUP($A498,posting!$A:$N,7,FALSE),"")</f>
        <v/>
      </c>
      <c r="K498" s="26" t="str">
        <f>IF($A498,VLOOKUP($A498,posting!$A:$N,8,FALSE),"")</f>
        <v/>
      </c>
      <c r="L498" s="26" t="str">
        <f>IF($A498,VLOOKUP($A498,posting!$A:$N,9,FALSE),"")</f>
        <v/>
      </c>
      <c r="M498" s="9" t="str">
        <f>IF($A498,VLOOKUP($A498,posting!$A:$N,10,FALSE),"")</f>
        <v/>
      </c>
      <c r="N498" s="9" t="str">
        <f>IF($A498,VLOOKUP($A498,posting!$A:$N,11,FALSE),"")</f>
        <v/>
      </c>
      <c r="O498" s="9" t="str">
        <f>IF($A498,IF(VLOOKUP($A498,posting!$A:$N,13,FALSE)&gt;0,VLOOKUP($A498,posting!$A:$N,13,FALSE),""),"")</f>
        <v/>
      </c>
      <c r="P498" s="9" t="str">
        <f>IF($A498,IF(VLOOKUP($A498,posting!$A:$N,14,FALSE)&gt;0,VLOOKUP($A498,posting!$A:$N,14,FALSE),""),"")</f>
        <v/>
      </c>
      <c r="Q498" s="9" t="str">
        <f>IF($O498="","",VLOOKUP($O498,image!$A:$N,3,FALSE))</f>
        <v/>
      </c>
    </row>
    <row r="499" spans="2:17" x14ac:dyDescent="0.25">
      <c r="B499" s="9" t="str">
        <f>IF($A499,VLOOKUP($A499,posting!$A:$N,2,FALSE),"")</f>
        <v/>
      </c>
      <c r="C499" s="9" t="str">
        <f>IF($A499,VLOOKUP($A499,posting!$A:$N,3,FALSE),"")</f>
        <v/>
      </c>
      <c r="D499" s="25" t="str">
        <f>IF($A499,VLOOKUP($A499,posting!$A:$N,4,FALSE),"")</f>
        <v/>
      </c>
      <c r="E499" s="9" t="str">
        <f>IF($A499,VLOOKUP($A499,posting!$A:$N,12,FALSE),"")</f>
        <v/>
      </c>
      <c r="H499" s="9" t="str">
        <f>IF($A499,IF(VLOOKUP($A499,posting!$A:$N,5,FALSE)&gt;0,VLOOKUP($A499,posting!$A:$N,5,FALSE),""),"")</f>
        <v/>
      </c>
      <c r="I499" s="26" t="str">
        <f>IF($A499,VLOOKUP($A499,posting!$A:$N,6,FALSE),"")</f>
        <v/>
      </c>
      <c r="J499" s="26" t="str">
        <f>IF($A499,VLOOKUP($A499,posting!$A:$N,7,FALSE),"")</f>
        <v/>
      </c>
      <c r="K499" s="26" t="str">
        <f>IF($A499,VLOOKUP($A499,posting!$A:$N,8,FALSE),"")</f>
        <v/>
      </c>
      <c r="L499" s="26" t="str">
        <f>IF($A499,VLOOKUP($A499,posting!$A:$N,9,FALSE),"")</f>
        <v/>
      </c>
      <c r="M499" s="9" t="str">
        <f>IF($A499,VLOOKUP($A499,posting!$A:$N,10,FALSE),"")</f>
        <v/>
      </c>
      <c r="N499" s="9" t="str">
        <f>IF($A499,VLOOKUP($A499,posting!$A:$N,11,FALSE),"")</f>
        <v/>
      </c>
      <c r="O499" s="9" t="str">
        <f>IF($A499,IF(VLOOKUP($A499,posting!$A:$N,13,FALSE)&gt;0,VLOOKUP($A499,posting!$A:$N,13,FALSE),""),"")</f>
        <v/>
      </c>
      <c r="P499" s="9" t="str">
        <f>IF($A499,IF(VLOOKUP($A499,posting!$A:$N,14,FALSE)&gt;0,VLOOKUP($A499,posting!$A:$N,14,FALSE),""),"")</f>
        <v/>
      </c>
      <c r="Q499" s="9" t="str">
        <f>IF($O499="","",VLOOKUP($O499,image!$A:$N,3,FALSE))</f>
        <v/>
      </c>
    </row>
    <row r="500" spans="2:17" x14ac:dyDescent="0.25">
      <c r="B500" s="9" t="str">
        <f>IF($A500,VLOOKUP($A500,posting!$A:$N,2,FALSE),"")</f>
        <v/>
      </c>
      <c r="C500" s="9" t="str">
        <f>IF($A500,VLOOKUP($A500,posting!$A:$N,3,FALSE),"")</f>
        <v/>
      </c>
      <c r="D500" s="25" t="str">
        <f>IF($A500,VLOOKUP($A500,posting!$A:$N,4,FALSE),"")</f>
        <v/>
      </c>
      <c r="E500" s="9" t="str">
        <f>IF($A500,VLOOKUP($A500,posting!$A:$N,12,FALSE),"")</f>
        <v/>
      </c>
      <c r="H500" s="9" t="str">
        <f>IF($A500,IF(VLOOKUP($A500,posting!$A:$N,5,FALSE)&gt;0,VLOOKUP($A500,posting!$A:$N,5,FALSE),""),"")</f>
        <v/>
      </c>
      <c r="I500" s="26" t="str">
        <f>IF($A500,VLOOKUP($A500,posting!$A:$N,6,FALSE),"")</f>
        <v/>
      </c>
      <c r="J500" s="26" t="str">
        <f>IF($A500,VLOOKUP($A500,posting!$A:$N,7,FALSE),"")</f>
        <v/>
      </c>
      <c r="K500" s="26" t="str">
        <f>IF($A500,VLOOKUP($A500,posting!$A:$N,8,FALSE),"")</f>
        <v/>
      </c>
      <c r="L500" s="26" t="str">
        <f>IF($A500,VLOOKUP($A500,posting!$A:$N,9,FALSE),"")</f>
        <v/>
      </c>
      <c r="M500" s="9" t="str">
        <f>IF($A500,VLOOKUP($A500,posting!$A:$N,10,FALSE),"")</f>
        <v/>
      </c>
      <c r="N500" s="9" t="str">
        <f>IF($A500,VLOOKUP($A500,posting!$A:$N,11,FALSE),"")</f>
        <v/>
      </c>
      <c r="O500" s="9" t="str">
        <f>IF($A500,IF(VLOOKUP($A500,posting!$A:$N,13,FALSE)&gt;0,VLOOKUP($A500,posting!$A:$N,13,FALSE),""),"")</f>
        <v/>
      </c>
      <c r="P500" s="9" t="str">
        <f>IF($A500,IF(VLOOKUP($A500,posting!$A:$N,14,FALSE)&gt;0,VLOOKUP($A500,posting!$A:$N,14,FALSE),""),"")</f>
        <v/>
      </c>
      <c r="Q500" s="9" t="str">
        <f>IF($O500="","",VLOOKUP($O500,image!$A:$N,3,FALSE))</f>
        <v/>
      </c>
    </row>
    <row r="501" spans="2:17" x14ac:dyDescent="0.25">
      <c r="B501" s="9" t="str">
        <f>IF($A501,VLOOKUP($A501,posting!$A:$N,2,FALSE),"")</f>
        <v/>
      </c>
      <c r="C501" s="9" t="str">
        <f>IF($A501,VLOOKUP($A501,posting!$A:$N,3,FALSE),"")</f>
        <v/>
      </c>
      <c r="D501" s="25" t="str">
        <f>IF($A501,VLOOKUP($A501,posting!$A:$N,4,FALSE),"")</f>
        <v/>
      </c>
      <c r="E501" s="9" t="str">
        <f>IF($A501,VLOOKUP($A501,posting!$A:$N,12,FALSE),"")</f>
        <v/>
      </c>
      <c r="H501" s="9" t="str">
        <f>IF($A501,IF(VLOOKUP($A501,posting!$A:$N,5,FALSE)&gt;0,VLOOKUP($A501,posting!$A:$N,5,FALSE),""),"")</f>
        <v/>
      </c>
      <c r="I501" s="26" t="str">
        <f>IF($A501,VLOOKUP($A501,posting!$A:$N,6,FALSE),"")</f>
        <v/>
      </c>
      <c r="J501" s="26" t="str">
        <f>IF($A501,VLOOKUP($A501,posting!$A:$N,7,FALSE),"")</f>
        <v/>
      </c>
      <c r="K501" s="26" t="str">
        <f>IF($A501,VLOOKUP($A501,posting!$A:$N,8,FALSE),"")</f>
        <v/>
      </c>
      <c r="L501" s="26" t="str">
        <f>IF($A501,VLOOKUP($A501,posting!$A:$N,9,FALSE),"")</f>
        <v/>
      </c>
      <c r="M501" s="9" t="str">
        <f>IF($A501,VLOOKUP($A501,posting!$A:$N,10,FALSE),"")</f>
        <v/>
      </c>
      <c r="N501" s="9" t="str">
        <f>IF($A501,VLOOKUP($A501,posting!$A:$N,11,FALSE),"")</f>
        <v/>
      </c>
      <c r="O501" s="9" t="str">
        <f>IF($A501,IF(VLOOKUP($A501,posting!$A:$N,13,FALSE)&gt;0,VLOOKUP($A501,posting!$A:$N,13,FALSE),""),"")</f>
        <v/>
      </c>
      <c r="P501" s="9" t="str">
        <f>IF($A501,IF(VLOOKUP($A501,posting!$A:$N,14,FALSE)&gt;0,VLOOKUP($A501,posting!$A:$N,14,FALSE),""),"")</f>
        <v/>
      </c>
      <c r="Q501" s="9" t="str">
        <f>IF($O501="","",VLOOKUP($O501,image!$A:$N,3,FALSE))</f>
        <v/>
      </c>
    </row>
    <row r="502" spans="2:17" x14ac:dyDescent="0.25">
      <c r="B502" s="9" t="str">
        <f>IF($A502,VLOOKUP($A502,posting!$A:$N,2,FALSE),"")</f>
        <v/>
      </c>
      <c r="C502" s="9" t="str">
        <f>IF($A502,VLOOKUP($A502,posting!$A:$N,3,FALSE),"")</f>
        <v/>
      </c>
      <c r="D502" s="25" t="str">
        <f>IF($A502,VLOOKUP($A502,posting!$A:$N,4,FALSE),"")</f>
        <v/>
      </c>
      <c r="E502" s="9" t="str">
        <f>IF($A502,VLOOKUP($A502,posting!$A:$N,12,FALSE),"")</f>
        <v/>
      </c>
      <c r="H502" s="9" t="str">
        <f>IF($A502,IF(VLOOKUP($A502,posting!$A:$N,5,FALSE)&gt;0,VLOOKUP($A502,posting!$A:$N,5,FALSE),""),"")</f>
        <v/>
      </c>
      <c r="I502" s="26" t="str">
        <f>IF($A502,VLOOKUP($A502,posting!$A:$N,6,FALSE),"")</f>
        <v/>
      </c>
      <c r="J502" s="26" t="str">
        <f>IF($A502,VLOOKUP($A502,posting!$A:$N,7,FALSE),"")</f>
        <v/>
      </c>
      <c r="K502" s="26" t="str">
        <f>IF($A502,VLOOKUP($A502,posting!$A:$N,8,FALSE),"")</f>
        <v/>
      </c>
      <c r="L502" s="26" t="str">
        <f>IF($A502,VLOOKUP($A502,posting!$A:$N,9,FALSE),"")</f>
        <v/>
      </c>
      <c r="M502" s="9" t="str">
        <f>IF($A502,VLOOKUP($A502,posting!$A:$N,10,FALSE),"")</f>
        <v/>
      </c>
      <c r="N502" s="9" t="str">
        <f>IF($A502,VLOOKUP($A502,posting!$A:$N,11,FALSE),"")</f>
        <v/>
      </c>
      <c r="O502" s="9" t="str">
        <f>IF($A502,IF(VLOOKUP($A502,posting!$A:$N,13,FALSE)&gt;0,VLOOKUP($A502,posting!$A:$N,13,FALSE),""),"")</f>
        <v/>
      </c>
      <c r="P502" s="9" t="str">
        <f>IF($A502,IF(VLOOKUP($A502,posting!$A:$N,14,FALSE)&gt;0,VLOOKUP($A502,posting!$A:$N,14,FALSE),""),"")</f>
        <v/>
      </c>
      <c r="Q502" s="9" t="str">
        <f>IF($O502="","",VLOOKUP($O502,image!$A:$N,3,FALSE))</f>
        <v/>
      </c>
    </row>
    <row r="503" spans="2:17" x14ac:dyDescent="0.25">
      <c r="B503" s="9" t="str">
        <f>IF($A503,VLOOKUP($A503,posting!$A:$N,2,FALSE),"")</f>
        <v/>
      </c>
      <c r="C503" s="9" t="str">
        <f>IF($A503,VLOOKUP($A503,posting!$A:$N,3,FALSE),"")</f>
        <v/>
      </c>
      <c r="D503" s="25" t="str">
        <f>IF($A503,VLOOKUP($A503,posting!$A:$N,4,FALSE),"")</f>
        <v/>
      </c>
      <c r="E503" s="9" t="str">
        <f>IF($A503,VLOOKUP($A503,posting!$A:$N,12,FALSE),"")</f>
        <v/>
      </c>
      <c r="H503" s="9" t="str">
        <f>IF($A503,IF(VLOOKUP($A503,posting!$A:$N,5,FALSE)&gt;0,VLOOKUP($A503,posting!$A:$N,5,FALSE),""),"")</f>
        <v/>
      </c>
      <c r="I503" s="26" t="str">
        <f>IF($A503,VLOOKUP($A503,posting!$A:$N,6,FALSE),"")</f>
        <v/>
      </c>
      <c r="J503" s="26" t="str">
        <f>IF($A503,VLOOKUP($A503,posting!$A:$N,7,FALSE),"")</f>
        <v/>
      </c>
      <c r="K503" s="26" t="str">
        <f>IF($A503,VLOOKUP($A503,posting!$A:$N,8,FALSE),"")</f>
        <v/>
      </c>
      <c r="L503" s="26" t="str">
        <f>IF($A503,VLOOKUP($A503,posting!$A:$N,9,FALSE),"")</f>
        <v/>
      </c>
      <c r="M503" s="9" t="str">
        <f>IF($A503,VLOOKUP($A503,posting!$A:$N,10,FALSE),"")</f>
        <v/>
      </c>
      <c r="N503" s="9" t="str">
        <f>IF($A503,VLOOKUP($A503,posting!$A:$N,11,FALSE),"")</f>
        <v/>
      </c>
      <c r="O503" s="9" t="str">
        <f>IF($A503,IF(VLOOKUP($A503,posting!$A:$N,13,FALSE)&gt;0,VLOOKUP($A503,posting!$A:$N,13,FALSE),""),"")</f>
        <v/>
      </c>
      <c r="P503" s="9" t="str">
        <f>IF($A503,IF(VLOOKUP($A503,posting!$A:$N,14,FALSE)&gt;0,VLOOKUP($A503,posting!$A:$N,14,FALSE),""),"")</f>
        <v/>
      </c>
      <c r="Q503" s="9" t="str">
        <f>IF($O503="","",VLOOKUP($O503,image!$A:$N,3,FALSE))</f>
        <v/>
      </c>
    </row>
    <row r="504" spans="2:17" x14ac:dyDescent="0.25">
      <c r="B504" s="9" t="str">
        <f>IF($A504,VLOOKUP($A504,posting!$A:$N,2,FALSE),"")</f>
        <v/>
      </c>
      <c r="C504" s="9" t="str">
        <f>IF($A504,VLOOKUP($A504,posting!$A:$N,3,FALSE),"")</f>
        <v/>
      </c>
      <c r="D504" s="25" t="str">
        <f>IF($A504,VLOOKUP($A504,posting!$A:$N,4,FALSE),"")</f>
        <v/>
      </c>
      <c r="E504" s="9" t="str">
        <f>IF($A504,VLOOKUP($A504,posting!$A:$N,12,FALSE),"")</f>
        <v/>
      </c>
      <c r="H504" s="9" t="str">
        <f>IF($A504,IF(VLOOKUP($A504,posting!$A:$N,5,FALSE)&gt;0,VLOOKUP($A504,posting!$A:$N,5,FALSE),""),"")</f>
        <v/>
      </c>
      <c r="I504" s="26" t="str">
        <f>IF($A504,VLOOKUP($A504,posting!$A:$N,6,FALSE),"")</f>
        <v/>
      </c>
      <c r="J504" s="26" t="str">
        <f>IF($A504,VLOOKUP($A504,posting!$A:$N,7,FALSE),"")</f>
        <v/>
      </c>
      <c r="K504" s="26" t="str">
        <f>IF($A504,VLOOKUP($A504,posting!$A:$N,8,FALSE),"")</f>
        <v/>
      </c>
      <c r="L504" s="26" t="str">
        <f>IF($A504,VLOOKUP($A504,posting!$A:$N,9,FALSE),"")</f>
        <v/>
      </c>
      <c r="M504" s="9" t="str">
        <f>IF($A504,VLOOKUP($A504,posting!$A:$N,10,FALSE),"")</f>
        <v/>
      </c>
      <c r="N504" s="9" t="str">
        <f>IF($A504,VLOOKUP($A504,posting!$A:$N,11,FALSE),"")</f>
        <v/>
      </c>
      <c r="O504" s="9" t="str">
        <f>IF($A504,IF(VLOOKUP($A504,posting!$A:$N,13,FALSE)&gt;0,VLOOKUP($A504,posting!$A:$N,13,FALSE),""),"")</f>
        <v/>
      </c>
      <c r="P504" s="9" t="str">
        <f>IF($A504,IF(VLOOKUP($A504,posting!$A:$N,14,FALSE)&gt;0,VLOOKUP($A504,posting!$A:$N,14,FALSE),""),"")</f>
        <v/>
      </c>
      <c r="Q504" s="9" t="str">
        <f>IF($O504="","",VLOOKUP($O504,image!$A:$N,3,FALSE))</f>
        <v/>
      </c>
    </row>
    <row r="505" spans="2:17" x14ac:dyDescent="0.25">
      <c r="B505" s="9" t="str">
        <f>IF($A505,VLOOKUP($A505,posting!$A:$N,2,FALSE),"")</f>
        <v/>
      </c>
      <c r="C505" s="9" t="str">
        <f>IF($A505,VLOOKUP($A505,posting!$A:$N,3,FALSE),"")</f>
        <v/>
      </c>
      <c r="D505" s="25" t="str">
        <f>IF($A505,VLOOKUP($A505,posting!$A:$N,4,FALSE),"")</f>
        <v/>
      </c>
      <c r="E505" s="9" t="str">
        <f>IF($A505,VLOOKUP($A505,posting!$A:$N,12,FALSE),"")</f>
        <v/>
      </c>
      <c r="H505" s="9" t="str">
        <f>IF($A505,IF(VLOOKUP($A505,posting!$A:$N,5,FALSE)&gt;0,VLOOKUP($A505,posting!$A:$N,5,FALSE),""),"")</f>
        <v/>
      </c>
      <c r="I505" s="26" t="str">
        <f>IF($A505,VLOOKUP($A505,posting!$A:$N,6,FALSE),"")</f>
        <v/>
      </c>
      <c r="J505" s="26" t="str">
        <f>IF($A505,VLOOKUP($A505,posting!$A:$N,7,FALSE),"")</f>
        <v/>
      </c>
      <c r="K505" s="26" t="str">
        <f>IF($A505,VLOOKUP($A505,posting!$A:$N,8,FALSE),"")</f>
        <v/>
      </c>
      <c r="L505" s="26" t="str">
        <f>IF($A505,VLOOKUP($A505,posting!$A:$N,9,FALSE),"")</f>
        <v/>
      </c>
      <c r="M505" s="9" t="str">
        <f>IF($A505,VLOOKUP($A505,posting!$A:$N,10,FALSE),"")</f>
        <v/>
      </c>
      <c r="N505" s="9" t="str">
        <f>IF($A505,VLOOKUP($A505,posting!$A:$N,11,FALSE),"")</f>
        <v/>
      </c>
      <c r="O505" s="9" t="str">
        <f>IF($A505,IF(VLOOKUP($A505,posting!$A:$N,13,FALSE)&gt;0,VLOOKUP($A505,posting!$A:$N,13,FALSE),""),"")</f>
        <v/>
      </c>
      <c r="P505" s="9" t="str">
        <f>IF($A505,IF(VLOOKUP($A505,posting!$A:$N,14,FALSE)&gt;0,VLOOKUP($A505,posting!$A:$N,14,FALSE),""),"")</f>
        <v/>
      </c>
      <c r="Q505" s="9" t="str">
        <f>IF($O505="","",VLOOKUP($O505,image!$A:$N,3,FALSE))</f>
        <v/>
      </c>
    </row>
    <row r="506" spans="2:17" x14ac:dyDescent="0.25">
      <c r="B506" s="9" t="str">
        <f>IF($A506,VLOOKUP($A506,posting!$A:$N,2,FALSE),"")</f>
        <v/>
      </c>
      <c r="C506" s="9" t="str">
        <f>IF($A506,VLOOKUP($A506,posting!$A:$N,3,FALSE),"")</f>
        <v/>
      </c>
      <c r="D506" s="25" t="str">
        <f>IF($A506,VLOOKUP($A506,posting!$A:$N,4,FALSE),"")</f>
        <v/>
      </c>
      <c r="E506" s="9" t="str">
        <f>IF($A506,VLOOKUP($A506,posting!$A:$N,12,FALSE),"")</f>
        <v/>
      </c>
      <c r="H506" s="9" t="str">
        <f>IF($A506,IF(VLOOKUP($A506,posting!$A:$N,5,FALSE)&gt;0,VLOOKUP($A506,posting!$A:$N,5,FALSE),""),"")</f>
        <v/>
      </c>
      <c r="I506" s="26" t="str">
        <f>IF($A506,VLOOKUP($A506,posting!$A:$N,6,FALSE),"")</f>
        <v/>
      </c>
      <c r="J506" s="26" t="str">
        <f>IF($A506,VLOOKUP($A506,posting!$A:$N,7,FALSE),"")</f>
        <v/>
      </c>
      <c r="K506" s="26" t="str">
        <f>IF($A506,VLOOKUP($A506,posting!$A:$N,8,FALSE),"")</f>
        <v/>
      </c>
      <c r="L506" s="26" t="str">
        <f>IF($A506,VLOOKUP($A506,posting!$A:$N,9,FALSE),"")</f>
        <v/>
      </c>
      <c r="M506" s="9" t="str">
        <f>IF($A506,VLOOKUP($A506,posting!$A:$N,10,FALSE),"")</f>
        <v/>
      </c>
      <c r="N506" s="9" t="str">
        <f>IF($A506,VLOOKUP($A506,posting!$A:$N,11,FALSE),"")</f>
        <v/>
      </c>
      <c r="O506" s="9" t="str">
        <f>IF($A506,IF(VLOOKUP($A506,posting!$A:$N,13,FALSE)&gt;0,VLOOKUP($A506,posting!$A:$N,13,FALSE),""),"")</f>
        <v/>
      </c>
      <c r="P506" s="9" t="str">
        <f>IF($A506,IF(VLOOKUP($A506,posting!$A:$N,14,FALSE)&gt;0,VLOOKUP($A506,posting!$A:$N,14,FALSE),""),"")</f>
        <v/>
      </c>
      <c r="Q506" s="9" t="str">
        <f>IF($O506="","",VLOOKUP($O506,image!$A:$N,3,FALSE))</f>
        <v/>
      </c>
    </row>
    <row r="507" spans="2:17" x14ac:dyDescent="0.25">
      <c r="B507" s="9" t="str">
        <f>IF($A507,VLOOKUP($A507,posting!$A:$N,2,FALSE),"")</f>
        <v/>
      </c>
      <c r="C507" s="9" t="str">
        <f>IF($A507,VLOOKUP($A507,posting!$A:$N,3,FALSE),"")</f>
        <v/>
      </c>
      <c r="D507" s="25" t="str">
        <f>IF($A507,VLOOKUP($A507,posting!$A:$N,4,FALSE),"")</f>
        <v/>
      </c>
      <c r="E507" s="9" t="str">
        <f>IF($A507,VLOOKUP($A507,posting!$A:$N,12,FALSE),"")</f>
        <v/>
      </c>
      <c r="H507" s="9" t="str">
        <f>IF($A507,IF(VLOOKUP($A507,posting!$A:$N,5,FALSE)&gt;0,VLOOKUP($A507,posting!$A:$N,5,FALSE),""),"")</f>
        <v/>
      </c>
      <c r="I507" s="26" t="str">
        <f>IF($A507,VLOOKUP($A507,posting!$A:$N,6,FALSE),"")</f>
        <v/>
      </c>
      <c r="J507" s="26" t="str">
        <f>IF($A507,VLOOKUP($A507,posting!$A:$N,7,FALSE),"")</f>
        <v/>
      </c>
      <c r="K507" s="26" t="str">
        <f>IF($A507,VLOOKUP($A507,posting!$A:$N,8,FALSE),"")</f>
        <v/>
      </c>
      <c r="L507" s="26" t="str">
        <f>IF($A507,VLOOKUP($A507,posting!$A:$N,9,FALSE),"")</f>
        <v/>
      </c>
      <c r="M507" s="9" t="str">
        <f>IF($A507,VLOOKUP($A507,posting!$A:$N,10,FALSE),"")</f>
        <v/>
      </c>
      <c r="N507" s="9" t="str">
        <f>IF($A507,VLOOKUP($A507,posting!$A:$N,11,FALSE),"")</f>
        <v/>
      </c>
      <c r="O507" s="9" t="str">
        <f>IF($A507,IF(VLOOKUP($A507,posting!$A:$N,13,FALSE)&gt;0,VLOOKUP($A507,posting!$A:$N,13,FALSE),""),"")</f>
        <v/>
      </c>
      <c r="P507" s="9" t="str">
        <f>IF($A507,IF(VLOOKUP($A507,posting!$A:$N,14,FALSE)&gt;0,VLOOKUP($A507,posting!$A:$N,14,FALSE),""),"")</f>
        <v/>
      </c>
      <c r="Q507" s="9" t="str">
        <f>IF($O507="","",VLOOKUP($O507,image!$A:$N,3,FALSE))</f>
        <v/>
      </c>
    </row>
    <row r="508" spans="2:17" x14ac:dyDescent="0.25">
      <c r="B508" s="9" t="str">
        <f>IF($A508,VLOOKUP($A508,posting!$A:$N,2,FALSE),"")</f>
        <v/>
      </c>
      <c r="C508" s="9" t="str">
        <f>IF($A508,VLOOKUP($A508,posting!$A:$N,3,FALSE),"")</f>
        <v/>
      </c>
      <c r="D508" s="25" t="str">
        <f>IF($A508,VLOOKUP($A508,posting!$A:$N,4,FALSE),"")</f>
        <v/>
      </c>
      <c r="E508" s="9" t="str">
        <f>IF($A508,VLOOKUP($A508,posting!$A:$N,12,FALSE),"")</f>
        <v/>
      </c>
      <c r="H508" s="9" t="str">
        <f>IF($A508,IF(VLOOKUP($A508,posting!$A:$N,5,FALSE)&gt;0,VLOOKUP($A508,posting!$A:$N,5,FALSE),""),"")</f>
        <v/>
      </c>
      <c r="I508" s="26" t="str">
        <f>IF($A508,VLOOKUP($A508,posting!$A:$N,6,FALSE),"")</f>
        <v/>
      </c>
      <c r="J508" s="26" t="str">
        <f>IF($A508,VLOOKUP($A508,posting!$A:$N,7,FALSE),"")</f>
        <v/>
      </c>
      <c r="K508" s="26" t="str">
        <f>IF($A508,VLOOKUP($A508,posting!$A:$N,8,FALSE),"")</f>
        <v/>
      </c>
      <c r="L508" s="26" t="str">
        <f>IF($A508,VLOOKUP($A508,posting!$A:$N,9,FALSE),"")</f>
        <v/>
      </c>
      <c r="M508" s="9" t="str">
        <f>IF($A508,VLOOKUP($A508,posting!$A:$N,10,FALSE),"")</f>
        <v/>
      </c>
      <c r="N508" s="9" t="str">
        <f>IF($A508,VLOOKUP($A508,posting!$A:$N,11,FALSE),"")</f>
        <v/>
      </c>
      <c r="O508" s="9" t="str">
        <f>IF($A508,IF(VLOOKUP($A508,posting!$A:$N,13,FALSE)&gt;0,VLOOKUP($A508,posting!$A:$N,13,FALSE),""),"")</f>
        <v/>
      </c>
      <c r="P508" s="9" t="str">
        <f>IF($A508,IF(VLOOKUP($A508,posting!$A:$N,14,FALSE)&gt;0,VLOOKUP($A508,posting!$A:$N,14,FALSE),""),"")</f>
        <v/>
      </c>
      <c r="Q508" s="9" t="str">
        <f>IF($O508="","",VLOOKUP($O508,image!$A:$N,3,FALSE))</f>
        <v/>
      </c>
    </row>
    <row r="509" spans="2:17" x14ac:dyDescent="0.25">
      <c r="B509" s="9" t="str">
        <f>IF($A509,VLOOKUP($A509,posting!$A:$N,2,FALSE),"")</f>
        <v/>
      </c>
      <c r="C509" s="9" t="str">
        <f>IF($A509,VLOOKUP($A509,posting!$A:$N,3,FALSE),"")</f>
        <v/>
      </c>
      <c r="D509" s="25" t="str">
        <f>IF($A509,VLOOKUP($A509,posting!$A:$N,4,FALSE),"")</f>
        <v/>
      </c>
      <c r="E509" s="9" t="str">
        <f>IF($A509,VLOOKUP($A509,posting!$A:$N,12,FALSE),"")</f>
        <v/>
      </c>
      <c r="H509" s="9" t="str">
        <f>IF($A509,IF(VLOOKUP($A509,posting!$A:$N,5,FALSE)&gt;0,VLOOKUP($A509,posting!$A:$N,5,FALSE),""),"")</f>
        <v/>
      </c>
      <c r="I509" s="26" t="str">
        <f>IF($A509,VLOOKUP($A509,posting!$A:$N,6,FALSE),"")</f>
        <v/>
      </c>
      <c r="J509" s="26" t="str">
        <f>IF($A509,VLOOKUP($A509,posting!$A:$N,7,FALSE),"")</f>
        <v/>
      </c>
      <c r="K509" s="26" t="str">
        <f>IF($A509,VLOOKUP($A509,posting!$A:$N,8,FALSE),"")</f>
        <v/>
      </c>
      <c r="L509" s="26" t="str">
        <f>IF($A509,VLOOKUP($A509,posting!$A:$N,9,FALSE),"")</f>
        <v/>
      </c>
      <c r="M509" s="9" t="str">
        <f>IF($A509,VLOOKUP($A509,posting!$A:$N,10,FALSE),"")</f>
        <v/>
      </c>
      <c r="N509" s="9" t="str">
        <f>IF($A509,VLOOKUP($A509,posting!$A:$N,11,FALSE),"")</f>
        <v/>
      </c>
      <c r="O509" s="9" t="str">
        <f>IF($A509,IF(VLOOKUP($A509,posting!$A:$N,13,FALSE)&gt;0,VLOOKUP($A509,posting!$A:$N,13,FALSE),""),"")</f>
        <v/>
      </c>
      <c r="P509" s="9" t="str">
        <f>IF($A509,IF(VLOOKUP($A509,posting!$A:$N,14,FALSE)&gt;0,VLOOKUP($A509,posting!$A:$N,14,FALSE),""),"")</f>
        <v/>
      </c>
      <c r="Q509" s="9" t="str">
        <f>IF($O509="","",VLOOKUP($O509,image!$A:$N,3,FALSE))</f>
        <v/>
      </c>
    </row>
    <row r="510" spans="2:17" x14ac:dyDescent="0.25">
      <c r="B510" s="9" t="str">
        <f>IF($A510,VLOOKUP($A510,posting!$A:$N,2,FALSE),"")</f>
        <v/>
      </c>
      <c r="C510" s="9" t="str">
        <f>IF($A510,VLOOKUP($A510,posting!$A:$N,3,FALSE),"")</f>
        <v/>
      </c>
      <c r="D510" s="25" t="str">
        <f>IF($A510,VLOOKUP($A510,posting!$A:$N,4,FALSE),"")</f>
        <v/>
      </c>
      <c r="E510" s="9" t="str">
        <f>IF($A510,VLOOKUP($A510,posting!$A:$N,12,FALSE),"")</f>
        <v/>
      </c>
      <c r="H510" s="9" t="str">
        <f>IF($A510,IF(VLOOKUP($A510,posting!$A:$N,5,FALSE)&gt;0,VLOOKUP($A510,posting!$A:$N,5,FALSE),""),"")</f>
        <v/>
      </c>
      <c r="I510" s="26" t="str">
        <f>IF($A510,VLOOKUP($A510,posting!$A:$N,6,FALSE),"")</f>
        <v/>
      </c>
      <c r="J510" s="26" t="str">
        <f>IF($A510,VLOOKUP($A510,posting!$A:$N,7,FALSE),"")</f>
        <v/>
      </c>
      <c r="K510" s="26" t="str">
        <f>IF($A510,VLOOKUP($A510,posting!$A:$N,8,FALSE),"")</f>
        <v/>
      </c>
      <c r="L510" s="26" t="str">
        <f>IF($A510,VLOOKUP($A510,posting!$A:$N,9,FALSE),"")</f>
        <v/>
      </c>
      <c r="M510" s="9" t="str">
        <f>IF($A510,VLOOKUP($A510,posting!$A:$N,10,FALSE),"")</f>
        <v/>
      </c>
      <c r="N510" s="9" t="str">
        <f>IF($A510,VLOOKUP($A510,posting!$A:$N,11,FALSE),"")</f>
        <v/>
      </c>
      <c r="O510" s="9" t="str">
        <f>IF($A510,IF(VLOOKUP($A510,posting!$A:$N,13,FALSE)&gt;0,VLOOKUP($A510,posting!$A:$N,13,FALSE),""),"")</f>
        <v/>
      </c>
      <c r="P510" s="9" t="str">
        <f>IF($A510,IF(VLOOKUP($A510,posting!$A:$N,14,FALSE)&gt;0,VLOOKUP($A510,posting!$A:$N,14,FALSE),""),"")</f>
        <v/>
      </c>
      <c r="Q510" s="9" t="str">
        <f>IF($O510="","",VLOOKUP($O510,image!$A:$N,3,FALSE))</f>
        <v/>
      </c>
    </row>
    <row r="511" spans="2:17" x14ac:dyDescent="0.25">
      <c r="B511" s="9" t="str">
        <f>IF($A511,VLOOKUP($A511,posting!$A:$N,2,FALSE),"")</f>
        <v/>
      </c>
      <c r="C511" s="9" t="str">
        <f>IF($A511,VLOOKUP($A511,posting!$A:$N,3,FALSE),"")</f>
        <v/>
      </c>
      <c r="D511" s="25" t="str">
        <f>IF($A511,VLOOKUP($A511,posting!$A:$N,4,FALSE),"")</f>
        <v/>
      </c>
      <c r="E511" s="9" t="str">
        <f>IF($A511,VLOOKUP($A511,posting!$A:$N,12,FALSE),"")</f>
        <v/>
      </c>
      <c r="H511" s="9" t="str">
        <f>IF($A511,IF(VLOOKUP($A511,posting!$A:$N,5,FALSE)&gt;0,VLOOKUP($A511,posting!$A:$N,5,FALSE),""),"")</f>
        <v/>
      </c>
      <c r="I511" s="26" t="str">
        <f>IF($A511,VLOOKUP($A511,posting!$A:$N,6,FALSE),"")</f>
        <v/>
      </c>
      <c r="J511" s="26" t="str">
        <f>IF($A511,VLOOKUP($A511,posting!$A:$N,7,FALSE),"")</f>
        <v/>
      </c>
      <c r="K511" s="26" t="str">
        <f>IF($A511,VLOOKUP($A511,posting!$A:$N,8,FALSE),"")</f>
        <v/>
      </c>
      <c r="L511" s="26" t="str">
        <f>IF($A511,VLOOKUP($A511,posting!$A:$N,9,FALSE),"")</f>
        <v/>
      </c>
      <c r="M511" s="9" t="str">
        <f>IF($A511,VLOOKUP($A511,posting!$A:$N,10,FALSE),"")</f>
        <v/>
      </c>
      <c r="N511" s="9" t="str">
        <f>IF($A511,VLOOKUP($A511,posting!$A:$N,11,FALSE),"")</f>
        <v/>
      </c>
      <c r="O511" s="9" t="str">
        <f>IF($A511,IF(VLOOKUP($A511,posting!$A:$N,13,FALSE)&gt;0,VLOOKUP($A511,posting!$A:$N,13,FALSE),""),"")</f>
        <v/>
      </c>
      <c r="P511" s="9" t="str">
        <f>IF($A511,IF(VLOOKUP($A511,posting!$A:$N,14,FALSE)&gt;0,VLOOKUP($A511,posting!$A:$N,14,FALSE),""),"")</f>
        <v/>
      </c>
      <c r="Q511" s="9" t="str">
        <f>IF($O511="","",VLOOKUP($O511,image!$A:$N,3,FALSE))</f>
        <v/>
      </c>
    </row>
    <row r="512" spans="2:17" x14ac:dyDescent="0.25">
      <c r="B512" s="9" t="str">
        <f>IF($A512,VLOOKUP($A512,posting!$A:$N,2,FALSE),"")</f>
        <v/>
      </c>
      <c r="C512" s="9" t="str">
        <f>IF($A512,VLOOKUP($A512,posting!$A:$N,3,FALSE),"")</f>
        <v/>
      </c>
      <c r="D512" s="25" t="str">
        <f>IF($A512,VLOOKUP($A512,posting!$A:$N,4,FALSE),"")</f>
        <v/>
      </c>
      <c r="E512" s="9" t="str">
        <f>IF($A512,VLOOKUP($A512,posting!$A:$N,12,FALSE),"")</f>
        <v/>
      </c>
      <c r="H512" s="9" t="str">
        <f>IF($A512,IF(VLOOKUP($A512,posting!$A:$N,5,FALSE)&gt;0,VLOOKUP($A512,posting!$A:$N,5,FALSE),""),"")</f>
        <v/>
      </c>
      <c r="I512" s="26" t="str">
        <f>IF($A512,VLOOKUP($A512,posting!$A:$N,6,FALSE),"")</f>
        <v/>
      </c>
      <c r="J512" s="26" t="str">
        <f>IF($A512,VLOOKUP($A512,posting!$A:$N,7,FALSE),"")</f>
        <v/>
      </c>
      <c r="K512" s="26" t="str">
        <f>IF($A512,VLOOKUP($A512,posting!$A:$N,8,FALSE),"")</f>
        <v/>
      </c>
      <c r="L512" s="26" t="str">
        <f>IF($A512,VLOOKUP($A512,posting!$A:$N,9,FALSE),"")</f>
        <v/>
      </c>
      <c r="M512" s="9" t="str">
        <f>IF($A512,VLOOKUP($A512,posting!$A:$N,10,FALSE),"")</f>
        <v/>
      </c>
      <c r="N512" s="9" t="str">
        <f>IF($A512,VLOOKUP($A512,posting!$A:$N,11,FALSE),"")</f>
        <v/>
      </c>
      <c r="O512" s="9" t="str">
        <f>IF($A512,IF(VLOOKUP($A512,posting!$A:$N,13,FALSE)&gt;0,VLOOKUP($A512,posting!$A:$N,13,FALSE),""),"")</f>
        <v/>
      </c>
      <c r="P512" s="9" t="str">
        <f>IF($A512,IF(VLOOKUP($A512,posting!$A:$N,14,FALSE)&gt;0,VLOOKUP($A512,posting!$A:$N,14,FALSE),""),"")</f>
        <v/>
      </c>
      <c r="Q512" s="9" t="str">
        <f>IF($O512="","",VLOOKUP($O512,image!$A:$N,3,FALSE))</f>
        <v/>
      </c>
    </row>
    <row r="513" spans="2:17" x14ac:dyDescent="0.25">
      <c r="B513" s="9" t="str">
        <f>IF($A513,VLOOKUP($A513,posting!$A:$N,2,FALSE),"")</f>
        <v/>
      </c>
      <c r="C513" s="9" t="str">
        <f>IF($A513,VLOOKUP($A513,posting!$A:$N,3,FALSE),"")</f>
        <v/>
      </c>
      <c r="D513" s="25" t="str">
        <f>IF($A513,VLOOKUP($A513,posting!$A:$N,4,FALSE),"")</f>
        <v/>
      </c>
      <c r="E513" s="9" t="str">
        <f>IF($A513,VLOOKUP($A513,posting!$A:$N,12,FALSE),"")</f>
        <v/>
      </c>
      <c r="H513" s="9" t="str">
        <f>IF($A513,IF(VLOOKUP($A513,posting!$A:$N,5,FALSE)&gt;0,VLOOKUP($A513,posting!$A:$N,5,FALSE),""),"")</f>
        <v/>
      </c>
      <c r="I513" s="26" t="str">
        <f>IF($A513,VLOOKUP($A513,posting!$A:$N,6,FALSE),"")</f>
        <v/>
      </c>
      <c r="J513" s="26" t="str">
        <f>IF($A513,VLOOKUP($A513,posting!$A:$N,7,FALSE),"")</f>
        <v/>
      </c>
      <c r="K513" s="26" t="str">
        <f>IF($A513,VLOOKUP($A513,posting!$A:$N,8,FALSE),"")</f>
        <v/>
      </c>
      <c r="L513" s="26" t="str">
        <f>IF($A513,VLOOKUP($A513,posting!$A:$N,9,FALSE),"")</f>
        <v/>
      </c>
      <c r="M513" s="9" t="str">
        <f>IF($A513,VLOOKUP($A513,posting!$A:$N,10,FALSE),"")</f>
        <v/>
      </c>
      <c r="N513" s="9" t="str">
        <f>IF($A513,VLOOKUP($A513,posting!$A:$N,11,FALSE),"")</f>
        <v/>
      </c>
      <c r="O513" s="9" t="str">
        <f>IF($A513,IF(VLOOKUP($A513,posting!$A:$N,13,FALSE)&gt;0,VLOOKUP($A513,posting!$A:$N,13,FALSE),""),"")</f>
        <v/>
      </c>
      <c r="P513" s="9" t="str">
        <f>IF($A513,IF(VLOOKUP($A513,posting!$A:$N,14,FALSE)&gt;0,VLOOKUP($A513,posting!$A:$N,14,FALSE),""),"")</f>
        <v/>
      </c>
      <c r="Q513" s="9" t="str">
        <f>IF($O513="","",VLOOKUP($O513,image!$A:$N,3,FALSE))</f>
        <v/>
      </c>
    </row>
    <row r="514" spans="2:17" x14ac:dyDescent="0.25">
      <c r="B514" s="9" t="str">
        <f>IF($A514,VLOOKUP($A514,posting!$A:$N,2,FALSE),"")</f>
        <v/>
      </c>
      <c r="C514" s="9" t="str">
        <f>IF($A514,VLOOKUP($A514,posting!$A:$N,3,FALSE),"")</f>
        <v/>
      </c>
      <c r="D514" s="25" t="str">
        <f>IF($A514,VLOOKUP($A514,posting!$A:$N,4,FALSE),"")</f>
        <v/>
      </c>
      <c r="E514" s="9" t="str">
        <f>IF($A514,VLOOKUP($A514,posting!$A:$N,12,FALSE),"")</f>
        <v/>
      </c>
      <c r="H514" s="9" t="str">
        <f>IF($A514,IF(VLOOKUP($A514,posting!$A:$N,5,FALSE)&gt;0,VLOOKUP($A514,posting!$A:$N,5,FALSE),""),"")</f>
        <v/>
      </c>
      <c r="I514" s="26" t="str">
        <f>IF($A514,VLOOKUP($A514,posting!$A:$N,6,FALSE),"")</f>
        <v/>
      </c>
      <c r="J514" s="26" t="str">
        <f>IF($A514,VLOOKUP($A514,posting!$A:$N,7,FALSE),"")</f>
        <v/>
      </c>
      <c r="K514" s="26" t="str">
        <f>IF($A514,VLOOKUP($A514,posting!$A:$N,8,FALSE),"")</f>
        <v/>
      </c>
      <c r="L514" s="26" t="str">
        <f>IF($A514,VLOOKUP($A514,posting!$A:$N,9,FALSE),"")</f>
        <v/>
      </c>
      <c r="M514" s="9" t="str">
        <f>IF($A514,VLOOKUP($A514,posting!$A:$N,10,FALSE),"")</f>
        <v/>
      </c>
      <c r="N514" s="9" t="str">
        <f>IF($A514,VLOOKUP($A514,posting!$A:$N,11,FALSE),"")</f>
        <v/>
      </c>
      <c r="O514" s="9" t="str">
        <f>IF($A514,IF(VLOOKUP($A514,posting!$A:$N,13,FALSE)&gt;0,VLOOKUP($A514,posting!$A:$N,13,FALSE),""),"")</f>
        <v/>
      </c>
      <c r="P514" s="9" t="str">
        <f>IF($A514,IF(VLOOKUP($A514,posting!$A:$N,14,FALSE)&gt;0,VLOOKUP($A514,posting!$A:$N,14,FALSE),""),"")</f>
        <v/>
      </c>
      <c r="Q514" s="9" t="str">
        <f>IF($O514="","",VLOOKUP($O514,image!$A:$N,3,FALSE))</f>
        <v/>
      </c>
    </row>
    <row r="515" spans="2:17" x14ac:dyDescent="0.25">
      <c r="B515" s="9" t="str">
        <f>IF($A515,VLOOKUP($A515,posting!$A:$N,2,FALSE),"")</f>
        <v/>
      </c>
      <c r="C515" s="9" t="str">
        <f>IF($A515,VLOOKUP($A515,posting!$A:$N,3,FALSE),"")</f>
        <v/>
      </c>
      <c r="D515" s="25" t="str">
        <f>IF($A515,VLOOKUP($A515,posting!$A:$N,4,FALSE),"")</f>
        <v/>
      </c>
      <c r="E515" s="9" t="str">
        <f>IF($A515,VLOOKUP($A515,posting!$A:$N,12,FALSE),"")</f>
        <v/>
      </c>
      <c r="H515" s="9" t="str">
        <f>IF($A515,IF(VLOOKUP($A515,posting!$A:$N,5,FALSE)&gt;0,VLOOKUP($A515,posting!$A:$N,5,FALSE),""),"")</f>
        <v/>
      </c>
      <c r="I515" s="26" t="str">
        <f>IF($A515,VLOOKUP($A515,posting!$A:$N,6,FALSE),"")</f>
        <v/>
      </c>
      <c r="J515" s="26" t="str">
        <f>IF($A515,VLOOKUP($A515,posting!$A:$N,7,FALSE),"")</f>
        <v/>
      </c>
      <c r="K515" s="26" t="str">
        <f>IF($A515,VLOOKUP($A515,posting!$A:$N,8,FALSE),"")</f>
        <v/>
      </c>
      <c r="L515" s="26" t="str">
        <f>IF($A515,VLOOKUP($A515,posting!$A:$N,9,FALSE),"")</f>
        <v/>
      </c>
      <c r="M515" s="9" t="str">
        <f>IF($A515,VLOOKUP($A515,posting!$A:$N,10,FALSE),"")</f>
        <v/>
      </c>
      <c r="N515" s="9" t="str">
        <f>IF($A515,VLOOKUP($A515,posting!$A:$N,11,FALSE),"")</f>
        <v/>
      </c>
      <c r="O515" s="9" t="str">
        <f>IF($A515,IF(VLOOKUP($A515,posting!$A:$N,13,FALSE)&gt;0,VLOOKUP($A515,posting!$A:$N,13,FALSE),""),"")</f>
        <v/>
      </c>
      <c r="P515" s="9" t="str">
        <f>IF($A515,IF(VLOOKUP($A515,posting!$A:$N,14,FALSE)&gt;0,VLOOKUP($A515,posting!$A:$N,14,FALSE),""),"")</f>
        <v/>
      </c>
      <c r="Q515" s="9" t="str">
        <f>IF($O515="","",VLOOKUP($O515,image!$A:$N,3,FALSE))</f>
        <v/>
      </c>
    </row>
    <row r="516" spans="2:17" x14ac:dyDescent="0.25">
      <c r="B516" s="9" t="str">
        <f>IF($A516,VLOOKUP($A516,posting!$A:$N,2,FALSE),"")</f>
        <v/>
      </c>
      <c r="C516" s="9" t="str">
        <f>IF($A516,VLOOKUP($A516,posting!$A:$N,3,FALSE),"")</f>
        <v/>
      </c>
      <c r="D516" s="25" t="str">
        <f>IF($A516,VLOOKUP($A516,posting!$A:$N,4,FALSE),"")</f>
        <v/>
      </c>
      <c r="E516" s="9" t="str">
        <f>IF($A516,VLOOKUP($A516,posting!$A:$N,12,FALSE),"")</f>
        <v/>
      </c>
      <c r="H516" s="9" t="str">
        <f>IF($A516,IF(VLOOKUP($A516,posting!$A:$N,5,FALSE)&gt;0,VLOOKUP($A516,posting!$A:$N,5,FALSE),""),"")</f>
        <v/>
      </c>
      <c r="I516" s="26" t="str">
        <f>IF($A516,VLOOKUP($A516,posting!$A:$N,6,FALSE),"")</f>
        <v/>
      </c>
      <c r="J516" s="26" t="str">
        <f>IF($A516,VLOOKUP($A516,posting!$A:$N,7,FALSE),"")</f>
        <v/>
      </c>
      <c r="K516" s="26" t="str">
        <f>IF($A516,VLOOKUP($A516,posting!$A:$N,8,FALSE),"")</f>
        <v/>
      </c>
      <c r="L516" s="26" t="str">
        <f>IF($A516,VLOOKUP($A516,posting!$A:$N,9,FALSE),"")</f>
        <v/>
      </c>
      <c r="M516" s="9" t="str">
        <f>IF($A516,VLOOKUP($A516,posting!$A:$N,10,FALSE),"")</f>
        <v/>
      </c>
      <c r="N516" s="9" t="str">
        <f>IF($A516,VLOOKUP($A516,posting!$A:$N,11,FALSE),"")</f>
        <v/>
      </c>
      <c r="O516" s="9" t="str">
        <f>IF($A516,IF(VLOOKUP($A516,posting!$A:$N,13,FALSE)&gt;0,VLOOKUP($A516,posting!$A:$N,13,FALSE),""),"")</f>
        <v/>
      </c>
      <c r="P516" s="9" t="str">
        <f>IF($A516,IF(VLOOKUP($A516,posting!$A:$N,14,FALSE)&gt;0,VLOOKUP($A516,posting!$A:$N,14,FALSE),""),"")</f>
        <v/>
      </c>
      <c r="Q516" s="9" t="str">
        <f>IF($O516="","",VLOOKUP($O516,image!$A:$N,3,FALSE))</f>
        <v/>
      </c>
    </row>
    <row r="517" spans="2:17" x14ac:dyDescent="0.25">
      <c r="B517" s="9" t="str">
        <f>IF($A517,VLOOKUP($A517,posting!$A:$N,2,FALSE),"")</f>
        <v/>
      </c>
      <c r="C517" s="9" t="str">
        <f>IF($A517,VLOOKUP($A517,posting!$A:$N,3,FALSE),"")</f>
        <v/>
      </c>
      <c r="D517" s="25" t="str">
        <f>IF($A517,VLOOKUP($A517,posting!$A:$N,4,FALSE),"")</f>
        <v/>
      </c>
      <c r="E517" s="9" t="str">
        <f>IF($A517,VLOOKUP($A517,posting!$A:$N,12,FALSE),"")</f>
        <v/>
      </c>
      <c r="H517" s="9" t="str">
        <f>IF($A517,IF(VLOOKUP($A517,posting!$A:$N,5,FALSE)&gt;0,VLOOKUP($A517,posting!$A:$N,5,FALSE),""),"")</f>
        <v/>
      </c>
      <c r="I517" s="26" t="str">
        <f>IF($A517,VLOOKUP($A517,posting!$A:$N,6,FALSE),"")</f>
        <v/>
      </c>
      <c r="J517" s="26" t="str">
        <f>IF($A517,VLOOKUP($A517,posting!$A:$N,7,FALSE),"")</f>
        <v/>
      </c>
      <c r="K517" s="26" t="str">
        <f>IF($A517,VLOOKUP($A517,posting!$A:$N,8,FALSE),"")</f>
        <v/>
      </c>
      <c r="L517" s="26" t="str">
        <f>IF($A517,VLOOKUP($A517,posting!$A:$N,9,FALSE),"")</f>
        <v/>
      </c>
      <c r="M517" s="9" t="str">
        <f>IF($A517,VLOOKUP($A517,posting!$A:$N,10,FALSE),"")</f>
        <v/>
      </c>
      <c r="N517" s="9" t="str">
        <f>IF($A517,VLOOKUP($A517,posting!$A:$N,11,FALSE),"")</f>
        <v/>
      </c>
      <c r="O517" s="9" t="str">
        <f>IF($A517,IF(VLOOKUP($A517,posting!$A:$N,13,FALSE)&gt;0,VLOOKUP($A517,posting!$A:$N,13,FALSE),""),"")</f>
        <v/>
      </c>
      <c r="P517" s="9" t="str">
        <f>IF($A517,IF(VLOOKUP($A517,posting!$A:$N,14,FALSE)&gt;0,VLOOKUP($A517,posting!$A:$N,14,FALSE),""),"")</f>
        <v/>
      </c>
      <c r="Q517" s="9" t="str">
        <f>IF($O517="","",VLOOKUP($O517,image!$A:$N,3,FALSE))</f>
        <v/>
      </c>
    </row>
    <row r="518" spans="2:17" x14ac:dyDescent="0.25">
      <c r="B518" s="9" t="str">
        <f>IF($A518,VLOOKUP($A518,posting!$A:$N,2,FALSE),"")</f>
        <v/>
      </c>
      <c r="C518" s="9" t="str">
        <f>IF($A518,VLOOKUP($A518,posting!$A:$N,3,FALSE),"")</f>
        <v/>
      </c>
      <c r="D518" s="25" t="str">
        <f>IF($A518,VLOOKUP($A518,posting!$A:$N,4,FALSE),"")</f>
        <v/>
      </c>
      <c r="E518" s="9" t="str">
        <f>IF($A518,VLOOKUP($A518,posting!$A:$N,12,FALSE),"")</f>
        <v/>
      </c>
      <c r="H518" s="9" t="str">
        <f>IF($A518,IF(VLOOKUP($A518,posting!$A:$N,5,FALSE)&gt;0,VLOOKUP($A518,posting!$A:$N,5,FALSE),""),"")</f>
        <v/>
      </c>
      <c r="I518" s="26" t="str">
        <f>IF($A518,VLOOKUP($A518,posting!$A:$N,6,FALSE),"")</f>
        <v/>
      </c>
      <c r="J518" s="26" t="str">
        <f>IF($A518,VLOOKUP($A518,posting!$A:$N,7,FALSE),"")</f>
        <v/>
      </c>
      <c r="K518" s="26" t="str">
        <f>IF($A518,VLOOKUP($A518,posting!$A:$N,8,FALSE),"")</f>
        <v/>
      </c>
      <c r="L518" s="26" t="str">
        <f>IF($A518,VLOOKUP($A518,posting!$A:$N,9,FALSE),"")</f>
        <v/>
      </c>
      <c r="M518" s="9" t="str">
        <f>IF($A518,VLOOKUP($A518,posting!$A:$N,10,FALSE),"")</f>
        <v/>
      </c>
      <c r="N518" s="9" t="str">
        <f>IF($A518,VLOOKUP($A518,posting!$A:$N,11,FALSE),"")</f>
        <v/>
      </c>
      <c r="O518" s="9" t="str">
        <f>IF($A518,IF(VLOOKUP($A518,posting!$A:$N,13,FALSE)&gt;0,VLOOKUP($A518,posting!$A:$N,13,FALSE),""),"")</f>
        <v/>
      </c>
      <c r="P518" s="9" t="str">
        <f>IF($A518,IF(VLOOKUP($A518,posting!$A:$N,14,FALSE)&gt;0,VLOOKUP($A518,posting!$A:$N,14,FALSE),""),"")</f>
        <v/>
      </c>
      <c r="Q518" s="9" t="str">
        <f>IF($O518="","",VLOOKUP($O518,image!$A:$N,3,FALSE))</f>
        <v/>
      </c>
    </row>
    <row r="519" spans="2:17" x14ac:dyDescent="0.25">
      <c r="B519" s="9" t="str">
        <f>IF($A519,VLOOKUP($A519,posting!$A:$N,2,FALSE),"")</f>
        <v/>
      </c>
      <c r="C519" s="9" t="str">
        <f>IF($A519,VLOOKUP($A519,posting!$A:$N,3,FALSE),"")</f>
        <v/>
      </c>
      <c r="D519" s="25" t="str">
        <f>IF($A519,VLOOKUP($A519,posting!$A:$N,4,FALSE),"")</f>
        <v/>
      </c>
      <c r="E519" s="9" t="str">
        <f>IF($A519,VLOOKUP($A519,posting!$A:$N,12,FALSE),"")</f>
        <v/>
      </c>
      <c r="H519" s="9" t="str">
        <f>IF($A519,IF(VLOOKUP($A519,posting!$A:$N,5,FALSE)&gt;0,VLOOKUP($A519,posting!$A:$N,5,FALSE),""),"")</f>
        <v/>
      </c>
      <c r="I519" s="26" t="str">
        <f>IF($A519,VLOOKUP($A519,posting!$A:$N,6,FALSE),"")</f>
        <v/>
      </c>
      <c r="J519" s="26" t="str">
        <f>IF($A519,VLOOKUP($A519,posting!$A:$N,7,FALSE),"")</f>
        <v/>
      </c>
      <c r="K519" s="26" t="str">
        <f>IF($A519,VLOOKUP($A519,posting!$A:$N,8,FALSE),"")</f>
        <v/>
      </c>
      <c r="L519" s="26" t="str">
        <f>IF($A519,VLOOKUP($A519,posting!$A:$N,9,FALSE),"")</f>
        <v/>
      </c>
      <c r="M519" s="9" t="str">
        <f>IF($A519,VLOOKUP($A519,posting!$A:$N,10,FALSE),"")</f>
        <v/>
      </c>
      <c r="N519" s="9" t="str">
        <f>IF($A519,VLOOKUP($A519,posting!$A:$N,11,FALSE),"")</f>
        <v/>
      </c>
      <c r="O519" s="9" t="str">
        <f>IF($A519,IF(VLOOKUP($A519,posting!$A:$N,13,FALSE)&gt;0,VLOOKUP($A519,posting!$A:$N,13,FALSE),""),"")</f>
        <v/>
      </c>
      <c r="P519" s="9" t="str">
        <f>IF($A519,IF(VLOOKUP($A519,posting!$A:$N,14,FALSE)&gt;0,VLOOKUP($A519,posting!$A:$N,14,FALSE),""),"")</f>
        <v/>
      </c>
      <c r="Q519" s="9" t="str">
        <f>IF($O519="","",VLOOKUP($O519,image!$A:$N,3,FALSE))</f>
        <v/>
      </c>
    </row>
    <row r="520" spans="2:17" x14ac:dyDescent="0.25">
      <c r="B520" s="9" t="str">
        <f>IF($A520,VLOOKUP($A520,posting!$A:$N,2,FALSE),"")</f>
        <v/>
      </c>
      <c r="C520" s="9" t="str">
        <f>IF($A520,VLOOKUP($A520,posting!$A:$N,3,FALSE),"")</f>
        <v/>
      </c>
      <c r="D520" s="25" t="str">
        <f>IF($A520,VLOOKUP($A520,posting!$A:$N,4,FALSE),"")</f>
        <v/>
      </c>
      <c r="E520" s="9" t="str">
        <f>IF($A520,VLOOKUP($A520,posting!$A:$N,12,FALSE),"")</f>
        <v/>
      </c>
      <c r="H520" s="9" t="str">
        <f>IF($A520,IF(VLOOKUP($A520,posting!$A:$N,5,FALSE)&gt;0,VLOOKUP($A520,posting!$A:$N,5,FALSE),""),"")</f>
        <v/>
      </c>
      <c r="I520" s="26" t="str">
        <f>IF($A520,VLOOKUP($A520,posting!$A:$N,6,FALSE),"")</f>
        <v/>
      </c>
      <c r="J520" s="26" t="str">
        <f>IF($A520,VLOOKUP($A520,posting!$A:$N,7,FALSE),"")</f>
        <v/>
      </c>
      <c r="K520" s="26" t="str">
        <f>IF($A520,VLOOKUP($A520,posting!$A:$N,8,FALSE),"")</f>
        <v/>
      </c>
      <c r="L520" s="26" t="str">
        <f>IF($A520,VLOOKUP($A520,posting!$A:$N,9,FALSE),"")</f>
        <v/>
      </c>
      <c r="M520" s="9" t="str">
        <f>IF($A520,VLOOKUP($A520,posting!$A:$N,10,FALSE),"")</f>
        <v/>
      </c>
      <c r="N520" s="9" t="str">
        <f>IF($A520,VLOOKUP($A520,posting!$A:$N,11,FALSE),"")</f>
        <v/>
      </c>
      <c r="O520" s="9" t="str">
        <f>IF($A520,IF(VLOOKUP($A520,posting!$A:$N,13,FALSE)&gt;0,VLOOKUP($A520,posting!$A:$N,13,FALSE),""),"")</f>
        <v/>
      </c>
      <c r="P520" s="9" t="str">
        <f>IF($A520,IF(VLOOKUP($A520,posting!$A:$N,14,FALSE)&gt;0,VLOOKUP($A520,posting!$A:$N,14,FALSE),""),"")</f>
        <v/>
      </c>
      <c r="Q520" s="9" t="str">
        <f>IF($O520="","",VLOOKUP($O520,image!$A:$N,3,FALSE))</f>
        <v/>
      </c>
    </row>
    <row r="521" spans="2:17" x14ac:dyDescent="0.25">
      <c r="B521" s="9" t="str">
        <f>IF($A521,VLOOKUP($A521,posting!$A:$N,2,FALSE),"")</f>
        <v/>
      </c>
      <c r="C521" s="9" t="str">
        <f>IF($A521,VLOOKUP($A521,posting!$A:$N,3,FALSE),"")</f>
        <v/>
      </c>
      <c r="D521" s="25" t="str">
        <f>IF($A521,VLOOKUP($A521,posting!$A:$N,4,FALSE),"")</f>
        <v/>
      </c>
      <c r="E521" s="9" t="str">
        <f>IF($A521,VLOOKUP($A521,posting!$A:$N,12,FALSE),"")</f>
        <v/>
      </c>
      <c r="H521" s="9" t="str">
        <f>IF($A521,IF(VLOOKUP($A521,posting!$A:$N,5,FALSE)&gt;0,VLOOKUP($A521,posting!$A:$N,5,FALSE),""),"")</f>
        <v/>
      </c>
      <c r="I521" s="26" t="str">
        <f>IF($A521,VLOOKUP($A521,posting!$A:$N,6,FALSE),"")</f>
        <v/>
      </c>
      <c r="J521" s="26" t="str">
        <f>IF($A521,VLOOKUP($A521,posting!$A:$N,7,FALSE),"")</f>
        <v/>
      </c>
      <c r="K521" s="26" t="str">
        <f>IF($A521,VLOOKUP($A521,posting!$A:$N,8,FALSE),"")</f>
        <v/>
      </c>
      <c r="L521" s="26" t="str">
        <f>IF($A521,VLOOKUP($A521,posting!$A:$N,9,FALSE),"")</f>
        <v/>
      </c>
      <c r="M521" s="9" t="str">
        <f>IF($A521,VLOOKUP($A521,posting!$A:$N,10,FALSE),"")</f>
        <v/>
      </c>
      <c r="N521" s="9" t="str">
        <f>IF($A521,VLOOKUP($A521,posting!$A:$N,11,FALSE),"")</f>
        <v/>
      </c>
      <c r="O521" s="9" t="str">
        <f>IF($A521,IF(VLOOKUP($A521,posting!$A:$N,13,FALSE)&gt;0,VLOOKUP($A521,posting!$A:$N,13,FALSE),""),"")</f>
        <v/>
      </c>
      <c r="P521" s="9" t="str">
        <f>IF($A521,IF(VLOOKUP($A521,posting!$A:$N,14,FALSE)&gt;0,VLOOKUP($A521,posting!$A:$N,14,FALSE),""),"")</f>
        <v/>
      </c>
      <c r="Q521" s="9" t="str">
        <f>IF($O521="","",VLOOKUP($O521,image!$A:$N,3,FALSE))</f>
        <v/>
      </c>
    </row>
    <row r="522" spans="2:17" x14ac:dyDescent="0.25">
      <c r="B522" s="9" t="str">
        <f>IF($A522,VLOOKUP($A522,posting!$A:$N,2,FALSE),"")</f>
        <v/>
      </c>
      <c r="C522" s="9" t="str">
        <f>IF($A522,VLOOKUP($A522,posting!$A:$N,3,FALSE),"")</f>
        <v/>
      </c>
      <c r="D522" s="25" t="str">
        <f>IF($A522,VLOOKUP($A522,posting!$A:$N,4,FALSE),"")</f>
        <v/>
      </c>
      <c r="E522" s="9" t="str">
        <f>IF($A522,VLOOKUP($A522,posting!$A:$N,12,FALSE),"")</f>
        <v/>
      </c>
      <c r="H522" s="9" t="str">
        <f>IF($A522,IF(VLOOKUP($A522,posting!$A:$N,5,FALSE)&gt;0,VLOOKUP($A522,posting!$A:$N,5,FALSE),""),"")</f>
        <v/>
      </c>
      <c r="I522" s="26" t="str">
        <f>IF($A522,VLOOKUP($A522,posting!$A:$N,6,FALSE),"")</f>
        <v/>
      </c>
      <c r="J522" s="26" t="str">
        <f>IF($A522,VLOOKUP($A522,posting!$A:$N,7,FALSE),"")</f>
        <v/>
      </c>
      <c r="K522" s="26" t="str">
        <f>IF($A522,VLOOKUP($A522,posting!$A:$N,8,FALSE),"")</f>
        <v/>
      </c>
      <c r="L522" s="26" t="str">
        <f>IF($A522,VLOOKUP($A522,posting!$A:$N,9,FALSE),"")</f>
        <v/>
      </c>
      <c r="M522" s="9" t="str">
        <f>IF($A522,VLOOKUP($A522,posting!$A:$N,10,FALSE),"")</f>
        <v/>
      </c>
      <c r="N522" s="9" t="str">
        <f>IF($A522,VLOOKUP($A522,posting!$A:$N,11,FALSE),"")</f>
        <v/>
      </c>
      <c r="O522" s="9" t="str">
        <f>IF($A522,IF(VLOOKUP($A522,posting!$A:$N,13,FALSE)&gt;0,VLOOKUP($A522,posting!$A:$N,13,FALSE),""),"")</f>
        <v/>
      </c>
      <c r="P522" s="9" t="str">
        <f>IF($A522,IF(VLOOKUP($A522,posting!$A:$N,14,FALSE)&gt;0,VLOOKUP($A522,posting!$A:$N,14,FALSE),""),"")</f>
        <v/>
      </c>
      <c r="Q522" s="9" t="str">
        <f>IF($O522="","",VLOOKUP($O522,image!$A:$N,3,FALSE))</f>
        <v/>
      </c>
    </row>
    <row r="523" spans="2:17" x14ac:dyDescent="0.25">
      <c r="B523" s="9" t="str">
        <f>IF($A523,VLOOKUP($A523,posting!$A:$N,2,FALSE),"")</f>
        <v/>
      </c>
      <c r="C523" s="9" t="str">
        <f>IF($A523,VLOOKUP($A523,posting!$A:$N,3,FALSE),"")</f>
        <v/>
      </c>
      <c r="D523" s="25" t="str">
        <f>IF($A523,VLOOKUP($A523,posting!$A:$N,4,FALSE),"")</f>
        <v/>
      </c>
      <c r="E523" s="9" t="str">
        <f>IF($A523,VLOOKUP($A523,posting!$A:$N,12,FALSE),"")</f>
        <v/>
      </c>
      <c r="H523" s="9" t="str">
        <f>IF($A523,IF(VLOOKUP($A523,posting!$A:$N,5,FALSE)&gt;0,VLOOKUP($A523,posting!$A:$N,5,FALSE),""),"")</f>
        <v/>
      </c>
      <c r="I523" s="26" t="str">
        <f>IF($A523,VLOOKUP($A523,posting!$A:$N,6,FALSE),"")</f>
        <v/>
      </c>
      <c r="J523" s="26" t="str">
        <f>IF($A523,VLOOKUP($A523,posting!$A:$N,7,FALSE),"")</f>
        <v/>
      </c>
      <c r="K523" s="26" t="str">
        <f>IF($A523,VLOOKUP($A523,posting!$A:$N,8,FALSE),"")</f>
        <v/>
      </c>
      <c r="L523" s="26" t="str">
        <f>IF($A523,VLOOKUP($A523,posting!$A:$N,9,FALSE),"")</f>
        <v/>
      </c>
      <c r="M523" s="9" t="str">
        <f>IF($A523,VLOOKUP($A523,posting!$A:$N,10,FALSE),"")</f>
        <v/>
      </c>
      <c r="N523" s="9" t="str">
        <f>IF($A523,VLOOKUP($A523,posting!$A:$N,11,FALSE),"")</f>
        <v/>
      </c>
      <c r="O523" s="9" t="str">
        <f>IF($A523,IF(VLOOKUP($A523,posting!$A:$N,13,FALSE)&gt;0,VLOOKUP($A523,posting!$A:$N,13,FALSE),""),"")</f>
        <v/>
      </c>
      <c r="P523" s="9" t="str">
        <f>IF($A523,IF(VLOOKUP($A523,posting!$A:$N,14,FALSE)&gt;0,VLOOKUP($A523,posting!$A:$N,14,FALSE),""),"")</f>
        <v/>
      </c>
      <c r="Q523" s="9" t="str">
        <f>IF($O523="","",VLOOKUP($O523,image!$A:$N,3,FALSE))</f>
        <v/>
      </c>
    </row>
    <row r="524" spans="2:17" x14ac:dyDescent="0.25">
      <c r="B524" s="9" t="str">
        <f>IF($A524,VLOOKUP($A524,posting!$A:$N,2,FALSE),"")</f>
        <v/>
      </c>
      <c r="C524" s="9" t="str">
        <f>IF($A524,VLOOKUP($A524,posting!$A:$N,3,FALSE),"")</f>
        <v/>
      </c>
      <c r="D524" s="25" t="str">
        <f>IF($A524,VLOOKUP($A524,posting!$A:$N,4,FALSE),"")</f>
        <v/>
      </c>
      <c r="E524" s="9" t="str">
        <f>IF($A524,VLOOKUP($A524,posting!$A:$N,12,FALSE),"")</f>
        <v/>
      </c>
      <c r="H524" s="9" t="str">
        <f>IF($A524,IF(VLOOKUP($A524,posting!$A:$N,5,FALSE)&gt;0,VLOOKUP($A524,posting!$A:$N,5,FALSE),""),"")</f>
        <v/>
      </c>
      <c r="I524" s="26" t="str">
        <f>IF($A524,VLOOKUP($A524,posting!$A:$N,6,FALSE),"")</f>
        <v/>
      </c>
      <c r="J524" s="26" t="str">
        <f>IF($A524,VLOOKUP($A524,posting!$A:$N,7,FALSE),"")</f>
        <v/>
      </c>
      <c r="K524" s="26" t="str">
        <f>IF($A524,VLOOKUP($A524,posting!$A:$N,8,FALSE),"")</f>
        <v/>
      </c>
      <c r="L524" s="26" t="str">
        <f>IF($A524,VLOOKUP($A524,posting!$A:$N,9,FALSE),"")</f>
        <v/>
      </c>
      <c r="M524" s="9" t="str">
        <f>IF($A524,VLOOKUP($A524,posting!$A:$N,10,FALSE),"")</f>
        <v/>
      </c>
      <c r="N524" s="9" t="str">
        <f>IF($A524,VLOOKUP($A524,posting!$A:$N,11,FALSE),"")</f>
        <v/>
      </c>
      <c r="O524" s="9" t="str">
        <f>IF($A524,IF(VLOOKUP($A524,posting!$A:$N,13,FALSE)&gt;0,VLOOKUP($A524,posting!$A:$N,13,FALSE),""),"")</f>
        <v/>
      </c>
      <c r="P524" s="9" t="str">
        <f>IF($A524,IF(VLOOKUP($A524,posting!$A:$N,14,FALSE)&gt;0,VLOOKUP($A524,posting!$A:$N,14,FALSE),""),"")</f>
        <v/>
      </c>
      <c r="Q524" s="9" t="str">
        <f>IF($O524="","",VLOOKUP($O524,image!$A:$N,3,FALSE))</f>
        <v/>
      </c>
    </row>
    <row r="525" spans="2:17" x14ac:dyDescent="0.25">
      <c r="B525" s="9" t="str">
        <f>IF($A525,VLOOKUP($A525,posting!$A:$N,2,FALSE),"")</f>
        <v/>
      </c>
      <c r="C525" s="9" t="str">
        <f>IF($A525,VLOOKUP($A525,posting!$A:$N,3,FALSE),"")</f>
        <v/>
      </c>
      <c r="D525" s="25" t="str">
        <f>IF($A525,VLOOKUP($A525,posting!$A:$N,4,FALSE),"")</f>
        <v/>
      </c>
      <c r="E525" s="9" t="str">
        <f>IF($A525,VLOOKUP($A525,posting!$A:$N,12,FALSE),"")</f>
        <v/>
      </c>
      <c r="H525" s="9" t="str">
        <f>IF($A525,IF(VLOOKUP($A525,posting!$A:$N,5,FALSE)&gt;0,VLOOKUP($A525,posting!$A:$N,5,FALSE),""),"")</f>
        <v/>
      </c>
      <c r="I525" s="26" t="str">
        <f>IF($A525,VLOOKUP($A525,posting!$A:$N,6,FALSE),"")</f>
        <v/>
      </c>
      <c r="J525" s="26" t="str">
        <f>IF($A525,VLOOKUP($A525,posting!$A:$N,7,FALSE),"")</f>
        <v/>
      </c>
      <c r="K525" s="26" t="str">
        <f>IF($A525,VLOOKUP($A525,posting!$A:$N,8,FALSE),"")</f>
        <v/>
      </c>
      <c r="L525" s="26" t="str">
        <f>IF($A525,VLOOKUP($A525,posting!$A:$N,9,FALSE),"")</f>
        <v/>
      </c>
      <c r="M525" s="9" t="str">
        <f>IF($A525,VLOOKUP($A525,posting!$A:$N,10,FALSE),"")</f>
        <v/>
      </c>
      <c r="N525" s="9" t="str">
        <f>IF($A525,VLOOKUP($A525,posting!$A:$N,11,FALSE),"")</f>
        <v/>
      </c>
      <c r="O525" s="9" t="str">
        <f>IF($A525,IF(VLOOKUP($A525,posting!$A:$N,13,FALSE)&gt;0,VLOOKUP($A525,posting!$A:$N,13,FALSE),""),"")</f>
        <v/>
      </c>
      <c r="P525" s="9" t="str">
        <f>IF($A525,IF(VLOOKUP($A525,posting!$A:$N,14,FALSE)&gt;0,VLOOKUP($A525,posting!$A:$N,14,FALSE),""),"")</f>
        <v/>
      </c>
      <c r="Q525" s="9" t="str">
        <f>IF($O525="","",VLOOKUP($O525,image!$A:$N,3,FALSE))</f>
        <v/>
      </c>
    </row>
    <row r="526" spans="2:17" x14ac:dyDescent="0.25">
      <c r="B526" s="9" t="str">
        <f>IF($A526,VLOOKUP($A526,posting!$A:$N,2,FALSE),"")</f>
        <v/>
      </c>
      <c r="C526" s="9" t="str">
        <f>IF($A526,VLOOKUP($A526,posting!$A:$N,3,FALSE),"")</f>
        <v/>
      </c>
      <c r="D526" s="25" t="str">
        <f>IF($A526,VLOOKUP($A526,posting!$A:$N,4,FALSE),"")</f>
        <v/>
      </c>
      <c r="E526" s="9" t="str">
        <f>IF($A526,VLOOKUP($A526,posting!$A:$N,12,FALSE),"")</f>
        <v/>
      </c>
      <c r="H526" s="9" t="str">
        <f>IF($A526,IF(VLOOKUP($A526,posting!$A:$N,5,FALSE)&gt;0,VLOOKUP($A526,posting!$A:$N,5,FALSE),""),"")</f>
        <v/>
      </c>
      <c r="I526" s="26" t="str">
        <f>IF($A526,VLOOKUP($A526,posting!$A:$N,6,FALSE),"")</f>
        <v/>
      </c>
      <c r="J526" s="26" t="str">
        <f>IF($A526,VLOOKUP($A526,posting!$A:$N,7,FALSE),"")</f>
        <v/>
      </c>
      <c r="K526" s="26" t="str">
        <f>IF($A526,VLOOKUP($A526,posting!$A:$N,8,FALSE),"")</f>
        <v/>
      </c>
      <c r="L526" s="26" t="str">
        <f>IF($A526,VLOOKUP($A526,posting!$A:$N,9,FALSE),"")</f>
        <v/>
      </c>
      <c r="M526" s="9" t="str">
        <f>IF($A526,VLOOKUP($A526,posting!$A:$N,10,FALSE),"")</f>
        <v/>
      </c>
      <c r="N526" s="9" t="str">
        <f>IF($A526,VLOOKUP($A526,posting!$A:$N,11,FALSE),"")</f>
        <v/>
      </c>
      <c r="O526" s="9" t="str">
        <f>IF($A526,IF(VLOOKUP($A526,posting!$A:$N,13,FALSE)&gt;0,VLOOKUP($A526,posting!$A:$N,13,FALSE),""),"")</f>
        <v/>
      </c>
      <c r="P526" s="9" t="str">
        <f>IF($A526,IF(VLOOKUP($A526,posting!$A:$N,14,FALSE)&gt;0,VLOOKUP($A526,posting!$A:$N,14,FALSE),""),"")</f>
        <v/>
      </c>
      <c r="Q526" s="9" t="str">
        <f>IF($O526="","",VLOOKUP($O526,image!$A:$N,3,FALSE))</f>
        <v/>
      </c>
    </row>
    <row r="527" spans="2:17" x14ac:dyDescent="0.25">
      <c r="B527" s="9" t="str">
        <f>IF($A527,VLOOKUP($A527,posting!$A:$N,2,FALSE),"")</f>
        <v/>
      </c>
      <c r="C527" s="9" t="str">
        <f>IF($A527,VLOOKUP($A527,posting!$A:$N,3,FALSE),"")</f>
        <v/>
      </c>
      <c r="D527" s="25" t="str">
        <f>IF($A527,VLOOKUP($A527,posting!$A:$N,4,FALSE),"")</f>
        <v/>
      </c>
      <c r="E527" s="9" t="str">
        <f>IF($A527,VLOOKUP($A527,posting!$A:$N,12,FALSE),"")</f>
        <v/>
      </c>
      <c r="H527" s="9" t="str">
        <f>IF($A527,IF(VLOOKUP($A527,posting!$A:$N,5,FALSE)&gt;0,VLOOKUP($A527,posting!$A:$N,5,FALSE),""),"")</f>
        <v/>
      </c>
      <c r="I527" s="26" t="str">
        <f>IF($A527,VLOOKUP($A527,posting!$A:$N,6,FALSE),"")</f>
        <v/>
      </c>
      <c r="J527" s="26" t="str">
        <f>IF($A527,VLOOKUP($A527,posting!$A:$N,7,FALSE),"")</f>
        <v/>
      </c>
      <c r="K527" s="26" t="str">
        <f>IF($A527,VLOOKUP($A527,posting!$A:$N,8,FALSE),"")</f>
        <v/>
      </c>
      <c r="L527" s="26" t="str">
        <f>IF($A527,VLOOKUP($A527,posting!$A:$N,9,FALSE),"")</f>
        <v/>
      </c>
      <c r="M527" s="9" t="str">
        <f>IF($A527,VLOOKUP($A527,posting!$A:$N,10,FALSE),"")</f>
        <v/>
      </c>
      <c r="N527" s="9" t="str">
        <f>IF($A527,VLOOKUP($A527,posting!$A:$N,11,FALSE),"")</f>
        <v/>
      </c>
      <c r="O527" s="9" t="str">
        <f>IF($A527,IF(VLOOKUP($A527,posting!$A:$N,13,FALSE)&gt;0,VLOOKUP($A527,posting!$A:$N,13,FALSE),""),"")</f>
        <v/>
      </c>
      <c r="P527" s="9" t="str">
        <f>IF($A527,IF(VLOOKUP($A527,posting!$A:$N,14,FALSE)&gt;0,VLOOKUP($A527,posting!$A:$N,14,FALSE),""),"")</f>
        <v/>
      </c>
      <c r="Q527" s="9" t="str">
        <f>IF($O527="","",VLOOKUP($O527,image!$A:$N,3,FALSE))</f>
        <v/>
      </c>
    </row>
    <row r="528" spans="2:17" x14ac:dyDescent="0.25">
      <c r="B528" s="9" t="str">
        <f>IF($A528,VLOOKUP($A528,posting!$A:$N,2,FALSE),"")</f>
        <v/>
      </c>
      <c r="C528" s="9" t="str">
        <f>IF($A528,VLOOKUP($A528,posting!$A:$N,3,FALSE),"")</f>
        <v/>
      </c>
      <c r="D528" s="25" t="str">
        <f>IF($A528,VLOOKUP($A528,posting!$A:$N,4,FALSE),"")</f>
        <v/>
      </c>
      <c r="E528" s="9" t="str">
        <f>IF($A528,VLOOKUP($A528,posting!$A:$N,12,FALSE),"")</f>
        <v/>
      </c>
      <c r="H528" s="9" t="str">
        <f>IF($A528,IF(VLOOKUP($A528,posting!$A:$N,5,FALSE)&gt;0,VLOOKUP($A528,posting!$A:$N,5,FALSE),""),"")</f>
        <v/>
      </c>
      <c r="I528" s="26" t="str">
        <f>IF($A528,VLOOKUP($A528,posting!$A:$N,6,FALSE),"")</f>
        <v/>
      </c>
      <c r="J528" s="26" t="str">
        <f>IF($A528,VLOOKUP($A528,posting!$A:$N,7,FALSE),"")</f>
        <v/>
      </c>
      <c r="K528" s="26" t="str">
        <f>IF($A528,VLOOKUP($A528,posting!$A:$N,8,FALSE),"")</f>
        <v/>
      </c>
      <c r="L528" s="26" t="str">
        <f>IF($A528,VLOOKUP($A528,posting!$A:$N,9,FALSE),"")</f>
        <v/>
      </c>
      <c r="M528" s="9" t="str">
        <f>IF($A528,VLOOKUP($A528,posting!$A:$N,10,FALSE),"")</f>
        <v/>
      </c>
      <c r="N528" s="9" t="str">
        <f>IF($A528,VLOOKUP($A528,posting!$A:$N,11,FALSE),"")</f>
        <v/>
      </c>
      <c r="O528" s="9" t="str">
        <f>IF($A528,IF(VLOOKUP($A528,posting!$A:$N,13,FALSE)&gt;0,VLOOKUP($A528,posting!$A:$N,13,FALSE),""),"")</f>
        <v/>
      </c>
      <c r="P528" s="9" t="str">
        <f>IF($A528,IF(VLOOKUP($A528,posting!$A:$N,14,FALSE)&gt;0,VLOOKUP($A528,posting!$A:$N,14,FALSE),""),"")</f>
        <v/>
      </c>
      <c r="Q528" s="9" t="str">
        <f>IF($O528="","",VLOOKUP($O528,image!$A:$N,3,FALSE))</f>
        <v/>
      </c>
    </row>
    <row r="529" spans="2:17" x14ac:dyDescent="0.25">
      <c r="B529" s="9" t="str">
        <f>IF($A529,VLOOKUP($A529,posting!$A:$N,2,FALSE),"")</f>
        <v/>
      </c>
      <c r="C529" s="9" t="str">
        <f>IF($A529,VLOOKUP($A529,posting!$A:$N,3,FALSE),"")</f>
        <v/>
      </c>
      <c r="D529" s="25" t="str">
        <f>IF($A529,VLOOKUP($A529,posting!$A:$N,4,FALSE),"")</f>
        <v/>
      </c>
      <c r="E529" s="9" t="str">
        <f>IF($A529,VLOOKUP($A529,posting!$A:$N,12,FALSE),"")</f>
        <v/>
      </c>
      <c r="H529" s="9" t="str">
        <f>IF($A529,IF(VLOOKUP($A529,posting!$A:$N,5,FALSE)&gt;0,VLOOKUP($A529,posting!$A:$N,5,FALSE),""),"")</f>
        <v/>
      </c>
      <c r="I529" s="26" t="str">
        <f>IF($A529,VLOOKUP($A529,posting!$A:$N,6,FALSE),"")</f>
        <v/>
      </c>
      <c r="J529" s="26" t="str">
        <f>IF($A529,VLOOKUP($A529,posting!$A:$N,7,FALSE),"")</f>
        <v/>
      </c>
      <c r="K529" s="26" t="str">
        <f>IF($A529,VLOOKUP($A529,posting!$A:$N,8,FALSE),"")</f>
        <v/>
      </c>
      <c r="L529" s="26" t="str">
        <f>IF($A529,VLOOKUP($A529,posting!$A:$N,9,FALSE),"")</f>
        <v/>
      </c>
      <c r="M529" s="9" t="str">
        <f>IF($A529,VLOOKUP($A529,posting!$A:$N,10,FALSE),"")</f>
        <v/>
      </c>
      <c r="N529" s="9" t="str">
        <f>IF($A529,VLOOKUP($A529,posting!$A:$N,11,FALSE),"")</f>
        <v/>
      </c>
      <c r="O529" s="9" t="str">
        <f>IF($A529,IF(VLOOKUP($A529,posting!$A:$N,13,FALSE)&gt;0,VLOOKUP($A529,posting!$A:$N,13,FALSE),""),"")</f>
        <v/>
      </c>
      <c r="P529" s="9" t="str">
        <f>IF($A529,IF(VLOOKUP($A529,posting!$A:$N,14,FALSE)&gt;0,VLOOKUP($A529,posting!$A:$N,14,FALSE),""),"")</f>
        <v/>
      </c>
      <c r="Q529" s="9" t="str">
        <f>IF($O529="","",VLOOKUP($O529,image!$A:$N,3,FALSE))</f>
        <v/>
      </c>
    </row>
    <row r="530" spans="2:17" x14ac:dyDescent="0.25">
      <c r="B530" s="9" t="str">
        <f>IF($A530,VLOOKUP($A530,posting!$A:$N,2,FALSE),"")</f>
        <v/>
      </c>
      <c r="C530" s="9" t="str">
        <f>IF($A530,VLOOKUP($A530,posting!$A:$N,3,FALSE),"")</f>
        <v/>
      </c>
      <c r="D530" s="25" t="str">
        <f>IF($A530,VLOOKUP($A530,posting!$A:$N,4,FALSE),"")</f>
        <v/>
      </c>
      <c r="E530" s="9" t="str">
        <f>IF($A530,VLOOKUP($A530,posting!$A:$N,12,FALSE),"")</f>
        <v/>
      </c>
      <c r="H530" s="9" t="str">
        <f>IF($A530,IF(VLOOKUP($A530,posting!$A:$N,5,FALSE)&gt;0,VLOOKUP($A530,posting!$A:$N,5,FALSE),""),"")</f>
        <v/>
      </c>
      <c r="I530" s="26" t="str">
        <f>IF($A530,VLOOKUP($A530,posting!$A:$N,6,FALSE),"")</f>
        <v/>
      </c>
      <c r="J530" s="26" t="str">
        <f>IF($A530,VLOOKUP($A530,posting!$A:$N,7,FALSE),"")</f>
        <v/>
      </c>
      <c r="K530" s="26" t="str">
        <f>IF($A530,VLOOKUP($A530,posting!$A:$N,8,FALSE),"")</f>
        <v/>
      </c>
      <c r="L530" s="26" t="str">
        <f>IF($A530,VLOOKUP($A530,posting!$A:$N,9,FALSE),"")</f>
        <v/>
      </c>
      <c r="M530" s="9" t="str">
        <f>IF($A530,VLOOKUP($A530,posting!$A:$N,10,FALSE),"")</f>
        <v/>
      </c>
      <c r="N530" s="9" t="str">
        <f>IF($A530,VLOOKUP($A530,posting!$A:$N,11,FALSE),"")</f>
        <v/>
      </c>
      <c r="O530" s="9" t="str">
        <f>IF($A530,IF(VLOOKUP($A530,posting!$A:$N,13,FALSE)&gt;0,VLOOKUP($A530,posting!$A:$N,13,FALSE),""),"")</f>
        <v/>
      </c>
      <c r="P530" s="9" t="str">
        <f>IF($A530,IF(VLOOKUP($A530,posting!$A:$N,14,FALSE)&gt;0,VLOOKUP($A530,posting!$A:$N,14,FALSE),""),"")</f>
        <v/>
      </c>
      <c r="Q530" s="9" t="str">
        <f>IF($O530="","",VLOOKUP($O530,image!$A:$N,3,FALSE))</f>
        <v/>
      </c>
    </row>
    <row r="531" spans="2:17" x14ac:dyDescent="0.25">
      <c r="B531" s="9" t="str">
        <f>IF($A531,VLOOKUP($A531,posting!$A:$N,2,FALSE),"")</f>
        <v/>
      </c>
      <c r="C531" s="9" t="str">
        <f>IF($A531,VLOOKUP($A531,posting!$A:$N,3,FALSE),"")</f>
        <v/>
      </c>
      <c r="D531" s="25" t="str">
        <f>IF($A531,VLOOKUP($A531,posting!$A:$N,4,FALSE),"")</f>
        <v/>
      </c>
      <c r="E531" s="9" t="str">
        <f>IF($A531,VLOOKUP($A531,posting!$A:$N,12,FALSE),"")</f>
        <v/>
      </c>
      <c r="H531" s="9" t="str">
        <f>IF($A531,IF(VLOOKUP($A531,posting!$A:$N,5,FALSE)&gt;0,VLOOKUP($A531,posting!$A:$N,5,FALSE),""),"")</f>
        <v/>
      </c>
      <c r="I531" s="26" t="str">
        <f>IF($A531,VLOOKUP($A531,posting!$A:$N,6,FALSE),"")</f>
        <v/>
      </c>
      <c r="J531" s="26" t="str">
        <f>IF($A531,VLOOKUP($A531,posting!$A:$N,7,FALSE),"")</f>
        <v/>
      </c>
      <c r="K531" s="26" t="str">
        <f>IF($A531,VLOOKUP($A531,posting!$A:$N,8,FALSE),"")</f>
        <v/>
      </c>
      <c r="L531" s="26" t="str">
        <f>IF($A531,VLOOKUP($A531,posting!$A:$N,9,FALSE),"")</f>
        <v/>
      </c>
      <c r="M531" s="9" t="str">
        <f>IF($A531,VLOOKUP($A531,posting!$A:$N,10,FALSE),"")</f>
        <v/>
      </c>
      <c r="N531" s="9" t="str">
        <f>IF($A531,VLOOKUP($A531,posting!$A:$N,11,FALSE),"")</f>
        <v/>
      </c>
      <c r="O531" s="9" t="str">
        <f>IF($A531,IF(VLOOKUP($A531,posting!$A:$N,13,FALSE)&gt;0,VLOOKUP($A531,posting!$A:$N,13,FALSE),""),"")</f>
        <v/>
      </c>
      <c r="P531" s="9" t="str">
        <f>IF($A531,IF(VLOOKUP($A531,posting!$A:$N,14,FALSE)&gt;0,VLOOKUP($A531,posting!$A:$N,14,FALSE),""),"")</f>
        <v/>
      </c>
      <c r="Q531" s="9" t="str">
        <f>IF($O531="","",VLOOKUP($O531,image!$A:$N,3,FALSE))</f>
        <v/>
      </c>
    </row>
    <row r="532" spans="2:17" x14ac:dyDescent="0.25">
      <c r="B532" s="9" t="str">
        <f>IF($A532,VLOOKUP($A532,posting!$A:$N,2,FALSE),"")</f>
        <v/>
      </c>
      <c r="C532" s="9" t="str">
        <f>IF($A532,VLOOKUP($A532,posting!$A:$N,3,FALSE),"")</f>
        <v/>
      </c>
      <c r="D532" s="25" t="str">
        <f>IF($A532,VLOOKUP($A532,posting!$A:$N,4,FALSE),"")</f>
        <v/>
      </c>
      <c r="E532" s="9" t="str">
        <f>IF($A532,VLOOKUP($A532,posting!$A:$N,12,FALSE),"")</f>
        <v/>
      </c>
      <c r="H532" s="9" t="str">
        <f>IF($A532,IF(VLOOKUP($A532,posting!$A:$N,5,FALSE)&gt;0,VLOOKUP($A532,posting!$A:$N,5,FALSE),""),"")</f>
        <v/>
      </c>
      <c r="I532" s="26" t="str">
        <f>IF($A532,VLOOKUP($A532,posting!$A:$N,6,FALSE),"")</f>
        <v/>
      </c>
      <c r="J532" s="26" t="str">
        <f>IF($A532,VLOOKUP($A532,posting!$A:$N,7,FALSE),"")</f>
        <v/>
      </c>
      <c r="K532" s="26" t="str">
        <f>IF($A532,VLOOKUP($A532,posting!$A:$N,8,FALSE),"")</f>
        <v/>
      </c>
      <c r="L532" s="26" t="str">
        <f>IF($A532,VLOOKUP($A532,posting!$A:$N,9,FALSE),"")</f>
        <v/>
      </c>
      <c r="M532" s="9" t="str">
        <f>IF($A532,VLOOKUP($A532,posting!$A:$N,10,FALSE),"")</f>
        <v/>
      </c>
      <c r="N532" s="9" t="str">
        <f>IF($A532,VLOOKUP($A532,posting!$A:$N,11,FALSE),"")</f>
        <v/>
      </c>
      <c r="O532" s="9" t="str">
        <f>IF($A532,IF(VLOOKUP($A532,posting!$A:$N,13,FALSE)&gt;0,VLOOKUP($A532,posting!$A:$N,13,FALSE),""),"")</f>
        <v/>
      </c>
      <c r="P532" s="9" t="str">
        <f>IF($A532,IF(VLOOKUP($A532,posting!$A:$N,14,FALSE)&gt;0,VLOOKUP($A532,posting!$A:$N,14,FALSE),""),"")</f>
        <v/>
      </c>
      <c r="Q532" s="9" t="str">
        <f>IF($O532="","",VLOOKUP($O532,image!$A:$N,3,FALSE))</f>
        <v/>
      </c>
    </row>
    <row r="533" spans="2:17" x14ac:dyDescent="0.25">
      <c r="B533" s="9" t="str">
        <f>IF($A533,VLOOKUP($A533,posting!$A:$N,2,FALSE),"")</f>
        <v/>
      </c>
      <c r="C533" s="9" t="str">
        <f>IF($A533,VLOOKUP($A533,posting!$A:$N,3,FALSE),"")</f>
        <v/>
      </c>
      <c r="D533" s="25" t="str">
        <f>IF($A533,VLOOKUP($A533,posting!$A:$N,4,FALSE),"")</f>
        <v/>
      </c>
      <c r="E533" s="9" t="str">
        <f>IF($A533,VLOOKUP($A533,posting!$A:$N,12,FALSE),"")</f>
        <v/>
      </c>
      <c r="H533" s="9" t="str">
        <f>IF($A533,IF(VLOOKUP($A533,posting!$A:$N,5,FALSE)&gt;0,VLOOKUP($A533,posting!$A:$N,5,FALSE),""),"")</f>
        <v/>
      </c>
      <c r="I533" s="26" t="str">
        <f>IF($A533,VLOOKUP($A533,posting!$A:$N,6,FALSE),"")</f>
        <v/>
      </c>
      <c r="J533" s="26" t="str">
        <f>IF($A533,VLOOKUP($A533,posting!$A:$N,7,FALSE),"")</f>
        <v/>
      </c>
      <c r="K533" s="26" t="str">
        <f>IF($A533,VLOOKUP($A533,posting!$A:$N,8,FALSE),"")</f>
        <v/>
      </c>
      <c r="L533" s="26" t="str">
        <f>IF($A533,VLOOKUP($A533,posting!$A:$N,9,FALSE),"")</f>
        <v/>
      </c>
      <c r="M533" s="9" t="str">
        <f>IF($A533,VLOOKUP($A533,posting!$A:$N,10,FALSE),"")</f>
        <v/>
      </c>
      <c r="N533" s="9" t="str">
        <f>IF($A533,VLOOKUP($A533,posting!$A:$N,11,FALSE),"")</f>
        <v/>
      </c>
      <c r="O533" s="9" t="str">
        <f>IF($A533,IF(VLOOKUP($A533,posting!$A:$N,13,FALSE)&gt;0,VLOOKUP($A533,posting!$A:$N,13,FALSE),""),"")</f>
        <v/>
      </c>
      <c r="P533" s="9" t="str">
        <f>IF($A533,IF(VLOOKUP($A533,posting!$A:$N,14,FALSE)&gt;0,VLOOKUP($A533,posting!$A:$N,14,FALSE),""),"")</f>
        <v/>
      </c>
      <c r="Q533" s="9" t="str">
        <f>IF($O533="","",VLOOKUP($O533,image!$A:$N,3,FALSE))</f>
        <v/>
      </c>
    </row>
    <row r="534" spans="2:17" x14ac:dyDescent="0.25">
      <c r="B534" s="9" t="str">
        <f>IF($A534,VLOOKUP($A534,posting!$A:$N,2,FALSE),"")</f>
        <v/>
      </c>
      <c r="C534" s="9" t="str">
        <f>IF($A534,VLOOKUP($A534,posting!$A:$N,3,FALSE),"")</f>
        <v/>
      </c>
      <c r="D534" s="25" t="str">
        <f>IF($A534,VLOOKUP($A534,posting!$A:$N,4,FALSE),"")</f>
        <v/>
      </c>
      <c r="E534" s="9" t="str">
        <f>IF($A534,VLOOKUP($A534,posting!$A:$N,12,FALSE),"")</f>
        <v/>
      </c>
      <c r="H534" s="9" t="str">
        <f>IF($A534,IF(VLOOKUP($A534,posting!$A:$N,5,FALSE)&gt;0,VLOOKUP($A534,posting!$A:$N,5,FALSE),""),"")</f>
        <v/>
      </c>
      <c r="I534" s="26" t="str">
        <f>IF($A534,VLOOKUP($A534,posting!$A:$N,6,FALSE),"")</f>
        <v/>
      </c>
      <c r="J534" s="26" t="str">
        <f>IF($A534,VLOOKUP($A534,posting!$A:$N,7,FALSE),"")</f>
        <v/>
      </c>
      <c r="K534" s="26" t="str">
        <f>IF($A534,VLOOKUP($A534,posting!$A:$N,8,FALSE),"")</f>
        <v/>
      </c>
      <c r="L534" s="26" t="str">
        <f>IF($A534,VLOOKUP($A534,posting!$A:$N,9,FALSE),"")</f>
        <v/>
      </c>
      <c r="M534" s="9" t="str">
        <f>IF($A534,VLOOKUP($A534,posting!$A:$N,10,FALSE),"")</f>
        <v/>
      </c>
      <c r="N534" s="9" t="str">
        <f>IF($A534,VLOOKUP($A534,posting!$A:$N,11,FALSE),"")</f>
        <v/>
      </c>
      <c r="O534" s="9" t="str">
        <f>IF($A534,IF(VLOOKUP($A534,posting!$A:$N,13,FALSE)&gt;0,VLOOKUP($A534,posting!$A:$N,13,FALSE),""),"")</f>
        <v/>
      </c>
      <c r="P534" s="9" t="str">
        <f>IF($A534,IF(VLOOKUP($A534,posting!$A:$N,14,FALSE)&gt;0,VLOOKUP($A534,posting!$A:$N,14,FALSE),""),"")</f>
        <v/>
      </c>
      <c r="Q534" s="9" t="str">
        <f>IF($O534="","",VLOOKUP($O534,image!$A:$N,3,FALSE))</f>
        <v/>
      </c>
    </row>
    <row r="535" spans="2:17" x14ac:dyDescent="0.25">
      <c r="B535" s="9" t="str">
        <f>IF($A535,VLOOKUP($A535,posting!$A:$N,2,FALSE),"")</f>
        <v/>
      </c>
      <c r="C535" s="9" t="str">
        <f>IF($A535,VLOOKUP($A535,posting!$A:$N,3,FALSE),"")</f>
        <v/>
      </c>
      <c r="D535" s="25" t="str">
        <f>IF($A535,VLOOKUP($A535,posting!$A:$N,4,FALSE),"")</f>
        <v/>
      </c>
      <c r="E535" s="9" t="str">
        <f>IF($A535,VLOOKUP($A535,posting!$A:$N,12,FALSE),"")</f>
        <v/>
      </c>
      <c r="H535" s="9" t="str">
        <f>IF($A535,IF(VLOOKUP($A535,posting!$A:$N,5,FALSE)&gt;0,VLOOKUP($A535,posting!$A:$N,5,FALSE),""),"")</f>
        <v/>
      </c>
      <c r="I535" s="26" t="str">
        <f>IF($A535,VLOOKUP($A535,posting!$A:$N,6,FALSE),"")</f>
        <v/>
      </c>
      <c r="J535" s="26" t="str">
        <f>IF($A535,VLOOKUP($A535,posting!$A:$N,7,FALSE),"")</f>
        <v/>
      </c>
      <c r="K535" s="26" t="str">
        <f>IF($A535,VLOOKUP($A535,posting!$A:$N,8,FALSE),"")</f>
        <v/>
      </c>
      <c r="L535" s="26" t="str">
        <f>IF($A535,VLOOKUP($A535,posting!$A:$N,9,FALSE),"")</f>
        <v/>
      </c>
      <c r="M535" s="9" t="str">
        <f>IF($A535,VLOOKUP($A535,posting!$A:$N,10,FALSE),"")</f>
        <v/>
      </c>
      <c r="N535" s="9" t="str">
        <f>IF($A535,VLOOKUP($A535,posting!$A:$N,11,FALSE),"")</f>
        <v/>
      </c>
      <c r="O535" s="9" t="str">
        <f>IF($A535,IF(VLOOKUP($A535,posting!$A:$N,13,FALSE)&gt;0,VLOOKUP($A535,posting!$A:$N,13,FALSE),""),"")</f>
        <v/>
      </c>
      <c r="P535" s="9" t="str">
        <f>IF($A535,IF(VLOOKUP($A535,posting!$A:$N,14,FALSE)&gt;0,VLOOKUP($A535,posting!$A:$N,14,FALSE),""),"")</f>
        <v/>
      </c>
      <c r="Q535" s="9" t="str">
        <f>IF($O535="","",VLOOKUP($O535,image!$A:$N,3,FALSE))</f>
        <v/>
      </c>
    </row>
    <row r="536" spans="2:17" x14ac:dyDescent="0.25">
      <c r="B536" s="9" t="str">
        <f>IF($A536,VLOOKUP($A536,posting!$A:$N,2,FALSE),"")</f>
        <v/>
      </c>
      <c r="C536" s="9" t="str">
        <f>IF($A536,VLOOKUP($A536,posting!$A:$N,3,FALSE),"")</f>
        <v/>
      </c>
      <c r="D536" s="25" t="str">
        <f>IF($A536,VLOOKUP($A536,posting!$A:$N,4,FALSE),"")</f>
        <v/>
      </c>
      <c r="E536" s="9" t="str">
        <f>IF($A536,VLOOKUP($A536,posting!$A:$N,12,FALSE),"")</f>
        <v/>
      </c>
      <c r="H536" s="9" t="str">
        <f>IF($A536,IF(VLOOKUP($A536,posting!$A:$N,5,FALSE)&gt;0,VLOOKUP($A536,posting!$A:$N,5,FALSE),""),"")</f>
        <v/>
      </c>
      <c r="I536" s="26" t="str">
        <f>IF($A536,VLOOKUP($A536,posting!$A:$N,6,FALSE),"")</f>
        <v/>
      </c>
      <c r="J536" s="26" t="str">
        <f>IF($A536,VLOOKUP($A536,posting!$A:$N,7,FALSE),"")</f>
        <v/>
      </c>
      <c r="K536" s="26" t="str">
        <f>IF($A536,VLOOKUP($A536,posting!$A:$N,8,FALSE),"")</f>
        <v/>
      </c>
      <c r="L536" s="26" t="str">
        <f>IF($A536,VLOOKUP($A536,posting!$A:$N,9,FALSE),"")</f>
        <v/>
      </c>
      <c r="M536" s="9" t="str">
        <f>IF($A536,VLOOKUP($A536,posting!$A:$N,10,FALSE),"")</f>
        <v/>
      </c>
      <c r="N536" s="9" t="str">
        <f>IF($A536,VLOOKUP($A536,posting!$A:$N,11,FALSE),"")</f>
        <v/>
      </c>
      <c r="O536" s="9" t="str">
        <f>IF($A536,IF(VLOOKUP($A536,posting!$A:$N,13,FALSE)&gt;0,VLOOKUP($A536,posting!$A:$N,13,FALSE),""),"")</f>
        <v/>
      </c>
      <c r="P536" s="9" t="str">
        <f>IF($A536,IF(VLOOKUP($A536,posting!$A:$N,14,FALSE)&gt;0,VLOOKUP($A536,posting!$A:$N,14,FALSE),""),"")</f>
        <v/>
      </c>
      <c r="Q536" s="9" t="str">
        <f>IF($O536="","",VLOOKUP($O536,image!$A:$N,3,FALSE))</f>
        <v/>
      </c>
    </row>
    <row r="537" spans="2:17" x14ac:dyDescent="0.25">
      <c r="B537" s="9" t="str">
        <f>IF($A537,VLOOKUP($A537,posting!$A:$N,2,FALSE),"")</f>
        <v/>
      </c>
      <c r="C537" s="9" t="str">
        <f>IF($A537,VLOOKUP($A537,posting!$A:$N,3,FALSE),"")</f>
        <v/>
      </c>
      <c r="D537" s="25" t="str">
        <f>IF($A537,VLOOKUP($A537,posting!$A:$N,4,FALSE),"")</f>
        <v/>
      </c>
      <c r="E537" s="9" t="str">
        <f>IF($A537,VLOOKUP($A537,posting!$A:$N,12,FALSE),"")</f>
        <v/>
      </c>
      <c r="H537" s="9" t="str">
        <f>IF($A537,IF(VLOOKUP($A537,posting!$A:$N,5,FALSE)&gt;0,VLOOKUP($A537,posting!$A:$N,5,FALSE),""),"")</f>
        <v/>
      </c>
      <c r="I537" s="26" t="str">
        <f>IF($A537,VLOOKUP($A537,posting!$A:$N,6,FALSE),"")</f>
        <v/>
      </c>
      <c r="J537" s="26" t="str">
        <f>IF($A537,VLOOKUP($A537,posting!$A:$N,7,FALSE),"")</f>
        <v/>
      </c>
      <c r="K537" s="26" t="str">
        <f>IF($A537,VLOOKUP($A537,posting!$A:$N,8,FALSE),"")</f>
        <v/>
      </c>
      <c r="L537" s="26" t="str">
        <f>IF($A537,VLOOKUP($A537,posting!$A:$N,9,FALSE),"")</f>
        <v/>
      </c>
      <c r="M537" s="9" t="str">
        <f>IF($A537,VLOOKUP($A537,posting!$A:$N,10,FALSE),"")</f>
        <v/>
      </c>
      <c r="N537" s="9" t="str">
        <f>IF($A537,VLOOKUP($A537,posting!$A:$N,11,FALSE),"")</f>
        <v/>
      </c>
      <c r="O537" s="9" t="str">
        <f>IF($A537,IF(VLOOKUP($A537,posting!$A:$N,13,FALSE)&gt;0,VLOOKUP($A537,posting!$A:$N,13,FALSE),""),"")</f>
        <v/>
      </c>
      <c r="P537" s="9" t="str">
        <f>IF($A537,IF(VLOOKUP($A537,posting!$A:$N,14,FALSE)&gt;0,VLOOKUP($A537,posting!$A:$N,14,FALSE),""),"")</f>
        <v/>
      </c>
      <c r="Q537" s="9" t="str">
        <f>IF($O537="","",VLOOKUP($O537,image!$A:$N,3,FALSE))</f>
        <v/>
      </c>
    </row>
    <row r="538" spans="2:17" x14ac:dyDescent="0.25">
      <c r="B538" s="9" t="str">
        <f>IF($A538,VLOOKUP($A538,posting!$A:$N,2,FALSE),"")</f>
        <v/>
      </c>
      <c r="C538" s="9" t="str">
        <f>IF($A538,VLOOKUP($A538,posting!$A:$N,3,FALSE),"")</f>
        <v/>
      </c>
      <c r="D538" s="25" t="str">
        <f>IF($A538,VLOOKUP($A538,posting!$A:$N,4,FALSE),"")</f>
        <v/>
      </c>
      <c r="E538" s="9" t="str">
        <f>IF($A538,VLOOKUP($A538,posting!$A:$N,12,FALSE),"")</f>
        <v/>
      </c>
      <c r="H538" s="9" t="str">
        <f>IF($A538,IF(VLOOKUP($A538,posting!$A:$N,5,FALSE)&gt;0,VLOOKUP($A538,posting!$A:$N,5,FALSE),""),"")</f>
        <v/>
      </c>
      <c r="I538" s="26" t="str">
        <f>IF($A538,VLOOKUP($A538,posting!$A:$N,6,FALSE),"")</f>
        <v/>
      </c>
      <c r="J538" s="26" t="str">
        <f>IF($A538,VLOOKUP($A538,posting!$A:$N,7,FALSE),"")</f>
        <v/>
      </c>
      <c r="K538" s="26" t="str">
        <f>IF($A538,VLOOKUP($A538,posting!$A:$N,8,FALSE),"")</f>
        <v/>
      </c>
      <c r="L538" s="26" t="str">
        <f>IF($A538,VLOOKUP($A538,posting!$A:$N,9,FALSE),"")</f>
        <v/>
      </c>
      <c r="M538" s="9" t="str">
        <f>IF($A538,VLOOKUP($A538,posting!$A:$N,10,FALSE),"")</f>
        <v/>
      </c>
      <c r="N538" s="9" t="str">
        <f>IF($A538,VLOOKUP($A538,posting!$A:$N,11,FALSE),"")</f>
        <v/>
      </c>
      <c r="O538" s="9" t="str">
        <f>IF($A538,IF(VLOOKUP($A538,posting!$A:$N,13,FALSE)&gt;0,VLOOKUP($A538,posting!$A:$N,13,FALSE),""),"")</f>
        <v/>
      </c>
      <c r="P538" s="9" t="str">
        <f>IF($A538,IF(VLOOKUP($A538,posting!$A:$N,14,FALSE)&gt;0,VLOOKUP($A538,posting!$A:$N,14,FALSE),""),"")</f>
        <v/>
      </c>
      <c r="Q538" s="9" t="str">
        <f>IF($O538="","",VLOOKUP($O538,image!$A:$N,3,FALSE))</f>
        <v/>
      </c>
    </row>
    <row r="539" spans="2:17" x14ac:dyDescent="0.25">
      <c r="B539" s="9" t="str">
        <f>IF($A539,VLOOKUP($A539,posting!$A:$N,2,FALSE),"")</f>
        <v/>
      </c>
      <c r="C539" s="9" t="str">
        <f>IF($A539,VLOOKUP($A539,posting!$A:$N,3,FALSE),"")</f>
        <v/>
      </c>
      <c r="D539" s="25" t="str">
        <f>IF($A539,VLOOKUP($A539,posting!$A:$N,4,FALSE),"")</f>
        <v/>
      </c>
      <c r="E539" s="9" t="str">
        <f>IF($A539,VLOOKUP($A539,posting!$A:$N,12,FALSE),"")</f>
        <v/>
      </c>
      <c r="H539" s="9" t="str">
        <f>IF($A539,IF(VLOOKUP($A539,posting!$A:$N,5,FALSE)&gt;0,VLOOKUP($A539,posting!$A:$N,5,FALSE),""),"")</f>
        <v/>
      </c>
      <c r="I539" s="26" t="str">
        <f>IF($A539,VLOOKUP($A539,posting!$A:$N,6,FALSE),"")</f>
        <v/>
      </c>
      <c r="J539" s="26" t="str">
        <f>IF($A539,VLOOKUP($A539,posting!$A:$N,7,FALSE),"")</f>
        <v/>
      </c>
      <c r="K539" s="26" t="str">
        <f>IF($A539,VLOOKUP($A539,posting!$A:$N,8,FALSE),"")</f>
        <v/>
      </c>
      <c r="L539" s="26" t="str">
        <f>IF($A539,VLOOKUP($A539,posting!$A:$N,9,FALSE),"")</f>
        <v/>
      </c>
      <c r="M539" s="9" t="str">
        <f>IF($A539,VLOOKUP($A539,posting!$A:$N,10,FALSE),"")</f>
        <v/>
      </c>
      <c r="N539" s="9" t="str">
        <f>IF($A539,VLOOKUP($A539,posting!$A:$N,11,FALSE),"")</f>
        <v/>
      </c>
      <c r="O539" s="9" t="str">
        <f>IF($A539,IF(VLOOKUP($A539,posting!$A:$N,13,FALSE)&gt;0,VLOOKUP($A539,posting!$A:$N,13,FALSE),""),"")</f>
        <v/>
      </c>
      <c r="P539" s="9" t="str">
        <f>IF($A539,IF(VLOOKUP($A539,posting!$A:$N,14,FALSE)&gt;0,VLOOKUP($A539,posting!$A:$N,14,FALSE),""),"")</f>
        <v/>
      </c>
      <c r="Q539" s="9" t="str">
        <f>IF($O539="","",VLOOKUP($O539,image!$A:$N,3,FALSE))</f>
        <v/>
      </c>
    </row>
    <row r="540" spans="2:17" x14ac:dyDescent="0.25">
      <c r="B540" s="9" t="str">
        <f>IF($A540,VLOOKUP($A540,posting!$A:$N,2,FALSE),"")</f>
        <v/>
      </c>
      <c r="C540" s="9" t="str">
        <f>IF($A540,VLOOKUP($A540,posting!$A:$N,3,FALSE),"")</f>
        <v/>
      </c>
      <c r="D540" s="25" t="str">
        <f>IF($A540,VLOOKUP($A540,posting!$A:$N,4,FALSE),"")</f>
        <v/>
      </c>
      <c r="E540" s="9" t="str">
        <f>IF($A540,VLOOKUP($A540,posting!$A:$N,12,FALSE),"")</f>
        <v/>
      </c>
      <c r="H540" s="9" t="str">
        <f>IF($A540,IF(VLOOKUP($A540,posting!$A:$N,5,FALSE)&gt;0,VLOOKUP($A540,posting!$A:$N,5,FALSE),""),"")</f>
        <v/>
      </c>
      <c r="I540" s="26" t="str">
        <f>IF($A540,VLOOKUP($A540,posting!$A:$N,6,FALSE),"")</f>
        <v/>
      </c>
      <c r="J540" s="26" t="str">
        <f>IF($A540,VLOOKUP($A540,posting!$A:$N,7,FALSE),"")</f>
        <v/>
      </c>
      <c r="K540" s="26" t="str">
        <f>IF($A540,VLOOKUP($A540,posting!$A:$N,8,FALSE),"")</f>
        <v/>
      </c>
      <c r="L540" s="26" t="str">
        <f>IF($A540,VLOOKUP($A540,posting!$A:$N,9,FALSE),"")</f>
        <v/>
      </c>
      <c r="M540" s="9" t="str">
        <f>IF($A540,VLOOKUP($A540,posting!$A:$N,10,FALSE),"")</f>
        <v/>
      </c>
      <c r="N540" s="9" t="str">
        <f>IF($A540,VLOOKUP($A540,posting!$A:$N,11,FALSE),"")</f>
        <v/>
      </c>
      <c r="O540" s="9" t="str">
        <f>IF($A540,IF(VLOOKUP($A540,posting!$A:$N,13,FALSE)&gt;0,VLOOKUP($A540,posting!$A:$N,13,FALSE),""),"")</f>
        <v/>
      </c>
      <c r="P540" s="9" t="str">
        <f>IF($A540,IF(VLOOKUP($A540,posting!$A:$N,14,FALSE)&gt;0,VLOOKUP($A540,posting!$A:$N,14,FALSE),""),"")</f>
        <v/>
      </c>
      <c r="Q540" s="9" t="str">
        <f>IF($O540="","",VLOOKUP($O540,image!$A:$N,3,FALSE))</f>
        <v/>
      </c>
    </row>
    <row r="541" spans="2:17" x14ac:dyDescent="0.25">
      <c r="B541" s="9" t="str">
        <f>IF($A541,VLOOKUP($A541,posting!$A:$N,2,FALSE),"")</f>
        <v/>
      </c>
      <c r="C541" s="9" t="str">
        <f>IF($A541,VLOOKUP($A541,posting!$A:$N,3,FALSE),"")</f>
        <v/>
      </c>
      <c r="D541" s="25" t="str">
        <f>IF($A541,VLOOKUP($A541,posting!$A:$N,4,FALSE),"")</f>
        <v/>
      </c>
      <c r="E541" s="9" t="str">
        <f>IF($A541,VLOOKUP($A541,posting!$A:$N,12,FALSE),"")</f>
        <v/>
      </c>
      <c r="H541" s="9" t="str">
        <f>IF($A541,IF(VLOOKUP($A541,posting!$A:$N,5,FALSE)&gt;0,VLOOKUP($A541,posting!$A:$N,5,FALSE),""),"")</f>
        <v/>
      </c>
      <c r="I541" s="26" t="str">
        <f>IF($A541,VLOOKUP($A541,posting!$A:$N,6,FALSE),"")</f>
        <v/>
      </c>
      <c r="J541" s="26" t="str">
        <f>IF($A541,VLOOKUP($A541,posting!$A:$N,7,FALSE),"")</f>
        <v/>
      </c>
      <c r="K541" s="26" t="str">
        <f>IF($A541,VLOOKUP($A541,posting!$A:$N,8,FALSE),"")</f>
        <v/>
      </c>
      <c r="L541" s="26" t="str">
        <f>IF($A541,VLOOKUP($A541,posting!$A:$N,9,FALSE),"")</f>
        <v/>
      </c>
      <c r="M541" s="9" t="str">
        <f>IF($A541,VLOOKUP($A541,posting!$A:$N,10,FALSE),"")</f>
        <v/>
      </c>
      <c r="N541" s="9" t="str">
        <f>IF($A541,VLOOKUP($A541,posting!$A:$N,11,FALSE),"")</f>
        <v/>
      </c>
      <c r="O541" s="9" t="str">
        <f>IF($A541,IF(VLOOKUP($A541,posting!$A:$N,13,FALSE)&gt;0,VLOOKUP($A541,posting!$A:$N,13,FALSE),""),"")</f>
        <v/>
      </c>
      <c r="P541" s="9" t="str">
        <f>IF($A541,IF(VLOOKUP($A541,posting!$A:$N,14,FALSE)&gt;0,VLOOKUP($A541,posting!$A:$N,14,FALSE),""),"")</f>
        <v/>
      </c>
      <c r="Q541" s="9" t="str">
        <f>IF($O541="","",VLOOKUP($O541,image!$A:$N,3,FALSE))</f>
        <v/>
      </c>
    </row>
    <row r="542" spans="2:17" x14ac:dyDescent="0.25">
      <c r="B542" s="9" t="str">
        <f>IF($A542,VLOOKUP($A542,posting!$A:$N,2,FALSE),"")</f>
        <v/>
      </c>
      <c r="C542" s="9" t="str">
        <f>IF($A542,VLOOKUP($A542,posting!$A:$N,3,FALSE),"")</f>
        <v/>
      </c>
      <c r="D542" s="25" t="str">
        <f>IF($A542,VLOOKUP($A542,posting!$A:$N,4,FALSE),"")</f>
        <v/>
      </c>
      <c r="E542" s="9" t="str">
        <f>IF($A542,VLOOKUP($A542,posting!$A:$N,12,FALSE),"")</f>
        <v/>
      </c>
      <c r="H542" s="9" t="str">
        <f>IF($A542,IF(VLOOKUP($A542,posting!$A:$N,5,FALSE)&gt;0,VLOOKUP($A542,posting!$A:$N,5,FALSE),""),"")</f>
        <v/>
      </c>
      <c r="I542" s="26" t="str">
        <f>IF($A542,VLOOKUP($A542,posting!$A:$N,6,FALSE),"")</f>
        <v/>
      </c>
      <c r="J542" s="26" t="str">
        <f>IF($A542,VLOOKUP($A542,posting!$A:$N,7,FALSE),"")</f>
        <v/>
      </c>
      <c r="K542" s="26" t="str">
        <f>IF($A542,VLOOKUP($A542,posting!$A:$N,8,FALSE),"")</f>
        <v/>
      </c>
      <c r="L542" s="26" t="str">
        <f>IF($A542,VLOOKUP($A542,posting!$A:$N,9,FALSE),"")</f>
        <v/>
      </c>
      <c r="M542" s="9" t="str">
        <f>IF($A542,VLOOKUP($A542,posting!$A:$N,10,FALSE),"")</f>
        <v/>
      </c>
      <c r="N542" s="9" t="str">
        <f>IF($A542,VLOOKUP($A542,posting!$A:$N,11,FALSE),"")</f>
        <v/>
      </c>
      <c r="O542" s="9" t="str">
        <f>IF($A542,IF(VLOOKUP($A542,posting!$A:$N,13,FALSE)&gt;0,VLOOKUP($A542,posting!$A:$N,13,FALSE),""),"")</f>
        <v/>
      </c>
      <c r="P542" s="9" t="str">
        <f>IF($A542,IF(VLOOKUP($A542,posting!$A:$N,14,FALSE)&gt;0,VLOOKUP($A542,posting!$A:$N,14,FALSE),""),"")</f>
        <v/>
      </c>
      <c r="Q542" s="9" t="str">
        <f>IF($O542="","",VLOOKUP($O542,image!$A:$N,3,FALSE))</f>
        <v/>
      </c>
    </row>
    <row r="543" spans="2:17" x14ac:dyDescent="0.25">
      <c r="B543" s="9" t="str">
        <f>IF($A543,VLOOKUP($A543,posting!$A:$N,2,FALSE),"")</f>
        <v/>
      </c>
      <c r="C543" s="9" t="str">
        <f>IF($A543,VLOOKUP($A543,posting!$A:$N,3,FALSE),"")</f>
        <v/>
      </c>
      <c r="D543" s="25" t="str">
        <f>IF($A543,VLOOKUP($A543,posting!$A:$N,4,FALSE),"")</f>
        <v/>
      </c>
      <c r="E543" s="9" t="str">
        <f>IF($A543,VLOOKUP($A543,posting!$A:$N,12,FALSE),"")</f>
        <v/>
      </c>
      <c r="H543" s="9" t="str">
        <f>IF($A543,IF(VLOOKUP($A543,posting!$A:$N,5,FALSE)&gt;0,VLOOKUP($A543,posting!$A:$N,5,FALSE),""),"")</f>
        <v/>
      </c>
      <c r="I543" s="26" t="str">
        <f>IF($A543,VLOOKUP($A543,posting!$A:$N,6,FALSE),"")</f>
        <v/>
      </c>
      <c r="J543" s="26" t="str">
        <f>IF($A543,VLOOKUP($A543,posting!$A:$N,7,FALSE),"")</f>
        <v/>
      </c>
      <c r="K543" s="26" t="str">
        <f>IF($A543,VLOOKUP($A543,posting!$A:$N,8,FALSE),"")</f>
        <v/>
      </c>
      <c r="L543" s="26" t="str">
        <f>IF($A543,VLOOKUP($A543,posting!$A:$N,9,FALSE),"")</f>
        <v/>
      </c>
      <c r="M543" s="9" t="str">
        <f>IF($A543,VLOOKUP($A543,posting!$A:$N,10,FALSE),"")</f>
        <v/>
      </c>
      <c r="N543" s="9" t="str">
        <f>IF($A543,VLOOKUP($A543,posting!$A:$N,11,FALSE),"")</f>
        <v/>
      </c>
      <c r="O543" s="9" t="str">
        <f>IF($A543,IF(VLOOKUP($A543,posting!$A:$N,13,FALSE)&gt;0,VLOOKUP($A543,posting!$A:$N,13,FALSE),""),"")</f>
        <v/>
      </c>
      <c r="P543" s="9" t="str">
        <f>IF($A543,IF(VLOOKUP($A543,posting!$A:$N,14,FALSE)&gt;0,VLOOKUP($A543,posting!$A:$N,14,FALSE),""),"")</f>
        <v/>
      </c>
      <c r="Q543" s="9" t="str">
        <f>IF($O543="","",VLOOKUP($O543,image!$A:$N,3,FALSE))</f>
        <v/>
      </c>
    </row>
    <row r="544" spans="2:17" x14ac:dyDescent="0.25">
      <c r="B544" s="9" t="str">
        <f>IF($A544,VLOOKUP($A544,posting!$A:$N,2,FALSE),"")</f>
        <v/>
      </c>
      <c r="C544" s="9" t="str">
        <f>IF($A544,VLOOKUP($A544,posting!$A:$N,3,FALSE),"")</f>
        <v/>
      </c>
      <c r="D544" s="25" t="str">
        <f>IF($A544,VLOOKUP($A544,posting!$A:$N,4,FALSE),"")</f>
        <v/>
      </c>
      <c r="E544" s="9" t="str">
        <f>IF($A544,VLOOKUP($A544,posting!$A:$N,12,FALSE),"")</f>
        <v/>
      </c>
      <c r="H544" s="9" t="str">
        <f>IF($A544,IF(VLOOKUP($A544,posting!$A:$N,5,FALSE)&gt;0,VLOOKUP($A544,posting!$A:$N,5,FALSE),""),"")</f>
        <v/>
      </c>
      <c r="I544" s="26" t="str">
        <f>IF($A544,VLOOKUP($A544,posting!$A:$N,6,FALSE),"")</f>
        <v/>
      </c>
      <c r="J544" s="26" t="str">
        <f>IF($A544,VLOOKUP($A544,posting!$A:$N,7,FALSE),"")</f>
        <v/>
      </c>
      <c r="K544" s="26" t="str">
        <f>IF($A544,VLOOKUP($A544,posting!$A:$N,8,FALSE),"")</f>
        <v/>
      </c>
      <c r="L544" s="26" t="str">
        <f>IF($A544,VLOOKUP($A544,posting!$A:$N,9,FALSE),"")</f>
        <v/>
      </c>
      <c r="M544" s="9" t="str">
        <f>IF($A544,VLOOKUP($A544,posting!$A:$N,10,FALSE),"")</f>
        <v/>
      </c>
      <c r="N544" s="9" t="str">
        <f>IF($A544,VLOOKUP($A544,posting!$A:$N,11,FALSE),"")</f>
        <v/>
      </c>
      <c r="O544" s="9" t="str">
        <f>IF($A544,IF(VLOOKUP($A544,posting!$A:$N,13,FALSE)&gt;0,VLOOKUP($A544,posting!$A:$N,13,FALSE),""),"")</f>
        <v/>
      </c>
      <c r="P544" s="9" t="str">
        <f>IF($A544,IF(VLOOKUP($A544,posting!$A:$N,14,FALSE)&gt;0,VLOOKUP($A544,posting!$A:$N,14,FALSE),""),"")</f>
        <v/>
      </c>
      <c r="Q544" s="9" t="str">
        <f>IF($O544="","",VLOOKUP($O544,image!$A:$N,3,FALSE))</f>
        <v/>
      </c>
    </row>
    <row r="545" spans="2:17" x14ac:dyDescent="0.25">
      <c r="B545" s="9" t="str">
        <f>IF($A545,VLOOKUP($A545,posting!$A:$N,2,FALSE),"")</f>
        <v/>
      </c>
      <c r="C545" s="9" t="str">
        <f>IF($A545,VLOOKUP($A545,posting!$A:$N,3,FALSE),"")</f>
        <v/>
      </c>
      <c r="D545" s="25" t="str">
        <f>IF($A545,VLOOKUP($A545,posting!$A:$N,4,FALSE),"")</f>
        <v/>
      </c>
      <c r="E545" s="9" t="str">
        <f>IF($A545,VLOOKUP($A545,posting!$A:$N,12,FALSE),"")</f>
        <v/>
      </c>
      <c r="H545" s="9" t="str">
        <f>IF($A545,IF(VLOOKUP($A545,posting!$A:$N,5,FALSE)&gt;0,VLOOKUP($A545,posting!$A:$N,5,FALSE),""),"")</f>
        <v/>
      </c>
      <c r="I545" s="26" t="str">
        <f>IF($A545,VLOOKUP($A545,posting!$A:$N,6,FALSE),"")</f>
        <v/>
      </c>
      <c r="J545" s="26" t="str">
        <f>IF($A545,VLOOKUP($A545,posting!$A:$N,7,FALSE),"")</f>
        <v/>
      </c>
      <c r="K545" s="26" t="str">
        <f>IF($A545,VLOOKUP($A545,posting!$A:$N,8,FALSE),"")</f>
        <v/>
      </c>
      <c r="L545" s="26" t="str">
        <f>IF($A545,VLOOKUP($A545,posting!$A:$N,9,FALSE),"")</f>
        <v/>
      </c>
      <c r="M545" s="9" t="str">
        <f>IF($A545,VLOOKUP($A545,posting!$A:$N,10,FALSE),"")</f>
        <v/>
      </c>
      <c r="N545" s="9" t="str">
        <f>IF($A545,VLOOKUP($A545,posting!$A:$N,11,FALSE),"")</f>
        <v/>
      </c>
      <c r="O545" s="9" t="str">
        <f>IF($A545,IF(VLOOKUP($A545,posting!$A:$N,13,FALSE)&gt;0,VLOOKUP($A545,posting!$A:$N,13,FALSE),""),"")</f>
        <v/>
      </c>
      <c r="P545" s="9" t="str">
        <f>IF($A545,IF(VLOOKUP($A545,posting!$A:$N,14,FALSE)&gt;0,VLOOKUP($A545,posting!$A:$N,14,FALSE),""),"")</f>
        <v/>
      </c>
      <c r="Q545" s="9" t="str">
        <f>IF($O545="","",VLOOKUP($O545,image!$A:$N,3,FALSE))</f>
        <v/>
      </c>
    </row>
    <row r="546" spans="2:17" x14ac:dyDescent="0.25">
      <c r="B546" s="9" t="str">
        <f>IF($A546,VLOOKUP($A546,posting!$A:$N,2,FALSE),"")</f>
        <v/>
      </c>
      <c r="C546" s="9" t="str">
        <f>IF($A546,VLOOKUP($A546,posting!$A:$N,3,FALSE),"")</f>
        <v/>
      </c>
      <c r="D546" s="25" t="str">
        <f>IF($A546,VLOOKUP($A546,posting!$A:$N,4,FALSE),"")</f>
        <v/>
      </c>
      <c r="E546" s="9" t="str">
        <f>IF($A546,VLOOKUP($A546,posting!$A:$N,12,FALSE),"")</f>
        <v/>
      </c>
      <c r="H546" s="9" t="str">
        <f>IF($A546,IF(VLOOKUP($A546,posting!$A:$N,5,FALSE)&gt;0,VLOOKUP($A546,posting!$A:$N,5,FALSE),""),"")</f>
        <v/>
      </c>
      <c r="I546" s="26" t="str">
        <f>IF($A546,VLOOKUP($A546,posting!$A:$N,6,FALSE),"")</f>
        <v/>
      </c>
      <c r="J546" s="26" t="str">
        <f>IF($A546,VLOOKUP($A546,posting!$A:$N,7,FALSE),"")</f>
        <v/>
      </c>
      <c r="K546" s="26" t="str">
        <f>IF($A546,VLOOKUP($A546,posting!$A:$N,8,FALSE),"")</f>
        <v/>
      </c>
      <c r="L546" s="26" t="str">
        <f>IF($A546,VLOOKUP($A546,posting!$A:$N,9,FALSE),"")</f>
        <v/>
      </c>
      <c r="M546" s="9" t="str">
        <f>IF($A546,VLOOKUP($A546,posting!$A:$N,10,FALSE),"")</f>
        <v/>
      </c>
      <c r="N546" s="9" t="str">
        <f>IF($A546,VLOOKUP($A546,posting!$A:$N,11,FALSE),"")</f>
        <v/>
      </c>
      <c r="O546" s="9" t="str">
        <f>IF($A546,IF(VLOOKUP($A546,posting!$A:$N,13,FALSE)&gt;0,VLOOKUP($A546,posting!$A:$N,13,FALSE),""),"")</f>
        <v/>
      </c>
      <c r="P546" s="9" t="str">
        <f>IF($A546,IF(VLOOKUP($A546,posting!$A:$N,14,FALSE)&gt;0,VLOOKUP($A546,posting!$A:$N,14,FALSE),""),"")</f>
        <v/>
      </c>
      <c r="Q546" s="9" t="str">
        <f>IF($O546="","",VLOOKUP($O546,image!$A:$N,3,FALSE))</f>
        <v/>
      </c>
    </row>
    <row r="547" spans="2:17" x14ac:dyDescent="0.25">
      <c r="B547" s="9" t="str">
        <f>IF($A547,VLOOKUP($A547,posting!$A:$N,2,FALSE),"")</f>
        <v/>
      </c>
      <c r="C547" s="9" t="str">
        <f>IF($A547,VLOOKUP($A547,posting!$A:$N,3,FALSE),"")</f>
        <v/>
      </c>
      <c r="D547" s="25" t="str">
        <f>IF($A547,VLOOKUP($A547,posting!$A:$N,4,FALSE),"")</f>
        <v/>
      </c>
      <c r="E547" s="9" t="str">
        <f>IF($A547,VLOOKUP($A547,posting!$A:$N,12,FALSE),"")</f>
        <v/>
      </c>
      <c r="H547" s="9" t="str">
        <f>IF($A547,IF(VLOOKUP($A547,posting!$A:$N,5,FALSE)&gt;0,VLOOKUP($A547,posting!$A:$N,5,FALSE),""),"")</f>
        <v/>
      </c>
      <c r="I547" s="26" t="str">
        <f>IF($A547,VLOOKUP($A547,posting!$A:$N,6,FALSE),"")</f>
        <v/>
      </c>
      <c r="J547" s="26" t="str">
        <f>IF($A547,VLOOKUP($A547,posting!$A:$N,7,FALSE),"")</f>
        <v/>
      </c>
      <c r="K547" s="26" t="str">
        <f>IF($A547,VLOOKUP($A547,posting!$A:$N,8,FALSE),"")</f>
        <v/>
      </c>
      <c r="L547" s="26" t="str">
        <f>IF($A547,VLOOKUP($A547,posting!$A:$N,9,FALSE),"")</f>
        <v/>
      </c>
      <c r="M547" s="9" t="str">
        <f>IF($A547,VLOOKUP($A547,posting!$A:$N,10,FALSE),"")</f>
        <v/>
      </c>
      <c r="N547" s="9" t="str">
        <f>IF($A547,VLOOKUP($A547,posting!$A:$N,11,FALSE),"")</f>
        <v/>
      </c>
      <c r="O547" s="9" t="str">
        <f>IF($A547,IF(VLOOKUP($A547,posting!$A:$N,13,FALSE)&gt;0,VLOOKUP($A547,posting!$A:$N,13,FALSE),""),"")</f>
        <v/>
      </c>
      <c r="P547" s="9" t="str">
        <f>IF($A547,IF(VLOOKUP($A547,posting!$A:$N,14,FALSE)&gt;0,VLOOKUP($A547,posting!$A:$N,14,FALSE),""),"")</f>
        <v/>
      </c>
      <c r="Q547" s="9" t="str">
        <f>IF($O547="","",VLOOKUP($O547,image!$A:$N,3,FALSE))</f>
        <v/>
      </c>
    </row>
    <row r="548" spans="2:17" x14ac:dyDescent="0.25">
      <c r="B548" s="9" t="str">
        <f>IF($A548,VLOOKUP($A548,posting!$A:$N,2,FALSE),"")</f>
        <v/>
      </c>
      <c r="C548" s="9" t="str">
        <f>IF($A548,VLOOKUP($A548,posting!$A:$N,3,FALSE),"")</f>
        <v/>
      </c>
      <c r="D548" s="25" t="str">
        <f>IF($A548,VLOOKUP($A548,posting!$A:$N,4,FALSE),"")</f>
        <v/>
      </c>
      <c r="E548" s="9" t="str">
        <f>IF($A548,VLOOKUP($A548,posting!$A:$N,12,FALSE),"")</f>
        <v/>
      </c>
      <c r="H548" s="9" t="str">
        <f>IF($A548,IF(VLOOKUP($A548,posting!$A:$N,5,FALSE)&gt;0,VLOOKUP($A548,posting!$A:$N,5,FALSE),""),"")</f>
        <v/>
      </c>
      <c r="I548" s="26" t="str">
        <f>IF($A548,VLOOKUP($A548,posting!$A:$N,6,FALSE),"")</f>
        <v/>
      </c>
      <c r="J548" s="26" t="str">
        <f>IF($A548,VLOOKUP($A548,posting!$A:$N,7,FALSE),"")</f>
        <v/>
      </c>
      <c r="K548" s="26" t="str">
        <f>IF($A548,VLOOKUP($A548,posting!$A:$N,8,FALSE),"")</f>
        <v/>
      </c>
      <c r="L548" s="26" t="str">
        <f>IF($A548,VLOOKUP($A548,posting!$A:$N,9,FALSE),"")</f>
        <v/>
      </c>
      <c r="M548" s="9" t="str">
        <f>IF($A548,VLOOKUP($A548,posting!$A:$N,10,FALSE),"")</f>
        <v/>
      </c>
      <c r="N548" s="9" t="str">
        <f>IF($A548,VLOOKUP($A548,posting!$A:$N,11,FALSE),"")</f>
        <v/>
      </c>
      <c r="O548" s="9" t="str">
        <f>IF($A548,IF(VLOOKUP($A548,posting!$A:$N,13,FALSE)&gt;0,VLOOKUP($A548,posting!$A:$N,13,FALSE),""),"")</f>
        <v/>
      </c>
      <c r="P548" s="9" t="str">
        <f>IF($A548,IF(VLOOKUP($A548,posting!$A:$N,14,FALSE)&gt;0,VLOOKUP($A548,posting!$A:$N,14,FALSE),""),"")</f>
        <v/>
      </c>
      <c r="Q548" s="9" t="str">
        <f>IF($O548="","",VLOOKUP($O548,image!$A:$N,3,FALSE))</f>
        <v/>
      </c>
    </row>
    <row r="549" spans="2:17" x14ac:dyDescent="0.25">
      <c r="B549" s="9" t="str">
        <f>IF($A549,VLOOKUP($A549,posting!$A:$N,2,FALSE),"")</f>
        <v/>
      </c>
      <c r="C549" s="9" t="str">
        <f>IF($A549,VLOOKUP($A549,posting!$A:$N,3,FALSE),"")</f>
        <v/>
      </c>
      <c r="D549" s="25" t="str">
        <f>IF($A549,VLOOKUP($A549,posting!$A:$N,4,FALSE),"")</f>
        <v/>
      </c>
      <c r="E549" s="9" t="str">
        <f>IF($A549,VLOOKUP($A549,posting!$A:$N,12,FALSE),"")</f>
        <v/>
      </c>
      <c r="H549" s="9" t="str">
        <f>IF($A549,IF(VLOOKUP($A549,posting!$A:$N,5,FALSE)&gt;0,VLOOKUP($A549,posting!$A:$N,5,FALSE),""),"")</f>
        <v/>
      </c>
      <c r="I549" s="26" t="str">
        <f>IF($A549,VLOOKUP($A549,posting!$A:$N,6,FALSE),"")</f>
        <v/>
      </c>
      <c r="J549" s="26" t="str">
        <f>IF($A549,VLOOKUP($A549,posting!$A:$N,7,FALSE),"")</f>
        <v/>
      </c>
      <c r="K549" s="26" t="str">
        <f>IF($A549,VLOOKUP($A549,posting!$A:$N,8,FALSE),"")</f>
        <v/>
      </c>
      <c r="L549" s="26" t="str">
        <f>IF($A549,VLOOKUP($A549,posting!$A:$N,9,FALSE),"")</f>
        <v/>
      </c>
      <c r="M549" s="9" t="str">
        <f>IF($A549,VLOOKUP($A549,posting!$A:$N,10,FALSE),"")</f>
        <v/>
      </c>
      <c r="N549" s="9" t="str">
        <f>IF($A549,VLOOKUP($A549,posting!$A:$N,11,FALSE),"")</f>
        <v/>
      </c>
      <c r="O549" s="9" t="str">
        <f>IF($A549,IF(VLOOKUP($A549,posting!$A:$N,13,FALSE)&gt;0,VLOOKUP($A549,posting!$A:$N,13,FALSE),""),"")</f>
        <v/>
      </c>
      <c r="P549" s="9" t="str">
        <f>IF($A549,IF(VLOOKUP($A549,posting!$A:$N,14,FALSE)&gt;0,VLOOKUP($A549,posting!$A:$N,14,FALSE),""),"")</f>
        <v/>
      </c>
      <c r="Q549" s="9" t="str">
        <f>IF($O549="","",VLOOKUP($O549,image!$A:$N,3,FALSE))</f>
        <v/>
      </c>
    </row>
    <row r="550" spans="2:17" x14ac:dyDescent="0.25">
      <c r="B550" s="9" t="str">
        <f>IF($A550,VLOOKUP($A550,posting!$A:$N,2,FALSE),"")</f>
        <v/>
      </c>
      <c r="C550" s="9" t="str">
        <f>IF($A550,VLOOKUP($A550,posting!$A:$N,3,FALSE),"")</f>
        <v/>
      </c>
      <c r="D550" s="25" t="str">
        <f>IF($A550,VLOOKUP($A550,posting!$A:$N,4,FALSE),"")</f>
        <v/>
      </c>
      <c r="E550" s="9" t="str">
        <f>IF($A550,VLOOKUP($A550,posting!$A:$N,12,FALSE),"")</f>
        <v/>
      </c>
      <c r="H550" s="9" t="str">
        <f>IF($A550,IF(VLOOKUP($A550,posting!$A:$N,5,FALSE)&gt;0,VLOOKUP($A550,posting!$A:$N,5,FALSE),""),"")</f>
        <v/>
      </c>
      <c r="I550" s="26" t="str">
        <f>IF($A550,VLOOKUP($A550,posting!$A:$N,6,FALSE),"")</f>
        <v/>
      </c>
      <c r="J550" s="26" t="str">
        <f>IF($A550,VLOOKUP($A550,posting!$A:$N,7,FALSE),"")</f>
        <v/>
      </c>
      <c r="K550" s="26" t="str">
        <f>IF($A550,VLOOKUP($A550,posting!$A:$N,8,FALSE),"")</f>
        <v/>
      </c>
      <c r="L550" s="26" t="str">
        <f>IF($A550,VLOOKUP($A550,posting!$A:$N,9,FALSE),"")</f>
        <v/>
      </c>
      <c r="M550" s="9" t="str">
        <f>IF($A550,VLOOKUP($A550,posting!$A:$N,10,FALSE),"")</f>
        <v/>
      </c>
      <c r="N550" s="9" t="str">
        <f>IF($A550,VLOOKUP($A550,posting!$A:$N,11,FALSE),"")</f>
        <v/>
      </c>
      <c r="O550" s="9" t="str">
        <f>IF($A550,IF(VLOOKUP($A550,posting!$A:$N,13,FALSE)&gt;0,VLOOKUP($A550,posting!$A:$N,13,FALSE),""),"")</f>
        <v/>
      </c>
      <c r="P550" s="9" t="str">
        <f>IF($A550,IF(VLOOKUP($A550,posting!$A:$N,14,FALSE)&gt;0,VLOOKUP($A550,posting!$A:$N,14,FALSE),""),"")</f>
        <v/>
      </c>
      <c r="Q550" s="9" t="str">
        <f>IF($O550="","",VLOOKUP($O550,image!$A:$N,3,FALSE))</f>
        <v/>
      </c>
    </row>
    <row r="551" spans="2:17" x14ac:dyDescent="0.25">
      <c r="B551" s="9" t="str">
        <f>IF($A551,VLOOKUP($A551,posting!$A:$N,2,FALSE),"")</f>
        <v/>
      </c>
      <c r="C551" s="9" t="str">
        <f>IF($A551,VLOOKUP($A551,posting!$A:$N,3,FALSE),"")</f>
        <v/>
      </c>
      <c r="D551" s="25" t="str">
        <f>IF($A551,VLOOKUP($A551,posting!$A:$N,4,FALSE),"")</f>
        <v/>
      </c>
      <c r="E551" s="9" t="str">
        <f>IF($A551,VLOOKUP($A551,posting!$A:$N,12,FALSE),"")</f>
        <v/>
      </c>
      <c r="H551" s="9" t="str">
        <f>IF($A551,IF(VLOOKUP($A551,posting!$A:$N,5,FALSE)&gt;0,VLOOKUP($A551,posting!$A:$N,5,FALSE),""),"")</f>
        <v/>
      </c>
      <c r="I551" s="26" t="str">
        <f>IF($A551,VLOOKUP($A551,posting!$A:$N,6,FALSE),"")</f>
        <v/>
      </c>
      <c r="J551" s="26" t="str">
        <f>IF($A551,VLOOKUP($A551,posting!$A:$N,7,FALSE),"")</f>
        <v/>
      </c>
      <c r="K551" s="26" t="str">
        <f>IF($A551,VLOOKUP($A551,posting!$A:$N,8,FALSE),"")</f>
        <v/>
      </c>
      <c r="L551" s="26" t="str">
        <f>IF($A551,VLOOKUP($A551,posting!$A:$N,9,FALSE),"")</f>
        <v/>
      </c>
      <c r="M551" s="9" t="str">
        <f>IF($A551,VLOOKUP($A551,posting!$A:$N,10,FALSE),"")</f>
        <v/>
      </c>
      <c r="N551" s="9" t="str">
        <f>IF($A551,VLOOKUP($A551,posting!$A:$N,11,FALSE),"")</f>
        <v/>
      </c>
      <c r="O551" s="9" t="str">
        <f>IF($A551,IF(VLOOKUP($A551,posting!$A:$N,13,FALSE)&gt;0,VLOOKUP($A551,posting!$A:$N,13,FALSE),""),"")</f>
        <v/>
      </c>
      <c r="P551" s="9" t="str">
        <f>IF($A551,IF(VLOOKUP($A551,posting!$A:$N,14,FALSE)&gt;0,VLOOKUP($A551,posting!$A:$N,14,FALSE),""),"")</f>
        <v/>
      </c>
      <c r="Q551" s="9" t="str">
        <f>IF($O551="","",VLOOKUP($O551,image!$A:$N,3,FALSE))</f>
        <v/>
      </c>
    </row>
    <row r="552" spans="2:17" x14ac:dyDescent="0.25">
      <c r="B552" s="9" t="str">
        <f>IF($A552,VLOOKUP($A552,posting!$A:$N,2,FALSE),"")</f>
        <v/>
      </c>
      <c r="C552" s="9" t="str">
        <f>IF($A552,VLOOKUP($A552,posting!$A:$N,3,FALSE),"")</f>
        <v/>
      </c>
      <c r="D552" s="25" t="str">
        <f>IF($A552,VLOOKUP($A552,posting!$A:$N,4,FALSE),"")</f>
        <v/>
      </c>
      <c r="E552" s="9" t="str">
        <f>IF($A552,VLOOKUP($A552,posting!$A:$N,12,FALSE),"")</f>
        <v/>
      </c>
      <c r="H552" s="9" t="str">
        <f>IF($A552,IF(VLOOKUP($A552,posting!$A:$N,5,FALSE)&gt;0,VLOOKUP($A552,posting!$A:$N,5,FALSE),""),"")</f>
        <v/>
      </c>
      <c r="I552" s="26" t="str">
        <f>IF($A552,VLOOKUP($A552,posting!$A:$N,6,FALSE),"")</f>
        <v/>
      </c>
      <c r="J552" s="26" t="str">
        <f>IF($A552,VLOOKUP($A552,posting!$A:$N,7,FALSE),"")</f>
        <v/>
      </c>
      <c r="K552" s="26" t="str">
        <f>IF($A552,VLOOKUP($A552,posting!$A:$N,8,FALSE),"")</f>
        <v/>
      </c>
      <c r="L552" s="26" t="str">
        <f>IF($A552,VLOOKUP($A552,posting!$A:$N,9,FALSE),"")</f>
        <v/>
      </c>
      <c r="M552" s="9" t="str">
        <f>IF($A552,VLOOKUP($A552,posting!$A:$N,10,FALSE),"")</f>
        <v/>
      </c>
      <c r="N552" s="9" t="str">
        <f>IF($A552,VLOOKUP($A552,posting!$A:$N,11,FALSE),"")</f>
        <v/>
      </c>
      <c r="O552" s="9" t="str">
        <f>IF($A552,IF(VLOOKUP($A552,posting!$A:$N,13,FALSE)&gt;0,VLOOKUP($A552,posting!$A:$N,13,FALSE),""),"")</f>
        <v/>
      </c>
      <c r="P552" s="9" t="str">
        <f>IF($A552,IF(VLOOKUP($A552,posting!$A:$N,14,FALSE)&gt;0,VLOOKUP($A552,posting!$A:$N,14,FALSE),""),"")</f>
        <v/>
      </c>
      <c r="Q552" s="9" t="str">
        <f>IF($O552="","",VLOOKUP($O552,image!$A:$N,3,FALSE))</f>
        <v/>
      </c>
    </row>
    <row r="553" spans="2:17" x14ac:dyDescent="0.25">
      <c r="B553" s="9" t="str">
        <f>IF($A553,VLOOKUP($A553,posting!$A:$N,2,FALSE),"")</f>
        <v/>
      </c>
      <c r="C553" s="9" t="str">
        <f>IF($A553,VLOOKUP($A553,posting!$A:$N,3,FALSE),"")</f>
        <v/>
      </c>
      <c r="D553" s="25" t="str">
        <f>IF($A553,VLOOKUP($A553,posting!$A:$N,4,FALSE),"")</f>
        <v/>
      </c>
      <c r="E553" s="9" t="str">
        <f>IF($A553,VLOOKUP($A553,posting!$A:$N,12,FALSE),"")</f>
        <v/>
      </c>
      <c r="H553" s="9" t="str">
        <f>IF($A553,IF(VLOOKUP($A553,posting!$A:$N,5,FALSE)&gt;0,VLOOKUP($A553,posting!$A:$N,5,FALSE),""),"")</f>
        <v/>
      </c>
      <c r="I553" s="26" t="str">
        <f>IF($A553,VLOOKUP($A553,posting!$A:$N,6,FALSE),"")</f>
        <v/>
      </c>
      <c r="J553" s="26" t="str">
        <f>IF($A553,VLOOKUP($A553,posting!$A:$N,7,FALSE),"")</f>
        <v/>
      </c>
      <c r="K553" s="26" t="str">
        <f>IF($A553,VLOOKUP($A553,posting!$A:$N,8,FALSE),"")</f>
        <v/>
      </c>
      <c r="L553" s="26" t="str">
        <f>IF($A553,VLOOKUP($A553,posting!$A:$N,9,FALSE),"")</f>
        <v/>
      </c>
      <c r="M553" s="9" t="str">
        <f>IF($A553,VLOOKUP($A553,posting!$A:$N,10,FALSE),"")</f>
        <v/>
      </c>
      <c r="N553" s="9" t="str">
        <f>IF($A553,VLOOKUP($A553,posting!$A:$N,11,FALSE),"")</f>
        <v/>
      </c>
      <c r="O553" s="9" t="str">
        <f>IF($A553,IF(VLOOKUP($A553,posting!$A:$N,13,FALSE)&gt;0,VLOOKUP($A553,posting!$A:$N,13,FALSE),""),"")</f>
        <v/>
      </c>
      <c r="P553" s="9" t="str">
        <f>IF($A553,IF(VLOOKUP($A553,posting!$A:$N,14,FALSE)&gt;0,VLOOKUP($A553,posting!$A:$N,14,FALSE),""),"")</f>
        <v/>
      </c>
      <c r="Q553" s="9" t="str">
        <f>IF($O553="","",VLOOKUP($O553,image!$A:$N,3,FALSE))</f>
        <v/>
      </c>
    </row>
    <row r="554" spans="2:17" x14ac:dyDescent="0.25">
      <c r="B554" s="9" t="str">
        <f>IF($A554,VLOOKUP($A554,posting!$A:$N,2,FALSE),"")</f>
        <v/>
      </c>
      <c r="C554" s="9" t="str">
        <f>IF($A554,VLOOKUP($A554,posting!$A:$N,3,FALSE),"")</f>
        <v/>
      </c>
      <c r="D554" s="25" t="str">
        <f>IF($A554,VLOOKUP($A554,posting!$A:$N,4,FALSE),"")</f>
        <v/>
      </c>
      <c r="E554" s="9" t="str">
        <f>IF($A554,VLOOKUP($A554,posting!$A:$N,12,FALSE),"")</f>
        <v/>
      </c>
      <c r="H554" s="9" t="str">
        <f>IF($A554,IF(VLOOKUP($A554,posting!$A:$N,5,FALSE)&gt;0,VLOOKUP($A554,posting!$A:$N,5,FALSE),""),"")</f>
        <v/>
      </c>
      <c r="I554" s="26" t="str">
        <f>IF($A554,VLOOKUP($A554,posting!$A:$N,6,FALSE),"")</f>
        <v/>
      </c>
      <c r="J554" s="26" t="str">
        <f>IF($A554,VLOOKUP($A554,posting!$A:$N,7,FALSE),"")</f>
        <v/>
      </c>
      <c r="K554" s="26" t="str">
        <f>IF($A554,VLOOKUP($A554,posting!$A:$N,8,FALSE),"")</f>
        <v/>
      </c>
      <c r="L554" s="26" t="str">
        <f>IF($A554,VLOOKUP($A554,posting!$A:$N,9,FALSE),"")</f>
        <v/>
      </c>
      <c r="M554" s="9" t="str">
        <f>IF($A554,VLOOKUP($A554,posting!$A:$N,10,FALSE),"")</f>
        <v/>
      </c>
      <c r="N554" s="9" t="str">
        <f>IF($A554,VLOOKUP($A554,posting!$A:$N,11,FALSE),"")</f>
        <v/>
      </c>
      <c r="O554" s="9" t="str">
        <f>IF($A554,IF(VLOOKUP($A554,posting!$A:$N,13,FALSE)&gt;0,VLOOKUP($A554,posting!$A:$N,13,FALSE),""),"")</f>
        <v/>
      </c>
      <c r="P554" s="9" t="str">
        <f>IF($A554,IF(VLOOKUP($A554,posting!$A:$N,14,FALSE)&gt;0,VLOOKUP($A554,posting!$A:$N,14,FALSE),""),"")</f>
        <v/>
      </c>
      <c r="Q554" s="9" t="str">
        <f>IF($O554="","",VLOOKUP($O554,image!$A:$N,3,FALSE))</f>
        <v/>
      </c>
    </row>
    <row r="555" spans="2:17" x14ac:dyDescent="0.25">
      <c r="B555" s="9" t="str">
        <f>IF($A555,VLOOKUP($A555,posting!$A:$N,2,FALSE),"")</f>
        <v/>
      </c>
      <c r="C555" s="9" t="str">
        <f>IF($A555,VLOOKUP($A555,posting!$A:$N,3,FALSE),"")</f>
        <v/>
      </c>
      <c r="D555" s="25" t="str">
        <f>IF($A555,VLOOKUP($A555,posting!$A:$N,4,FALSE),"")</f>
        <v/>
      </c>
      <c r="E555" s="9" t="str">
        <f>IF($A555,VLOOKUP($A555,posting!$A:$N,12,FALSE),"")</f>
        <v/>
      </c>
      <c r="H555" s="9" t="str">
        <f>IF($A555,IF(VLOOKUP($A555,posting!$A:$N,5,FALSE)&gt;0,VLOOKUP($A555,posting!$A:$N,5,FALSE),""),"")</f>
        <v/>
      </c>
      <c r="I555" s="26" t="str">
        <f>IF($A555,VLOOKUP($A555,posting!$A:$N,6,FALSE),"")</f>
        <v/>
      </c>
      <c r="J555" s="26" t="str">
        <f>IF($A555,VLOOKUP($A555,posting!$A:$N,7,FALSE),"")</f>
        <v/>
      </c>
      <c r="K555" s="26" t="str">
        <f>IF($A555,VLOOKUP($A555,posting!$A:$N,8,FALSE),"")</f>
        <v/>
      </c>
      <c r="L555" s="26" t="str">
        <f>IF($A555,VLOOKUP($A555,posting!$A:$N,9,FALSE),"")</f>
        <v/>
      </c>
      <c r="M555" s="9" t="str">
        <f>IF($A555,VLOOKUP($A555,posting!$A:$N,10,FALSE),"")</f>
        <v/>
      </c>
      <c r="N555" s="9" t="str">
        <f>IF($A555,VLOOKUP($A555,posting!$A:$N,11,FALSE),"")</f>
        <v/>
      </c>
      <c r="O555" s="9" t="str">
        <f>IF($A555,IF(VLOOKUP($A555,posting!$A:$N,13,FALSE)&gt;0,VLOOKUP($A555,posting!$A:$N,13,FALSE),""),"")</f>
        <v/>
      </c>
      <c r="P555" s="9" t="str">
        <f>IF($A555,IF(VLOOKUP($A555,posting!$A:$N,14,FALSE)&gt;0,VLOOKUP($A555,posting!$A:$N,14,FALSE),""),"")</f>
        <v/>
      </c>
      <c r="Q555" s="9" t="str">
        <f>IF($O555="","",VLOOKUP($O555,image!$A:$N,3,FALSE))</f>
        <v/>
      </c>
    </row>
    <row r="556" spans="2:17" x14ac:dyDescent="0.25">
      <c r="B556" s="9" t="str">
        <f>IF($A556,VLOOKUP($A556,posting!$A:$N,2,FALSE),"")</f>
        <v/>
      </c>
      <c r="C556" s="9" t="str">
        <f>IF($A556,VLOOKUP($A556,posting!$A:$N,3,FALSE),"")</f>
        <v/>
      </c>
      <c r="D556" s="25" t="str">
        <f>IF($A556,VLOOKUP($A556,posting!$A:$N,4,FALSE),"")</f>
        <v/>
      </c>
      <c r="E556" s="9" t="str">
        <f>IF($A556,VLOOKUP($A556,posting!$A:$N,12,FALSE),"")</f>
        <v/>
      </c>
      <c r="H556" s="9" t="str">
        <f>IF($A556,IF(VLOOKUP($A556,posting!$A:$N,5,FALSE)&gt;0,VLOOKUP($A556,posting!$A:$N,5,FALSE),""),"")</f>
        <v/>
      </c>
      <c r="I556" s="26" t="str">
        <f>IF($A556,VLOOKUP($A556,posting!$A:$N,6,FALSE),"")</f>
        <v/>
      </c>
      <c r="J556" s="26" t="str">
        <f>IF($A556,VLOOKUP($A556,posting!$A:$N,7,FALSE),"")</f>
        <v/>
      </c>
      <c r="K556" s="26" t="str">
        <f>IF($A556,VLOOKUP($A556,posting!$A:$N,8,FALSE),"")</f>
        <v/>
      </c>
      <c r="L556" s="26" t="str">
        <f>IF($A556,VLOOKUP($A556,posting!$A:$N,9,FALSE),"")</f>
        <v/>
      </c>
      <c r="M556" s="9" t="str">
        <f>IF($A556,VLOOKUP($A556,posting!$A:$N,10,FALSE),"")</f>
        <v/>
      </c>
      <c r="N556" s="9" t="str">
        <f>IF($A556,VLOOKUP($A556,posting!$A:$N,11,FALSE),"")</f>
        <v/>
      </c>
      <c r="O556" s="9" t="str">
        <f>IF($A556,IF(VLOOKUP($A556,posting!$A:$N,13,FALSE)&gt;0,VLOOKUP($A556,posting!$A:$N,13,FALSE),""),"")</f>
        <v/>
      </c>
      <c r="P556" s="9" t="str">
        <f>IF($A556,IF(VLOOKUP($A556,posting!$A:$N,14,FALSE)&gt;0,VLOOKUP($A556,posting!$A:$N,14,FALSE),""),"")</f>
        <v/>
      </c>
      <c r="Q556" s="9" t="str">
        <f>IF($O556="","",VLOOKUP($O556,image!$A:$N,3,FALSE))</f>
        <v/>
      </c>
    </row>
    <row r="557" spans="2:17" x14ac:dyDescent="0.25">
      <c r="B557" s="9" t="str">
        <f>IF($A557,VLOOKUP($A557,posting!$A:$N,2,FALSE),"")</f>
        <v/>
      </c>
      <c r="C557" s="9" t="str">
        <f>IF($A557,VLOOKUP($A557,posting!$A:$N,3,FALSE),"")</f>
        <v/>
      </c>
      <c r="D557" s="25" t="str">
        <f>IF($A557,VLOOKUP($A557,posting!$A:$N,4,FALSE),"")</f>
        <v/>
      </c>
      <c r="E557" s="9" t="str">
        <f>IF($A557,VLOOKUP($A557,posting!$A:$N,12,FALSE),"")</f>
        <v/>
      </c>
      <c r="H557" s="9" t="str">
        <f>IF($A557,IF(VLOOKUP($A557,posting!$A:$N,5,FALSE)&gt;0,VLOOKUP($A557,posting!$A:$N,5,FALSE),""),"")</f>
        <v/>
      </c>
      <c r="I557" s="26" t="str">
        <f>IF($A557,VLOOKUP($A557,posting!$A:$N,6,FALSE),"")</f>
        <v/>
      </c>
      <c r="J557" s="26" t="str">
        <f>IF($A557,VLOOKUP($A557,posting!$A:$N,7,FALSE),"")</f>
        <v/>
      </c>
      <c r="K557" s="26" t="str">
        <f>IF($A557,VLOOKUP($A557,posting!$A:$N,8,FALSE),"")</f>
        <v/>
      </c>
      <c r="L557" s="26" t="str">
        <f>IF($A557,VLOOKUP($A557,posting!$A:$N,9,FALSE),"")</f>
        <v/>
      </c>
      <c r="M557" s="9" t="str">
        <f>IF($A557,VLOOKUP($A557,posting!$A:$N,10,FALSE),"")</f>
        <v/>
      </c>
      <c r="N557" s="9" t="str">
        <f>IF($A557,VLOOKUP($A557,posting!$A:$N,11,FALSE),"")</f>
        <v/>
      </c>
      <c r="O557" s="9" t="str">
        <f>IF($A557,IF(VLOOKUP($A557,posting!$A:$N,13,FALSE)&gt;0,VLOOKUP($A557,posting!$A:$N,13,FALSE),""),"")</f>
        <v/>
      </c>
      <c r="P557" s="9" t="str">
        <f>IF($A557,IF(VLOOKUP($A557,posting!$A:$N,14,FALSE)&gt;0,VLOOKUP($A557,posting!$A:$N,14,FALSE),""),"")</f>
        <v/>
      </c>
      <c r="Q557" s="9" t="str">
        <f>IF($O557="","",VLOOKUP($O557,image!$A:$N,3,FALSE))</f>
        <v/>
      </c>
    </row>
    <row r="558" spans="2:17" x14ac:dyDescent="0.25">
      <c r="B558" s="9" t="str">
        <f>IF($A558,VLOOKUP($A558,posting!$A:$N,2,FALSE),"")</f>
        <v/>
      </c>
      <c r="C558" s="9" t="str">
        <f>IF($A558,VLOOKUP($A558,posting!$A:$N,3,FALSE),"")</f>
        <v/>
      </c>
      <c r="D558" s="25" t="str">
        <f>IF($A558,VLOOKUP($A558,posting!$A:$N,4,FALSE),"")</f>
        <v/>
      </c>
      <c r="E558" s="9" t="str">
        <f>IF($A558,VLOOKUP($A558,posting!$A:$N,12,FALSE),"")</f>
        <v/>
      </c>
      <c r="H558" s="9" t="str">
        <f>IF($A558,IF(VLOOKUP($A558,posting!$A:$N,5,FALSE)&gt;0,VLOOKUP($A558,posting!$A:$N,5,FALSE),""),"")</f>
        <v/>
      </c>
      <c r="I558" s="26" t="str">
        <f>IF($A558,VLOOKUP($A558,posting!$A:$N,6,FALSE),"")</f>
        <v/>
      </c>
      <c r="J558" s="26" t="str">
        <f>IF($A558,VLOOKUP($A558,posting!$A:$N,7,FALSE),"")</f>
        <v/>
      </c>
      <c r="K558" s="26" t="str">
        <f>IF($A558,VLOOKUP($A558,posting!$A:$N,8,FALSE),"")</f>
        <v/>
      </c>
      <c r="L558" s="26" t="str">
        <f>IF($A558,VLOOKUP($A558,posting!$A:$N,9,FALSE),"")</f>
        <v/>
      </c>
      <c r="M558" s="9" t="str">
        <f>IF($A558,VLOOKUP($A558,posting!$A:$N,10,FALSE),"")</f>
        <v/>
      </c>
      <c r="N558" s="9" t="str">
        <f>IF($A558,VLOOKUP($A558,posting!$A:$N,11,FALSE),"")</f>
        <v/>
      </c>
      <c r="O558" s="9" t="str">
        <f>IF($A558,IF(VLOOKUP($A558,posting!$A:$N,13,FALSE)&gt;0,VLOOKUP($A558,posting!$A:$N,13,FALSE),""),"")</f>
        <v/>
      </c>
      <c r="P558" s="9" t="str">
        <f>IF($A558,IF(VLOOKUP($A558,posting!$A:$N,14,FALSE)&gt;0,VLOOKUP($A558,posting!$A:$N,14,FALSE),""),"")</f>
        <v/>
      </c>
      <c r="Q558" s="9" t="str">
        <f>IF($O558="","",VLOOKUP($O558,image!$A:$N,3,FALSE))</f>
        <v/>
      </c>
    </row>
    <row r="559" spans="2:17" x14ac:dyDescent="0.25">
      <c r="B559" s="9" t="str">
        <f>IF($A559,VLOOKUP($A559,posting!$A:$N,2,FALSE),"")</f>
        <v/>
      </c>
      <c r="C559" s="9" t="str">
        <f>IF($A559,VLOOKUP($A559,posting!$A:$N,3,FALSE),"")</f>
        <v/>
      </c>
      <c r="D559" s="25" t="str">
        <f>IF($A559,VLOOKUP($A559,posting!$A:$N,4,FALSE),"")</f>
        <v/>
      </c>
      <c r="E559" s="9" t="str">
        <f>IF($A559,VLOOKUP($A559,posting!$A:$N,12,FALSE),"")</f>
        <v/>
      </c>
      <c r="H559" s="9" t="str">
        <f>IF($A559,IF(VLOOKUP($A559,posting!$A:$N,5,FALSE)&gt;0,VLOOKUP($A559,posting!$A:$N,5,FALSE),""),"")</f>
        <v/>
      </c>
      <c r="I559" s="26" t="str">
        <f>IF($A559,VLOOKUP($A559,posting!$A:$N,6,FALSE),"")</f>
        <v/>
      </c>
      <c r="J559" s="26" t="str">
        <f>IF($A559,VLOOKUP($A559,posting!$A:$N,7,FALSE),"")</f>
        <v/>
      </c>
      <c r="K559" s="26" t="str">
        <f>IF($A559,VLOOKUP($A559,posting!$A:$N,8,FALSE),"")</f>
        <v/>
      </c>
      <c r="L559" s="26" t="str">
        <f>IF($A559,VLOOKUP($A559,posting!$A:$N,9,FALSE),"")</f>
        <v/>
      </c>
      <c r="M559" s="9" t="str">
        <f>IF($A559,VLOOKUP($A559,posting!$A:$N,10,FALSE),"")</f>
        <v/>
      </c>
      <c r="N559" s="9" t="str">
        <f>IF($A559,VLOOKUP($A559,posting!$A:$N,11,FALSE),"")</f>
        <v/>
      </c>
      <c r="O559" s="9" t="str">
        <f>IF($A559,IF(VLOOKUP($A559,posting!$A:$N,13,FALSE)&gt;0,VLOOKUP($A559,posting!$A:$N,13,FALSE),""),"")</f>
        <v/>
      </c>
      <c r="P559" s="9" t="str">
        <f>IF($A559,IF(VLOOKUP($A559,posting!$A:$N,14,FALSE)&gt;0,VLOOKUP($A559,posting!$A:$N,14,FALSE),""),"")</f>
        <v/>
      </c>
      <c r="Q559" s="9" t="str">
        <f>IF($O559="","",VLOOKUP($O559,image!$A:$N,3,FALSE))</f>
        <v/>
      </c>
    </row>
    <row r="560" spans="2:17" x14ac:dyDescent="0.25">
      <c r="B560" s="9" t="str">
        <f>IF($A560,VLOOKUP($A560,posting!$A:$N,2,FALSE),"")</f>
        <v/>
      </c>
      <c r="C560" s="9" t="str">
        <f>IF($A560,VLOOKUP($A560,posting!$A:$N,3,FALSE),"")</f>
        <v/>
      </c>
      <c r="D560" s="25" t="str">
        <f>IF($A560,VLOOKUP($A560,posting!$A:$N,4,FALSE),"")</f>
        <v/>
      </c>
      <c r="E560" s="9" t="str">
        <f>IF($A560,VLOOKUP($A560,posting!$A:$N,12,FALSE),"")</f>
        <v/>
      </c>
      <c r="H560" s="9" t="str">
        <f>IF($A560,IF(VLOOKUP($A560,posting!$A:$N,5,FALSE)&gt;0,VLOOKUP($A560,posting!$A:$N,5,FALSE),""),"")</f>
        <v/>
      </c>
      <c r="I560" s="26" t="str">
        <f>IF($A560,VLOOKUP($A560,posting!$A:$N,6,FALSE),"")</f>
        <v/>
      </c>
      <c r="J560" s="26" t="str">
        <f>IF($A560,VLOOKUP($A560,posting!$A:$N,7,FALSE),"")</f>
        <v/>
      </c>
      <c r="K560" s="26" t="str">
        <f>IF($A560,VLOOKUP($A560,posting!$A:$N,8,FALSE),"")</f>
        <v/>
      </c>
      <c r="L560" s="26" t="str">
        <f>IF($A560,VLOOKUP($A560,posting!$A:$N,9,FALSE),"")</f>
        <v/>
      </c>
      <c r="M560" s="9" t="str">
        <f>IF($A560,VLOOKUP($A560,posting!$A:$N,10,FALSE),"")</f>
        <v/>
      </c>
      <c r="N560" s="9" t="str">
        <f>IF($A560,VLOOKUP($A560,posting!$A:$N,11,FALSE),"")</f>
        <v/>
      </c>
      <c r="O560" s="9" t="str">
        <f>IF($A560,IF(VLOOKUP($A560,posting!$A:$N,13,FALSE)&gt;0,VLOOKUP($A560,posting!$A:$N,13,FALSE),""),"")</f>
        <v/>
      </c>
      <c r="P560" s="9" t="str">
        <f>IF($A560,IF(VLOOKUP($A560,posting!$A:$N,14,FALSE)&gt;0,VLOOKUP($A560,posting!$A:$N,14,FALSE),""),"")</f>
        <v/>
      </c>
      <c r="Q560" s="9" t="str">
        <f>IF($O560="","",VLOOKUP($O560,image!$A:$N,3,FALSE))</f>
        <v/>
      </c>
    </row>
    <row r="561" spans="2:17" x14ac:dyDescent="0.25">
      <c r="B561" s="9" t="str">
        <f>IF($A561,VLOOKUP($A561,posting!$A:$N,2,FALSE),"")</f>
        <v/>
      </c>
      <c r="C561" s="9" t="str">
        <f>IF($A561,VLOOKUP($A561,posting!$A:$N,3,FALSE),"")</f>
        <v/>
      </c>
      <c r="D561" s="25" t="str">
        <f>IF($A561,VLOOKUP($A561,posting!$A:$N,4,FALSE),"")</f>
        <v/>
      </c>
      <c r="E561" s="9" t="str">
        <f>IF($A561,VLOOKUP($A561,posting!$A:$N,12,FALSE),"")</f>
        <v/>
      </c>
      <c r="H561" s="9" t="str">
        <f>IF($A561,IF(VLOOKUP($A561,posting!$A:$N,5,FALSE)&gt;0,VLOOKUP($A561,posting!$A:$N,5,FALSE),""),"")</f>
        <v/>
      </c>
      <c r="I561" s="26" t="str">
        <f>IF($A561,VLOOKUP($A561,posting!$A:$N,6,FALSE),"")</f>
        <v/>
      </c>
      <c r="J561" s="26" t="str">
        <f>IF($A561,VLOOKUP($A561,posting!$A:$N,7,FALSE),"")</f>
        <v/>
      </c>
      <c r="K561" s="26" t="str">
        <f>IF($A561,VLOOKUP($A561,posting!$A:$N,8,FALSE),"")</f>
        <v/>
      </c>
      <c r="L561" s="26" t="str">
        <f>IF($A561,VLOOKUP($A561,posting!$A:$N,9,FALSE),"")</f>
        <v/>
      </c>
      <c r="M561" s="9" t="str">
        <f>IF($A561,VLOOKUP($A561,posting!$A:$N,10,FALSE),"")</f>
        <v/>
      </c>
      <c r="N561" s="9" t="str">
        <f>IF($A561,VLOOKUP($A561,posting!$A:$N,11,FALSE),"")</f>
        <v/>
      </c>
      <c r="O561" s="9" t="str">
        <f>IF($A561,IF(VLOOKUP($A561,posting!$A:$N,13,FALSE)&gt;0,VLOOKUP($A561,posting!$A:$N,13,FALSE),""),"")</f>
        <v/>
      </c>
      <c r="P561" s="9" t="str">
        <f>IF($A561,IF(VLOOKUP($A561,posting!$A:$N,14,FALSE)&gt;0,VLOOKUP($A561,posting!$A:$N,14,FALSE),""),"")</f>
        <v/>
      </c>
      <c r="Q561" s="9" t="str">
        <f>IF($O561="","",VLOOKUP($O561,image!$A:$N,3,FALSE))</f>
        <v/>
      </c>
    </row>
    <row r="562" spans="2:17" x14ac:dyDescent="0.25">
      <c r="B562" s="9" t="str">
        <f>IF($A562,VLOOKUP($A562,posting!$A:$N,2,FALSE),"")</f>
        <v/>
      </c>
      <c r="C562" s="9" t="str">
        <f>IF($A562,VLOOKUP($A562,posting!$A:$N,3,FALSE),"")</f>
        <v/>
      </c>
      <c r="D562" s="25" t="str">
        <f>IF($A562,VLOOKUP($A562,posting!$A:$N,4,FALSE),"")</f>
        <v/>
      </c>
      <c r="E562" s="9" t="str">
        <f>IF($A562,VLOOKUP($A562,posting!$A:$N,12,FALSE),"")</f>
        <v/>
      </c>
      <c r="H562" s="9" t="str">
        <f>IF($A562,IF(VLOOKUP($A562,posting!$A:$N,5,FALSE)&gt;0,VLOOKUP($A562,posting!$A:$N,5,FALSE),""),"")</f>
        <v/>
      </c>
      <c r="I562" s="26" t="str">
        <f>IF($A562,VLOOKUP($A562,posting!$A:$N,6,FALSE),"")</f>
        <v/>
      </c>
      <c r="J562" s="26" t="str">
        <f>IF($A562,VLOOKUP($A562,posting!$A:$N,7,FALSE),"")</f>
        <v/>
      </c>
      <c r="K562" s="26" t="str">
        <f>IF($A562,VLOOKUP($A562,posting!$A:$N,8,FALSE),"")</f>
        <v/>
      </c>
      <c r="L562" s="26" t="str">
        <f>IF($A562,VLOOKUP($A562,posting!$A:$N,9,FALSE),"")</f>
        <v/>
      </c>
      <c r="M562" s="9" t="str">
        <f>IF($A562,VLOOKUP($A562,posting!$A:$N,10,FALSE),"")</f>
        <v/>
      </c>
      <c r="N562" s="9" t="str">
        <f>IF($A562,VLOOKUP($A562,posting!$A:$N,11,FALSE),"")</f>
        <v/>
      </c>
      <c r="O562" s="9" t="str">
        <f>IF($A562,IF(VLOOKUP($A562,posting!$A:$N,13,FALSE)&gt;0,VLOOKUP($A562,posting!$A:$N,13,FALSE),""),"")</f>
        <v/>
      </c>
      <c r="P562" s="9" t="str">
        <f>IF($A562,IF(VLOOKUP($A562,posting!$A:$N,14,FALSE)&gt;0,VLOOKUP($A562,posting!$A:$N,14,FALSE),""),"")</f>
        <v/>
      </c>
      <c r="Q562" s="9" t="str">
        <f>IF($O562="","",VLOOKUP($O562,image!$A:$N,3,FALSE))</f>
        <v/>
      </c>
    </row>
    <row r="563" spans="2:17" x14ac:dyDescent="0.25">
      <c r="B563" s="9" t="str">
        <f>IF($A563,VLOOKUP($A563,posting!$A:$N,2,FALSE),"")</f>
        <v/>
      </c>
      <c r="C563" s="9" t="str">
        <f>IF($A563,VLOOKUP($A563,posting!$A:$N,3,FALSE),"")</f>
        <v/>
      </c>
      <c r="D563" s="25" t="str">
        <f>IF($A563,VLOOKUP($A563,posting!$A:$N,4,FALSE),"")</f>
        <v/>
      </c>
      <c r="E563" s="9" t="str">
        <f>IF($A563,VLOOKUP($A563,posting!$A:$N,12,FALSE),"")</f>
        <v/>
      </c>
      <c r="H563" s="9" t="str">
        <f>IF($A563,IF(VLOOKUP($A563,posting!$A:$N,5,FALSE)&gt;0,VLOOKUP($A563,posting!$A:$N,5,FALSE),""),"")</f>
        <v/>
      </c>
      <c r="I563" s="26" t="str">
        <f>IF($A563,VLOOKUP($A563,posting!$A:$N,6,FALSE),"")</f>
        <v/>
      </c>
      <c r="J563" s="26" t="str">
        <f>IF($A563,VLOOKUP($A563,posting!$A:$N,7,FALSE),"")</f>
        <v/>
      </c>
      <c r="K563" s="26" t="str">
        <f>IF($A563,VLOOKUP($A563,posting!$A:$N,8,FALSE),"")</f>
        <v/>
      </c>
      <c r="L563" s="26" t="str">
        <f>IF($A563,VLOOKUP($A563,posting!$A:$N,9,FALSE),"")</f>
        <v/>
      </c>
      <c r="M563" s="9" t="str">
        <f>IF($A563,VLOOKUP($A563,posting!$A:$N,10,FALSE),"")</f>
        <v/>
      </c>
      <c r="N563" s="9" t="str">
        <f>IF($A563,VLOOKUP($A563,posting!$A:$N,11,FALSE),"")</f>
        <v/>
      </c>
      <c r="O563" s="9" t="str">
        <f>IF($A563,IF(VLOOKUP($A563,posting!$A:$N,13,FALSE)&gt;0,VLOOKUP($A563,posting!$A:$N,13,FALSE),""),"")</f>
        <v/>
      </c>
      <c r="P563" s="9" t="str">
        <f>IF($A563,IF(VLOOKUP($A563,posting!$A:$N,14,FALSE)&gt;0,VLOOKUP($A563,posting!$A:$N,14,FALSE),""),"")</f>
        <v/>
      </c>
      <c r="Q563" s="9" t="str">
        <f>IF($O563="","",VLOOKUP($O563,image!$A:$N,3,FALSE))</f>
        <v/>
      </c>
    </row>
    <row r="564" spans="2:17" x14ac:dyDescent="0.25">
      <c r="B564" s="9" t="str">
        <f>IF($A564,VLOOKUP($A564,posting!$A:$N,2,FALSE),"")</f>
        <v/>
      </c>
      <c r="C564" s="9" t="str">
        <f>IF($A564,VLOOKUP($A564,posting!$A:$N,3,FALSE),"")</f>
        <v/>
      </c>
      <c r="D564" s="25" t="str">
        <f>IF($A564,VLOOKUP($A564,posting!$A:$N,4,FALSE),"")</f>
        <v/>
      </c>
      <c r="E564" s="9" t="str">
        <f>IF($A564,VLOOKUP($A564,posting!$A:$N,12,FALSE),"")</f>
        <v/>
      </c>
      <c r="H564" s="9" t="str">
        <f>IF($A564,IF(VLOOKUP($A564,posting!$A:$N,5,FALSE)&gt;0,VLOOKUP($A564,posting!$A:$N,5,FALSE),""),"")</f>
        <v/>
      </c>
      <c r="I564" s="26" t="str">
        <f>IF($A564,VLOOKUP($A564,posting!$A:$N,6,FALSE),"")</f>
        <v/>
      </c>
      <c r="J564" s="26" t="str">
        <f>IF($A564,VLOOKUP($A564,posting!$A:$N,7,FALSE),"")</f>
        <v/>
      </c>
      <c r="K564" s="26" t="str">
        <f>IF($A564,VLOOKUP($A564,posting!$A:$N,8,FALSE),"")</f>
        <v/>
      </c>
      <c r="L564" s="26" t="str">
        <f>IF($A564,VLOOKUP($A564,posting!$A:$N,9,FALSE),"")</f>
        <v/>
      </c>
      <c r="M564" s="9" t="str">
        <f>IF($A564,VLOOKUP($A564,posting!$A:$N,10,FALSE),"")</f>
        <v/>
      </c>
      <c r="N564" s="9" t="str">
        <f>IF($A564,VLOOKUP($A564,posting!$A:$N,11,FALSE),"")</f>
        <v/>
      </c>
      <c r="O564" s="9" t="str">
        <f>IF($A564,IF(VLOOKUP($A564,posting!$A:$N,13,FALSE)&gt;0,VLOOKUP($A564,posting!$A:$N,13,FALSE),""),"")</f>
        <v/>
      </c>
      <c r="P564" s="9" t="str">
        <f>IF($A564,IF(VLOOKUP($A564,posting!$A:$N,14,FALSE)&gt;0,VLOOKUP($A564,posting!$A:$N,14,FALSE),""),"")</f>
        <v/>
      </c>
      <c r="Q564" s="9" t="str">
        <f>IF($O564="","",VLOOKUP($O564,image!$A:$N,3,FALSE))</f>
        <v/>
      </c>
    </row>
    <row r="565" spans="2:17" x14ac:dyDescent="0.25">
      <c r="B565" s="9" t="str">
        <f>IF($A565,VLOOKUP($A565,posting!$A:$N,2,FALSE),"")</f>
        <v/>
      </c>
      <c r="C565" s="9" t="str">
        <f>IF($A565,VLOOKUP($A565,posting!$A:$N,3,FALSE),"")</f>
        <v/>
      </c>
      <c r="D565" s="25" t="str">
        <f>IF($A565,VLOOKUP($A565,posting!$A:$N,4,FALSE),"")</f>
        <v/>
      </c>
      <c r="E565" s="9" t="str">
        <f>IF($A565,VLOOKUP($A565,posting!$A:$N,12,FALSE),"")</f>
        <v/>
      </c>
      <c r="H565" s="9" t="str">
        <f>IF($A565,IF(VLOOKUP($A565,posting!$A:$N,5,FALSE)&gt;0,VLOOKUP($A565,posting!$A:$N,5,FALSE),""),"")</f>
        <v/>
      </c>
      <c r="I565" s="26" t="str">
        <f>IF($A565,VLOOKUP($A565,posting!$A:$N,6,FALSE),"")</f>
        <v/>
      </c>
      <c r="J565" s="26" t="str">
        <f>IF($A565,VLOOKUP($A565,posting!$A:$N,7,FALSE),"")</f>
        <v/>
      </c>
      <c r="K565" s="26" t="str">
        <f>IF($A565,VLOOKUP($A565,posting!$A:$N,8,FALSE),"")</f>
        <v/>
      </c>
      <c r="L565" s="26" t="str">
        <f>IF($A565,VLOOKUP($A565,posting!$A:$N,9,FALSE),"")</f>
        <v/>
      </c>
      <c r="M565" s="9" t="str">
        <f>IF($A565,VLOOKUP($A565,posting!$A:$N,10,FALSE),"")</f>
        <v/>
      </c>
      <c r="N565" s="9" t="str">
        <f>IF($A565,VLOOKUP($A565,posting!$A:$N,11,FALSE),"")</f>
        <v/>
      </c>
      <c r="O565" s="9" t="str">
        <f>IF($A565,IF(VLOOKUP($A565,posting!$A:$N,13,FALSE)&gt;0,VLOOKUP($A565,posting!$A:$N,13,FALSE),""),"")</f>
        <v/>
      </c>
      <c r="P565" s="9" t="str">
        <f>IF($A565,IF(VLOOKUP($A565,posting!$A:$N,14,FALSE)&gt;0,VLOOKUP($A565,posting!$A:$N,14,FALSE),""),"")</f>
        <v/>
      </c>
      <c r="Q565" s="9" t="str">
        <f>IF($O565="","",VLOOKUP($O565,image!$A:$N,3,FALSE))</f>
        <v/>
      </c>
    </row>
    <row r="566" spans="2:17" x14ac:dyDescent="0.25">
      <c r="B566" s="9" t="str">
        <f>IF($A566,VLOOKUP($A566,posting!$A:$N,2,FALSE),"")</f>
        <v/>
      </c>
      <c r="C566" s="9" t="str">
        <f>IF($A566,VLOOKUP($A566,posting!$A:$N,3,FALSE),"")</f>
        <v/>
      </c>
      <c r="D566" s="25" t="str">
        <f>IF($A566,VLOOKUP($A566,posting!$A:$N,4,FALSE),"")</f>
        <v/>
      </c>
      <c r="E566" s="9" t="str">
        <f>IF($A566,VLOOKUP($A566,posting!$A:$N,12,FALSE),"")</f>
        <v/>
      </c>
      <c r="H566" s="9" t="str">
        <f>IF($A566,IF(VLOOKUP($A566,posting!$A:$N,5,FALSE)&gt;0,VLOOKUP($A566,posting!$A:$N,5,FALSE),""),"")</f>
        <v/>
      </c>
      <c r="I566" s="26" t="str">
        <f>IF($A566,VLOOKUP($A566,posting!$A:$N,6,FALSE),"")</f>
        <v/>
      </c>
      <c r="J566" s="26" t="str">
        <f>IF($A566,VLOOKUP($A566,posting!$A:$N,7,FALSE),"")</f>
        <v/>
      </c>
      <c r="K566" s="26" t="str">
        <f>IF($A566,VLOOKUP($A566,posting!$A:$N,8,FALSE),"")</f>
        <v/>
      </c>
      <c r="L566" s="26" t="str">
        <f>IF($A566,VLOOKUP($A566,posting!$A:$N,9,FALSE),"")</f>
        <v/>
      </c>
      <c r="M566" s="9" t="str">
        <f>IF($A566,VLOOKUP($A566,posting!$A:$N,10,FALSE),"")</f>
        <v/>
      </c>
      <c r="N566" s="9" t="str">
        <f>IF($A566,VLOOKUP($A566,posting!$A:$N,11,FALSE),"")</f>
        <v/>
      </c>
      <c r="O566" s="9" t="str">
        <f>IF($A566,IF(VLOOKUP($A566,posting!$A:$N,13,FALSE)&gt;0,VLOOKUP($A566,posting!$A:$N,13,FALSE),""),"")</f>
        <v/>
      </c>
      <c r="P566" s="9" t="str">
        <f>IF($A566,IF(VLOOKUP($A566,posting!$A:$N,14,FALSE)&gt;0,VLOOKUP($A566,posting!$A:$N,14,FALSE),""),"")</f>
        <v/>
      </c>
      <c r="Q566" s="9" t="str">
        <f>IF($O566="","",VLOOKUP($O566,image!$A:$N,3,FALSE))</f>
        <v/>
      </c>
    </row>
    <row r="567" spans="2:17" x14ac:dyDescent="0.25">
      <c r="B567" s="9" t="str">
        <f>IF($A567,VLOOKUP($A567,posting!$A:$N,2,FALSE),"")</f>
        <v/>
      </c>
      <c r="C567" s="9" t="str">
        <f>IF($A567,VLOOKUP($A567,posting!$A:$N,3,FALSE),"")</f>
        <v/>
      </c>
      <c r="D567" s="25" t="str">
        <f>IF($A567,VLOOKUP($A567,posting!$A:$N,4,FALSE),"")</f>
        <v/>
      </c>
      <c r="E567" s="9" t="str">
        <f>IF($A567,VLOOKUP($A567,posting!$A:$N,12,FALSE),"")</f>
        <v/>
      </c>
      <c r="H567" s="9" t="str">
        <f>IF($A567,IF(VLOOKUP($A567,posting!$A:$N,5,FALSE)&gt;0,VLOOKUP($A567,posting!$A:$N,5,FALSE),""),"")</f>
        <v/>
      </c>
      <c r="I567" s="26" t="str">
        <f>IF($A567,VLOOKUP($A567,posting!$A:$N,6,FALSE),"")</f>
        <v/>
      </c>
      <c r="J567" s="26" t="str">
        <f>IF($A567,VLOOKUP($A567,posting!$A:$N,7,FALSE),"")</f>
        <v/>
      </c>
      <c r="K567" s="26" t="str">
        <f>IF($A567,VLOOKUP($A567,posting!$A:$N,8,FALSE),"")</f>
        <v/>
      </c>
      <c r="L567" s="26" t="str">
        <f>IF($A567,VLOOKUP($A567,posting!$A:$N,9,FALSE),"")</f>
        <v/>
      </c>
      <c r="M567" s="9" t="str">
        <f>IF($A567,VLOOKUP($A567,posting!$A:$N,10,FALSE),"")</f>
        <v/>
      </c>
      <c r="N567" s="9" t="str">
        <f>IF($A567,VLOOKUP($A567,posting!$A:$N,11,FALSE),"")</f>
        <v/>
      </c>
      <c r="O567" s="9" t="str">
        <f>IF($A567,IF(VLOOKUP($A567,posting!$A:$N,13,FALSE)&gt;0,VLOOKUP($A567,posting!$A:$N,13,FALSE),""),"")</f>
        <v/>
      </c>
      <c r="P567" s="9" t="str">
        <f>IF($A567,IF(VLOOKUP($A567,posting!$A:$N,14,FALSE)&gt;0,VLOOKUP($A567,posting!$A:$N,14,FALSE),""),"")</f>
        <v/>
      </c>
      <c r="Q567" s="9" t="str">
        <f>IF($O567="","",VLOOKUP($O567,image!$A:$N,3,FALSE))</f>
        <v/>
      </c>
    </row>
    <row r="568" spans="2:17" x14ac:dyDescent="0.25">
      <c r="B568" s="9" t="str">
        <f>IF($A568,VLOOKUP($A568,posting!$A:$N,2,FALSE),"")</f>
        <v/>
      </c>
      <c r="C568" s="9" t="str">
        <f>IF($A568,VLOOKUP($A568,posting!$A:$N,3,FALSE),"")</f>
        <v/>
      </c>
      <c r="D568" s="25" t="str">
        <f>IF($A568,VLOOKUP($A568,posting!$A:$N,4,FALSE),"")</f>
        <v/>
      </c>
      <c r="E568" s="9" t="str">
        <f>IF($A568,VLOOKUP($A568,posting!$A:$N,12,FALSE),"")</f>
        <v/>
      </c>
      <c r="H568" s="9" t="str">
        <f>IF($A568,IF(VLOOKUP($A568,posting!$A:$N,5,FALSE)&gt;0,VLOOKUP($A568,posting!$A:$N,5,FALSE),""),"")</f>
        <v/>
      </c>
      <c r="I568" s="26" t="str">
        <f>IF($A568,VLOOKUP($A568,posting!$A:$N,6,FALSE),"")</f>
        <v/>
      </c>
      <c r="J568" s="26" t="str">
        <f>IF($A568,VLOOKUP($A568,posting!$A:$N,7,FALSE),"")</f>
        <v/>
      </c>
      <c r="K568" s="26" t="str">
        <f>IF($A568,VLOOKUP($A568,posting!$A:$N,8,FALSE),"")</f>
        <v/>
      </c>
      <c r="L568" s="26" t="str">
        <f>IF($A568,VLOOKUP($A568,posting!$A:$N,9,FALSE),"")</f>
        <v/>
      </c>
      <c r="M568" s="9" t="str">
        <f>IF($A568,VLOOKUP($A568,posting!$A:$N,10,FALSE),"")</f>
        <v/>
      </c>
      <c r="N568" s="9" t="str">
        <f>IF($A568,VLOOKUP($A568,posting!$A:$N,11,FALSE),"")</f>
        <v/>
      </c>
      <c r="O568" s="9" t="str">
        <f>IF($A568,IF(VLOOKUP($A568,posting!$A:$N,13,FALSE)&gt;0,VLOOKUP($A568,posting!$A:$N,13,FALSE),""),"")</f>
        <v/>
      </c>
      <c r="P568" s="9" t="str">
        <f>IF($A568,IF(VLOOKUP($A568,posting!$A:$N,14,FALSE)&gt;0,VLOOKUP($A568,posting!$A:$N,14,FALSE),""),"")</f>
        <v/>
      </c>
      <c r="Q568" s="9" t="str">
        <f>IF($O568="","",VLOOKUP($O568,image!$A:$N,3,FALSE))</f>
        <v/>
      </c>
    </row>
    <row r="569" spans="2:17" x14ac:dyDescent="0.25">
      <c r="B569" s="9" t="str">
        <f>IF($A569,VLOOKUP($A569,posting!$A:$N,2,FALSE),"")</f>
        <v/>
      </c>
      <c r="C569" s="9" t="str">
        <f>IF($A569,VLOOKUP($A569,posting!$A:$N,3,FALSE),"")</f>
        <v/>
      </c>
      <c r="D569" s="25" t="str">
        <f>IF($A569,VLOOKUP($A569,posting!$A:$N,4,FALSE),"")</f>
        <v/>
      </c>
      <c r="E569" s="9" t="str">
        <f>IF($A569,VLOOKUP($A569,posting!$A:$N,12,FALSE),"")</f>
        <v/>
      </c>
      <c r="H569" s="9" t="str">
        <f>IF($A569,IF(VLOOKUP($A569,posting!$A:$N,5,FALSE)&gt;0,VLOOKUP($A569,posting!$A:$N,5,FALSE),""),"")</f>
        <v/>
      </c>
      <c r="I569" s="26" t="str">
        <f>IF($A569,VLOOKUP($A569,posting!$A:$N,6,FALSE),"")</f>
        <v/>
      </c>
      <c r="J569" s="26" t="str">
        <f>IF($A569,VLOOKUP($A569,posting!$A:$N,7,FALSE),"")</f>
        <v/>
      </c>
      <c r="K569" s="26" t="str">
        <f>IF($A569,VLOOKUP($A569,posting!$A:$N,8,FALSE),"")</f>
        <v/>
      </c>
      <c r="L569" s="26" t="str">
        <f>IF($A569,VLOOKUP($A569,posting!$A:$N,9,FALSE),"")</f>
        <v/>
      </c>
      <c r="M569" s="9" t="str">
        <f>IF($A569,VLOOKUP($A569,posting!$A:$N,10,FALSE),"")</f>
        <v/>
      </c>
      <c r="N569" s="9" t="str">
        <f>IF($A569,VLOOKUP($A569,posting!$A:$N,11,FALSE),"")</f>
        <v/>
      </c>
      <c r="O569" s="9" t="str">
        <f>IF($A569,IF(VLOOKUP($A569,posting!$A:$N,13,FALSE)&gt;0,VLOOKUP($A569,posting!$A:$N,13,FALSE),""),"")</f>
        <v/>
      </c>
      <c r="P569" s="9" t="str">
        <f>IF($A569,IF(VLOOKUP($A569,posting!$A:$N,14,FALSE)&gt;0,VLOOKUP($A569,posting!$A:$N,14,FALSE),""),"")</f>
        <v/>
      </c>
      <c r="Q569" s="9" t="str">
        <f>IF($O569="","",VLOOKUP($O569,image!$A:$N,3,FALSE))</f>
        <v/>
      </c>
    </row>
    <row r="570" spans="2:17" x14ac:dyDescent="0.25">
      <c r="B570" s="9" t="str">
        <f>IF($A570,VLOOKUP($A570,posting!$A:$N,2,FALSE),"")</f>
        <v/>
      </c>
      <c r="C570" s="9" t="str">
        <f>IF($A570,VLOOKUP($A570,posting!$A:$N,3,FALSE),"")</f>
        <v/>
      </c>
      <c r="D570" s="25" t="str">
        <f>IF($A570,VLOOKUP($A570,posting!$A:$N,4,FALSE),"")</f>
        <v/>
      </c>
      <c r="E570" s="9" t="str">
        <f>IF($A570,VLOOKUP($A570,posting!$A:$N,12,FALSE),"")</f>
        <v/>
      </c>
      <c r="H570" s="9" t="str">
        <f>IF($A570,IF(VLOOKUP($A570,posting!$A:$N,5,FALSE)&gt;0,VLOOKUP($A570,posting!$A:$N,5,FALSE),""),"")</f>
        <v/>
      </c>
      <c r="I570" s="26" t="str">
        <f>IF($A570,VLOOKUP($A570,posting!$A:$N,6,FALSE),"")</f>
        <v/>
      </c>
      <c r="J570" s="26" t="str">
        <f>IF($A570,VLOOKUP($A570,posting!$A:$N,7,FALSE),"")</f>
        <v/>
      </c>
      <c r="K570" s="26" t="str">
        <f>IF($A570,VLOOKUP($A570,posting!$A:$N,8,FALSE),"")</f>
        <v/>
      </c>
      <c r="L570" s="26" t="str">
        <f>IF($A570,VLOOKUP($A570,posting!$A:$N,9,FALSE),"")</f>
        <v/>
      </c>
      <c r="M570" s="9" t="str">
        <f>IF($A570,VLOOKUP($A570,posting!$A:$N,10,FALSE),"")</f>
        <v/>
      </c>
      <c r="N570" s="9" t="str">
        <f>IF($A570,VLOOKUP($A570,posting!$A:$N,11,FALSE),"")</f>
        <v/>
      </c>
      <c r="O570" s="9" t="str">
        <f>IF($A570,IF(VLOOKUP($A570,posting!$A:$N,13,FALSE)&gt;0,VLOOKUP($A570,posting!$A:$N,13,FALSE),""),"")</f>
        <v/>
      </c>
      <c r="P570" s="9" t="str">
        <f>IF($A570,IF(VLOOKUP($A570,posting!$A:$N,14,FALSE)&gt;0,VLOOKUP($A570,posting!$A:$N,14,FALSE),""),"")</f>
        <v/>
      </c>
      <c r="Q570" s="9" t="str">
        <f>IF($O570="","",VLOOKUP($O570,image!$A:$N,3,FALSE))</f>
        <v/>
      </c>
    </row>
    <row r="571" spans="2:17" x14ac:dyDescent="0.25">
      <c r="B571" s="9" t="str">
        <f>IF($A571,VLOOKUP($A571,posting!$A:$N,2,FALSE),"")</f>
        <v/>
      </c>
      <c r="C571" s="9" t="str">
        <f>IF($A571,VLOOKUP($A571,posting!$A:$N,3,FALSE),"")</f>
        <v/>
      </c>
      <c r="D571" s="25" t="str">
        <f>IF($A571,VLOOKUP($A571,posting!$A:$N,4,FALSE),"")</f>
        <v/>
      </c>
      <c r="E571" s="9" t="str">
        <f>IF($A571,VLOOKUP($A571,posting!$A:$N,12,FALSE),"")</f>
        <v/>
      </c>
      <c r="H571" s="9" t="str">
        <f>IF($A571,IF(VLOOKUP($A571,posting!$A:$N,5,FALSE)&gt;0,VLOOKUP($A571,posting!$A:$N,5,FALSE),""),"")</f>
        <v/>
      </c>
      <c r="I571" s="26" t="str">
        <f>IF($A571,VLOOKUP($A571,posting!$A:$N,6,FALSE),"")</f>
        <v/>
      </c>
      <c r="J571" s="26" t="str">
        <f>IF($A571,VLOOKUP($A571,posting!$A:$N,7,FALSE),"")</f>
        <v/>
      </c>
      <c r="K571" s="26" t="str">
        <f>IF($A571,VLOOKUP($A571,posting!$A:$N,8,FALSE),"")</f>
        <v/>
      </c>
      <c r="L571" s="26" t="str">
        <f>IF($A571,VLOOKUP($A571,posting!$A:$N,9,FALSE),"")</f>
        <v/>
      </c>
      <c r="M571" s="9" t="str">
        <f>IF($A571,VLOOKUP($A571,posting!$A:$N,10,FALSE),"")</f>
        <v/>
      </c>
      <c r="N571" s="9" t="str">
        <f>IF($A571,VLOOKUP($A571,posting!$A:$N,11,FALSE),"")</f>
        <v/>
      </c>
      <c r="O571" s="9" t="str">
        <f>IF($A571,IF(VLOOKUP($A571,posting!$A:$N,13,FALSE)&gt;0,VLOOKUP($A571,posting!$A:$N,13,FALSE),""),"")</f>
        <v/>
      </c>
      <c r="P571" s="9" t="str">
        <f>IF($A571,IF(VLOOKUP($A571,posting!$A:$N,14,FALSE)&gt;0,VLOOKUP($A571,posting!$A:$N,14,FALSE),""),"")</f>
        <v/>
      </c>
      <c r="Q571" s="9" t="str">
        <f>IF($O571="","",VLOOKUP($O571,image!$A:$N,3,FALSE))</f>
        <v/>
      </c>
    </row>
    <row r="572" spans="2:17" x14ac:dyDescent="0.25">
      <c r="B572" s="9" t="str">
        <f>IF($A572,VLOOKUP($A572,posting!$A:$N,2,FALSE),"")</f>
        <v/>
      </c>
      <c r="C572" s="9" t="str">
        <f>IF($A572,VLOOKUP($A572,posting!$A:$N,3,FALSE),"")</f>
        <v/>
      </c>
      <c r="D572" s="25" t="str">
        <f>IF($A572,VLOOKUP($A572,posting!$A:$N,4,FALSE),"")</f>
        <v/>
      </c>
      <c r="E572" s="9" t="str">
        <f>IF($A572,VLOOKUP($A572,posting!$A:$N,12,FALSE),"")</f>
        <v/>
      </c>
      <c r="H572" s="9" t="str">
        <f>IF($A572,IF(VLOOKUP($A572,posting!$A:$N,5,FALSE)&gt;0,VLOOKUP($A572,posting!$A:$N,5,FALSE),""),"")</f>
        <v/>
      </c>
      <c r="I572" s="26" t="str">
        <f>IF($A572,VLOOKUP($A572,posting!$A:$N,6,FALSE),"")</f>
        <v/>
      </c>
      <c r="J572" s="26" t="str">
        <f>IF($A572,VLOOKUP($A572,posting!$A:$N,7,FALSE),"")</f>
        <v/>
      </c>
      <c r="K572" s="26" t="str">
        <f>IF($A572,VLOOKUP($A572,posting!$A:$N,8,FALSE),"")</f>
        <v/>
      </c>
      <c r="L572" s="26" t="str">
        <f>IF($A572,VLOOKUP($A572,posting!$A:$N,9,FALSE),"")</f>
        <v/>
      </c>
      <c r="M572" s="9" t="str">
        <f>IF($A572,VLOOKUP($A572,posting!$A:$N,10,FALSE),"")</f>
        <v/>
      </c>
      <c r="N572" s="9" t="str">
        <f>IF($A572,VLOOKUP($A572,posting!$A:$N,11,FALSE),"")</f>
        <v/>
      </c>
      <c r="O572" s="9" t="str">
        <f>IF($A572,IF(VLOOKUP($A572,posting!$A:$N,13,FALSE)&gt;0,VLOOKUP($A572,posting!$A:$N,13,FALSE),""),"")</f>
        <v/>
      </c>
      <c r="P572" s="9" t="str">
        <f>IF($A572,IF(VLOOKUP($A572,posting!$A:$N,14,FALSE)&gt;0,VLOOKUP($A572,posting!$A:$N,14,FALSE),""),"")</f>
        <v/>
      </c>
      <c r="Q572" s="9" t="str">
        <f>IF($O572="","",VLOOKUP($O572,image!$A:$N,3,FALSE))</f>
        <v/>
      </c>
    </row>
    <row r="573" spans="2:17" x14ac:dyDescent="0.25">
      <c r="B573" s="9" t="str">
        <f>IF($A573,VLOOKUP($A573,posting!$A:$N,2,FALSE),"")</f>
        <v/>
      </c>
      <c r="C573" s="9" t="str">
        <f>IF($A573,VLOOKUP($A573,posting!$A:$N,3,FALSE),"")</f>
        <v/>
      </c>
      <c r="D573" s="25" t="str">
        <f>IF($A573,VLOOKUP($A573,posting!$A:$N,4,FALSE),"")</f>
        <v/>
      </c>
      <c r="E573" s="9" t="str">
        <f>IF($A573,VLOOKUP($A573,posting!$A:$N,12,FALSE),"")</f>
        <v/>
      </c>
      <c r="H573" s="9" t="str">
        <f>IF($A573,IF(VLOOKUP($A573,posting!$A:$N,5,FALSE)&gt;0,VLOOKUP($A573,posting!$A:$N,5,FALSE),""),"")</f>
        <v/>
      </c>
      <c r="I573" s="26" t="str">
        <f>IF($A573,VLOOKUP($A573,posting!$A:$N,6,FALSE),"")</f>
        <v/>
      </c>
      <c r="J573" s="26" t="str">
        <f>IF($A573,VLOOKUP($A573,posting!$A:$N,7,FALSE),"")</f>
        <v/>
      </c>
      <c r="K573" s="26" t="str">
        <f>IF($A573,VLOOKUP($A573,posting!$A:$N,8,FALSE),"")</f>
        <v/>
      </c>
      <c r="L573" s="26" t="str">
        <f>IF($A573,VLOOKUP($A573,posting!$A:$N,9,FALSE),"")</f>
        <v/>
      </c>
      <c r="M573" s="9" t="str">
        <f>IF($A573,VLOOKUP($A573,posting!$A:$N,10,FALSE),"")</f>
        <v/>
      </c>
      <c r="N573" s="9" t="str">
        <f>IF($A573,VLOOKUP($A573,posting!$A:$N,11,FALSE),"")</f>
        <v/>
      </c>
      <c r="O573" s="9" t="str">
        <f>IF($A573,IF(VLOOKUP($A573,posting!$A:$N,13,FALSE)&gt;0,VLOOKUP($A573,posting!$A:$N,13,FALSE),""),"")</f>
        <v/>
      </c>
      <c r="P573" s="9" t="str">
        <f>IF($A573,IF(VLOOKUP($A573,posting!$A:$N,14,FALSE)&gt;0,VLOOKUP($A573,posting!$A:$N,14,FALSE),""),"")</f>
        <v/>
      </c>
      <c r="Q573" s="9" t="str">
        <f>IF($O573="","",VLOOKUP($O573,image!$A:$N,3,FALSE))</f>
        <v/>
      </c>
    </row>
    <row r="574" spans="2:17" x14ac:dyDescent="0.25">
      <c r="B574" s="9" t="str">
        <f>IF($A574,VLOOKUP($A574,posting!$A:$N,2,FALSE),"")</f>
        <v/>
      </c>
      <c r="C574" s="9" t="str">
        <f>IF($A574,VLOOKUP($A574,posting!$A:$N,3,FALSE),"")</f>
        <v/>
      </c>
      <c r="D574" s="25" t="str">
        <f>IF($A574,VLOOKUP($A574,posting!$A:$N,4,FALSE),"")</f>
        <v/>
      </c>
      <c r="E574" s="9" t="str">
        <f>IF($A574,VLOOKUP($A574,posting!$A:$N,12,FALSE),"")</f>
        <v/>
      </c>
      <c r="H574" s="9" t="str">
        <f>IF($A574,IF(VLOOKUP($A574,posting!$A:$N,5,FALSE)&gt;0,VLOOKUP($A574,posting!$A:$N,5,FALSE),""),"")</f>
        <v/>
      </c>
      <c r="I574" s="26" t="str">
        <f>IF($A574,VLOOKUP($A574,posting!$A:$N,6,FALSE),"")</f>
        <v/>
      </c>
      <c r="J574" s="26" t="str">
        <f>IF($A574,VLOOKUP($A574,posting!$A:$N,7,FALSE),"")</f>
        <v/>
      </c>
      <c r="K574" s="26" t="str">
        <f>IF($A574,VLOOKUP($A574,posting!$A:$N,8,FALSE),"")</f>
        <v/>
      </c>
      <c r="L574" s="26" t="str">
        <f>IF($A574,VLOOKUP($A574,posting!$A:$N,9,FALSE),"")</f>
        <v/>
      </c>
      <c r="M574" s="9" t="str">
        <f>IF($A574,VLOOKUP($A574,posting!$A:$N,10,FALSE),"")</f>
        <v/>
      </c>
      <c r="N574" s="9" t="str">
        <f>IF($A574,VLOOKUP($A574,posting!$A:$N,11,FALSE),"")</f>
        <v/>
      </c>
      <c r="O574" s="9" t="str">
        <f>IF($A574,IF(VLOOKUP($A574,posting!$A:$N,13,FALSE)&gt;0,VLOOKUP($A574,posting!$A:$N,13,FALSE),""),"")</f>
        <v/>
      </c>
      <c r="P574" s="9" t="str">
        <f>IF($A574,IF(VLOOKUP($A574,posting!$A:$N,14,FALSE)&gt;0,VLOOKUP($A574,posting!$A:$N,14,FALSE),""),"")</f>
        <v/>
      </c>
      <c r="Q574" s="9" t="str">
        <f>IF($O574="","",VLOOKUP($O574,image!$A:$N,3,FALSE))</f>
        <v/>
      </c>
    </row>
    <row r="575" spans="2:17" x14ac:dyDescent="0.25">
      <c r="B575" s="9" t="str">
        <f>IF($A575,VLOOKUP($A575,posting!$A:$N,2,FALSE),"")</f>
        <v/>
      </c>
      <c r="C575" s="9" t="str">
        <f>IF($A575,VLOOKUP($A575,posting!$A:$N,3,FALSE),"")</f>
        <v/>
      </c>
      <c r="D575" s="25" t="str">
        <f>IF($A575,VLOOKUP($A575,posting!$A:$N,4,FALSE),"")</f>
        <v/>
      </c>
      <c r="E575" s="9" t="str">
        <f>IF($A575,VLOOKUP($A575,posting!$A:$N,12,FALSE),"")</f>
        <v/>
      </c>
      <c r="H575" s="9" t="str">
        <f>IF($A575,IF(VLOOKUP($A575,posting!$A:$N,5,FALSE)&gt;0,VLOOKUP($A575,posting!$A:$N,5,FALSE),""),"")</f>
        <v/>
      </c>
      <c r="I575" s="26" t="str">
        <f>IF($A575,VLOOKUP($A575,posting!$A:$N,6,FALSE),"")</f>
        <v/>
      </c>
      <c r="J575" s="26" t="str">
        <f>IF($A575,VLOOKUP($A575,posting!$A:$N,7,FALSE),"")</f>
        <v/>
      </c>
      <c r="K575" s="26" t="str">
        <f>IF($A575,VLOOKUP($A575,posting!$A:$N,8,FALSE),"")</f>
        <v/>
      </c>
      <c r="L575" s="26" t="str">
        <f>IF($A575,VLOOKUP($A575,posting!$A:$N,9,FALSE),"")</f>
        <v/>
      </c>
      <c r="M575" s="9" t="str">
        <f>IF($A575,VLOOKUP($A575,posting!$A:$N,10,FALSE),"")</f>
        <v/>
      </c>
      <c r="N575" s="9" t="str">
        <f>IF($A575,VLOOKUP($A575,posting!$A:$N,11,FALSE),"")</f>
        <v/>
      </c>
      <c r="O575" s="9" t="str">
        <f>IF($A575,IF(VLOOKUP($A575,posting!$A:$N,13,FALSE)&gt;0,VLOOKUP($A575,posting!$A:$N,13,FALSE),""),"")</f>
        <v/>
      </c>
      <c r="P575" s="9" t="str">
        <f>IF($A575,IF(VLOOKUP($A575,posting!$A:$N,14,FALSE)&gt;0,VLOOKUP($A575,posting!$A:$N,14,FALSE),""),"")</f>
        <v/>
      </c>
      <c r="Q575" s="9" t="str">
        <f>IF($O575="","",VLOOKUP($O575,image!$A:$N,3,FALSE))</f>
        <v/>
      </c>
    </row>
    <row r="576" spans="2:17" x14ac:dyDescent="0.25">
      <c r="B576" s="9" t="str">
        <f>IF($A576,VLOOKUP($A576,posting!$A:$N,2,FALSE),"")</f>
        <v/>
      </c>
      <c r="C576" s="9" t="str">
        <f>IF($A576,VLOOKUP($A576,posting!$A:$N,3,FALSE),"")</f>
        <v/>
      </c>
      <c r="D576" s="25" t="str">
        <f>IF($A576,VLOOKUP($A576,posting!$A:$N,4,FALSE),"")</f>
        <v/>
      </c>
      <c r="E576" s="9" t="str">
        <f>IF($A576,VLOOKUP($A576,posting!$A:$N,12,FALSE),"")</f>
        <v/>
      </c>
      <c r="H576" s="9" t="str">
        <f>IF($A576,IF(VLOOKUP($A576,posting!$A:$N,5,FALSE)&gt;0,VLOOKUP($A576,posting!$A:$N,5,FALSE),""),"")</f>
        <v/>
      </c>
      <c r="I576" s="26" t="str">
        <f>IF($A576,VLOOKUP($A576,posting!$A:$N,6,FALSE),"")</f>
        <v/>
      </c>
      <c r="J576" s="26" t="str">
        <f>IF($A576,VLOOKUP($A576,posting!$A:$N,7,FALSE),"")</f>
        <v/>
      </c>
      <c r="K576" s="26" t="str">
        <f>IF($A576,VLOOKUP($A576,posting!$A:$N,8,FALSE),"")</f>
        <v/>
      </c>
      <c r="L576" s="26" t="str">
        <f>IF($A576,VLOOKUP($A576,posting!$A:$N,9,FALSE),"")</f>
        <v/>
      </c>
      <c r="M576" s="9" t="str">
        <f>IF($A576,VLOOKUP($A576,posting!$A:$N,10,FALSE),"")</f>
        <v/>
      </c>
      <c r="N576" s="9" t="str">
        <f>IF($A576,VLOOKUP($A576,posting!$A:$N,11,FALSE),"")</f>
        <v/>
      </c>
      <c r="O576" s="9" t="str">
        <f>IF($A576,IF(VLOOKUP($A576,posting!$A:$N,13,FALSE)&gt;0,VLOOKUP($A576,posting!$A:$N,13,FALSE),""),"")</f>
        <v/>
      </c>
      <c r="P576" s="9" t="str">
        <f>IF($A576,IF(VLOOKUP($A576,posting!$A:$N,14,FALSE)&gt;0,VLOOKUP($A576,posting!$A:$N,14,FALSE),""),"")</f>
        <v/>
      </c>
      <c r="Q576" s="9" t="str">
        <f>IF($O576="","",VLOOKUP($O576,image!$A:$N,3,FALSE))</f>
        <v/>
      </c>
    </row>
    <row r="577" spans="2:17" x14ac:dyDescent="0.25">
      <c r="B577" s="9" t="str">
        <f>IF($A577,VLOOKUP($A577,posting!$A:$N,2,FALSE),"")</f>
        <v/>
      </c>
      <c r="C577" s="9" t="str">
        <f>IF($A577,VLOOKUP($A577,posting!$A:$N,3,FALSE),"")</f>
        <v/>
      </c>
      <c r="D577" s="25" t="str">
        <f>IF($A577,VLOOKUP($A577,posting!$A:$N,4,FALSE),"")</f>
        <v/>
      </c>
      <c r="E577" s="9" t="str">
        <f>IF($A577,VLOOKUP($A577,posting!$A:$N,12,FALSE),"")</f>
        <v/>
      </c>
      <c r="H577" s="9" t="str">
        <f>IF($A577,IF(VLOOKUP($A577,posting!$A:$N,5,FALSE)&gt;0,VLOOKUP($A577,posting!$A:$N,5,FALSE),""),"")</f>
        <v/>
      </c>
      <c r="I577" s="26" t="str">
        <f>IF($A577,VLOOKUP($A577,posting!$A:$N,6,FALSE),"")</f>
        <v/>
      </c>
      <c r="J577" s="26" t="str">
        <f>IF($A577,VLOOKUP($A577,posting!$A:$N,7,FALSE),"")</f>
        <v/>
      </c>
      <c r="K577" s="26" t="str">
        <f>IF($A577,VLOOKUP($A577,posting!$A:$N,8,FALSE),"")</f>
        <v/>
      </c>
      <c r="L577" s="26" t="str">
        <f>IF($A577,VLOOKUP($A577,posting!$A:$N,9,FALSE),"")</f>
        <v/>
      </c>
      <c r="M577" s="9" t="str">
        <f>IF($A577,VLOOKUP($A577,posting!$A:$N,10,FALSE),"")</f>
        <v/>
      </c>
      <c r="N577" s="9" t="str">
        <f>IF($A577,VLOOKUP($A577,posting!$A:$N,11,FALSE),"")</f>
        <v/>
      </c>
      <c r="O577" s="9" t="str">
        <f>IF($A577,IF(VLOOKUP($A577,posting!$A:$N,13,FALSE)&gt;0,VLOOKUP($A577,posting!$A:$N,13,FALSE),""),"")</f>
        <v/>
      </c>
      <c r="P577" s="9" t="str">
        <f>IF($A577,IF(VLOOKUP($A577,posting!$A:$N,14,FALSE)&gt;0,VLOOKUP($A577,posting!$A:$N,14,FALSE),""),"")</f>
        <v/>
      </c>
      <c r="Q577" s="9" t="str">
        <f>IF($O577="","",VLOOKUP($O577,image!$A:$N,3,FALSE))</f>
        <v/>
      </c>
    </row>
    <row r="578" spans="2:17" x14ac:dyDescent="0.25">
      <c r="B578" s="9" t="str">
        <f>IF($A578,VLOOKUP($A578,posting!$A:$N,2,FALSE),"")</f>
        <v/>
      </c>
      <c r="C578" s="9" t="str">
        <f>IF($A578,VLOOKUP($A578,posting!$A:$N,3,FALSE),"")</f>
        <v/>
      </c>
      <c r="D578" s="25" t="str">
        <f>IF($A578,VLOOKUP($A578,posting!$A:$N,4,FALSE),"")</f>
        <v/>
      </c>
      <c r="E578" s="9" t="str">
        <f>IF($A578,VLOOKUP($A578,posting!$A:$N,12,FALSE),"")</f>
        <v/>
      </c>
      <c r="H578" s="9" t="str">
        <f>IF($A578,IF(VLOOKUP($A578,posting!$A:$N,5,FALSE)&gt;0,VLOOKUP($A578,posting!$A:$N,5,FALSE),""),"")</f>
        <v/>
      </c>
      <c r="I578" s="26" t="str">
        <f>IF($A578,VLOOKUP($A578,posting!$A:$N,6,FALSE),"")</f>
        <v/>
      </c>
      <c r="J578" s="26" t="str">
        <f>IF($A578,VLOOKUP($A578,posting!$A:$N,7,FALSE),"")</f>
        <v/>
      </c>
      <c r="K578" s="26" t="str">
        <f>IF($A578,VLOOKUP($A578,posting!$A:$N,8,FALSE),"")</f>
        <v/>
      </c>
      <c r="L578" s="26" t="str">
        <f>IF($A578,VLOOKUP($A578,posting!$A:$N,9,FALSE),"")</f>
        <v/>
      </c>
      <c r="M578" s="9" t="str">
        <f>IF($A578,VLOOKUP($A578,posting!$A:$N,10,FALSE),"")</f>
        <v/>
      </c>
      <c r="N578" s="9" t="str">
        <f>IF($A578,VLOOKUP($A578,posting!$A:$N,11,FALSE),"")</f>
        <v/>
      </c>
      <c r="O578" s="9" t="str">
        <f>IF($A578,IF(VLOOKUP($A578,posting!$A:$N,13,FALSE)&gt;0,VLOOKUP($A578,posting!$A:$N,13,FALSE),""),"")</f>
        <v/>
      </c>
      <c r="P578" s="9" t="str">
        <f>IF($A578,IF(VLOOKUP($A578,posting!$A:$N,14,FALSE)&gt;0,VLOOKUP($A578,posting!$A:$N,14,FALSE),""),"")</f>
        <v/>
      </c>
      <c r="Q578" s="9" t="str">
        <f>IF($O578="","",VLOOKUP($O578,image!$A:$N,3,FALSE))</f>
        <v/>
      </c>
    </row>
    <row r="579" spans="2:17" x14ac:dyDescent="0.25">
      <c r="B579" s="9" t="str">
        <f>IF($A579,VLOOKUP($A579,posting!$A:$N,2,FALSE),"")</f>
        <v/>
      </c>
      <c r="C579" s="9" t="str">
        <f>IF($A579,VLOOKUP($A579,posting!$A:$N,3,FALSE),"")</f>
        <v/>
      </c>
      <c r="D579" s="25" t="str">
        <f>IF($A579,VLOOKUP($A579,posting!$A:$N,4,FALSE),"")</f>
        <v/>
      </c>
      <c r="E579" s="9" t="str">
        <f>IF($A579,VLOOKUP($A579,posting!$A:$N,12,FALSE),"")</f>
        <v/>
      </c>
      <c r="H579" s="9" t="str">
        <f>IF($A579,IF(VLOOKUP($A579,posting!$A:$N,5,FALSE)&gt;0,VLOOKUP($A579,posting!$A:$N,5,FALSE),""),"")</f>
        <v/>
      </c>
      <c r="I579" s="26" t="str">
        <f>IF($A579,VLOOKUP($A579,posting!$A:$N,6,FALSE),"")</f>
        <v/>
      </c>
      <c r="J579" s="26" t="str">
        <f>IF($A579,VLOOKUP($A579,posting!$A:$N,7,FALSE),"")</f>
        <v/>
      </c>
      <c r="K579" s="26" t="str">
        <f>IF($A579,VLOOKUP($A579,posting!$A:$N,8,FALSE),"")</f>
        <v/>
      </c>
      <c r="L579" s="26" t="str">
        <f>IF($A579,VLOOKUP($A579,posting!$A:$N,9,FALSE),"")</f>
        <v/>
      </c>
      <c r="M579" s="9" t="str">
        <f>IF($A579,VLOOKUP($A579,posting!$A:$N,10,FALSE),"")</f>
        <v/>
      </c>
      <c r="N579" s="9" t="str">
        <f>IF($A579,VLOOKUP($A579,posting!$A:$N,11,FALSE),"")</f>
        <v/>
      </c>
      <c r="O579" s="9" t="str">
        <f>IF($A579,IF(VLOOKUP($A579,posting!$A:$N,13,FALSE)&gt;0,VLOOKUP($A579,posting!$A:$N,13,FALSE),""),"")</f>
        <v/>
      </c>
      <c r="P579" s="9" t="str">
        <f>IF($A579,IF(VLOOKUP($A579,posting!$A:$N,14,FALSE)&gt;0,VLOOKUP($A579,posting!$A:$N,14,FALSE),""),"")</f>
        <v/>
      </c>
      <c r="Q579" s="9" t="str">
        <f>IF($O579="","",VLOOKUP($O579,image!$A:$N,3,FALSE))</f>
        <v/>
      </c>
    </row>
    <row r="580" spans="2:17" x14ac:dyDescent="0.25">
      <c r="B580" s="9" t="str">
        <f>IF($A580,VLOOKUP($A580,posting!$A:$N,2,FALSE),"")</f>
        <v/>
      </c>
      <c r="C580" s="9" t="str">
        <f>IF($A580,VLOOKUP($A580,posting!$A:$N,3,FALSE),"")</f>
        <v/>
      </c>
      <c r="D580" s="25" t="str">
        <f>IF($A580,VLOOKUP($A580,posting!$A:$N,4,FALSE),"")</f>
        <v/>
      </c>
      <c r="E580" s="9" t="str">
        <f>IF($A580,VLOOKUP($A580,posting!$A:$N,12,FALSE),"")</f>
        <v/>
      </c>
      <c r="H580" s="9" t="str">
        <f>IF($A580,IF(VLOOKUP($A580,posting!$A:$N,5,FALSE)&gt;0,VLOOKUP($A580,posting!$A:$N,5,FALSE),""),"")</f>
        <v/>
      </c>
      <c r="I580" s="26" t="str">
        <f>IF($A580,VLOOKUP($A580,posting!$A:$N,6,FALSE),"")</f>
        <v/>
      </c>
      <c r="J580" s="26" t="str">
        <f>IF($A580,VLOOKUP($A580,posting!$A:$N,7,FALSE),"")</f>
        <v/>
      </c>
      <c r="K580" s="26" t="str">
        <f>IF($A580,VLOOKUP($A580,posting!$A:$N,8,FALSE),"")</f>
        <v/>
      </c>
      <c r="L580" s="26" t="str">
        <f>IF($A580,VLOOKUP($A580,posting!$A:$N,9,FALSE),"")</f>
        <v/>
      </c>
      <c r="M580" s="9" t="str">
        <f>IF($A580,VLOOKUP($A580,posting!$A:$N,10,FALSE),"")</f>
        <v/>
      </c>
      <c r="N580" s="9" t="str">
        <f>IF($A580,VLOOKUP($A580,posting!$A:$N,11,FALSE),"")</f>
        <v/>
      </c>
      <c r="O580" s="9" t="str">
        <f>IF($A580,IF(VLOOKUP($A580,posting!$A:$N,13,FALSE)&gt;0,VLOOKUP($A580,posting!$A:$N,13,FALSE),""),"")</f>
        <v/>
      </c>
      <c r="P580" s="9" t="str">
        <f>IF($A580,IF(VLOOKUP($A580,posting!$A:$N,14,FALSE)&gt;0,VLOOKUP($A580,posting!$A:$N,14,FALSE),""),"")</f>
        <v/>
      </c>
      <c r="Q580" s="9" t="str">
        <f>IF($O580="","",VLOOKUP($O580,image!$A:$N,3,FALSE))</f>
        <v/>
      </c>
    </row>
    <row r="581" spans="2:17" x14ac:dyDescent="0.25">
      <c r="B581" s="9" t="str">
        <f>IF($A581,VLOOKUP($A581,posting!$A:$N,2,FALSE),"")</f>
        <v/>
      </c>
      <c r="C581" s="9" t="str">
        <f>IF($A581,VLOOKUP($A581,posting!$A:$N,3,FALSE),"")</f>
        <v/>
      </c>
      <c r="D581" s="25" t="str">
        <f>IF($A581,VLOOKUP($A581,posting!$A:$N,4,FALSE),"")</f>
        <v/>
      </c>
      <c r="E581" s="9" t="str">
        <f>IF($A581,VLOOKUP($A581,posting!$A:$N,12,FALSE),"")</f>
        <v/>
      </c>
      <c r="H581" s="9" t="str">
        <f>IF($A581,IF(VLOOKUP($A581,posting!$A:$N,5,FALSE)&gt;0,VLOOKUP($A581,posting!$A:$N,5,FALSE),""),"")</f>
        <v/>
      </c>
      <c r="I581" s="26" t="str">
        <f>IF($A581,VLOOKUP($A581,posting!$A:$N,6,FALSE),"")</f>
        <v/>
      </c>
      <c r="J581" s="26" t="str">
        <f>IF($A581,VLOOKUP($A581,posting!$A:$N,7,FALSE),"")</f>
        <v/>
      </c>
      <c r="K581" s="26" t="str">
        <f>IF($A581,VLOOKUP($A581,posting!$A:$N,8,FALSE),"")</f>
        <v/>
      </c>
      <c r="L581" s="26" t="str">
        <f>IF($A581,VLOOKUP($A581,posting!$A:$N,9,FALSE),"")</f>
        <v/>
      </c>
      <c r="M581" s="9" t="str">
        <f>IF($A581,VLOOKUP($A581,posting!$A:$N,10,FALSE),"")</f>
        <v/>
      </c>
      <c r="N581" s="9" t="str">
        <f>IF($A581,VLOOKUP($A581,posting!$A:$N,11,FALSE),"")</f>
        <v/>
      </c>
      <c r="O581" s="9" t="str">
        <f>IF($A581,IF(VLOOKUP($A581,posting!$A:$N,13,FALSE)&gt;0,VLOOKUP($A581,posting!$A:$N,13,FALSE),""),"")</f>
        <v/>
      </c>
      <c r="P581" s="9" t="str">
        <f>IF($A581,IF(VLOOKUP($A581,posting!$A:$N,14,FALSE)&gt;0,VLOOKUP($A581,posting!$A:$N,14,FALSE),""),"")</f>
        <v/>
      </c>
      <c r="Q581" s="9" t="str">
        <f>IF($O581="","",VLOOKUP($O581,image!$A:$N,3,FALSE))</f>
        <v/>
      </c>
    </row>
    <row r="582" spans="2:17" x14ac:dyDescent="0.25">
      <c r="B582" s="9" t="str">
        <f>IF($A582,VLOOKUP($A582,posting!$A:$N,2,FALSE),"")</f>
        <v/>
      </c>
      <c r="C582" s="9" t="str">
        <f>IF($A582,VLOOKUP($A582,posting!$A:$N,3,FALSE),"")</f>
        <v/>
      </c>
      <c r="D582" s="25" t="str">
        <f>IF($A582,VLOOKUP($A582,posting!$A:$N,4,FALSE),"")</f>
        <v/>
      </c>
      <c r="E582" s="9" t="str">
        <f>IF($A582,VLOOKUP($A582,posting!$A:$N,12,FALSE),"")</f>
        <v/>
      </c>
      <c r="H582" s="9" t="str">
        <f>IF($A582,IF(VLOOKUP($A582,posting!$A:$N,5,FALSE)&gt;0,VLOOKUP($A582,posting!$A:$N,5,FALSE),""),"")</f>
        <v/>
      </c>
      <c r="I582" s="26" t="str">
        <f>IF($A582,VLOOKUP($A582,posting!$A:$N,6,FALSE),"")</f>
        <v/>
      </c>
      <c r="J582" s="26" t="str">
        <f>IF($A582,VLOOKUP($A582,posting!$A:$N,7,FALSE),"")</f>
        <v/>
      </c>
      <c r="K582" s="26" t="str">
        <f>IF($A582,VLOOKUP($A582,posting!$A:$N,8,FALSE),"")</f>
        <v/>
      </c>
      <c r="L582" s="26" t="str">
        <f>IF($A582,VLOOKUP($A582,posting!$A:$N,9,FALSE),"")</f>
        <v/>
      </c>
      <c r="M582" s="9" t="str">
        <f>IF($A582,VLOOKUP($A582,posting!$A:$N,10,FALSE),"")</f>
        <v/>
      </c>
      <c r="N582" s="9" t="str">
        <f>IF($A582,VLOOKUP($A582,posting!$A:$N,11,FALSE),"")</f>
        <v/>
      </c>
      <c r="O582" s="9" t="str">
        <f>IF($A582,IF(VLOOKUP($A582,posting!$A:$N,13,FALSE)&gt;0,VLOOKUP($A582,posting!$A:$N,13,FALSE),""),"")</f>
        <v/>
      </c>
      <c r="P582" s="9" t="str">
        <f>IF($A582,IF(VLOOKUP($A582,posting!$A:$N,14,FALSE)&gt;0,VLOOKUP($A582,posting!$A:$N,14,FALSE),""),"")</f>
        <v/>
      </c>
      <c r="Q582" s="9" t="str">
        <f>IF($O582="","",VLOOKUP($O582,image!$A:$N,3,FALSE))</f>
        <v/>
      </c>
    </row>
    <row r="583" spans="2:17" x14ac:dyDescent="0.25">
      <c r="B583" s="9" t="str">
        <f>IF($A583,VLOOKUP($A583,posting!$A:$N,2,FALSE),"")</f>
        <v/>
      </c>
      <c r="C583" s="9" t="str">
        <f>IF($A583,VLOOKUP($A583,posting!$A:$N,3,FALSE),"")</f>
        <v/>
      </c>
      <c r="D583" s="25" t="str">
        <f>IF($A583,VLOOKUP($A583,posting!$A:$N,4,FALSE),"")</f>
        <v/>
      </c>
      <c r="E583" s="9" t="str">
        <f>IF($A583,VLOOKUP($A583,posting!$A:$N,12,FALSE),"")</f>
        <v/>
      </c>
      <c r="H583" s="9" t="str">
        <f>IF($A583,IF(VLOOKUP($A583,posting!$A:$N,5,FALSE)&gt;0,VLOOKUP($A583,posting!$A:$N,5,FALSE),""),"")</f>
        <v/>
      </c>
      <c r="I583" s="26" t="str">
        <f>IF($A583,VLOOKUP($A583,posting!$A:$N,6,FALSE),"")</f>
        <v/>
      </c>
      <c r="J583" s="26" t="str">
        <f>IF($A583,VLOOKUP($A583,posting!$A:$N,7,FALSE),"")</f>
        <v/>
      </c>
      <c r="K583" s="26" t="str">
        <f>IF($A583,VLOOKUP($A583,posting!$A:$N,8,FALSE),"")</f>
        <v/>
      </c>
      <c r="L583" s="26" t="str">
        <f>IF($A583,VLOOKUP($A583,posting!$A:$N,9,FALSE),"")</f>
        <v/>
      </c>
      <c r="M583" s="9" t="str">
        <f>IF($A583,VLOOKUP($A583,posting!$A:$N,10,FALSE),"")</f>
        <v/>
      </c>
      <c r="N583" s="9" t="str">
        <f>IF($A583,VLOOKUP($A583,posting!$A:$N,11,FALSE),"")</f>
        <v/>
      </c>
      <c r="O583" s="9" t="str">
        <f>IF($A583,IF(VLOOKUP($A583,posting!$A:$N,13,FALSE)&gt;0,VLOOKUP($A583,posting!$A:$N,13,FALSE),""),"")</f>
        <v/>
      </c>
      <c r="P583" s="9" t="str">
        <f>IF($A583,IF(VLOOKUP($A583,posting!$A:$N,14,FALSE)&gt;0,VLOOKUP($A583,posting!$A:$N,14,FALSE),""),"")</f>
        <v/>
      </c>
      <c r="Q583" s="9" t="str">
        <f>IF($O583="","",VLOOKUP($O583,image!$A:$N,3,FALSE))</f>
        <v/>
      </c>
    </row>
    <row r="584" spans="2:17" x14ac:dyDescent="0.25">
      <c r="B584" s="9" t="str">
        <f>IF($A584,VLOOKUP($A584,posting!$A:$N,2,FALSE),"")</f>
        <v/>
      </c>
      <c r="C584" s="9" t="str">
        <f>IF($A584,VLOOKUP($A584,posting!$A:$N,3,FALSE),"")</f>
        <v/>
      </c>
      <c r="D584" s="25" t="str">
        <f>IF($A584,VLOOKUP($A584,posting!$A:$N,4,FALSE),"")</f>
        <v/>
      </c>
      <c r="E584" s="9" t="str">
        <f>IF($A584,VLOOKUP($A584,posting!$A:$N,12,FALSE),"")</f>
        <v/>
      </c>
      <c r="H584" s="9" t="str">
        <f>IF($A584,IF(VLOOKUP($A584,posting!$A:$N,5,FALSE)&gt;0,VLOOKUP($A584,posting!$A:$N,5,FALSE),""),"")</f>
        <v/>
      </c>
      <c r="I584" s="26" t="str">
        <f>IF($A584,VLOOKUP($A584,posting!$A:$N,6,FALSE),"")</f>
        <v/>
      </c>
      <c r="J584" s="26" t="str">
        <f>IF($A584,VLOOKUP($A584,posting!$A:$N,7,FALSE),"")</f>
        <v/>
      </c>
      <c r="K584" s="26" t="str">
        <f>IF($A584,VLOOKUP($A584,posting!$A:$N,8,FALSE),"")</f>
        <v/>
      </c>
      <c r="L584" s="26" t="str">
        <f>IF($A584,VLOOKUP($A584,posting!$A:$N,9,FALSE),"")</f>
        <v/>
      </c>
      <c r="M584" s="9" t="str">
        <f>IF($A584,VLOOKUP($A584,posting!$A:$N,10,FALSE),"")</f>
        <v/>
      </c>
      <c r="N584" s="9" t="str">
        <f>IF($A584,VLOOKUP($A584,posting!$A:$N,11,FALSE),"")</f>
        <v/>
      </c>
      <c r="O584" s="9" t="str">
        <f>IF($A584,IF(VLOOKUP($A584,posting!$A:$N,13,FALSE)&gt;0,VLOOKUP($A584,posting!$A:$N,13,FALSE),""),"")</f>
        <v/>
      </c>
      <c r="P584" s="9" t="str">
        <f>IF($A584,IF(VLOOKUP($A584,posting!$A:$N,14,FALSE)&gt;0,VLOOKUP($A584,posting!$A:$N,14,FALSE),""),"")</f>
        <v/>
      </c>
      <c r="Q584" s="9" t="str">
        <f>IF($O584="","",VLOOKUP($O584,image!$A:$N,3,FALSE))</f>
        <v/>
      </c>
    </row>
    <row r="585" spans="2:17" x14ac:dyDescent="0.25">
      <c r="B585" s="9" t="str">
        <f>IF($A585,VLOOKUP($A585,posting!$A:$N,2,FALSE),"")</f>
        <v/>
      </c>
      <c r="C585" s="9" t="str">
        <f>IF($A585,VLOOKUP($A585,posting!$A:$N,3,FALSE),"")</f>
        <v/>
      </c>
      <c r="D585" s="25" t="str">
        <f>IF($A585,VLOOKUP($A585,posting!$A:$N,4,FALSE),"")</f>
        <v/>
      </c>
      <c r="E585" s="9" t="str">
        <f>IF($A585,VLOOKUP($A585,posting!$A:$N,12,FALSE),"")</f>
        <v/>
      </c>
      <c r="H585" s="9" t="str">
        <f>IF($A585,IF(VLOOKUP($A585,posting!$A:$N,5,FALSE)&gt;0,VLOOKUP($A585,posting!$A:$N,5,FALSE),""),"")</f>
        <v/>
      </c>
      <c r="I585" s="26" t="str">
        <f>IF($A585,VLOOKUP($A585,posting!$A:$N,6,FALSE),"")</f>
        <v/>
      </c>
      <c r="J585" s="26" t="str">
        <f>IF($A585,VLOOKUP($A585,posting!$A:$N,7,FALSE),"")</f>
        <v/>
      </c>
      <c r="K585" s="26" t="str">
        <f>IF($A585,VLOOKUP($A585,posting!$A:$N,8,FALSE),"")</f>
        <v/>
      </c>
      <c r="L585" s="26" t="str">
        <f>IF($A585,VLOOKUP($A585,posting!$A:$N,9,FALSE),"")</f>
        <v/>
      </c>
      <c r="M585" s="9" t="str">
        <f>IF($A585,VLOOKUP($A585,posting!$A:$N,10,FALSE),"")</f>
        <v/>
      </c>
      <c r="N585" s="9" t="str">
        <f>IF($A585,VLOOKUP($A585,posting!$A:$N,11,FALSE),"")</f>
        <v/>
      </c>
      <c r="O585" s="9" t="str">
        <f>IF($A585,IF(VLOOKUP($A585,posting!$A:$N,13,FALSE)&gt;0,VLOOKUP($A585,posting!$A:$N,13,FALSE),""),"")</f>
        <v/>
      </c>
      <c r="P585" s="9" t="str">
        <f>IF($A585,IF(VLOOKUP($A585,posting!$A:$N,14,FALSE)&gt;0,VLOOKUP($A585,posting!$A:$N,14,FALSE),""),"")</f>
        <v/>
      </c>
      <c r="Q585" s="9" t="str">
        <f>IF($O585="","",VLOOKUP($O585,image!$A:$N,3,FALSE))</f>
        <v/>
      </c>
    </row>
    <row r="586" spans="2:17" x14ac:dyDescent="0.25">
      <c r="B586" s="9" t="str">
        <f>IF($A586,VLOOKUP($A586,posting!$A:$N,2,FALSE),"")</f>
        <v/>
      </c>
      <c r="C586" s="9" t="str">
        <f>IF($A586,VLOOKUP($A586,posting!$A:$N,3,FALSE),"")</f>
        <v/>
      </c>
      <c r="D586" s="25" t="str">
        <f>IF($A586,VLOOKUP($A586,posting!$A:$N,4,FALSE),"")</f>
        <v/>
      </c>
      <c r="E586" s="9" t="str">
        <f>IF($A586,VLOOKUP($A586,posting!$A:$N,12,FALSE),"")</f>
        <v/>
      </c>
      <c r="H586" s="9" t="str">
        <f>IF($A586,IF(VLOOKUP($A586,posting!$A:$N,5,FALSE)&gt;0,VLOOKUP($A586,posting!$A:$N,5,FALSE),""),"")</f>
        <v/>
      </c>
      <c r="I586" s="26" t="str">
        <f>IF($A586,VLOOKUP($A586,posting!$A:$N,6,FALSE),"")</f>
        <v/>
      </c>
      <c r="J586" s="26" t="str">
        <f>IF($A586,VLOOKUP($A586,posting!$A:$N,7,FALSE),"")</f>
        <v/>
      </c>
      <c r="K586" s="26" t="str">
        <f>IF($A586,VLOOKUP($A586,posting!$A:$N,8,FALSE),"")</f>
        <v/>
      </c>
      <c r="L586" s="26" t="str">
        <f>IF($A586,VLOOKUP($A586,posting!$A:$N,9,FALSE),"")</f>
        <v/>
      </c>
      <c r="M586" s="9" t="str">
        <f>IF($A586,VLOOKUP($A586,posting!$A:$N,10,FALSE),"")</f>
        <v/>
      </c>
      <c r="N586" s="9" t="str">
        <f>IF($A586,VLOOKUP($A586,posting!$A:$N,11,FALSE),"")</f>
        <v/>
      </c>
      <c r="O586" s="9" t="str">
        <f>IF($A586,IF(VLOOKUP($A586,posting!$A:$N,13,FALSE)&gt;0,VLOOKUP($A586,posting!$A:$N,13,FALSE),""),"")</f>
        <v/>
      </c>
      <c r="P586" s="9" t="str">
        <f>IF($A586,IF(VLOOKUP($A586,posting!$A:$N,14,FALSE)&gt;0,VLOOKUP($A586,posting!$A:$N,14,FALSE),""),"")</f>
        <v/>
      </c>
      <c r="Q586" s="9" t="str">
        <f>IF($O586="","",VLOOKUP($O586,image!$A:$N,3,FALSE))</f>
        <v/>
      </c>
    </row>
    <row r="587" spans="2:17" x14ac:dyDescent="0.25">
      <c r="B587" s="9" t="str">
        <f>IF($A587,VLOOKUP($A587,posting!$A:$N,2,FALSE),"")</f>
        <v/>
      </c>
      <c r="C587" s="9" t="str">
        <f>IF($A587,VLOOKUP($A587,posting!$A:$N,3,FALSE),"")</f>
        <v/>
      </c>
      <c r="D587" s="25" t="str">
        <f>IF($A587,VLOOKUP($A587,posting!$A:$N,4,FALSE),"")</f>
        <v/>
      </c>
      <c r="E587" s="9" t="str">
        <f>IF($A587,VLOOKUP($A587,posting!$A:$N,12,FALSE),"")</f>
        <v/>
      </c>
      <c r="H587" s="9" t="str">
        <f>IF($A587,IF(VLOOKUP($A587,posting!$A:$N,5,FALSE)&gt;0,VLOOKUP($A587,posting!$A:$N,5,FALSE),""),"")</f>
        <v/>
      </c>
      <c r="I587" s="26" t="str">
        <f>IF($A587,VLOOKUP($A587,posting!$A:$N,6,FALSE),"")</f>
        <v/>
      </c>
      <c r="J587" s="26" t="str">
        <f>IF($A587,VLOOKUP($A587,posting!$A:$N,7,FALSE),"")</f>
        <v/>
      </c>
      <c r="K587" s="26" t="str">
        <f>IF($A587,VLOOKUP($A587,posting!$A:$N,8,FALSE),"")</f>
        <v/>
      </c>
      <c r="L587" s="26" t="str">
        <f>IF($A587,VLOOKUP($A587,posting!$A:$N,9,FALSE),"")</f>
        <v/>
      </c>
      <c r="M587" s="9" t="str">
        <f>IF($A587,VLOOKUP($A587,posting!$A:$N,10,FALSE),"")</f>
        <v/>
      </c>
      <c r="N587" s="9" t="str">
        <f>IF($A587,VLOOKUP($A587,posting!$A:$N,11,FALSE),"")</f>
        <v/>
      </c>
      <c r="O587" s="9" t="str">
        <f>IF($A587,IF(VLOOKUP($A587,posting!$A:$N,13,FALSE)&gt;0,VLOOKUP($A587,posting!$A:$N,13,FALSE),""),"")</f>
        <v/>
      </c>
      <c r="P587" s="9" t="str">
        <f>IF($A587,IF(VLOOKUP($A587,posting!$A:$N,14,FALSE)&gt;0,VLOOKUP($A587,posting!$A:$N,14,FALSE),""),"")</f>
        <v/>
      </c>
      <c r="Q587" s="9" t="str">
        <f>IF($O587="","",VLOOKUP($O587,image!$A:$N,3,FALSE))</f>
        <v/>
      </c>
    </row>
    <row r="588" spans="2:17" x14ac:dyDescent="0.25">
      <c r="B588" s="9" t="str">
        <f>IF($A588,VLOOKUP($A588,posting!$A:$N,2,FALSE),"")</f>
        <v/>
      </c>
      <c r="C588" s="9" t="str">
        <f>IF($A588,VLOOKUP($A588,posting!$A:$N,3,FALSE),"")</f>
        <v/>
      </c>
      <c r="D588" s="25" t="str">
        <f>IF($A588,VLOOKUP($A588,posting!$A:$N,4,FALSE),"")</f>
        <v/>
      </c>
      <c r="E588" s="9" t="str">
        <f>IF($A588,VLOOKUP($A588,posting!$A:$N,12,FALSE),"")</f>
        <v/>
      </c>
      <c r="H588" s="9" t="str">
        <f>IF($A588,IF(VLOOKUP($A588,posting!$A:$N,5,FALSE)&gt;0,VLOOKUP($A588,posting!$A:$N,5,FALSE),""),"")</f>
        <v/>
      </c>
      <c r="I588" s="26" t="str">
        <f>IF($A588,VLOOKUP($A588,posting!$A:$N,6,FALSE),"")</f>
        <v/>
      </c>
      <c r="J588" s="26" t="str">
        <f>IF($A588,VLOOKUP($A588,posting!$A:$N,7,FALSE),"")</f>
        <v/>
      </c>
      <c r="K588" s="26" t="str">
        <f>IF($A588,VLOOKUP($A588,posting!$A:$N,8,FALSE),"")</f>
        <v/>
      </c>
      <c r="L588" s="26" t="str">
        <f>IF($A588,VLOOKUP($A588,posting!$A:$N,9,FALSE),"")</f>
        <v/>
      </c>
      <c r="M588" s="9" t="str">
        <f>IF($A588,VLOOKUP($A588,posting!$A:$N,10,FALSE),"")</f>
        <v/>
      </c>
      <c r="N588" s="9" t="str">
        <f>IF($A588,VLOOKUP($A588,posting!$A:$N,11,FALSE),"")</f>
        <v/>
      </c>
      <c r="O588" s="9" t="str">
        <f>IF($A588,IF(VLOOKUP($A588,posting!$A:$N,13,FALSE)&gt;0,VLOOKUP($A588,posting!$A:$N,13,FALSE),""),"")</f>
        <v/>
      </c>
      <c r="P588" s="9" t="str">
        <f>IF($A588,IF(VLOOKUP($A588,posting!$A:$N,14,FALSE)&gt;0,VLOOKUP($A588,posting!$A:$N,14,FALSE),""),"")</f>
        <v/>
      </c>
      <c r="Q588" s="9" t="str">
        <f>IF($O588="","",VLOOKUP($O588,image!$A:$N,3,FALSE))</f>
        <v/>
      </c>
    </row>
    <row r="589" spans="2:17" x14ac:dyDescent="0.25">
      <c r="B589" s="9" t="str">
        <f>IF($A589,VLOOKUP($A589,posting!$A:$N,2,FALSE),"")</f>
        <v/>
      </c>
      <c r="C589" s="9" t="str">
        <f>IF($A589,VLOOKUP($A589,posting!$A:$N,3,FALSE),"")</f>
        <v/>
      </c>
      <c r="D589" s="25" t="str">
        <f>IF($A589,VLOOKUP($A589,posting!$A:$N,4,FALSE),"")</f>
        <v/>
      </c>
      <c r="E589" s="9" t="str">
        <f>IF($A589,VLOOKUP($A589,posting!$A:$N,12,FALSE),"")</f>
        <v/>
      </c>
      <c r="H589" s="9" t="str">
        <f>IF($A589,IF(VLOOKUP($A589,posting!$A:$N,5,FALSE)&gt;0,VLOOKUP($A589,posting!$A:$N,5,FALSE),""),"")</f>
        <v/>
      </c>
      <c r="I589" s="26" t="str">
        <f>IF($A589,VLOOKUP($A589,posting!$A:$N,6,FALSE),"")</f>
        <v/>
      </c>
      <c r="J589" s="26" t="str">
        <f>IF($A589,VLOOKUP($A589,posting!$A:$N,7,FALSE),"")</f>
        <v/>
      </c>
      <c r="K589" s="26" t="str">
        <f>IF($A589,VLOOKUP($A589,posting!$A:$N,8,FALSE),"")</f>
        <v/>
      </c>
      <c r="L589" s="26" t="str">
        <f>IF($A589,VLOOKUP($A589,posting!$A:$N,9,FALSE),"")</f>
        <v/>
      </c>
      <c r="M589" s="9" t="str">
        <f>IF($A589,VLOOKUP($A589,posting!$A:$N,10,FALSE),"")</f>
        <v/>
      </c>
      <c r="N589" s="9" t="str">
        <f>IF($A589,VLOOKUP($A589,posting!$A:$N,11,FALSE),"")</f>
        <v/>
      </c>
      <c r="O589" s="9" t="str">
        <f>IF($A589,IF(VLOOKUP($A589,posting!$A:$N,13,FALSE)&gt;0,VLOOKUP($A589,posting!$A:$N,13,FALSE),""),"")</f>
        <v/>
      </c>
      <c r="P589" s="9" t="str">
        <f>IF($A589,IF(VLOOKUP($A589,posting!$A:$N,14,FALSE)&gt;0,VLOOKUP($A589,posting!$A:$N,14,FALSE),""),"")</f>
        <v/>
      </c>
      <c r="Q589" s="9" t="str">
        <f>IF($O589="","",VLOOKUP($O589,image!$A:$N,3,FALSE))</f>
        <v/>
      </c>
    </row>
    <row r="590" spans="2:17" x14ac:dyDescent="0.25">
      <c r="B590" s="9" t="str">
        <f>IF($A590,VLOOKUP($A590,posting!$A:$N,2,FALSE),"")</f>
        <v/>
      </c>
      <c r="C590" s="9" t="str">
        <f>IF($A590,VLOOKUP($A590,posting!$A:$N,3,FALSE),"")</f>
        <v/>
      </c>
      <c r="D590" s="25" t="str">
        <f>IF($A590,VLOOKUP($A590,posting!$A:$N,4,FALSE),"")</f>
        <v/>
      </c>
      <c r="E590" s="9" t="str">
        <f>IF($A590,VLOOKUP($A590,posting!$A:$N,12,FALSE),"")</f>
        <v/>
      </c>
      <c r="H590" s="9" t="str">
        <f>IF($A590,IF(VLOOKUP($A590,posting!$A:$N,5,FALSE)&gt;0,VLOOKUP($A590,posting!$A:$N,5,FALSE),""),"")</f>
        <v/>
      </c>
      <c r="I590" s="26" t="str">
        <f>IF($A590,VLOOKUP($A590,posting!$A:$N,6,FALSE),"")</f>
        <v/>
      </c>
      <c r="J590" s="26" t="str">
        <f>IF($A590,VLOOKUP($A590,posting!$A:$N,7,FALSE),"")</f>
        <v/>
      </c>
      <c r="K590" s="26" t="str">
        <f>IF($A590,VLOOKUP($A590,posting!$A:$N,8,FALSE),"")</f>
        <v/>
      </c>
      <c r="L590" s="26" t="str">
        <f>IF($A590,VLOOKUP($A590,posting!$A:$N,9,FALSE),"")</f>
        <v/>
      </c>
      <c r="M590" s="9" t="str">
        <f>IF($A590,VLOOKUP($A590,posting!$A:$N,10,FALSE),"")</f>
        <v/>
      </c>
      <c r="N590" s="9" t="str">
        <f>IF($A590,VLOOKUP($A590,posting!$A:$N,11,FALSE),"")</f>
        <v/>
      </c>
      <c r="O590" s="9" t="str">
        <f>IF($A590,IF(VLOOKUP($A590,posting!$A:$N,13,FALSE)&gt;0,VLOOKUP($A590,posting!$A:$N,13,FALSE),""),"")</f>
        <v/>
      </c>
      <c r="P590" s="9" t="str">
        <f>IF($A590,IF(VLOOKUP($A590,posting!$A:$N,14,FALSE)&gt;0,VLOOKUP($A590,posting!$A:$N,14,FALSE),""),"")</f>
        <v/>
      </c>
      <c r="Q590" s="9" t="str">
        <f>IF($O590="","",VLOOKUP($O590,image!$A:$N,3,FALSE))</f>
        <v/>
      </c>
    </row>
    <row r="591" spans="2:17" x14ac:dyDescent="0.25">
      <c r="B591" s="9" t="str">
        <f>IF($A591,VLOOKUP($A591,posting!$A:$N,2,FALSE),"")</f>
        <v/>
      </c>
      <c r="C591" s="9" t="str">
        <f>IF($A591,VLOOKUP($A591,posting!$A:$N,3,FALSE),"")</f>
        <v/>
      </c>
      <c r="D591" s="25" t="str">
        <f>IF($A591,VLOOKUP($A591,posting!$A:$N,4,FALSE),"")</f>
        <v/>
      </c>
      <c r="E591" s="9" t="str">
        <f>IF($A591,VLOOKUP($A591,posting!$A:$N,12,FALSE),"")</f>
        <v/>
      </c>
      <c r="H591" s="9" t="str">
        <f>IF($A591,IF(VLOOKUP($A591,posting!$A:$N,5,FALSE)&gt;0,VLOOKUP($A591,posting!$A:$N,5,FALSE),""),"")</f>
        <v/>
      </c>
      <c r="I591" s="26" t="str">
        <f>IF($A591,VLOOKUP($A591,posting!$A:$N,6,FALSE),"")</f>
        <v/>
      </c>
      <c r="J591" s="26" t="str">
        <f>IF($A591,VLOOKUP($A591,posting!$A:$N,7,FALSE),"")</f>
        <v/>
      </c>
      <c r="K591" s="26" t="str">
        <f>IF($A591,VLOOKUP($A591,posting!$A:$N,8,FALSE),"")</f>
        <v/>
      </c>
      <c r="L591" s="26" t="str">
        <f>IF($A591,VLOOKUP($A591,posting!$A:$N,9,FALSE),"")</f>
        <v/>
      </c>
      <c r="M591" s="9" t="str">
        <f>IF($A591,VLOOKUP($A591,posting!$A:$N,10,FALSE),"")</f>
        <v/>
      </c>
      <c r="N591" s="9" t="str">
        <f>IF($A591,VLOOKUP($A591,posting!$A:$N,11,FALSE),"")</f>
        <v/>
      </c>
      <c r="O591" s="9" t="str">
        <f>IF($A591,IF(VLOOKUP($A591,posting!$A:$N,13,FALSE)&gt;0,VLOOKUP($A591,posting!$A:$N,13,FALSE),""),"")</f>
        <v/>
      </c>
      <c r="P591" s="9" t="str">
        <f>IF($A591,IF(VLOOKUP($A591,posting!$A:$N,14,FALSE)&gt;0,VLOOKUP($A591,posting!$A:$N,14,FALSE),""),"")</f>
        <v/>
      </c>
      <c r="Q591" s="9" t="str">
        <f>IF($O591="","",VLOOKUP($O591,image!$A:$N,3,FALSE))</f>
        <v/>
      </c>
    </row>
    <row r="592" spans="2:17" x14ac:dyDescent="0.25">
      <c r="B592" s="9" t="str">
        <f>IF($A592,VLOOKUP($A592,posting!$A:$N,2,FALSE),"")</f>
        <v/>
      </c>
      <c r="C592" s="9" t="str">
        <f>IF($A592,VLOOKUP($A592,posting!$A:$N,3,FALSE),"")</f>
        <v/>
      </c>
      <c r="D592" s="25" t="str">
        <f>IF($A592,VLOOKUP($A592,posting!$A:$N,4,FALSE),"")</f>
        <v/>
      </c>
      <c r="E592" s="9" t="str">
        <f>IF($A592,VLOOKUP($A592,posting!$A:$N,12,FALSE),"")</f>
        <v/>
      </c>
      <c r="H592" s="9" t="str">
        <f>IF($A592,IF(VLOOKUP($A592,posting!$A:$N,5,FALSE)&gt;0,VLOOKUP($A592,posting!$A:$N,5,FALSE),""),"")</f>
        <v/>
      </c>
      <c r="I592" s="26" t="str">
        <f>IF($A592,VLOOKUP($A592,posting!$A:$N,6,FALSE),"")</f>
        <v/>
      </c>
      <c r="J592" s="26" t="str">
        <f>IF($A592,VLOOKUP($A592,posting!$A:$N,7,FALSE),"")</f>
        <v/>
      </c>
      <c r="K592" s="26" t="str">
        <f>IF($A592,VLOOKUP($A592,posting!$A:$N,8,FALSE),"")</f>
        <v/>
      </c>
      <c r="L592" s="26" t="str">
        <f>IF($A592,VLOOKUP($A592,posting!$A:$N,9,FALSE),"")</f>
        <v/>
      </c>
      <c r="M592" s="9" t="str">
        <f>IF($A592,VLOOKUP($A592,posting!$A:$N,10,FALSE),"")</f>
        <v/>
      </c>
      <c r="N592" s="9" t="str">
        <f>IF($A592,VLOOKUP($A592,posting!$A:$N,11,FALSE),"")</f>
        <v/>
      </c>
      <c r="O592" s="9" t="str">
        <f>IF($A592,IF(VLOOKUP($A592,posting!$A:$N,13,FALSE)&gt;0,VLOOKUP($A592,posting!$A:$N,13,FALSE),""),"")</f>
        <v/>
      </c>
      <c r="P592" s="9" t="str">
        <f>IF($A592,IF(VLOOKUP($A592,posting!$A:$N,14,FALSE)&gt;0,VLOOKUP($A592,posting!$A:$N,14,FALSE),""),"")</f>
        <v/>
      </c>
      <c r="Q592" s="9" t="str">
        <f>IF($O592="","",VLOOKUP($O592,image!$A:$N,3,FALSE))</f>
        <v/>
      </c>
    </row>
    <row r="593" spans="2:17" x14ac:dyDescent="0.25">
      <c r="B593" s="9" t="str">
        <f>IF($A593,VLOOKUP($A593,posting!$A:$N,2,FALSE),"")</f>
        <v/>
      </c>
      <c r="C593" s="9" t="str">
        <f>IF($A593,VLOOKUP($A593,posting!$A:$N,3,FALSE),"")</f>
        <v/>
      </c>
      <c r="D593" s="25" t="str">
        <f>IF($A593,VLOOKUP($A593,posting!$A:$N,4,FALSE),"")</f>
        <v/>
      </c>
      <c r="E593" s="9" t="str">
        <f>IF($A593,VLOOKUP($A593,posting!$A:$N,12,FALSE),"")</f>
        <v/>
      </c>
      <c r="H593" s="9" t="str">
        <f>IF($A593,IF(VLOOKUP($A593,posting!$A:$N,5,FALSE)&gt;0,VLOOKUP($A593,posting!$A:$N,5,FALSE),""),"")</f>
        <v/>
      </c>
      <c r="I593" s="26" t="str">
        <f>IF($A593,VLOOKUP($A593,posting!$A:$N,6,FALSE),"")</f>
        <v/>
      </c>
      <c r="J593" s="26" t="str">
        <f>IF($A593,VLOOKUP($A593,posting!$A:$N,7,FALSE),"")</f>
        <v/>
      </c>
      <c r="K593" s="26" t="str">
        <f>IF($A593,VLOOKUP($A593,posting!$A:$N,8,FALSE),"")</f>
        <v/>
      </c>
      <c r="L593" s="26" t="str">
        <f>IF($A593,VLOOKUP($A593,posting!$A:$N,9,FALSE),"")</f>
        <v/>
      </c>
      <c r="M593" s="9" t="str">
        <f>IF($A593,VLOOKUP($A593,posting!$A:$N,10,FALSE),"")</f>
        <v/>
      </c>
      <c r="N593" s="9" t="str">
        <f>IF($A593,VLOOKUP($A593,posting!$A:$N,11,FALSE),"")</f>
        <v/>
      </c>
      <c r="O593" s="9" t="str">
        <f>IF($A593,IF(VLOOKUP($A593,posting!$A:$N,13,FALSE)&gt;0,VLOOKUP($A593,posting!$A:$N,13,FALSE),""),"")</f>
        <v/>
      </c>
      <c r="P593" s="9" t="str">
        <f>IF($A593,IF(VLOOKUP($A593,posting!$A:$N,14,FALSE)&gt;0,VLOOKUP($A593,posting!$A:$N,14,FALSE),""),"")</f>
        <v/>
      </c>
      <c r="Q593" s="9" t="str">
        <f>IF($O593="","",VLOOKUP($O593,image!$A:$N,3,FALSE))</f>
        <v/>
      </c>
    </row>
    <row r="594" spans="2:17" x14ac:dyDescent="0.25">
      <c r="B594" s="9" t="str">
        <f>IF($A594,VLOOKUP($A594,posting!$A:$N,2,FALSE),"")</f>
        <v/>
      </c>
      <c r="C594" s="9" t="str">
        <f>IF($A594,VLOOKUP($A594,posting!$A:$N,3,FALSE),"")</f>
        <v/>
      </c>
      <c r="D594" s="25" t="str">
        <f>IF($A594,VLOOKUP($A594,posting!$A:$N,4,FALSE),"")</f>
        <v/>
      </c>
      <c r="E594" s="9" t="str">
        <f>IF($A594,VLOOKUP($A594,posting!$A:$N,12,FALSE),"")</f>
        <v/>
      </c>
      <c r="H594" s="9" t="str">
        <f>IF($A594,IF(VLOOKUP($A594,posting!$A:$N,5,FALSE)&gt;0,VLOOKUP($A594,posting!$A:$N,5,FALSE),""),"")</f>
        <v/>
      </c>
      <c r="I594" s="26" t="str">
        <f>IF($A594,VLOOKUP($A594,posting!$A:$N,6,FALSE),"")</f>
        <v/>
      </c>
      <c r="J594" s="26" t="str">
        <f>IF($A594,VLOOKUP($A594,posting!$A:$N,7,FALSE),"")</f>
        <v/>
      </c>
      <c r="K594" s="26" t="str">
        <f>IF($A594,VLOOKUP($A594,posting!$A:$N,8,FALSE),"")</f>
        <v/>
      </c>
      <c r="L594" s="26" t="str">
        <f>IF($A594,VLOOKUP($A594,posting!$A:$N,9,FALSE),"")</f>
        <v/>
      </c>
      <c r="M594" s="9" t="str">
        <f>IF($A594,VLOOKUP($A594,posting!$A:$N,10,FALSE),"")</f>
        <v/>
      </c>
      <c r="N594" s="9" t="str">
        <f>IF($A594,VLOOKUP($A594,posting!$A:$N,11,FALSE),"")</f>
        <v/>
      </c>
      <c r="O594" s="9" t="str">
        <f>IF($A594,IF(VLOOKUP($A594,posting!$A:$N,13,FALSE)&gt;0,VLOOKUP($A594,posting!$A:$N,13,FALSE),""),"")</f>
        <v/>
      </c>
      <c r="P594" s="9" t="str">
        <f>IF($A594,IF(VLOOKUP($A594,posting!$A:$N,14,FALSE)&gt;0,VLOOKUP($A594,posting!$A:$N,14,FALSE),""),"")</f>
        <v/>
      </c>
      <c r="Q594" s="9" t="str">
        <f>IF($O594="","",VLOOKUP($O594,image!$A:$N,3,FALSE))</f>
        <v/>
      </c>
    </row>
    <row r="595" spans="2:17" x14ac:dyDescent="0.25">
      <c r="B595" s="9" t="str">
        <f>IF($A595,VLOOKUP($A595,posting!$A:$N,2,FALSE),"")</f>
        <v/>
      </c>
      <c r="C595" s="9" t="str">
        <f>IF($A595,VLOOKUP($A595,posting!$A:$N,3,FALSE),"")</f>
        <v/>
      </c>
      <c r="D595" s="25" t="str">
        <f>IF($A595,VLOOKUP($A595,posting!$A:$N,4,FALSE),"")</f>
        <v/>
      </c>
      <c r="E595" s="9" t="str">
        <f>IF($A595,VLOOKUP($A595,posting!$A:$N,12,FALSE),"")</f>
        <v/>
      </c>
      <c r="H595" s="9" t="str">
        <f>IF($A595,IF(VLOOKUP($A595,posting!$A:$N,5,FALSE)&gt;0,VLOOKUP($A595,posting!$A:$N,5,FALSE),""),"")</f>
        <v/>
      </c>
      <c r="I595" s="26" t="str">
        <f>IF($A595,VLOOKUP($A595,posting!$A:$N,6,FALSE),"")</f>
        <v/>
      </c>
      <c r="J595" s="26" t="str">
        <f>IF($A595,VLOOKUP($A595,posting!$A:$N,7,FALSE),"")</f>
        <v/>
      </c>
      <c r="K595" s="26" t="str">
        <f>IF($A595,VLOOKUP($A595,posting!$A:$N,8,FALSE),"")</f>
        <v/>
      </c>
      <c r="L595" s="26" t="str">
        <f>IF($A595,VLOOKUP($A595,posting!$A:$N,9,FALSE),"")</f>
        <v/>
      </c>
      <c r="M595" s="9" t="str">
        <f>IF($A595,VLOOKUP($A595,posting!$A:$N,10,FALSE),"")</f>
        <v/>
      </c>
      <c r="N595" s="9" t="str">
        <f>IF($A595,VLOOKUP($A595,posting!$A:$N,11,FALSE),"")</f>
        <v/>
      </c>
      <c r="O595" s="9" t="str">
        <f>IF($A595,IF(VLOOKUP($A595,posting!$A:$N,13,FALSE)&gt;0,VLOOKUP($A595,posting!$A:$N,13,FALSE),""),"")</f>
        <v/>
      </c>
      <c r="P595" s="9" t="str">
        <f>IF($A595,IF(VLOOKUP($A595,posting!$A:$N,14,FALSE)&gt;0,VLOOKUP($A595,posting!$A:$N,14,FALSE),""),"")</f>
        <v/>
      </c>
      <c r="Q595" s="9" t="str">
        <f>IF($O595="","",VLOOKUP($O595,image!$A:$N,3,FALSE))</f>
        <v/>
      </c>
    </row>
    <row r="596" spans="2:17" x14ac:dyDescent="0.25">
      <c r="B596" s="9" t="str">
        <f>IF($A596,VLOOKUP($A596,posting!$A:$N,2,FALSE),"")</f>
        <v/>
      </c>
      <c r="C596" s="9" t="str">
        <f>IF($A596,VLOOKUP($A596,posting!$A:$N,3,FALSE),"")</f>
        <v/>
      </c>
      <c r="D596" s="25" t="str">
        <f>IF($A596,VLOOKUP($A596,posting!$A:$N,4,FALSE),"")</f>
        <v/>
      </c>
      <c r="E596" s="9" t="str">
        <f>IF($A596,VLOOKUP($A596,posting!$A:$N,12,FALSE),"")</f>
        <v/>
      </c>
      <c r="H596" s="9" t="str">
        <f>IF($A596,IF(VLOOKUP($A596,posting!$A:$N,5,FALSE)&gt;0,VLOOKUP($A596,posting!$A:$N,5,FALSE),""),"")</f>
        <v/>
      </c>
      <c r="I596" s="26" t="str">
        <f>IF($A596,VLOOKUP($A596,posting!$A:$N,6,FALSE),"")</f>
        <v/>
      </c>
      <c r="J596" s="26" t="str">
        <f>IF($A596,VLOOKUP($A596,posting!$A:$N,7,FALSE),"")</f>
        <v/>
      </c>
      <c r="K596" s="26" t="str">
        <f>IF($A596,VLOOKUP($A596,posting!$A:$N,8,FALSE),"")</f>
        <v/>
      </c>
      <c r="L596" s="26" t="str">
        <f>IF($A596,VLOOKUP($A596,posting!$A:$N,9,FALSE),"")</f>
        <v/>
      </c>
      <c r="M596" s="9" t="str">
        <f>IF($A596,VLOOKUP($A596,posting!$A:$N,10,FALSE),"")</f>
        <v/>
      </c>
      <c r="N596" s="9" t="str">
        <f>IF($A596,VLOOKUP($A596,posting!$A:$N,11,FALSE),"")</f>
        <v/>
      </c>
      <c r="O596" s="9" t="str">
        <f>IF($A596,IF(VLOOKUP($A596,posting!$A:$N,13,FALSE)&gt;0,VLOOKUP($A596,posting!$A:$N,13,FALSE),""),"")</f>
        <v/>
      </c>
      <c r="P596" s="9" t="str">
        <f>IF($A596,IF(VLOOKUP($A596,posting!$A:$N,14,FALSE)&gt;0,VLOOKUP($A596,posting!$A:$N,14,FALSE),""),"")</f>
        <v/>
      </c>
      <c r="Q596" s="9" t="str">
        <f>IF($O596="","",VLOOKUP($O596,image!$A:$N,3,FALSE))</f>
        <v/>
      </c>
    </row>
    <row r="597" spans="2:17" x14ac:dyDescent="0.25">
      <c r="B597" s="9" t="str">
        <f>IF($A597,VLOOKUP($A597,posting!$A:$N,2,FALSE),"")</f>
        <v/>
      </c>
      <c r="C597" s="9" t="str">
        <f>IF($A597,VLOOKUP($A597,posting!$A:$N,3,FALSE),"")</f>
        <v/>
      </c>
      <c r="D597" s="25" t="str">
        <f>IF($A597,VLOOKUP($A597,posting!$A:$N,4,FALSE),"")</f>
        <v/>
      </c>
      <c r="E597" s="9" t="str">
        <f>IF($A597,VLOOKUP($A597,posting!$A:$N,12,FALSE),"")</f>
        <v/>
      </c>
      <c r="H597" s="9" t="str">
        <f>IF($A597,IF(VLOOKUP($A597,posting!$A:$N,5,FALSE)&gt;0,VLOOKUP($A597,posting!$A:$N,5,FALSE),""),"")</f>
        <v/>
      </c>
      <c r="I597" s="26" t="str">
        <f>IF($A597,VLOOKUP($A597,posting!$A:$N,6,FALSE),"")</f>
        <v/>
      </c>
      <c r="J597" s="26" t="str">
        <f>IF($A597,VLOOKUP($A597,posting!$A:$N,7,FALSE),"")</f>
        <v/>
      </c>
      <c r="K597" s="26" t="str">
        <f>IF($A597,VLOOKUP($A597,posting!$A:$N,8,FALSE),"")</f>
        <v/>
      </c>
      <c r="L597" s="26" t="str">
        <f>IF($A597,VLOOKUP($A597,posting!$A:$N,9,FALSE),"")</f>
        <v/>
      </c>
      <c r="M597" s="9" t="str">
        <f>IF($A597,VLOOKUP($A597,posting!$A:$N,10,FALSE),"")</f>
        <v/>
      </c>
      <c r="N597" s="9" t="str">
        <f>IF($A597,VLOOKUP($A597,posting!$A:$N,11,FALSE),"")</f>
        <v/>
      </c>
      <c r="O597" s="9" t="str">
        <f>IF($A597,IF(VLOOKUP($A597,posting!$A:$N,13,FALSE)&gt;0,VLOOKUP($A597,posting!$A:$N,13,FALSE),""),"")</f>
        <v/>
      </c>
      <c r="P597" s="9" t="str">
        <f>IF($A597,IF(VLOOKUP($A597,posting!$A:$N,14,FALSE)&gt;0,VLOOKUP($A597,posting!$A:$N,14,FALSE),""),"")</f>
        <v/>
      </c>
      <c r="Q597" s="9" t="str">
        <f>IF($O597="","",VLOOKUP($O597,image!$A:$N,3,FALSE))</f>
        <v/>
      </c>
    </row>
    <row r="598" spans="2:17" x14ac:dyDescent="0.25">
      <c r="B598" s="9" t="str">
        <f>IF($A598,VLOOKUP($A598,posting!$A:$N,2,FALSE),"")</f>
        <v/>
      </c>
      <c r="C598" s="9" t="str">
        <f>IF($A598,VLOOKUP($A598,posting!$A:$N,3,FALSE),"")</f>
        <v/>
      </c>
      <c r="D598" s="25" t="str">
        <f>IF($A598,VLOOKUP($A598,posting!$A:$N,4,FALSE),"")</f>
        <v/>
      </c>
      <c r="E598" s="9" t="str">
        <f>IF($A598,VLOOKUP($A598,posting!$A:$N,12,FALSE),"")</f>
        <v/>
      </c>
      <c r="H598" s="9" t="str">
        <f>IF($A598,IF(VLOOKUP($A598,posting!$A:$N,5,FALSE)&gt;0,VLOOKUP($A598,posting!$A:$N,5,FALSE),""),"")</f>
        <v/>
      </c>
      <c r="I598" s="26" t="str">
        <f>IF($A598,VLOOKUP($A598,posting!$A:$N,6,FALSE),"")</f>
        <v/>
      </c>
      <c r="J598" s="26" t="str">
        <f>IF($A598,VLOOKUP($A598,posting!$A:$N,7,FALSE),"")</f>
        <v/>
      </c>
      <c r="K598" s="26" t="str">
        <f>IF($A598,VLOOKUP($A598,posting!$A:$N,8,FALSE),"")</f>
        <v/>
      </c>
      <c r="L598" s="26" t="str">
        <f>IF($A598,VLOOKUP($A598,posting!$A:$N,9,FALSE),"")</f>
        <v/>
      </c>
      <c r="M598" s="9" t="str">
        <f>IF($A598,VLOOKUP($A598,posting!$A:$N,10,FALSE),"")</f>
        <v/>
      </c>
      <c r="N598" s="9" t="str">
        <f>IF($A598,VLOOKUP($A598,posting!$A:$N,11,FALSE),"")</f>
        <v/>
      </c>
      <c r="O598" s="9" t="str">
        <f>IF($A598,IF(VLOOKUP($A598,posting!$A:$N,13,FALSE)&gt;0,VLOOKUP($A598,posting!$A:$N,13,FALSE),""),"")</f>
        <v/>
      </c>
      <c r="P598" s="9" t="str">
        <f>IF($A598,IF(VLOOKUP($A598,posting!$A:$N,14,FALSE)&gt;0,VLOOKUP($A598,posting!$A:$N,14,FALSE),""),"")</f>
        <v/>
      </c>
      <c r="Q598" s="9" t="str">
        <f>IF($O598="","",VLOOKUP($O598,image!$A:$N,3,FALSE))</f>
        <v/>
      </c>
    </row>
    <row r="599" spans="2:17" x14ac:dyDescent="0.25">
      <c r="B599" s="9" t="str">
        <f>IF($A599,VLOOKUP($A599,posting!$A:$N,2,FALSE),"")</f>
        <v/>
      </c>
      <c r="C599" s="9" t="str">
        <f>IF($A599,VLOOKUP($A599,posting!$A:$N,3,FALSE),"")</f>
        <v/>
      </c>
      <c r="D599" s="25" t="str">
        <f>IF($A599,VLOOKUP($A599,posting!$A:$N,4,FALSE),"")</f>
        <v/>
      </c>
      <c r="E599" s="9" t="str">
        <f>IF($A599,VLOOKUP($A599,posting!$A:$N,12,FALSE),"")</f>
        <v/>
      </c>
      <c r="H599" s="9" t="str">
        <f>IF($A599,IF(VLOOKUP($A599,posting!$A:$N,5,FALSE)&gt;0,VLOOKUP($A599,posting!$A:$N,5,FALSE),""),"")</f>
        <v/>
      </c>
      <c r="I599" s="26" t="str">
        <f>IF($A599,VLOOKUP($A599,posting!$A:$N,6,FALSE),"")</f>
        <v/>
      </c>
      <c r="J599" s="26" t="str">
        <f>IF($A599,VLOOKUP($A599,posting!$A:$N,7,FALSE),"")</f>
        <v/>
      </c>
      <c r="K599" s="26" t="str">
        <f>IF($A599,VLOOKUP($A599,posting!$A:$N,8,FALSE),"")</f>
        <v/>
      </c>
      <c r="L599" s="26" t="str">
        <f>IF($A599,VLOOKUP($A599,posting!$A:$N,9,FALSE),"")</f>
        <v/>
      </c>
      <c r="M599" s="9" t="str">
        <f>IF($A599,VLOOKUP($A599,posting!$A:$N,10,FALSE),"")</f>
        <v/>
      </c>
      <c r="N599" s="9" t="str">
        <f>IF($A599,VLOOKUP($A599,posting!$A:$N,11,FALSE),"")</f>
        <v/>
      </c>
      <c r="O599" s="9" t="str">
        <f>IF($A599,IF(VLOOKUP($A599,posting!$A:$N,13,FALSE)&gt;0,VLOOKUP($A599,posting!$A:$N,13,FALSE),""),"")</f>
        <v/>
      </c>
      <c r="P599" s="9" t="str">
        <f>IF($A599,IF(VLOOKUP($A599,posting!$A:$N,14,FALSE)&gt;0,VLOOKUP($A599,posting!$A:$N,14,FALSE),""),"")</f>
        <v/>
      </c>
      <c r="Q599" s="9" t="str">
        <f>IF($O599="","",VLOOKUP($O599,image!$A:$N,3,FALSE))</f>
        <v/>
      </c>
    </row>
    <row r="600" spans="2:17" x14ac:dyDescent="0.25">
      <c r="B600" s="9" t="str">
        <f>IF($A600,VLOOKUP($A600,posting!$A:$N,2,FALSE),"")</f>
        <v/>
      </c>
      <c r="C600" s="9" t="str">
        <f>IF($A600,VLOOKUP($A600,posting!$A:$N,3,FALSE),"")</f>
        <v/>
      </c>
      <c r="D600" s="25" t="str">
        <f>IF($A600,VLOOKUP($A600,posting!$A:$N,4,FALSE),"")</f>
        <v/>
      </c>
      <c r="E600" s="9" t="str">
        <f>IF($A600,VLOOKUP($A600,posting!$A:$N,12,FALSE),"")</f>
        <v/>
      </c>
      <c r="H600" s="9" t="str">
        <f>IF($A600,IF(VLOOKUP($A600,posting!$A:$N,5,FALSE)&gt;0,VLOOKUP($A600,posting!$A:$N,5,FALSE),""),"")</f>
        <v/>
      </c>
      <c r="I600" s="26" t="str">
        <f>IF($A600,VLOOKUP($A600,posting!$A:$N,6,FALSE),"")</f>
        <v/>
      </c>
      <c r="J600" s="26" t="str">
        <f>IF($A600,VLOOKUP($A600,posting!$A:$N,7,FALSE),"")</f>
        <v/>
      </c>
      <c r="K600" s="26" t="str">
        <f>IF($A600,VLOOKUP($A600,posting!$A:$N,8,FALSE),"")</f>
        <v/>
      </c>
      <c r="L600" s="26" t="str">
        <f>IF($A600,VLOOKUP($A600,posting!$A:$N,9,FALSE),"")</f>
        <v/>
      </c>
      <c r="M600" s="9" t="str">
        <f>IF($A600,VLOOKUP($A600,posting!$A:$N,10,FALSE),"")</f>
        <v/>
      </c>
      <c r="N600" s="9" t="str">
        <f>IF($A600,VLOOKUP($A600,posting!$A:$N,11,FALSE),"")</f>
        <v/>
      </c>
      <c r="O600" s="9" t="str">
        <f>IF($A600,IF(VLOOKUP($A600,posting!$A:$N,13,FALSE)&gt;0,VLOOKUP($A600,posting!$A:$N,13,FALSE),""),"")</f>
        <v/>
      </c>
      <c r="P600" s="9" t="str">
        <f>IF($A600,IF(VLOOKUP($A600,posting!$A:$N,14,FALSE)&gt;0,VLOOKUP($A600,posting!$A:$N,14,FALSE),""),"")</f>
        <v/>
      </c>
      <c r="Q600" s="9" t="str">
        <f>IF($O600="","",VLOOKUP($O600,image!$A:$N,3,FALSE))</f>
        <v/>
      </c>
    </row>
    <row r="601" spans="2:17" x14ac:dyDescent="0.25">
      <c r="B601" s="9" t="str">
        <f>IF($A601,VLOOKUP($A601,posting!$A:$N,2,FALSE),"")</f>
        <v/>
      </c>
      <c r="C601" s="9" t="str">
        <f>IF($A601,VLOOKUP($A601,posting!$A:$N,3,FALSE),"")</f>
        <v/>
      </c>
      <c r="D601" s="25" t="str">
        <f>IF($A601,VLOOKUP($A601,posting!$A:$N,4,FALSE),"")</f>
        <v/>
      </c>
      <c r="E601" s="9" t="str">
        <f>IF($A601,VLOOKUP($A601,posting!$A:$N,12,FALSE),"")</f>
        <v/>
      </c>
      <c r="H601" s="9" t="str">
        <f>IF($A601,IF(VLOOKUP($A601,posting!$A:$N,5,FALSE)&gt;0,VLOOKUP($A601,posting!$A:$N,5,FALSE),""),"")</f>
        <v/>
      </c>
      <c r="I601" s="26" t="str">
        <f>IF($A601,VLOOKUP($A601,posting!$A:$N,6,FALSE),"")</f>
        <v/>
      </c>
      <c r="J601" s="26" t="str">
        <f>IF($A601,VLOOKUP($A601,posting!$A:$N,7,FALSE),"")</f>
        <v/>
      </c>
      <c r="K601" s="26" t="str">
        <f>IF($A601,VLOOKUP($A601,posting!$A:$N,8,FALSE),"")</f>
        <v/>
      </c>
      <c r="L601" s="26" t="str">
        <f>IF($A601,VLOOKUP($A601,posting!$A:$N,9,FALSE),"")</f>
        <v/>
      </c>
      <c r="M601" s="9" t="str">
        <f>IF($A601,VLOOKUP($A601,posting!$A:$N,10,FALSE),"")</f>
        <v/>
      </c>
      <c r="N601" s="9" t="str">
        <f>IF($A601,VLOOKUP($A601,posting!$A:$N,11,FALSE),"")</f>
        <v/>
      </c>
      <c r="O601" s="9" t="str">
        <f>IF($A601,IF(VLOOKUP($A601,posting!$A:$N,13,FALSE)&gt;0,VLOOKUP($A601,posting!$A:$N,13,FALSE),""),"")</f>
        <v/>
      </c>
      <c r="P601" s="9" t="str">
        <f>IF($A601,IF(VLOOKUP($A601,posting!$A:$N,14,FALSE)&gt;0,VLOOKUP($A601,posting!$A:$N,14,FALSE),""),"")</f>
        <v/>
      </c>
      <c r="Q601" s="9" t="str">
        <f>IF($O601="","",VLOOKUP($O601,image!$A:$N,3,FALSE))</f>
        <v/>
      </c>
    </row>
  </sheetData>
  <conditionalFormatting sqref="F1:G1048576">
    <cfRule type="iconSet" priority="2">
      <iconSet>
        <cfvo type="percent" val="0"/>
        <cfvo type="num" val="0"/>
        <cfvo type="num" val="0" gte="0"/>
      </iconSet>
    </cfRule>
  </conditionalFormatting>
  <pageMargins left="0.7" right="0.7" top="0.78740157499999996" bottom="0.78740157499999996"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iconSet" priority="1" id="{A4BB898F-BA34-4549-A720-CC8C442EB712}">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heetViews>
  <sheetFormatPr baseColWidth="10" defaultRowHeight="15" x14ac:dyDescent="0.25"/>
  <cols>
    <col min="1" max="1" width="4" bestFit="1" customWidth="1"/>
    <col min="2" max="2" width="12.7109375" bestFit="1" customWidth="1"/>
    <col min="3" max="3" width="15" bestFit="1" customWidth="1"/>
    <col min="4" max="4" width="6.140625" bestFit="1" customWidth="1"/>
    <col min="5" max="5" width="15.140625" bestFit="1" customWidth="1"/>
  </cols>
  <sheetData>
    <row r="1" spans="1:5" x14ac:dyDescent="0.25">
      <c r="A1" s="2" t="s">
        <v>0</v>
      </c>
      <c r="B1" s="2" t="s">
        <v>438</v>
      </c>
      <c r="C1" s="2" t="s">
        <v>439</v>
      </c>
      <c r="D1" s="2" t="s">
        <v>440</v>
      </c>
      <c r="E1" s="2" t="s">
        <v>8</v>
      </c>
    </row>
    <row r="2" spans="1:5" x14ac:dyDescent="0.25">
      <c r="A2">
        <v>1</v>
      </c>
      <c r="B2">
        <v>5</v>
      </c>
      <c r="C2">
        <v>11</v>
      </c>
      <c r="D2">
        <v>1</v>
      </c>
      <c r="E2" s="1">
        <v>41388.628958333335</v>
      </c>
    </row>
    <row r="3" spans="1:5" x14ac:dyDescent="0.25">
      <c r="A3">
        <v>2</v>
      </c>
      <c r="B3">
        <v>1</v>
      </c>
      <c r="C3">
        <v>19</v>
      </c>
      <c r="D3">
        <v>0</v>
      </c>
      <c r="E3" s="1">
        <v>41388.681689814817</v>
      </c>
    </row>
    <row r="4" spans="1:5" x14ac:dyDescent="0.25">
      <c r="A4">
        <v>3</v>
      </c>
      <c r="B4">
        <v>1</v>
      </c>
      <c r="C4">
        <v>20</v>
      </c>
      <c r="D4">
        <v>1</v>
      </c>
      <c r="E4" s="1">
        <v>41388.681863425925</v>
      </c>
    </row>
    <row r="5" spans="1:5" x14ac:dyDescent="0.25">
      <c r="A5">
        <v>4</v>
      </c>
      <c r="B5">
        <v>5</v>
      </c>
      <c r="C5">
        <v>38</v>
      </c>
      <c r="D5">
        <v>0</v>
      </c>
      <c r="E5" s="1">
        <v>41396.509826388887</v>
      </c>
    </row>
    <row r="6" spans="1:5" x14ac:dyDescent="0.25">
      <c r="A6">
        <v>5</v>
      </c>
      <c r="B6">
        <v>5</v>
      </c>
      <c r="C6">
        <v>39</v>
      </c>
      <c r="D6">
        <v>1</v>
      </c>
      <c r="E6" s="1">
        <v>41396.50984953704</v>
      </c>
    </row>
    <row r="7" spans="1:5" x14ac:dyDescent="0.25">
      <c r="A7">
        <v>6</v>
      </c>
      <c r="B7">
        <v>7</v>
      </c>
      <c r="C7">
        <v>44</v>
      </c>
      <c r="D7">
        <v>1</v>
      </c>
      <c r="E7" s="1">
        <v>41396.571192129632</v>
      </c>
    </row>
    <row r="8" spans="1:5" x14ac:dyDescent="0.25">
      <c r="A8">
        <v>7</v>
      </c>
      <c r="B8">
        <v>3</v>
      </c>
      <c r="C8">
        <v>49</v>
      </c>
      <c r="D8">
        <v>1</v>
      </c>
      <c r="E8" s="1">
        <v>41397.433009259257</v>
      </c>
    </row>
    <row r="9" spans="1:5" x14ac:dyDescent="0.25">
      <c r="A9">
        <v>8</v>
      </c>
      <c r="B9">
        <v>3</v>
      </c>
      <c r="C9">
        <v>52</v>
      </c>
      <c r="D9">
        <v>1</v>
      </c>
      <c r="E9" s="1">
        <v>41397.435671296298</v>
      </c>
    </row>
    <row r="10" spans="1:5" x14ac:dyDescent="0.25">
      <c r="A10">
        <v>9</v>
      </c>
      <c r="B10">
        <v>3</v>
      </c>
      <c r="C10">
        <v>62</v>
      </c>
      <c r="D10">
        <v>0</v>
      </c>
      <c r="E10" s="1">
        <v>41397.441620370373</v>
      </c>
    </row>
    <row r="11" spans="1:5" x14ac:dyDescent="0.25">
      <c r="A11">
        <v>10</v>
      </c>
      <c r="B11">
        <v>3</v>
      </c>
      <c r="C11">
        <v>68</v>
      </c>
      <c r="D11">
        <v>1</v>
      </c>
      <c r="E11" s="1">
        <v>41397.444074074076</v>
      </c>
    </row>
    <row r="12" spans="1:5" x14ac:dyDescent="0.25">
      <c r="A12">
        <v>11</v>
      </c>
      <c r="B12">
        <v>3</v>
      </c>
      <c r="C12">
        <v>70</v>
      </c>
      <c r="D12">
        <v>1</v>
      </c>
      <c r="E12" s="1">
        <v>41397.444872685184</v>
      </c>
    </row>
    <row r="13" spans="1:5" x14ac:dyDescent="0.25">
      <c r="A13">
        <v>12</v>
      </c>
      <c r="B13">
        <v>3</v>
      </c>
      <c r="C13">
        <v>73</v>
      </c>
      <c r="D13">
        <v>1</v>
      </c>
      <c r="E13" s="1">
        <v>41397.446342592593</v>
      </c>
    </row>
    <row r="14" spans="1:5" x14ac:dyDescent="0.25">
      <c r="A14">
        <v>13</v>
      </c>
      <c r="B14">
        <v>3</v>
      </c>
      <c r="C14">
        <v>72</v>
      </c>
      <c r="D14">
        <v>1</v>
      </c>
      <c r="E14" s="1">
        <v>41397.446423611109</v>
      </c>
    </row>
    <row r="15" spans="1:5" x14ac:dyDescent="0.25">
      <c r="A15">
        <v>14</v>
      </c>
      <c r="B15">
        <v>3</v>
      </c>
      <c r="C15">
        <v>82</v>
      </c>
      <c r="D15">
        <v>1</v>
      </c>
      <c r="E15" s="1">
        <v>41397.452164351853</v>
      </c>
    </row>
    <row r="16" spans="1:5" x14ac:dyDescent="0.25">
      <c r="A16">
        <v>15</v>
      </c>
      <c r="B16">
        <v>3</v>
      </c>
      <c r="C16">
        <v>92</v>
      </c>
      <c r="D16">
        <v>1</v>
      </c>
      <c r="E16" s="1">
        <v>41397.462314814817</v>
      </c>
    </row>
    <row r="17" spans="1:5" x14ac:dyDescent="0.25">
      <c r="A17">
        <v>16</v>
      </c>
      <c r="B17">
        <v>3</v>
      </c>
      <c r="C17">
        <v>93</v>
      </c>
      <c r="D17">
        <v>0</v>
      </c>
      <c r="E17" s="1">
        <v>41397.462337962963</v>
      </c>
    </row>
    <row r="18" spans="1:5" x14ac:dyDescent="0.25">
      <c r="A18">
        <v>17</v>
      </c>
      <c r="B18">
        <v>3</v>
      </c>
      <c r="C18">
        <v>94</v>
      </c>
      <c r="D18">
        <v>0</v>
      </c>
      <c r="E18" s="1">
        <v>41397.462384259263</v>
      </c>
    </row>
    <row r="19" spans="1:5" x14ac:dyDescent="0.25">
      <c r="A19">
        <v>18</v>
      </c>
      <c r="B19">
        <v>3</v>
      </c>
      <c r="C19">
        <v>96</v>
      </c>
      <c r="D19">
        <v>1</v>
      </c>
      <c r="E19" s="1">
        <v>41397.462418981479</v>
      </c>
    </row>
    <row r="20" spans="1:5" x14ac:dyDescent="0.25">
      <c r="A20">
        <v>19</v>
      </c>
      <c r="B20">
        <v>3</v>
      </c>
      <c r="C20">
        <v>100</v>
      </c>
      <c r="D20">
        <v>1</v>
      </c>
      <c r="E20" s="1">
        <v>41397.465185185189</v>
      </c>
    </row>
    <row r="21" spans="1:5" x14ac:dyDescent="0.25">
      <c r="A21">
        <v>20</v>
      </c>
      <c r="B21">
        <v>3</v>
      </c>
      <c r="C21">
        <v>101</v>
      </c>
      <c r="D21">
        <v>1</v>
      </c>
      <c r="E21" s="1">
        <v>41397.465277777781</v>
      </c>
    </row>
    <row r="22" spans="1:5" x14ac:dyDescent="0.25">
      <c r="A22">
        <v>21</v>
      </c>
      <c r="B22">
        <v>3</v>
      </c>
      <c r="C22">
        <v>107</v>
      </c>
      <c r="D22">
        <v>1</v>
      </c>
      <c r="E22" s="1">
        <v>41397.465833333335</v>
      </c>
    </row>
    <row r="23" spans="1:5" x14ac:dyDescent="0.25">
      <c r="A23">
        <v>22</v>
      </c>
      <c r="B23">
        <v>3</v>
      </c>
      <c r="C23">
        <v>111</v>
      </c>
      <c r="D23">
        <v>1</v>
      </c>
      <c r="E23" s="1">
        <v>41397.470879629633</v>
      </c>
    </row>
    <row r="24" spans="1:5" x14ac:dyDescent="0.25">
      <c r="A24">
        <v>23</v>
      </c>
      <c r="B24">
        <v>3</v>
      </c>
      <c r="C24">
        <v>108</v>
      </c>
      <c r="D24">
        <v>0</v>
      </c>
      <c r="E24" s="1">
        <v>41397.470995370371</v>
      </c>
    </row>
    <row r="25" spans="1:5" x14ac:dyDescent="0.25">
      <c r="A25">
        <v>24</v>
      </c>
      <c r="B25">
        <v>3</v>
      </c>
      <c r="C25">
        <v>109</v>
      </c>
      <c r="D25">
        <v>1</v>
      </c>
      <c r="E25" s="1">
        <v>41397.471041666664</v>
      </c>
    </row>
    <row r="26" spans="1:5" x14ac:dyDescent="0.25">
      <c r="A26">
        <v>25</v>
      </c>
      <c r="B26">
        <v>3</v>
      </c>
      <c r="C26">
        <v>134</v>
      </c>
      <c r="D26">
        <v>1</v>
      </c>
      <c r="E26" s="1">
        <v>41397.485046296293</v>
      </c>
    </row>
    <row r="27" spans="1:5" x14ac:dyDescent="0.25">
      <c r="A27">
        <v>26</v>
      </c>
      <c r="B27">
        <v>3</v>
      </c>
      <c r="C27">
        <v>132</v>
      </c>
      <c r="D27">
        <v>1</v>
      </c>
      <c r="E27" s="1">
        <v>41397.485092592593</v>
      </c>
    </row>
    <row r="28" spans="1:5" x14ac:dyDescent="0.25">
      <c r="A28">
        <v>27</v>
      </c>
      <c r="B28">
        <v>112</v>
      </c>
      <c r="C28">
        <v>193</v>
      </c>
      <c r="D28">
        <v>1</v>
      </c>
      <c r="E28" s="1">
        <v>41477.490243055552</v>
      </c>
    </row>
    <row r="29" spans="1:5" x14ac:dyDescent="0.25">
      <c r="A29">
        <v>28</v>
      </c>
      <c r="B29">
        <v>112</v>
      </c>
      <c r="C29">
        <v>194</v>
      </c>
      <c r="D29">
        <v>0</v>
      </c>
      <c r="E29" s="1">
        <v>41477.490266203706</v>
      </c>
    </row>
    <row r="30" spans="1:5" x14ac:dyDescent="0.25">
      <c r="A30">
        <v>29</v>
      </c>
      <c r="B30">
        <v>114</v>
      </c>
      <c r="C30">
        <v>199</v>
      </c>
      <c r="D30">
        <v>1</v>
      </c>
      <c r="E30" s="1">
        <v>41480.643437500003</v>
      </c>
    </row>
    <row r="31" spans="1:5" x14ac:dyDescent="0.25">
      <c r="A31">
        <v>30</v>
      </c>
      <c r="B31">
        <v>114</v>
      </c>
      <c r="C31">
        <v>197</v>
      </c>
      <c r="D31">
        <v>1</v>
      </c>
      <c r="E31" s="1">
        <v>41480.643726851849</v>
      </c>
    </row>
    <row r="32" spans="1:5" x14ac:dyDescent="0.25">
      <c r="A32">
        <v>31</v>
      </c>
      <c r="B32">
        <v>113</v>
      </c>
      <c r="C32">
        <v>201</v>
      </c>
      <c r="D32">
        <v>1</v>
      </c>
      <c r="E32" s="1">
        <v>41480.644699074073</v>
      </c>
    </row>
    <row r="33" spans="1:5" x14ac:dyDescent="0.25">
      <c r="A33">
        <v>32</v>
      </c>
      <c r="B33">
        <v>113</v>
      </c>
      <c r="C33">
        <v>200</v>
      </c>
      <c r="D33">
        <v>0</v>
      </c>
      <c r="E33" s="1">
        <v>41480.64472222222</v>
      </c>
    </row>
    <row r="34" spans="1:5" x14ac:dyDescent="0.25">
      <c r="A34">
        <v>33</v>
      </c>
      <c r="B34">
        <v>114</v>
      </c>
      <c r="C34">
        <v>204</v>
      </c>
      <c r="D34">
        <v>0</v>
      </c>
      <c r="E34" s="1">
        <v>41480.645115740743</v>
      </c>
    </row>
    <row r="35" spans="1:5" x14ac:dyDescent="0.25">
      <c r="A35">
        <v>34</v>
      </c>
      <c r="B35">
        <v>114</v>
      </c>
      <c r="C35">
        <v>202</v>
      </c>
      <c r="D35">
        <v>0</v>
      </c>
      <c r="E35" s="1">
        <v>41480.645150462966</v>
      </c>
    </row>
    <row r="36" spans="1:5" x14ac:dyDescent="0.25">
      <c r="A36">
        <v>35</v>
      </c>
      <c r="B36">
        <v>114</v>
      </c>
      <c r="C36">
        <v>205</v>
      </c>
      <c r="D36">
        <v>1</v>
      </c>
      <c r="E36" s="1">
        <v>41480.646238425928</v>
      </c>
    </row>
    <row r="37" spans="1:5" x14ac:dyDescent="0.25">
      <c r="A37">
        <v>36</v>
      </c>
      <c r="B37">
        <v>122</v>
      </c>
      <c r="C37">
        <v>220</v>
      </c>
      <c r="D37">
        <v>1</v>
      </c>
      <c r="E37" s="1">
        <v>41607.460821759261</v>
      </c>
    </row>
    <row r="38" spans="1:5" x14ac:dyDescent="0.25">
      <c r="A38">
        <v>37</v>
      </c>
      <c r="B38">
        <v>123</v>
      </c>
      <c r="C38">
        <v>226</v>
      </c>
      <c r="D38">
        <v>1</v>
      </c>
      <c r="E38" s="1">
        <v>41607.461527777778</v>
      </c>
    </row>
    <row r="39" spans="1:5" x14ac:dyDescent="0.25">
      <c r="A39">
        <v>38</v>
      </c>
      <c r="B39">
        <v>119</v>
      </c>
      <c r="C39">
        <v>230</v>
      </c>
      <c r="D39">
        <v>1</v>
      </c>
      <c r="E39" s="1">
        <v>41607.461655092593</v>
      </c>
    </row>
    <row r="40" spans="1:5" x14ac:dyDescent="0.25">
      <c r="A40">
        <v>39</v>
      </c>
      <c r="B40">
        <v>126</v>
      </c>
      <c r="C40">
        <v>230</v>
      </c>
      <c r="D40">
        <v>1</v>
      </c>
      <c r="E40" s="1">
        <v>41607.461655092593</v>
      </c>
    </row>
    <row r="41" spans="1:5" x14ac:dyDescent="0.25">
      <c r="A41">
        <v>40</v>
      </c>
      <c r="B41">
        <v>128</v>
      </c>
      <c r="C41">
        <v>230</v>
      </c>
      <c r="D41">
        <v>1</v>
      </c>
      <c r="E41" s="1">
        <v>41607.461655092593</v>
      </c>
    </row>
    <row r="42" spans="1:5" x14ac:dyDescent="0.25">
      <c r="A42">
        <v>41</v>
      </c>
      <c r="B42">
        <v>121</v>
      </c>
      <c r="C42">
        <v>230</v>
      </c>
      <c r="D42">
        <v>1</v>
      </c>
      <c r="E42" s="1">
        <v>41607.461655092593</v>
      </c>
    </row>
    <row r="43" spans="1:5" x14ac:dyDescent="0.25">
      <c r="A43">
        <v>42</v>
      </c>
      <c r="B43">
        <v>122</v>
      </c>
      <c r="C43">
        <v>230</v>
      </c>
      <c r="D43">
        <v>1</v>
      </c>
      <c r="E43" s="1">
        <v>41607.461655092593</v>
      </c>
    </row>
    <row r="44" spans="1:5" x14ac:dyDescent="0.25">
      <c r="A44">
        <v>43</v>
      </c>
      <c r="B44">
        <v>123</v>
      </c>
      <c r="C44">
        <v>230</v>
      </c>
      <c r="D44">
        <v>1</v>
      </c>
      <c r="E44" s="1">
        <v>41607.461655092593</v>
      </c>
    </row>
    <row r="45" spans="1:5" x14ac:dyDescent="0.25">
      <c r="A45">
        <v>44</v>
      </c>
      <c r="B45">
        <v>125</v>
      </c>
      <c r="C45">
        <v>230</v>
      </c>
      <c r="D45">
        <v>1</v>
      </c>
      <c r="E45" s="1">
        <v>41607.461655092593</v>
      </c>
    </row>
    <row r="46" spans="1:5" x14ac:dyDescent="0.25">
      <c r="A46">
        <v>45</v>
      </c>
      <c r="B46">
        <v>1</v>
      </c>
      <c r="C46">
        <v>230</v>
      </c>
      <c r="D46">
        <v>1</v>
      </c>
      <c r="E46" s="1">
        <v>41607.461678240739</v>
      </c>
    </row>
    <row r="47" spans="1:5" x14ac:dyDescent="0.25">
      <c r="A47">
        <v>46</v>
      </c>
      <c r="B47">
        <v>121</v>
      </c>
      <c r="C47">
        <v>227</v>
      </c>
      <c r="D47">
        <v>0</v>
      </c>
      <c r="E47" s="1">
        <v>41607.461782407408</v>
      </c>
    </row>
    <row r="48" spans="1:5" x14ac:dyDescent="0.25">
      <c r="A48">
        <v>47</v>
      </c>
      <c r="B48">
        <v>123</v>
      </c>
      <c r="C48">
        <v>229</v>
      </c>
      <c r="D48">
        <v>1</v>
      </c>
      <c r="E48" s="1">
        <v>41607.461840277778</v>
      </c>
    </row>
    <row r="49" spans="1:5" x14ac:dyDescent="0.25">
      <c r="A49">
        <v>48</v>
      </c>
      <c r="B49">
        <v>121</v>
      </c>
      <c r="C49">
        <v>231</v>
      </c>
      <c r="D49">
        <v>1</v>
      </c>
      <c r="E49" s="1">
        <v>41607.46193287037</v>
      </c>
    </row>
    <row r="50" spans="1:5" x14ac:dyDescent="0.25">
      <c r="A50">
        <v>49</v>
      </c>
      <c r="B50">
        <v>122</v>
      </c>
      <c r="C50">
        <v>232</v>
      </c>
      <c r="D50">
        <v>0</v>
      </c>
      <c r="E50" s="1">
        <v>41607.462152777778</v>
      </c>
    </row>
    <row r="51" spans="1:5" x14ac:dyDescent="0.25">
      <c r="A51">
        <v>50</v>
      </c>
      <c r="B51">
        <v>121</v>
      </c>
      <c r="C51">
        <v>232</v>
      </c>
      <c r="D51">
        <v>0</v>
      </c>
      <c r="E51" s="1">
        <v>41607.462175925924</v>
      </c>
    </row>
    <row r="52" spans="1:5" x14ac:dyDescent="0.25">
      <c r="A52">
        <v>51</v>
      </c>
      <c r="B52">
        <v>122</v>
      </c>
      <c r="C52">
        <v>228</v>
      </c>
      <c r="D52">
        <v>1</v>
      </c>
      <c r="E52" s="1">
        <v>41607.462187500001</v>
      </c>
    </row>
    <row r="53" spans="1:5" x14ac:dyDescent="0.25">
      <c r="A53">
        <v>52</v>
      </c>
      <c r="B53">
        <v>120</v>
      </c>
      <c r="C53">
        <v>230</v>
      </c>
      <c r="D53">
        <v>1</v>
      </c>
      <c r="E53" s="1">
        <v>41607.462245370371</v>
      </c>
    </row>
    <row r="54" spans="1:5" x14ac:dyDescent="0.25">
      <c r="A54">
        <v>53</v>
      </c>
      <c r="B54">
        <v>127</v>
      </c>
      <c r="C54">
        <v>236</v>
      </c>
      <c r="D54">
        <v>1</v>
      </c>
      <c r="E54" s="1">
        <v>41607.463321759256</v>
      </c>
    </row>
    <row r="55" spans="1:5" x14ac:dyDescent="0.25">
      <c r="A55">
        <v>54</v>
      </c>
      <c r="B55">
        <v>125</v>
      </c>
      <c r="C55">
        <v>236</v>
      </c>
      <c r="D55">
        <v>1</v>
      </c>
      <c r="E55" s="1">
        <v>41607.463321759256</v>
      </c>
    </row>
    <row r="56" spans="1:5" x14ac:dyDescent="0.25">
      <c r="A56">
        <v>55</v>
      </c>
      <c r="B56">
        <v>126</v>
      </c>
      <c r="C56">
        <v>236</v>
      </c>
      <c r="D56">
        <v>1</v>
      </c>
      <c r="E56" s="1">
        <v>41607.463842592595</v>
      </c>
    </row>
    <row r="57" spans="1:5" x14ac:dyDescent="0.25">
      <c r="A57">
        <v>56</v>
      </c>
      <c r="B57">
        <v>123</v>
      </c>
      <c r="C57">
        <v>236</v>
      </c>
      <c r="D57">
        <v>1</v>
      </c>
      <c r="E57" s="1">
        <v>41607.464282407411</v>
      </c>
    </row>
    <row r="58" spans="1:5" x14ac:dyDescent="0.25">
      <c r="A58">
        <v>57</v>
      </c>
      <c r="B58">
        <v>120</v>
      </c>
      <c r="C58">
        <v>231</v>
      </c>
      <c r="D58">
        <v>1</v>
      </c>
      <c r="E58" s="1">
        <v>41607.464282407411</v>
      </c>
    </row>
    <row r="59" spans="1:5" x14ac:dyDescent="0.25">
      <c r="A59">
        <v>58</v>
      </c>
      <c r="B59">
        <v>122</v>
      </c>
      <c r="C59">
        <v>236</v>
      </c>
      <c r="D59">
        <v>1</v>
      </c>
      <c r="E59" s="1">
        <v>41607.465011574073</v>
      </c>
    </row>
    <row r="60" spans="1:5" x14ac:dyDescent="0.25">
      <c r="A60">
        <v>59</v>
      </c>
      <c r="B60">
        <v>122</v>
      </c>
      <c r="C60">
        <v>240</v>
      </c>
      <c r="D60">
        <v>0</v>
      </c>
      <c r="E60" s="1">
        <v>41607.465081018519</v>
      </c>
    </row>
    <row r="61" spans="1:5" x14ac:dyDescent="0.25">
      <c r="A61">
        <v>60</v>
      </c>
      <c r="B61">
        <v>119</v>
      </c>
      <c r="C61">
        <v>236</v>
      </c>
      <c r="D61">
        <v>1</v>
      </c>
      <c r="E61" s="1">
        <v>41607.465092592596</v>
      </c>
    </row>
    <row r="62" spans="1:5" x14ac:dyDescent="0.25">
      <c r="A62">
        <v>61</v>
      </c>
      <c r="B62">
        <v>119</v>
      </c>
      <c r="C62">
        <v>240</v>
      </c>
      <c r="D62">
        <v>1</v>
      </c>
      <c r="E62" s="1">
        <v>41607.465150462966</v>
      </c>
    </row>
    <row r="63" spans="1:5" x14ac:dyDescent="0.25">
      <c r="A63">
        <v>62</v>
      </c>
      <c r="B63">
        <v>121</v>
      </c>
      <c r="C63">
        <v>236</v>
      </c>
      <c r="D63">
        <v>1</v>
      </c>
      <c r="E63" s="1">
        <v>41607.465856481482</v>
      </c>
    </row>
    <row r="64" spans="1:5" x14ac:dyDescent="0.25">
      <c r="A64">
        <v>63</v>
      </c>
      <c r="B64">
        <v>122</v>
      </c>
      <c r="C64">
        <v>241</v>
      </c>
      <c r="D64">
        <v>0</v>
      </c>
      <c r="E64" s="1">
        <v>41607.467083333337</v>
      </c>
    </row>
    <row r="65" spans="1:5" x14ac:dyDescent="0.25">
      <c r="A65">
        <v>64</v>
      </c>
      <c r="B65">
        <v>121</v>
      </c>
      <c r="C65">
        <v>244</v>
      </c>
      <c r="D65">
        <v>1</v>
      </c>
      <c r="E65" s="1">
        <v>41607.468043981484</v>
      </c>
    </row>
    <row r="66" spans="1:5" x14ac:dyDescent="0.25">
      <c r="A66">
        <v>65</v>
      </c>
      <c r="B66">
        <v>121</v>
      </c>
      <c r="C66">
        <v>245</v>
      </c>
      <c r="D66">
        <v>1</v>
      </c>
      <c r="E66" s="1">
        <v>41607.468182870369</v>
      </c>
    </row>
    <row r="67" spans="1:5" x14ac:dyDescent="0.25">
      <c r="A67">
        <v>66</v>
      </c>
      <c r="B67">
        <v>121</v>
      </c>
      <c r="C67">
        <v>246</v>
      </c>
      <c r="D67">
        <v>0</v>
      </c>
      <c r="E67" s="1">
        <v>41607.468194444446</v>
      </c>
    </row>
    <row r="68" spans="1:5" x14ac:dyDescent="0.25">
      <c r="A68">
        <v>67</v>
      </c>
      <c r="B68">
        <v>122</v>
      </c>
      <c r="C68">
        <v>253</v>
      </c>
      <c r="D68">
        <v>1</v>
      </c>
      <c r="E68" s="1">
        <v>41607.4687962963</v>
      </c>
    </row>
    <row r="69" spans="1:5" x14ac:dyDescent="0.25">
      <c r="A69">
        <v>68</v>
      </c>
      <c r="B69">
        <v>122</v>
      </c>
      <c r="C69">
        <v>252</v>
      </c>
      <c r="D69">
        <v>1</v>
      </c>
      <c r="E69" s="1">
        <v>41607.468807870369</v>
      </c>
    </row>
    <row r="70" spans="1:5" x14ac:dyDescent="0.25">
      <c r="A70">
        <v>69</v>
      </c>
      <c r="B70">
        <v>122</v>
      </c>
      <c r="C70">
        <v>258</v>
      </c>
      <c r="D70">
        <v>1</v>
      </c>
      <c r="E70" s="1">
        <v>41607.469004629631</v>
      </c>
    </row>
    <row r="71" spans="1:5" x14ac:dyDescent="0.25">
      <c r="A71">
        <v>70</v>
      </c>
      <c r="B71">
        <v>121</v>
      </c>
      <c r="C71">
        <v>260</v>
      </c>
      <c r="D71">
        <v>1</v>
      </c>
      <c r="E71" s="1">
        <v>41607.469143518516</v>
      </c>
    </row>
    <row r="72" spans="1:5" x14ac:dyDescent="0.25">
      <c r="A72">
        <v>71</v>
      </c>
      <c r="B72">
        <v>120</v>
      </c>
      <c r="C72">
        <v>271</v>
      </c>
      <c r="D72">
        <v>1</v>
      </c>
      <c r="E72" s="1">
        <v>41607.469780092593</v>
      </c>
    </row>
    <row r="73" spans="1:5" x14ac:dyDescent="0.25">
      <c r="A73">
        <v>72</v>
      </c>
      <c r="B73">
        <v>121</v>
      </c>
      <c r="C73">
        <v>275</v>
      </c>
      <c r="D73">
        <v>1</v>
      </c>
      <c r="E73" s="1">
        <v>41607.475162037037</v>
      </c>
    </row>
    <row r="74" spans="1:5" x14ac:dyDescent="0.25">
      <c r="A74">
        <v>73</v>
      </c>
      <c r="B74">
        <v>122</v>
      </c>
      <c r="C74">
        <v>275</v>
      </c>
      <c r="D74">
        <v>0</v>
      </c>
      <c r="E74" s="1">
        <v>41607.475162037037</v>
      </c>
    </row>
    <row r="75" spans="1:5" x14ac:dyDescent="0.25">
      <c r="A75">
        <v>74</v>
      </c>
      <c r="B75">
        <v>119</v>
      </c>
      <c r="C75">
        <v>281</v>
      </c>
      <c r="D75">
        <v>1</v>
      </c>
      <c r="E75" s="1">
        <v>41607.475682870368</v>
      </c>
    </row>
    <row r="76" spans="1:5" x14ac:dyDescent="0.25">
      <c r="A76">
        <v>75</v>
      </c>
      <c r="B76">
        <v>119</v>
      </c>
      <c r="C76">
        <v>283</v>
      </c>
      <c r="D76">
        <v>0</v>
      </c>
      <c r="E76" s="1">
        <v>41607.475740740738</v>
      </c>
    </row>
    <row r="77" spans="1:5" x14ac:dyDescent="0.25">
      <c r="A77">
        <v>76</v>
      </c>
      <c r="B77">
        <v>122</v>
      </c>
      <c r="C77">
        <v>292</v>
      </c>
      <c r="D77">
        <v>1</v>
      </c>
      <c r="E77" s="1">
        <v>41607.476238425923</v>
      </c>
    </row>
    <row r="78" spans="1:5" x14ac:dyDescent="0.25">
      <c r="A78">
        <v>77</v>
      </c>
      <c r="B78">
        <v>119</v>
      </c>
      <c r="C78">
        <v>292</v>
      </c>
      <c r="D78">
        <v>1</v>
      </c>
      <c r="E78" s="1">
        <v>41607.476493055554</v>
      </c>
    </row>
    <row r="79" spans="1:5" x14ac:dyDescent="0.25">
      <c r="A79">
        <v>78</v>
      </c>
      <c r="B79">
        <v>128</v>
      </c>
      <c r="C79">
        <v>291</v>
      </c>
      <c r="D79">
        <v>1</v>
      </c>
      <c r="E79" s="1">
        <v>41607.476597222223</v>
      </c>
    </row>
    <row r="80" spans="1:5" x14ac:dyDescent="0.25">
      <c r="A80">
        <v>79</v>
      </c>
      <c r="B80">
        <v>120</v>
      </c>
      <c r="C80">
        <v>290</v>
      </c>
      <c r="D80">
        <v>1</v>
      </c>
      <c r="E80" s="1">
        <v>41607.476655092592</v>
      </c>
    </row>
    <row r="81" spans="1:5" x14ac:dyDescent="0.25">
      <c r="A81">
        <v>80</v>
      </c>
      <c r="B81">
        <v>120</v>
      </c>
      <c r="C81">
        <v>295</v>
      </c>
      <c r="D81">
        <v>1</v>
      </c>
      <c r="E81" s="1">
        <v>41607.476666666669</v>
      </c>
    </row>
    <row r="82" spans="1:5" x14ac:dyDescent="0.25">
      <c r="A82">
        <v>81</v>
      </c>
      <c r="B82">
        <v>120</v>
      </c>
      <c r="C82">
        <v>297</v>
      </c>
      <c r="D82">
        <v>1</v>
      </c>
      <c r="E82" s="1">
        <v>41607.476979166669</v>
      </c>
    </row>
    <row r="83" spans="1:5" x14ac:dyDescent="0.25">
      <c r="A83">
        <v>82</v>
      </c>
      <c r="B83">
        <v>128</v>
      </c>
      <c r="C83">
        <v>297</v>
      </c>
      <c r="D83">
        <v>1</v>
      </c>
      <c r="E83" s="1">
        <v>41607.476990740739</v>
      </c>
    </row>
    <row r="84" spans="1:5" x14ac:dyDescent="0.25">
      <c r="A84">
        <v>83</v>
      </c>
      <c r="B84">
        <v>119</v>
      </c>
      <c r="C84">
        <v>305</v>
      </c>
      <c r="D84">
        <v>1</v>
      </c>
      <c r="E84" s="1">
        <v>41607.478125000001</v>
      </c>
    </row>
    <row r="85" spans="1:5" x14ac:dyDescent="0.25">
      <c r="A85">
        <v>84</v>
      </c>
      <c r="B85">
        <v>122</v>
      </c>
      <c r="C85">
        <v>309</v>
      </c>
      <c r="D85">
        <v>1</v>
      </c>
      <c r="E85" s="1">
        <v>41607.478229166663</v>
      </c>
    </row>
    <row r="86" spans="1:5" x14ac:dyDescent="0.25">
      <c r="A86">
        <v>85</v>
      </c>
      <c r="B86">
        <v>120</v>
      </c>
      <c r="C86">
        <v>310</v>
      </c>
      <c r="D86">
        <v>1</v>
      </c>
      <c r="E86" s="1">
        <v>41607.478275462963</v>
      </c>
    </row>
    <row r="87" spans="1:5" x14ac:dyDescent="0.25">
      <c r="A87">
        <v>86</v>
      </c>
      <c r="B87">
        <v>125</v>
      </c>
      <c r="C87">
        <v>309</v>
      </c>
      <c r="D87">
        <v>0</v>
      </c>
      <c r="E87" s="1">
        <v>41607.47828703704</v>
      </c>
    </row>
    <row r="88" spans="1:5" x14ac:dyDescent="0.25">
      <c r="A88">
        <v>87</v>
      </c>
      <c r="B88">
        <v>125</v>
      </c>
      <c r="C88">
        <v>310</v>
      </c>
      <c r="D88">
        <v>0</v>
      </c>
      <c r="E88" s="1">
        <v>41607.478298611109</v>
      </c>
    </row>
    <row r="89" spans="1:5" x14ac:dyDescent="0.25">
      <c r="A89">
        <v>88</v>
      </c>
      <c r="B89">
        <v>122</v>
      </c>
      <c r="C89">
        <v>310</v>
      </c>
      <c r="D89">
        <v>1</v>
      </c>
      <c r="E89" s="1">
        <v>41607.478379629632</v>
      </c>
    </row>
    <row r="90" spans="1:5" x14ac:dyDescent="0.25">
      <c r="A90">
        <v>89</v>
      </c>
      <c r="B90">
        <v>121</v>
      </c>
      <c r="C90">
        <v>314</v>
      </c>
      <c r="D90">
        <v>1</v>
      </c>
      <c r="E90" s="1">
        <v>41607.47865740741</v>
      </c>
    </row>
    <row r="91" spans="1:5" x14ac:dyDescent="0.25">
      <c r="A91">
        <v>90</v>
      </c>
      <c r="B91">
        <v>119</v>
      </c>
      <c r="C91">
        <v>315</v>
      </c>
      <c r="D91">
        <v>1</v>
      </c>
      <c r="E91" s="1">
        <v>41607.478715277779</v>
      </c>
    </row>
    <row r="92" spans="1:5" x14ac:dyDescent="0.25">
      <c r="A92">
        <v>91</v>
      </c>
      <c r="B92">
        <v>129</v>
      </c>
      <c r="C92">
        <v>318</v>
      </c>
      <c r="D92">
        <v>1</v>
      </c>
      <c r="E92" s="1">
        <v>41607.478877314818</v>
      </c>
    </row>
    <row r="93" spans="1:5" x14ac:dyDescent="0.25">
      <c r="A93">
        <v>92</v>
      </c>
      <c r="B93">
        <v>127</v>
      </c>
      <c r="C93">
        <v>318</v>
      </c>
      <c r="D93">
        <v>1</v>
      </c>
      <c r="E93" s="1">
        <v>41607.478877314818</v>
      </c>
    </row>
    <row r="94" spans="1:5" x14ac:dyDescent="0.25">
      <c r="A94">
        <v>93</v>
      </c>
      <c r="B94">
        <v>128</v>
      </c>
      <c r="C94">
        <v>318</v>
      </c>
      <c r="D94">
        <v>1</v>
      </c>
      <c r="E94" s="1">
        <v>41607.478877314818</v>
      </c>
    </row>
    <row r="95" spans="1:5" x14ac:dyDescent="0.25">
      <c r="A95">
        <v>94</v>
      </c>
      <c r="B95">
        <v>119</v>
      </c>
      <c r="C95">
        <v>318</v>
      </c>
      <c r="D95">
        <v>1</v>
      </c>
      <c r="E95" s="1">
        <v>41607.478877314818</v>
      </c>
    </row>
    <row r="96" spans="1:5" x14ac:dyDescent="0.25">
      <c r="A96">
        <v>95</v>
      </c>
      <c r="B96">
        <v>122</v>
      </c>
      <c r="C96">
        <v>318</v>
      </c>
      <c r="D96">
        <v>1</v>
      </c>
      <c r="E96" s="1">
        <v>41607.478877314818</v>
      </c>
    </row>
    <row r="97" spans="1:5" x14ac:dyDescent="0.25">
      <c r="A97">
        <v>96</v>
      </c>
      <c r="B97">
        <v>126</v>
      </c>
      <c r="C97">
        <v>318</v>
      </c>
      <c r="D97">
        <v>1</v>
      </c>
      <c r="E97" s="1">
        <v>41607.478877314818</v>
      </c>
    </row>
    <row r="98" spans="1:5" x14ac:dyDescent="0.25">
      <c r="A98">
        <v>97</v>
      </c>
      <c r="B98">
        <v>121</v>
      </c>
      <c r="C98">
        <v>318</v>
      </c>
      <c r="D98">
        <v>1</v>
      </c>
      <c r="E98" s="1">
        <v>41607.478877314818</v>
      </c>
    </row>
    <row r="99" spans="1:5" x14ac:dyDescent="0.25">
      <c r="A99">
        <v>98</v>
      </c>
      <c r="B99">
        <v>123</v>
      </c>
      <c r="C99">
        <v>318</v>
      </c>
      <c r="D99">
        <v>1</v>
      </c>
      <c r="E99" s="1">
        <v>41607.47892361111</v>
      </c>
    </row>
    <row r="100" spans="1:5" x14ac:dyDescent="0.25">
      <c r="A100">
        <v>99</v>
      </c>
      <c r="B100">
        <v>125</v>
      </c>
      <c r="C100">
        <v>318</v>
      </c>
      <c r="D100">
        <v>1</v>
      </c>
      <c r="E100" s="1">
        <v>41607.478958333333</v>
      </c>
    </row>
    <row r="101" spans="1:5" x14ac:dyDescent="0.25">
      <c r="A101">
        <v>100</v>
      </c>
      <c r="B101">
        <v>120</v>
      </c>
      <c r="C101">
        <v>320</v>
      </c>
      <c r="D101">
        <v>1</v>
      </c>
      <c r="E101" s="1">
        <v>41607.478993055556</v>
      </c>
    </row>
    <row r="102" spans="1:5" x14ac:dyDescent="0.25">
      <c r="A102">
        <v>101</v>
      </c>
      <c r="B102">
        <v>119</v>
      </c>
      <c r="C102">
        <v>320</v>
      </c>
      <c r="D102">
        <v>1</v>
      </c>
      <c r="E102" s="1">
        <v>41607.479004629633</v>
      </c>
    </row>
    <row r="103" spans="1:5" x14ac:dyDescent="0.25">
      <c r="A103">
        <v>102</v>
      </c>
      <c r="B103">
        <v>120</v>
      </c>
      <c r="C103">
        <v>317</v>
      </c>
      <c r="D103">
        <v>1</v>
      </c>
      <c r="E103" s="1">
        <v>41607.479039351849</v>
      </c>
    </row>
    <row r="104" spans="1:5" x14ac:dyDescent="0.25">
      <c r="A104">
        <v>103</v>
      </c>
      <c r="B104">
        <v>119</v>
      </c>
      <c r="C104">
        <v>325</v>
      </c>
      <c r="D104">
        <v>1</v>
      </c>
      <c r="E104" s="1">
        <v>41607.479421296295</v>
      </c>
    </row>
    <row r="105" spans="1:5" x14ac:dyDescent="0.25">
      <c r="A105">
        <v>104</v>
      </c>
      <c r="B105">
        <v>120</v>
      </c>
      <c r="C105">
        <v>325</v>
      </c>
      <c r="D105">
        <v>1</v>
      </c>
      <c r="E105" s="1">
        <v>41607.479456018518</v>
      </c>
    </row>
    <row r="106" spans="1:5" x14ac:dyDescent="0.25">
      <c r="A106">
        <v>105</v>
      </c>
      <c r="B106">
        <v>123</v>
      </c>
      <c r="C106">
        <v>335</v>
      </c>
      <c r="D106">
        <v>1</v>
      </c>
      <c r="E106" s="1">
        <v>41607.48028935185</v>
      </c>
    </row>
    <row r="107" spans="1:5" x14ac:dyDescent="0.25">
      <c r="A107">
        <v>106</v>
      </c>
      <c r="B107">
        <v>119</v>
      </c>
      <c r="C107">
        <v>337</v>
      </c>
      <c r="D107">
        <v>1</v>
      </c>
      <c r="E107" s="1">
        <v>41607.480358796296</v>
      </c>
    </row>
    <row r="108" spans="1:5" x14ac:dyDescent="0.25">
      <c r="A108">
        <v>107</v>
      </c>
      <c r="B108">
        <v>123</v>
      </c>
      <c r="C108">
        <v>337</v>
      </c>
      <c r="D108">
        <v>0</v>
      </c>
      <c r="E108" s="1">
        <v>41607.480405092596</v>
      </c>
    </row>
    <row r="109" spans="1:5" x14ac:dyDescent="0.25">
      <c r="A109">
        <v>108</v>
      </c>
      <c r="B109">
        <v>120</v>
      </c>
      <c r="C109">
        <v>338</v>
      </c>
      <c r="D109">
        <v>1</v>
      </c>
      <c r="E109" s="1">
        <v>41607.480416666665</v>
      </c>
    </row>
    <row r="110" spans="1:5" x14ac:dyDescent="0.25">
      <c r="A110">
        <v>109</v>
      </c>
      <c r="B110">
        <v>120</v>
      </c>
      <c r="C110">
        <v>339</v>
      </c>
      <c r="D110">
        <v>1</v>
      </c>
      <c r="E110" s="1">
        <v>41607.480451388888</v>
      </c>
    </row>
    <row r="111" spans="1:5" x14ac:dyDescent="0.25">
      <c r="A111">
        <v>110</v>
      </c>
      <c r="B111">
        <v>122</v>
      </c>
      <c r="C111">
        <v>337</v>
      </c>
      <c r="D111">
        <v>0</v>
      </c>
      <c r="E111" s="1">
        <v>41607.480474537035</v>
      </c>
    </row>
    <row r="112" spans="1:5" x14ac:dyDescent="0.25">
      <c r="A112">
        <v>111</v>
      </c>
      <c r="B112">
        <v>122</v>
      </c>
      <c r="C112">
        <v>334</v>
      </c>
      <c r="D112">
        <v>1</v>
      </c>
      <c r="E112" s="1">
        <v>41607.480520833335</v>
      </c>
    </row>
    <row r="113" spans="1:5" x14ac:dyDescent="0.25">
      <c r="A113">
        <v>112</v>
      </c>
      <c r="B113">
        <v>121</v>
      </c>
      <c r="C113">
        <v>339</v>
      </c>
      <c r="D113">
        <v>1</v>
      </c>
      <c r="E113" s="1">
        <v>41607.480532407404</v>
      </c>
    </row>
    <row r="114" spans="1:5" x14ac:dyDescent="0.25">
      <c r="A114">
        <v>113</v>
      </c>
      <c r="B114">
        <v>119</v>
      </c>
      <c r="C114">
        <v>343</v>
      </c>
      <c r="D114">
        <v>1</v>
      </c>
      <c r="E114" s="1">
        <v>41607.481076388889</v>
      </c>
    </row>
    <row r="115" spans="1:5" x14ac:dyDescent="0.25">
      <c r="A115">
        <v>114</v>
      </c>
      <c r="B115">
        <v>129</v>
      </c>
      <c r="C115">
        <v>349</v>
      </c>
      <c r="D115">
        <v>1</v>
      </c>
      <c r="E115" s="1">
        <v>41607.481574074074</v>
      </c>
    </row>
    <row r="116" spans="1:5" x14ac:dyDescent="0.25">
      <c r="A116">
        <v>115</v>
      </c>
      <c r="B116">
        <v>127</v>
      </c>
      <c r="C116">
        <v>349</v>
      </c>
      <c r="D116">
        <v>1</v>
      </c>
      <c r="E116" s="1">
        <v>41607.481574074074</v>
      </c>
    </row>
    <row r="117" spans="1:5" x14ac:dyDescent="0.25">
      <c r="A117">
        <v>116</v>
      </c>
      <c r="B117">
        <v>128</v>
      </c>
      <c r="C117">
        <v>349</v>
      </c>
      <c r="D117">
        <v>1</v>
      </c>
      <c r="E117" s="1">
        <v>41607.481574074074</v>
      </c>
    </row>
    <row r="118" spans="1:5" x14ac:dyDescent="0.25">
      <c r="A118">
        <v>117</v>
      </c>
      <c r="B118">
        <v>120</v>
      </c>
      <c r="C118">
        <v>349</v>
      </c>
      <c r="D118">
        <v>1</v>
      </c>
      <c r="E118" s="1">
        <v>41607.481574074074</v>
      </c>
    </row>
    <row r="119" spans="1:5" x14ac:dyDescent="0.25">
      <c r="A119">
        <v>118</v>
      </c>
      <c r="B119">
        <v>126</v>
      </c>
      <c r="C119">
        <v>349</v>
      </c>
      <c r="D119">
        <v>1</v>
      </c>
      <c r="E119" s="1">
        <v>41607.481574074074</v>
      </c>
    </row>
    <row r="120" spans="1:5" x14ac:dyDescent="0.25">
      <c r="A120">
        <v>119</v>
      </c>
      <c r="B120">
        <v>122</v>
      </c>
      <c r="C120">
        <v>349</v>
      </c>
      <c r="D120">
        <v>1</v>
      </c>
      <c r="E120" s="1">
        <v>41607.481574074074</v>
      </c>
    </row>
    <row r="121" spans="1:5" x14ac:dyDescent="0.25">
      <c r="A121">
        <v>120</v>
      </c>
      <c r="B121">
        <v>123</v>
      </c>
      <c r="C121">
        <v>349</v>
      </c>
      <c r="D121">
        <v>1</v>
      </c>
      <c r="E121" s="1">
        <v>41607.481574074074</v>
      </c>
    </row>
    <row r="122" spans="1:5" x14ac:dyDescent="0.25">
      <c r="A122">
        <v>121</v>
      </c>
      <c r="B122">
        <v>121</v>
      </c>
      <c r="C122">
        <v>349</v>
      </c>
      <c r="D122">
        <v>1</v>
      </c>
      <c r="E122" s="1">
        <v>41607.481574074074</v>
      </c>
    </row>
    <row r="123" spans="1:5" x14ac:dyDescent="0.25">
      <c r="A123">
        <v>122</v>
      </c>
      <c r="B123">
        <v>119</v>
      </c>
      <c r="C123">
        <v>349</v>
      </c>
      <c r="D123">
        <v>1</v>
      </c>
      <c r="E123" s="1">
        <v>41607.481574074074</v>
      </c>
    </row>
    <row r="124" spans="1:5" x14ac:dyDescent="0.25">
      <c r="A124">
        <v>123</v>
      </c>
      <c r="B124">
        <v>125</v>
      </c>
      <c r="C124">
        <v>346</v>
      </c>
      <c r="D124">
        <v>0</v>
      </c>
      <c r="E124" s="1">
        <v>41607.481747685182</v>
      </c>
    </row>
    <row r="125" spans="1:5" x14ac:dyDescent="0.25">
      <c r="A125">
        <v>124</v>
      </c>
      <c r="B125">
        <v>125</v>
      </c>
      <c r="C125">
        <v>347</v>
      </c>
      <c r="D125">
        <v>0</v>
      </c>
      <c r="E125" s="1">
        <v>41607.481770833336</v>
      </c>
    </row>
    <row r="126" spans="1:5" x14ac:dyDescent="0.25">
      <c r="A126">
        <v>125</v>
      </c>
      <c r="B126">
        <v>125</v>
      </c>
      <c r="C126">
        <v>348</v>
      </c>
      <c r="D126">
        <v>1</v>
      </c>
      <c r="E126" s="1">
        <v>41607.481840277775</v>
      </c>
    </row>
    <row r="127" spans="1:5" x14ac:dyDescent="0.25">
      <c r="A127">
        <v>126</v>
      </c>
      <c r="B127">
        <v>125</v>
      </c>
      <c r="C127">
        <v>350</v>
      </c>
      <c r="D127">
        <v>1</v>
      </c>
      <c r="E127" s="1">
        <v>41607.481863425928</v>
      </c>
    </row>
    <row r="128" spans="1:5" x14ac:dyDescent="0.25">
      <c r="A128">
        <v>127</v>
      </c>
      <c r="B128">
        <v>125</v>
      </c>
      <c r="C128">
        <v>351</v>
      </c>
      <c r="D128">
        <v>1</v>
      </c>
      <c r="E128" s="1">
        <v>41607.481886574074</v>
      </c>
    </row>
    <row r="129" spans="1:5" x14ac:dyDescent="0.25">
      <c r="A129">
        <v>128</v>
      </c>
      <c r="B129">
        <v>125</v>
      </c>
      <c r="C129">
        <v>352</v>
      </c>
      <c r="D129">
        <v>0</v>
      </c>
      <c r="E129" s="1">
        <v>41607.48196759259</v>
      </c>
    </row>
    <row r="130" spans="1:5" x14ac:dyDescent="0.25">
      <c r="A130">
        <v>129</v>
      </c>
      <c r="B130">
        <v>128</v>
      </c>
      <c r="C130">
        <v>357</v>
      </c>
      <c r="D130">
        <v>0</v>
      </c>
      <c r="E130" s="1">
        <v>41607.482569444444</v>
      </c>
    </row>
    <row r="131" spans="1:5" x14ac:dyDescent="0.25">
      <c r="A131">
        <v>130</v>
      </c>
      <c r="B131">
        <v>119</v>
      </c>
      <c r="C131">
        <v>355</v>
      </c>
      <c r="D131">
        <v>1</v>
      </c>
      <c r="E131" s="1">
        <v>41607.482581018521</v>
      </c>
    </row>
    <row r="132" spans="1:5" x14ac:dyDescent="0.25">
      <c r="A132">
        <v>131</v>
      </c>
      <c r="B132">
        <v>119</v>
      </c>
      <c r="C132">
        <v>357</v>
      </c>
      <c r="D132">
        <v>1</v>
      </c>
      <c r="E132" s="1">
        <v>41607.482592592591</v>
      </c>
    </row>
    <row r="133" spans="1:5" x14ac:dyDescent="0.25">
      <c r="A133">
        <v>132</v>
      </c>
      <c r="B133">
        <v>120</v>
      </c>
      <c r="C133">
        <v>359</v>
      </c>
      <c r="D133">
        <v>1</v>
      </c>
      <c r="E133" s="1">
        <v>41607.482974537037</v>
      </c>
    </row>
    <row r="134" spans="1:5" x14ac:dyDescent="0.25">
      <c r="A134">
        <v>133</v>
      </c>
      <c r="B134">
        <v>119</v>
      </c>
      <c r="C134">
        <v>360</v>
      </c>
      <c r="D134">
        <v>1</v>
      </c>
      <c r="E134" s="1">
        <v>41607.482997685183</v>
      </c>
    </row>
    <row r="135" spans="1:5" x14ac:dyDescent="0.25">
      <c r="A135">
        <v>134</v>
      </c>
      <c r="B135">
        <v>119</v>
      </c>
      <c r="C135">
        <v>362</v>
      </c>
      <c r="D135">
        <v>0</v>
      </c>
      <c r="E135" s="1">
        <v>41607.483495370368</v>
      </c>
    </row>
    <row r="136" spans="1:5" x14ac:dyDescent="0.25">
      <c r="A136">
        <v>135</v>
      </c>
      <c r="B136">
        <v>119</v>
      </c>
      <c r="C136">
        <v>365</v>
      </c>
      <c r="D136">
        <v>1</v>
      </c>
      <c r="E136" s="1">
        <v>41607.483611111114</v>
      </c>
    </row>
    <row r="137" spans="1:5" x14ac:dyDescent="0.25">
      <c r="A137">
        <v>136</v>
      </c>
      <c r="B137">
        <v>122</v>
      </c>
      <c r="C137">
        <v>368</v>
      </c>
      <c r="D137">
        <v>1</v>
      </c>
      <c r="E137" s="1">
        <v>41607.483993055554</v>
      </c>
    </row>
    <row r="138" spans="1:5" x14ac:dyDescent="0.25">
      <c r="A138">
        <v>137</v>
      </c>
      <c r="B138">
        <v>122</v>
      </c>
      <c r="C138">
        <v>364</v>
      </c>
      <c r="D138">
        <v>1</v>
      </c>
      <c r="E138" s="1">
        <v>41607.484039351853</v>
      </c>
    </row>
    <row r="139" spans="1:5" x14ac:dyDescent="0.25">
      <c r="A139">
        <v>138</v>
      </c>
      <c r="B139">
        <v>120</v>
      </c>
      <c r="C139">
        <v>369</v>
      </c>
      <c r="D139">
        <v>1</v>
      </c>
      <c r="E139" s="1">
        <v>41607.484282407408</v>
      </c>
    </row>
    <row r="140" spans="1:5" x14ac:dyDescent="0.25">
      <c r="A140">
        <v>139</v>
      </c>
      <c r="B140">
        <v>120</v>
      </c>
      <c r="C140">
        <v>367</v>
      </c>
      <c r="D140">
        <v>1</v>
      </c>
      <c r="E140" s="1">
        <v>41607.484317129631</v>
      </c>
    </row>
    <row r="141" spans="1:5" x14ac:dyDescent="0.25">
      <c r="A141">
        <v>140</v>
      </c>
      <c r="B141">
        <v>122</v>
      </c>
      <c r="C141">
        <v>373</v>
      </c>
      <c r="D141">
        <v>0</v>
      </c>
      <c r="E141" s="1">
        <v>41607.484664351854</v>
      </c>
    </row>
    <row r="142" spans="1:5" x14ac:dyDescent="0.25">
      <c r="A142">
        <v>141</v>
      </c>
      <c r="B142">
        <v>122</v>
      </c>
      <c r="C142">
        <v>375</v>
      </c>
      <c r="D142">
        <v>1</v>
      </c>
      <c r="E142" s="1">
        <v>41607.4846875</v>
      </c>
    </row>
    <row r="143" spans="1:5" x14ac:dyDescent="0.25">
      <c r="A143">
        <v>142</v>
      </c>
      <c r="B143">
        <v>122</v>
      </c>
      <c r="C143">
        <v>378</v>
      </c>
      <c r="D143">
        <v>1</v>
      </c>
      <c r="E143" s="1">
        <v>41607.484895833331</v>
      </c>
    </row>
    <row r="144" spans="1:5" x14ac:dyDescent="0.25">
      <c r="A144">
        <v>143</v>
      </c>
      <c r="B144">
        <v>119</v>
      </c>
      <c r="C144">
        <v>379</v>
      </c>
      <c r="D144">
        <v>1</v>
      </c>
      <c r="E144" s="1">
        <v>41607.484918981485</v>
      </c>
    </row>
    <row r="145" spans="1:5" x14ac:dyDescent="0.25">
      <c r="A145">
        <v>144</v>
      </c>
      <c r="B145">
        <v>119</v>
      </c>
      <c r="C145">
        <v>395</v>
      </c>
      <c r="D145">
        <v>1</v>
      </c>
      <c r="E145" s="1">
        <v>41607.486168981479</v>
      </c>
    </row>
    <row r="146" spans="1:5" x14ac:dyDescent="0.25">
      <c r="A146">
        <v>145</v>
      </c>
      <c r="B146">
        <v>119</v>
      </c>
      <c r="C146">
        <v>398</v>
      </c>
      <c r="D146">
        <v>1</v>
      </c>
      <c r="E146" s="1">
        <v>41607.486435185187</v>
      </c>
    </row>
    <row r="147" spans="1:5" x14ac:dyDescent="0.25">
      <c r="A147">
        <v>146</v>
      </c>
      <c r="B147">
        <v>119</v>
      </c>
      <c r="C147">
        <v>401</v>
      </c>
      <c r="D147">
        <v>1</v>
      </c>
      <c r="E147" s="1">
        <v>41607.486504629633</v>
      </c>
    </row>
    <row r="148" spans="1:5" x14ac:dyDescent="0.25">
      <c r="A148">
        <v>147</v>
      </c>
      <c r="B148">
        <v>122</v>
      </c>
      <c r="C148">
        <v>401</v>
      </c>
      <c r="D148">
        <v>1</v>
      </c>
      <c r="E148" s="1">
        <v>41607.486701388887</v>
      </c>
    </row>
    <row r="149" spans="1:5" x14ac:dyDescent="0.25">
      <c r="A149">
        <v>148</v>
      </c>
      <c r="B149">
        <v>122</v>
      </c>
      <c r="C149">
        <v>398</v>
      </c>
      <c r="D149">
        <v>1</v>
      </c>
      <c r="E149" s="1">
        <v>41607.486712962964</v>
      </c>
    </row>
    <row r="150" spans="1:5" x14ac:dyDescent="0.25">
      <c r="A150">
        <v>149</v>
      </c>
      <c r="B150">
        <v>122</v>
      </c>
      <c r="C150">
        <v>396</v>
      </c>
      <c r="D150">
        <v>1</v>
      </c>
      <c r="E150" s="1">
        <v>41607.48673611111</v>
      </c>
    </row>
    <row r="151" spans="1:5" x14ac:dyDescent="0.25">
      <c r="A151">
        <v>150</v>
      </c>
      <c r="B151">
        <v>120</v>
      </c>
      <c r="C151">
        <v>407</v>
      </c>
      <c r="D151">
        <v>1</v>
      </c>
      <c r="E151" s="1">
        <v>41607.487430555557</v>
      </c>
    </row>
    <row r="152" spans="1:5" x14ac:dyDescent="0.25">
      <c r="A152">
        <v>151</v>
      </c>
      <c r="B152">
        <v>119</v>
      </c>
      <c r="C152">
        <v>409</v>
      </c>
      <c r="D152">
        <v>1</v>
      </c>
      <c r="E152" s="1">
        <v>41607.487662037034</v>
      </c>
    </row>
    <row r="153" spans="1:5" x14ac:dyDescent="0.25">
      <c r="A153">
        <v>152</v>
      </c>
      <c r="B153">
        <v>122</v>
      </c>
      <c r="C153">
        <v>418</v>
      </c>
      <c r="D153">
        <v>1</v>
      </c>
      <c r="E153" s="1">
        <v>41607.488287037035</v>
      </c>
    </row>
    <row r="154" spans="1:5" x14ac:dyDescent="0.25">
      <c r="A154">
        <v>153</v>
      </c>
      <c r="B154">
        <v>122</v>
      </c>
      <c r="C154">
        <v>421</v>
      </c>
      <c r="D154">
        <v>1</v>
      </c>
      <c r="E154" s="1">
        <v>41607.488356481481</v>
      </c>
    </row>
    <row r="155" spans="1:5" x14ac:dyDescent="0.25">
      <c r="A155">
        <v>154</v>
      </c>
      <c r="B155">
        <v>119</v>
      </c>
      <c r="C155">
        <v>420</v>
      </c>
      <c r="D155">
        <v>1</v>
      </c>
      <c r="E155" s="1">
        <v>41607.488495370373</v>
      </c>
    </row>
    <row r="156" spans="1:5" x14ac:dyDescent="0.25">
      <c r="A156">
        <v>155</v>
      </c>
      <c r="B156">
        <v>119</v>
      </c>
      <c r="C156">
        <v>421</v>
      </c>
      <c r="D156">
        <v>0</v>
      </c>
      <c r="E156" s="1">
        <v>41607.488530092596</v>
      </c>
    </row>
    <row r="157" spans="1:5" x14ac:dyDescent="0.25">
      <c r="A157">
        <v>156</v>
      </c>
      <c r="B157">
        <v>122</v>
      </c>
      <c r="C157">
        <v>422</v>
      </c>
      <c r="D157">
        <v>1</v>
      </c>
      <c r="E157" s="1">
        <v>41607.488622685189</v>
      </c>
    </row>
    <row r="158" spans="1:5" x14ac:dyDescent="0.25">
      <c r="A158">
        <v>157</v>
      </c>
      <c r="B158">
        <v>129</v>
      </c>
      <c r="C158">
        <v>426</v>
      </c>
      <c r="D158">
        <v>0</v>
      </c>
      <c r="E158" s="1">
        <v>41607.490520833337</v>
      </c>
    </row>
    <row r="159" spans="1:5" x14ac:dyDescent="0.25">
      <c r="A159">
        <v>158</v>
      </c>
      <c r="B159">
        <v>129</v>
      </c>
      <c r="C159">
        <v>429</v>
      </c>
      <c r="D159">
        <v>1</v>
      </c>
      <c r="E159" s="1">
        <v>41607.490671296298</v>
      </c>
    </row>
    <row r="160" spans="1:5" x14ac:dyDescent="0.25">
      <c r="A160">
        <v>159</v>
      </c>
      <c r="B160">
        <v>122</v>
      </c>
      <c r="C160">
        <v>429</v>
      </c>
      <c r="D160">
        <v>1</v>
      </c>
      <c r="E160" s="1">
        <v>41607.510150462964</v>
      </c>
    </row>
    <row r="161" spans="1:5" x14ac:dyDescent="0.25">
      <c r="A161">
        <v>160</v>
      </c>
      <c r="B161">
        <v>1</v>
      </c>
      <c r="C161">
        <v>236</v>
      </c>
      <c r="D161">
        <v>1</v>
      </c>
      <c r="E161" s="1">
        <v>41607.739722222221</v>
      </c>
    </row>
    <row r="162" spans="1:5" x14ac:dyDescent="0.25">
      <c r="A162">
        <v>161</v>
      </c>
      <c r="B162">
        <v>131</v>
      </c>
      <c r="C162">
        <v>444</v>
      </c>
      <c r="D162">
        <v>1</v>
      </c>
      <c r="E162" s="1">
        <v>41614.772789351853</v>
      </c>
    </row>
    <row r="163" spans="1:5" x14ac:dyDescent="0.25">
      <c r="A163">
        <v>162</v>
      </c>
      <c r="B163">
        <v>131</v>
      </c>
      <c r="C163">
        <v>442</v>
      </c>
      <c r="D163">
        <v>1</v>
      </c>
      <c r="E163" s="1">
        <v>41614.772789351853</v>
      </c>
    </row>
    <row r="164" spans="1:5" x14ac:dyDescent="0.25">
      <c r="A164">
        <v>163</v>
      </c>
      <c r="B164">
        <v>113</v>
      </c>
      <c r="C164">
        <v>444</v>
      </c>
      <c r="D164">
        <v>1</v>
      </c>
      <c r="E164" s="1">
        <v>41616.847824074073</v>
      </c>
    </row>
    <row r="165" spans="1:5" x14ac:dyDescent="0.25">
      <c r="A165">
        <v>164</v>
      </c>
      <c r="B165">
        <v>113</v>
      </c>
      <c r="C165">
        <v>442</v>
      </c>
      <c r="D165">
        <v>1</v>
      </c>
      <c r="E165" s="1">
        <v>41616.847824074073</v>
      </c>
    </row>
    <row r="166" spans="1:5" x14ac:dyDescent="0.25">
      <c r="A166">
        <v>165</v>
      </c>
      <c r="B166">
        <v>135</v>
      </c>
      <c r="C166">
        <v>454</v>
      </c>
      <c r="D166">
        <v>1</v>
      </c>
      <c r="E166" s="1">
        <v>41618.368842592594</v>
      </c>
    </row>
    <row r="167" spans="1:5" x14ac:dyDescent="0.25">
      <c r="A167">
        <v>166</v>
      </c>
      <c r="B167">
        <v>113</v>
      </c>
      <c r="C167">
        <v>456</v>
      </c>
      <c r="D167">
        <v>0</v>
      </c>
      <c r="E167" s="1">
        <v>41618.372581018521</v>
      </c>
    </row>
    <row r="168" spans="1:5" x14ac:dyDescent="0.25">
      <c r="A168">
        <v>167</v>
      </c>
      <c r="B168">
        <v>113</v>
      </c>
      <c r="C168">
        <v>450</v>
      </c>
      <c r="D168">
        <v>0</v>
      </c>
      <c r="E168" s="1">
        <v>41618.372731481482</v>
      </c>
    </row>
    <row r="169" spans="1:5" x14ac:dyDescent="0.25">
      <c r="A169">
        <v>168</v>
      </c>
      <c r="B169">
        <v>113</v>
      </c>
      <c r="C169">
        <v>453</v>
      </c>
      <c r="D169">
        <v>1</v>
      </c>
      <c r="E169" s="1">
        <v>41618.372812499998</v>
      </c>
    </row>
    <row r="170" spans="1:5" x14ac:dyDescent="0.25">
      <c r="A170">
        <v>169</v>
      </c>
      <c r="B170">
        <v>113</v>
      </c>
      <c r="C170">
        <v>452</v>
      </c>
      <c r="D170">
        <v>1</v>
      </c>
      <c r="E170" s="1">
        <v>41618.372812499998</v>
      </c>
    </row>
    <row r="171" spans="1:5" x14ac:dyDescent="0.25">
      <c r="A171">
        <v>170</v>
      </c>
      <c r="B171">
        <v>113</v>
      </c>
      <c r="C171">
        <v>451</v>
      </c>
      <c r="D171">
        <v>1</v>
      </c>
      <c r="E171" s="1">
        <v>41618.372835648152</v>
      </c>
    </row>
    <row r="172" spans="1:5" x14ac:dyDescent="0.25">
      <c r="A172">
        <v>171</v>
      </c>
      <c r="B172">
        <v>113</v>
      </c>
      <c r="C172">
        <v>454</v>
      </c>
      <c r="D172">
        <v>1</v>
      </c>
      <c r="E172" s="1">
        <v>41618.372858796298</v>
      </c>
    </row>
    <row r="173" spans="1:5" x14ac:dyDescent="0.25">
      <c r="A173">
        <v>172</v>
      </c>
      <c r="B173">
        <v>134</v>
      </c>
      <c r="C173">
        <v>455</v>
      </c>
      <c r="D173">
        <v>1</v>
      </c>
      <c r="E173" s="1">
        <v>41618.373738425929</v>
      </c>
    </row>
    <row r="174" spans="1:5" x14ac:dyDescent="0.25">
      <c r="A174">
        <v>173</v>
      </c>
      <c r="B174">
        <v>134</v>
      </c>
      <c r="C174">
        <v>459</v>
      </c>
      <c r="D174">
        <v>1</v>
      </c>
      <c r="E174" s="1">
        <v>41618.373773148145</v>
      </c>
    </row>
    <row r="175" spans="1:5" x14ac:dyDescent="0.25">
      <c r="A175">
        <v>174</v>
      </c>
      <c r="B175">
        <v>134</v>
      </c>
      <c r="C175">
        <v>460</v>
      </c>
      <c r="D175">
        <v>1</v>
      </c>
      <c r="E175" s="1">
        <v>41618.373807870368</v>
      </c>
    </row>
    <row r="176" spans="1:5" x14ac:dyDescent="0.25">
      <c r="A176">
        <v>175</v>
      </c>
      <c r="B176">
        <v>134</v>
      </c>
      <c r="C176">
        <v>458</v>
      </c>
      <c r="D176">
        <v>0</v>
      </c>
      <c r="E176" s="1">
        <v>41618.373854166668</v>
      </c>
    </row>
    <row r="177" spans="1:5" x14ac:dyDescent="0.25">
      <c r="A177">
        <v>176</v>
      </c>
      <c r="B177">
        <v>113</v>
      </c>
      <c r="C177">
        <v>459</v>
      </c>
      <c r="D177">
        <v>1</v>
      </c>
      <c r="E177" s="1">
        <v>41618.373865740738</v>
      </c>
    </row>
    <row r="178" spans="1:5" x14ac:dyDescent="0.25">
      <c r="A178">
        <v>177</v>
      </c>
      <c r="B178">
        <v>134</v>
      </c>
      <c r="C178">
        <v>457</v>
      </c>
      <c r="D178">
        <v>0</v>
      </c>
      <c r="E178" s="1">
        <v>41618.373877314814</v>
      </c>
    </row>
    <row r="179" spans="1:5" x14ac:dyDescent="0.25">
      <c r="A179">
        <v>178</v>
      </c>
      <c r="B179">
        <v>134</v>
      </c>
      <c r="C179">
        <v>456</v>
      </c>
      <c r="D179">
        <v>0</v>
      </c>
      <c r="E179" s="1">
        <v>41618.373900462961</v>
      </c>
    </row>
    <row r="180" spans="1:5" x14ac:dyDescent="0.25">
      <c r="A180">
        <v>179</v>
      </c>
      <c r="B180">
        <v>136</v>
      </c>
      <c r="C180">
        <v>464</v>
      </c>
      <c r="D180">
        <v>1</v>
      </c>
      <c r="E180" s="1">
        <v>41618.380694444444</v>
      </c>
    </row>
    <row r="181" spans="1:5" x14ac:dyDescent="0.25">
      <c r="A181">
        <v>180</v>
      </c>
      <c r="B181">
        <v>134</v>
      </c>
      <c r="C181">
        <v>464</v>
      </c>
      <c r="D181">
        <v>1</v>
      </c>
      <c r="E181" s="1">
        <v>41618.380694444444</v>
      </c>
    </row>
    <row r="182" spans="1:5" x14ac:dyDescent="0.25">
      <c r="A182">
        <v>181</v>
      </c>
      <c r="B182">
        <v>138</v>
      </c>
      <c r="C182">
        <v>464</v>
      </c>
      <c r="D182">
        <v>1</v>
      </c>
      <c r="E182" s="1">
        <v>41618.380706018521</v>
      </c>
    </row>
    <row r="183" spans="1:5" x14ac:dyDescent="0.25">
      <c r="A183">
        <v>182</v>
      </c>
      <c r="B183">
        <v>133</v>
      </c>
      <c r="C183">
        <v>464</v>
      </c>
      <c r="D183">
        <v>1</v>
      </c>
      <c r="E183" s="1">
        <v>41618.380706018521</v>
      </c>
    </row>
    <row r="184" spans="1:5" x14ac:dyDescent="0.25">
      <c r="A184">
        <v>183</v>
      </c>
      <c r="B184">
        <v>135</v>
      </c>
      <c r="C184">
        <v>464</v>
      </c>
      <c r="D184">
        <v>1</v>
      </c>
      <c r="E184" s="1">
        <v>41618.380706018521</v>
      </c>
    </row>
    <row r="185" spans="1:5" x14ac:dyDescent="0.25">
      <c r="A185">
        <v>184</v>
      </c>
      <c r="B185">
        <v>135</v>
      </c>
      <c r="C185">
        <v>465</v>
      </c>
      <c r="D185">
        <v>1</v>
      </c>
      <c r="E185" s="1">
        <v>41618.382986111108</v>
      </c>
    </row>
    <row r="186" spans="1:5" x14ac:dyDescent="0.25">
      <c r="A186">
        <v>185</v>
      </c>
      <c r="B186">
        <v>134</v>
      </c>
      <c r="C186">
        <v>468</v>
      </c>
      <c r="D186">
        <v>1</v>
      </c>
      <c r="E186" s="1">
        <v>41618.383842592593</v>
      </c>
    </row>
    <row r="187" spans="1:5" x14ac:dyDescent="0.25">
      <c r="A187">
        <v>186</v>
      </c>
      <c r="B187">
        <v>113</v>
      </c>
      <c r="C187">
        <v>468</v>
      </c>
      <c r="D187">
        <v>1</v>
      </c>
      <c r="E187" s="1">
        <v>41618.38385416667</v>
      </c>
    </row>
    <row r="188" spans="1:5" x14ac:dyDescent="0.25">
      <c r="A188">
        <v>187</v>
      </c>
      <c r="B188">
        <v>133</v>
      </c>
      <c r="C188">
        <v>468</v>
      </c>
      <c r="D188">
        <v>1</v>
      </c>
      <c r="E188" s="1">
        <v>41618.38385416667</v>
      </c>
    </row>
    <row r="189" spans="1:5" x14ac:dyDescent="0.25">
      <c r="A189">
        <v>188</v>
      </c>
      <c r="B189">
        <v>138</v>
      </c>
      <c r="C189">
        <v>468</v>
      </c>
      <c r="D189">
        <v>1</v>
      </c>
      <c r="E189" s="1">
        <v>41618.38385416667</v>
      </c>
    </row>
    <row r="190" spans="1:5" x14ac:dyDescent="0.25">
      <c r="A190">
        <v>189</v>
      </c>
      <c r="B190">
        <v>136</v>
      </c>
      <c r="C190">
        <v>468</v>
      </c>
      <c r="D190">
        <v>1</v>
      </c>
      <c r="E190" s="1">
        <v>41618.38385416667</v>
      </c>
    </row>
    <row r="191" spans="1:5" x14ac:dyDescent="0.25">
      <c r="A191">
        <v>190</v>
      </c>
      <c r="B191">
        <v>134</v>
      </c>
      <c r="C191">
        <v>467</v>
      </c>
      <c r="D191">
        <v>0</v>
      </c>
      <c r="E191" s="1">
        <v>41618.384305555555</v>
      </c>
    </row>
    <row r="192" spans="1:5" x14ac:dyDescent="0.25">
      <c r="A192">
        <v>191</v>
      </c>
      <c r="B192">
        <v>134</v>
      </c>
      <c r="C192">
        <v>466</v>
      </c>
      <c r="D192">
        <v>0</v>
      </c>
      <c r="E192" s="1">
        <v>41618.384340277778</v>
      </c>
    </row>
    <row r="193" spans="1:5" x14ac:dyDescent="0.25">
      <c r="A193">
        <v>192</v>
      </c>
      <c r="B193">
        <v>113</v>
      </c>
      <c r="C193">
        <v>466</v>
      </c>
      <c r="D193">
        <v>0</v>
      </c>
      <c r="E193" s="1">
        <v>41618.384444444448</v>
      </c>
    </row>
    <row r="194" spans="1:5" x14ac:dyDescent="0.25">
      <c r="A194">
        <v>193</v>
      </c>
      <c r="B194">
        <v>113</v>
      </c>
      <c r="C194">
        <v>463</v>
      </c>
      <c r="D194">
        <v>0</v>
      </c>
      <c r="E194" s="1">
        <v>41618.384479166663</v>
      </c>
    </row>
    <row r="195" spans="1:5" x14ac:dyDescent="0.25">
      <c r="A195">
        <v>194</v>
      </c>
      <c r="B195">
        <v>134</v>
      </c>
      <c r="C195">
        <v>465</v>
      </c>
      <c r="D195">
        <v>0</v>
      </c>
      <c r="E195" s="1">
        <v>41618.384502314817</v>
      </c>
    </row>
    <row r="196" spans="1:5" x14ac:dyDescent="0.25">
      <c r="A196">
        <v>195</v>
      </c>
      <c r="B196">
        <v>113</v>
      </c>
      <c r="C196">
        <v>462</v>
      </c>
      <c r="D196">
        <v>0</v>
      </c>
      <c r="E196" s="1">
        <v>41618.384502314817</v>
      </c>
    </row>
    <row r="197" spans="1:5" x14ac:dyDescent="0.25">
      <c r="A197">
        <v>196</v>
      </c>
      <c r="B197">
        <v>134</v>
      </c>
      <c r="C197">
        <v>463</v>
      </c>
      <c r="D197">
        <v>0</v>
      </c>
      <c r="E197" s="1">
        <v>41618.38453703704</v>
      </c>
    </row>
    <row r="198" spans="1:5" x14ac:dyDescent="0.25">
      <c r="A198">
        <v>197</v>
      </c>
      <c r="B198">
        <v>133</v>
      </c>
      <c r="C198">
        <v>469</v>
      </c>
      <c r="D198">
        <v>1</v>
      </c>
      <c r="E198" s="1">
        <v>41618.388773148145</v>
      </c>
    </row>
    <row r="199" spans="1:5" x14ac:dyDescent="0.25">
      <c r="A199">
        <v>198</v>
      </c>
      <c r="B199">
        <v>113</v>
      </c>
      <c r="C199">
        <v>469</v>
      </c>
      <c r="D199">
        <v>1</v>
      </c>
      <c r="E199" s="1">
        <v>41618.388773148145</v>
      </c>
    </row>
    <row r="200" spans="1:5" x14ac:dyDescent="0.25">
      <c r="A200">
        <v>199</v>
      </c>
      <c r="B200">
        <v>138</v>
      </c>
      <c r="C200">
        <v>469</v>
      </c>
      <c r="D200">
        <v>1</v>
      </c>
      <c r="E200" s="1">
        <v>41618.388773148145</v>
      </c>
    </row>
    <row r="201" spans="1:5" x14ac:dyDescent="0.25">
      <c r="A201">
        <v>200</v>
      </c>
      <c r="B201">
        <v>135</v>
      </c>
      <c r="C201">
        <v>469</v>
      </c>
      <c r="D201">
        <v>1</v>
      </c>
      <c r="E201" s="1">
        <v>41618.388773148145</v>
      </c>
    </row>
    <row r="202" spans="1:5" x14ac:dyDescent="0.25">
      <c r="A202">
        <v>201</v>
      </c>
      <c r="B202">
        <v>136</v>
      </c>
      <c r="C202">
        <v>469</v>
      </c>
      <c r="D202">
        <v>1</v>
      </c>
      <c r="E202" s="1">
        <v>41618.388773148145</v>
      </c>
    </row>
    <row r="203" spans="1:5" x14ac:dyDescent="0.25">
      <c r="A203">
        <v>202</v>
      </c>
      <c r="B203">
        <v>134</v>
      </c>
      <c r="C203">
        <v>470</v>
      </c>
      <c r="D203">
        <v>0</v>
      </c>
      <c r="E203" s="1">
        <v>41618.390763888892</v>
      </c>
    </row>
    <row r="204" spans="1:5" x14ac:dyDescent="0.25">
      <c r="A204">
        <v>203</v>
      </c>
      <c r="B204">
        <v>136</v>
      </c>
      <c r="C204">
        <v>472</v>
      </c>
      <c r="D204">
        <v>1</v>
      </c>
      <c r="E204" s="1">
        <v>41618.392708333333</v>
      </c>
    </row>
    <row r="205" spans="1:5" x14ac:dyDescent="0.25">
      <c r="A205">
        <v>204</v>
      </c>
      <c r="B205">
        <v>134</v>
      </c>
      <c r="C205">
        <v>472</v>
      </c>
      <c r="D205">
        <v>1</v>
      </c>
      <c r="E205" s="1">
        <v>41618.392708333333</v>
      </c>
    </row>
    <row r="206" spans="1:5" x14ac:dyDescent="0.25">
      <c r="A206">
        <v>205</v>
      </c>
      <c r="B206">
        <v>113</v>
      </c>
      <c r="C206">
        <v>472</v>
      </c>
      <c r="D206">
        <v>1</v>
      </c>
      <c r="E206" s="1">
        <v>41618.392708333333</v>
      </c>
    </row>
    <row r="207" spans="1:5" x14ac:dyDescent="0.25">
      <c r="A207">
        <v>206</v>
      </c>
      <c r="B207">
        <v>138</v>
      </c>
      <c r="C207">
        <v>472</v>
      </c>
      <c r="D207">
        <v>1</v>
      </c>
      <c r="E207" s="1">
        <v>41618.392708333333</v>
      </c>
    </row>
    <row r="208" spans="1:5" x14ac:dyDescent="0.25">
      <c r="A208">
        <v>207</v>
      </c>
      <c r="B208">
        <v>135</v>
      </c>
      <c r="C208">
        <v>472</v>
      </c>
      <c r="D208">
        <v>1</v>
      </c>
      <c r="E208" s="1">
        <v>41618.392708333333</v>
      </c>
    </row>
    <row r="209" spans="1:5" x14ac:dyDescent="0.25">
      <c r="A209">
        <v>208</v>
      </c>
      <c r="B209">
        <v>113</v>
      </c>
      <c r="C209">
        <v>470</v>
      </c>
      <c r="D209">
        <v>0</v>
      </c>
      <c r="E209" s="1">
        <v>41618.394293981481</v>
      </c>
    </row>
    <row r="210" spans="1:5" x14ac:dyDescent="0.25">
      <c r="A210">
        <v>209</v>
      </c>
      <c r="B210">
        <v>134</v>
      </c>
      <c r="C210">
        <v>471</v>
      </c>
      <c r="D210">
        <v>1</v>
      </c>
      <c r="E210" s="1">
        <v>41618.395694444444</v>
      </c>
    </row>
    <row r="211" spans="1:5" x14ac:dyDescent="0.25">
      <c r="A211">
        <v>210</v>
      </c>
      <c r="B211">
        <v>113</v>
      </c>
      <c r="C211">
        <v>473</v>
      </c>
      <c r="D211">
        <v>0</v>
      </c>
      <c r="E211" s="1">
        <v>41618.395844907405</v>
      </c>
    </row>
    <row r="212" spans="1:5" x14ac:dyDescent="0.25">
      <c r="A212">
        <v>211</v>
      </c>
      <c r="B212">
        <v>113</v>
      </c>
      <c r="C212">
        <v>474</v>
      </c>
      <c r="D212">
        <v>1</v>
      </c>
      <c r="E212" s="1">
        <v>41618.398020833331</v>
      </c>
    </row>
    <row r="213" spans="1:5" x14ac:dyDescent="0.25">
      <c r="A213">
        <v>212</v>
      </c>
      <c r="B213">
        <v>113</v>
      </c>
      <c r="C213">
        <v>475</v>
      </c>
      <c r="D213">
        <v>1</v>
      </c>
      <c r="E213" s="1">
        <v>41618.398032407407</v>
      </c>
    </row>
    <row r="214" spans="1:5" x14ac:dyDescent="0.25">
      <c r="A214">
        <v>213</v>
      </c>
      <c r="B214">
        <v>134</v>
      </c>
      <c r="C214">
        <v>474</v>
      </c>
      <c r="D214">
        <v>1</v>
      </c>
      <c r="E214" s="1">
        <v>41618.400775462964</v>
      </c>
    </row>
    <row r="215" spans="1:5" x14ac:dyDescent="0.25">
      <c r="A215">
        <v>214</v>
      </c>
      <c r="B215">
        <v>134</v>
      </c>
      <c r="C215">
        <v>475</v>
      </c>
      <c r="D215">
        <v>1</v>
      </c>
      <c r="E215" s="1">
        <v>41618.400787037041</v>
      </c>
    </row>
    <row r="216" spans="1:5" x14ac:dyDescent="0.25">
      <c r="A216">
        <v>215</v>
      </c>
      <c r="B216">
        <v>133</v>
      </c>
      <c r="C216">
        <v>474</v>
      </c>
      <c r="D216">
        <v>1</v>
      </c>
      <c r="E216" s="1">
        <v>41618.400995370372</v>
      </c>
    </row>
    <row r="217" spans="1:5" x14ac:dyDescent="0.25">
      <c r="A217">
        <v>216</v>
      </c>
      <c r="B217">
        <v>133</v>
      </c>
      <c r="C217">
        <v>476</v>
      </c>
      <c r="D217">
        <v>0</v>
      </c>
      <c r="E217" s="1">
        <v>41618.401608796295</v>
      </c>
    </row>
    <row r="218" spans="1:5" x14ac:dyDescent="0.25">
      <c r="A218">
        <v>217</v>
      </c>
      <c r="B218">
        <v>134</v>
      </c>
      <c r="C218">
        <v>476</v>
      </c>
      <c r="D218">
        <v>0</v>
      </c>
      <c r="E218" s="1">
        <v>41618.403449074074</v>
      </c>
    </row>
    <row r="219" spans="1:5" x14ac:dyDescent="0.25">
      <c r="A219">
        <v>218</v>
      </c>
      <c r="B219">
        <v>133</v>
      </c>
      <c r="C219">
        <v>473</v>
      </c>
      <c r="D219">
        <v>0</v>
      </c>
      <c r="E219" s="1">
        <v>41618.4059375</v>
      </c>
    </row>
    <row r="220" spans="1:5" x14ac:dyDescent="0.25">
      <c r="A220">
        <v>219</v>
      </c>
      <c r="B220">
        <v>133</v>
      </c>
      <c r="C220">
        <v>475</v>
      </c>
      <c r="D220">
        <v>1</v>
      </c>
      <c r="E220" s="1">
        <v>41618.405972222223</v>
      </c>
    </row>
    <row r="221" spans="1:5" x14ac:dyDescent="0.25">
      <c r="A221">
        <v>220</v>
      </c>
      <c r="B221">
        <v>133</v>
      </c>
      <c r="C221">
        <v>471</v>
      </c>
      <c r="D221">
        <v>0</v>
      </c>
      <c r="E221" s="1">
        <v>41618.4059837963</v>
      </c>
    </row>
    <row r="222" spans="1:5" x14ac:dyDescent="0.25">
      <c r="A222">
        <v>221</v>
      </c>
      <c r="B222">
        <v>133</v>
      </c>
      <c r="C222">
        <v>470</v>
      </c>
      <c r="D222">
        <v>0</v>
      </c>
      <c r="E222" s="1">
        <v>41618.406006944446</v>
      </c>
    </row>
    <row r="223" spans="1:5" x14ac:dyDescent="0.25">
      <c r="A223">
        <v>222</v>
      </c>
      <c r="B223">
        <v>1</v>
      </c>
      <c r="C223">
        <v>472</v>
      </c>
      <c r="D223">
        <v>1</v>
      </c>
      <c r="E223" s="1">
        <v>41618.431446759256</v>
      </c>
    </row>
    <row r="224" spans="1:5" x14ac:dyDescent="0.25">
      <c r="A224">
        <v>223</v>
      </c>
      <c r="B224">
        <v>1</v>
      </c>
      <c r="C224">
        <v>469</v>
      </c>
      <c r="D224">
        <v>1</v>
      </c>
      <c r="E224" s="1">
        <v>41618.431446759256</v>
      </c>
    </row>
    <row r="225" spans="1:5" x14ac:dyDescent="0.25">
      <c r="A225">
        <v>224</v>
      </c>
      <c r="B225">
        <v>1</v>
      </c>
      <c r="C225">
        <v>468</v>
      </c>
      <c r="D225">
        <v>1</v>
      </c>
      <c r="E225" s="1">
        <v>41618.431446759256</v>
      </c>
    </row>
    <row r="226" spans="1:5" x14ac:dyDescent="0.25">
      <c r="A226">
        <v>225</v>
      </c>
      <c r="B226">
        <v>1</v>
      </c>
      <c r="C226">
        <v>445</v>
      </c>
      <c r="D226">
        <v>0</v>
      </c>
      <c r="E226" s="1">
        <v>41618.585810185185</v>
      </c>
    </row>
    <row r="227" spans="1:5" x14ac:dyDescent="0.25">
      <c r="A227">
        <v>226</v>
      </c>
      <c r="B227">
        <v>1</v>
      </c>
      <c r="C227">
        <v>447</v>
      </c>
      <c r="D227">
        <v>1</v>
      </c>
      <c r="E227" s="1">
        <v>41618.585879629631</v>
      </c>
    </row>
    <row r="228" spans="1:5" x14ac:dyDescent="0.25">
      <c r="A228">
        <v>227</v>
      </c>
      <c r="B228">
        <v>113</v>
      </c>
      <c r="C228">
        <v>447</v>
      </c>
      <c r="D228">
        <v>0</v>
      </c>
      <c r="E228" s="1">
        <v>41618.649016203701</v>
      </c>
    </row>
    <row r="229" spans="1:5" x14ac:dyDescent="0.25">
      <c r="A229">
        <v>228</v>
      </c>
      <c r="B229">
        <v>1</v>
      </c>
      <c r="C229">
        <v>478</v>
      </c>
      <c r="D229">
        <v>0</v>
      </c>
      <c r="E229" s="1">
        <v>41621.352673611109</v>
      </c>
    </row>
    <row r="230" spans="1:5" x14ac:dyDescent="0.25">
      <c r="A230">
        <v>229</v>
      </c>
      <c r="B230">
        <v>1</v>
      </c>
      <c r="C230">
        <v>479</v>
      </c>
      <c r="D230">
        <v>0</v>
      </c>
      <c r="E230" s="1">
        <v>41621.352685185186</v>
      </c>
    </row>
    <row r="231" spans="1:5" x14ac:dyDescent="0.25">
      <c r="A231">
        <v>230</v>
      </c>
      <c r="B231">
        <v>152</v>
      </c>
      <c r="C231">
        <v>485</v>
      </c>
      <c r="D231">
        <v>1</v>
      </c>
      <c r="E231" s="1">
        <v>41625.681817129633</v>
      </c>
    </row>
    <row r="232" spans="1:5" x14ac:dyDescent="0.25">
      <c r="A232">
        <v>231</v>
      </c>
      <c r="B232">
        <v>151</v>
      </c>
      <c r="C232">
        <v>484</v>
      </c>
      <c r="D232">
        <v>1</v>
      </c>
      <c r="E232" s="1">
        <v>41625.682939814818</v>
      </c>
    </row>
    <row r="233" spans="1:5" x14ac:dyDescent="0.25">
      <c r="A233">
        <v>232</v>
      </c>
      <c r="B233">
        <v>156</v>
      </c>
      <c r="C233">
        <v>491</v>
      </c>
      <c r="D233">
        <v>1</v>
      </c>
      <c r="E233" s="1">
        <v>41625.683240740742</v>
      </c>
    </row>
    <row r="234" spans="1:5" x14ac:dyDescent="0.25">
      <c r="A234">
        <v>233</v>
      </c>
      <c r="B234">
        <v>155</v>
      </c>
      <c r="C234">
        <v>494</v>
      </c>
      <c r="D234">
        <v>1</v>
      </c>
      <c r="E234" s="1">
        <v>41625.685104166667</v>
      </c>
    </row>
    <row r="235" spans="1:5" x14ac:dyDescent="0.25">
      <c r="A235">
        <v>234</v>
      </c>
      <c r="B235">
        <v>154</v>
      </c>
      <c r="C235">
        <v>495</v>
      </c>
      <c r="D235">
        <v>1</v>
      </c>
      <c r="E235" s="1">
        <v>41625.685347222221</v>
      </c>
    </row>
    <row r="236" spans="1:5" x14ac:dyDescent="0.25">
      <c r="A236">
        <v>235</v>
      </c>
      <c r="B236">
        <v>154</v>
      </c>
      <c r="C236">
        <v>490</v>
      </c>
      <c r="D236">
        <v>0</v>
      </c>
      <c r="E236" s="1">
        <v>41625.685428240744</v>
      </c>
    </row>
    <row r="237" spans="1:5" x14ac:dyDescent="0.25">
      <c r="A237">
        <v>236</v>
      </c>
      <c r="B237">
        <v>113</v>
      </c>
      <c r="C237">
        <v>503</v>
      </c>
      <c r="D237">
        <v>1</v>
      </c>
      <c r="E237" s="1">
        <v>41625.702581018515</v>
      </c>
    </row>
    <row r="238" spans="1:5" x14ac:dyDescent="0.25">
      <c r="A238">
        <v>237</v>
      </c>
      <c r="B238">
        <v>113</v>
      </c>
      <c r="C238">
        <v>504</v>
      </c>
      <c r="D238">
        <v>1</v>
      </c>
      <c r="E238" s="1">
        <v>41625.706180555557</v>
      </c>
    </row>
    <row r="239" spans="1:5" x14ac:dyDescent="0.25">
      <c r="A239">
        <v>238</v>
      </c>
      <c r="B239">
        <v>159</v>
      </c>
      <c r="C239">
        <v>506</v>
      </c>
      <c r="D239">
        <v>1</v>
      </c>
      <c r="E239" s="1">
        <v>41625.709166666667</v>
      </c>
    </row>
    <row r="240" spans="1:5" x14ac:dyDescent="0.25">
      <c r="A240">
        <v>239</v>
      </c>
      <c r="B240">
        <v>113</v>
      </c>
      <c r="C240">
        <v>509</v>
      </c>
      <c r="D240">
        <v>1</v>
      </c>
      <c r="E240" s="1">
        <v>41625.710486111115</v>
      </c>
    </row>
    <row r="241" spans="1:5" x14ac:dyDescent="0.25">
      <c r="A241">
        <v>240</v>
      </c>
      <c r="B241">
        <v>158</v>
      </c>
      <c r="C241">
        <v>522</v>
      </c>
      <c r="D241">
        <v>1</v>
      </c>
      <c r="E241" s="1">
        <v>41625.715266203704</v>
      </c>
    </row>
    <row r="242" spans="1:5" x14ac:dyDescent="0.25">
      <c r="A242">
        <v>241</v>
      </c>
      <c r="B242">
        <v>151</v>
      </c>
      <c r="C242">
        <v>524</v>
      </c>
      <c r="D242">
        <v>1</v>
      </c>
      <c r="E242" s="1">
        <v>41625.716643518521</v>
      </c>
    </row>
    <row r="243" spans="1:5" x14ac:dyDescent="0.25">
      <c r="A243">
        <v>242</v>
      </c>
      <c r="B243">
        <v>113</v>
      </c>
      <c r="C243">
        <v>524</v>
      </c>
      <c r="D243">
        <v>1</v>
      </c>
      <c r="E243" s="1">
        <v>41625.718449074076</v>
      </c>
    </row>
    <row r="244" spans="1:5" x14ac:dyDescent="0.25">
      <c r="A244">
        <v>243</v>
      </c>
      <c r="B244">
        <v>113</v>
      </c>
      <c r="C244">
        <v>519</v>
      </c>
      <c r="D244">
        <v>1</v>
      </c>
      <c r="E244" s="1">
        <v>41625.718564814815</v>
      </c>
    </row>
    <row r="245" spans="1:5" x14ac:dyDescent="0.25">
      <c r="A245">
        <v>244</v>
      </c>
      <c r="B245">
        <v>113</v>
      </c>
      <c r="C245">
        <v>553</v>
      </c>
      <c r="D245">
        <v>1</v>
      </c>
      <c r="E245" s="1">
        <v>41625.725243055553</v>
      </c>
    </row>
    <row r="246" spans="1:5" x14ac:dyDescent="0.25">
      <c r="A246">
        <v>245</v>
      </c>
      <c r="B246">
        <v>113</v>
      </c>
      <c r="C246">
        <v>587</v>
      </c>
      <c r="D246">
        <v>1</v>
      </c>
      <c r="E246" s="1">
        <v>41625.736828703702</v>
      </c>
    </row>
    <row r="247" spans="1:5" x14ac:dyDescent="0.25">
      <c r="A247">
        <v>246</v>
      </c>
      <c r="B247">
        <v>113</v>
      </c>
      <c r="C247">
        <v>590</v>
      </c>
      <c r="D247">
        <v>1</v>
      </c>
      <c r="E247" s="1">
        <v>41625.737696759257</v>
      </c>
    </row>
    <row r="248" spans="1:5" x14ac:dyDescent="0.25">
      <c r="A248">
        <v>247</v>
      </c>
      <c r="B248">
        <v>272</v>
      </c>
      <c r="C248">
        <v>444</v>
      </c>
      <c r="D248">
        <v>1</v>
      </c>
      <c r="E248" s="1">
        <v>41627.895868055559</v>
      </c>
    </row>
    <row r="249" spans="1:5" x14ac:dyDescent="0.25">
      <c r="A249">
        <v>248</v>
      </c>
      <c r="B249">
        <v>272</v>
      </c>
      <c r="C249">
        <v>442</v>
      </c>
      <c r="D249">
        <v>1</v>
      </c>
      <c r="E249" s="1">
        <v>41627.895868055559</v>
      </c>
    </row>
    <row r="250" spans="1:5" x14ac:dyDescent="0.25">
      <c r="A250">
        <v>249</v>
      </c>
      <c r="B250">
        <v>223</v>
      </c>
      <c r="C250">
        <v>444</v>
      </c>
      <c r="D250">
        <v>1</v>
      </c>
      <c r="E250" s="1">
        <v>41628.724606481483</v>
      </c>
    </row>
    <row r="251" spans="1:5" x14ac:dyDescent="0.25">
      <c r="A251">
        <v>250</v>
      </c>
      <c r="B251">
        <v>223</v>
      </c>
      <c r="C251">
        <v>442</v>
      </c>
      <c r="D251">
        <v>1</v>
      </c>
      <c r="E251" s="1">
        <v>41628.724606481483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4"/>
  <sheetViews>
    <sheetView topLeftCell="A604" zoomScale="80" zoomScaleNormal="80" workbookViewId="0">
      <selection activeCell="A157" sqref="A157:A179"/>
    </sheetView>
  </sheetViews>
  <sheetFormatPr baseColWidth="10" defaultRowHeight="15" x14ac:dyDescent="0.25"/>
  <cols>
    <col min="1" max="1" width="4.42578125" style="4" bestFit="1" customWidth="1"/>
    <col min="2" max="2" width="10.7109375" style="4" bestFit="1" customWidth="1"/>
    <col min="3" max="3" width="13.28515625" style="4" bestFit="1" customWidth="1"/>
    <col min="4" max="4" width="80.7109375" style="4" customWidth="1"/>
    <col min="5" max="9" width="16.28515625" style="4" bestFit="1" customWidth="1"/>
    <col min="10" max="10" width="12.7109375" style="4" bestFit="1" customWidth="1"/>
    <col min="11" max="11" width="5.85546875" style="4" bestFit="1" customWidth="1"/>
    <col min="12" max="12" width="11.5703125" style="4" bestFit="1" customWidth="1"/>
    <col min="13" max="13" width="9.140625" style="4" bestFit="1" customWidth="1"/>
    <col min="14" max="14" width="51.28515625" style="4" bestFit="1" customWidth="1"/>
    <col min="15" max="16384" width="11.42578125" style="4"/>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12</v>
      </c>
      <c r="N1" s="3" t="s">
        <v>13</v>
      </c>
    </row>
    <row r="2" spans="1:14" s="29" customFormat="1" x14ac:dyDescent="0.25">
      <c r="A2" s="4">
        <v>1</v>
      </c>
      <c r="B2" s="4">
        <v>1</v>
      </c>
      <c r="C2" s="4">
        <v>2</v>
      </c>
      <c r="D2" s="4" t="s">
        <v>14</v>
      </c>
      <c r="E2" s="4"/>
      <c r="F2" s="28">
        <v>41383.261099537034</v>
      </c>
      <c r="G2" s="28">
        <v>41383.261099537034</v>
      </c>
      <c r="H2" s="28">
        <v>41383.492118055554</v>
      </c>
      <c r="I2" s="28">
        <v>41383.261099537034</v>
      </c>
      <c r="J2" s="4">
        <v>0</v>
      </c>
      <c r="K2" s="4">
        <v>0</v>
      </c>
      <c r="L2" s="4" t="s">
        <v>15</v>
      </c>
      <c r="M2" s="4"/>
      <c r="N2" s="4"/>
    </row>
    <row r="3" spans="1:14" s="29" customFormat="1" x14ac:dyDescent="0.25">
      <c r="A3" s="4">
        <v>2</v>
      </c>
      <c r="B3" s="4">
        <v>1</v>
      </c>
      <c r="C3" s="4">
        <v>2</v>
      </c>
      <c r="D3" s="4" t="s">
        <v>16</v>
      </c>
      <c r="E3" s="4"/>
      <c r="F3" s="28">
        <v>41383.261203703703</v>
      </c>
      <c r="G3" s="28">
        <v>41383.261203703703</v>
      </c>
      <c r="H3" s="28">
        <v>41383.492222222223</v>
      </c>
      <c r="I3" s="28">
        <v>41383.261203703703</v>
      </c>
      <c r="J3" s="4">
        <v>0</v>
      </c>
      <c r="K3" s="4">
        <v>0</v>
      </c>
      <c r="L3" s="4" t="s">
        <v>15</v>
      </c>
      <c r="M3" s="4"/>
      <c r="N3" s="4"/>
    </row>
    <row r="4" spans="1:14" s="29" customFormat="1" x14ac:dyDescent="0.25">
      <c r="A4" s="4">
        <v>3</v>
      </c>
      <c r="B4" s="4">
        <v>1</v>
      </c>
      <c r="C4" s="4">
        <v>2</v>
      </c>
      <c r="D4" s="4" t="s">
        <v>17</v>
      </c>
      <c r="E4" s="4"/>
      <c r="F4" s="28">
        <v>41383.261238425926</v>
      </c>
      <c r="G4" s="28">
        <v>41383.261238425926</v>
      </c>
      <c r="H4" s="28">
        <v>41383.492256944446</v>
      </c>
      <c r="I4" s="28">
        <v>41383.261238425926</v>
      </c>
      <c r="J4" s="4">
        <v>0</v>
      </c>
      <c r="K4" s="4">
        <v>0</v>
      </c>
      <c r="L4" s="4" t="s">
        <v>15</v>
      </c>
      <c r="M4" s="4"/>
      <c r="N4" s="4"/>
    </row>
    <row r="5" spans="1:14" s="29" customFormat="1" x14ac:dyDescent="0.25">
      <c r="A5" s="4">
        <v>4</v>
      </c>
      <c r="B5" s="4">
        <v>3</v>
      </c>
      <c r="C5" s="4">
        <v>1</v>
      </c>
      <c r="D5" s="4" t="s">
        <v>18</v>
      </c>
      <c r="E5" s="4">
        <v>2</v>
      </c>
      <c r="F5" s="28">
        <v>41388.61204861111</v>
      </c>
      <c r="G5" s="28">
        <v>41388.611400462964</v>
      </c>
      <c r="H5" s="28">
        <v>41388.61141203704</v>
      </c>
      <c r="I5" s="28">
        <v>41388.61204861111</v>
      </c>
      <c r="J5" s="4">
        <v>0</v>
      </c>
      <c r="K5" s="4">
        <v>0</v>
      </c>
      <c r="L5" s="4" t="s">
        <v>15</v>
      </c>
      <c r="M5" s="4"/>
      <c r="N5" s="4"/>
    </row>
    <row r="6" spans="1:14" s="29" customFormat="1" x14ac:dyDescent="0.25">
      <c r="A6" s="4">
        <v>5</v>
      </c>
      <c r="B6" s="4">
        <v>3</v>
      </c>
      <c r="C6" s="4">
        <v>1</v>
      </c>
      <c r="D6" s="4" t="s">
        <v>19</v>
      </c>
      <c r="E6" s="4">
        <v>2</v>
      </c>
      <c r="F6" s="28">
        <v>41388.611481481479</v>
      </c>
      <c r="G6" s="28">
        <v>41388.611481481479</v>
      </c>
      <c r="H6" s="28">
        <v>41388.611493055556</v>
      </c>
      <c r="I6" s="28">
        <v>41388.612129629626</v>
      </c>
      <c r="J6" s="4">
        <v>0</v>
      </c>
      <c r="K6" s="4">
        <v>0</v>
      </c>
      <c r="L6" s="4" t="s">
        <v>15</v>
      </c>
      <c r="M6" s="4"/>
      <c r="N6" s="4"/>
    </row>
    <row r="7" spans="1:14" s="29" customFormat="1" x14ac:dyDescent="0.25">
      <c r="A7" s="4">
        <v>6</v>
      </c>
      <c r="B7" s="4">
        <v>3</v>
      </c>
      <c r="C7" s="4">
        <v>1</v>
      </c>
      <c r="D7" s="4" t="s">
        <v>20</v>
      </c>
      <c r="E7" s="4">
        <v>2</v>
      </c>
      <c r="F7" s="28">
        <v>41388.611550925925</v>
      </c>
      <c r="G7" s="28">
        <v>41388.611550925925</v>
      </c>
      <c r="H7" s="28">
        <v>41388.611562500002</v>
      </c>
      <c r="I7" s="28">
        <v>41388.612199074072</v>
      </c>
      <c r="J7" s="4">
        <v>0</v>
      </c>
      <c r="K7" s="4">
        <v>0</v>
      </c>
      <c r="L7" s="4" t="s">
        <v>15</v>
      </c>
      <c r="M7" s="4"/>
      <c r="N7" s="4"/>
    </row>
    <row r="8" spans="1:14" s="29" customFormat="1" x14ac:dyDescent="0.25">
      <c r="A8" s="4">
        <v>7</v>
      </c>
      <c r="B8" s="4">
        <v>3</v>
      </c>
      <c r="C8" s="4">
        <v>1</v>
      </c>
      <c r="D8" s="4" t="s">
        <v>21</v>
      </c>
      <c r="E8" s="4">
        <v>3</v>
      </c>
      <c r="F8" s="28">
        <v>41388.615844907406</v>
      </c>
      <c r="G8" s="28">
        <v>41388.615185185183</v>
      </c>
      <c r="H8" s="28">
        <v>41388.615208333336</v>
      </c>
      <c r="I8" s="28">
        <v>41388.615844907406</v>
      </c>
      <c r="J8" s="4">
        <v>0</v>
      </c>
      <c r="K8" s="4">
        <v>0</v>
      </c>
      <c r="L8" s="4" t="s">
        <v>15</v>
      </c>
      <c r="M8" s="4"/>
      <c r="N8" s="4"/>
    </row>
    <row r="9" spans="1:14" s="29" customFormat="1" x14ac:dyDescent="0.25">
      <c r="A9" s="4">
        <v>8</v>
      </c>
      <c r="B9" s="4">
        <v>3</v>
      </c>
      <c r="C9" s="4">
        <v>1</v>
      </c>
      <c r="D9" s="4" t="s">
        <v>22</v>
      </c>
      <c r="E9" s="4">
        <v>3</v>
      </c>
      <c r="F9" s="28">
        <v>41388.615289351852</v>
      </c>
      <c r="G9" s="28">
        <v>41388.615289351852</v>
      </c>
      <c r="H9" s="28">
        <v>41388.615312499998</v>
      </c>
      <c r="I9" s="28">
        <v>41388.615949074076</v>
      </c>
      <c r="J9" s="4">
        <v>0</v>
      </c>
      <c r="K9" s="4">
        <v>0</v>
      </c>
      <c r="L9" s="4" t="s">
        <v>15</v>
      </c>
      <c r="M9" s="4"/>
      <c r="N9" s="4"/>
    </row>
    <row r="10" spans="1:14" s="29" customFormat="1" x14ac:dyDescent="0.25">
      <c r="A10" s="4">
        <v>9</v>
      </c>
      <c r="B10" s="4">
        <v>3</v>
      </c>
      <c r="C10" s="4">
        <v>1</v>
      </c>
      <c r="D10" s="4" t="s">
        <v>23</v>
      </c>
      <c r="E10" s="4">
        <v>3</v>
      </c>
      <c r="F10" s="28">
        <v>41388.615416666667</v>
      </c>
      <c r="G10" s="28">
        <v>41388.615416666667</v>
      </c>
      <c r="H10" s="28">
        <v>41388.615428240744</v>
      </c>
      <c r="I10" s="28">
        <v>41388.616064814814</v>
      </c>
      <c r="J10" s="4">
        <v>0</v>
      </c>
      <c r="K10" s="4">
        <v>0</v>
      </c>
      <c r="L10" s="4" t="s">
        <v>15</v>
      </c>
      <c r="M10" s="4"/>
      <c r="N10" s="4"/>
    </row>
    <row r="11" spans="1:14" s="29" customFormat="1" x14ac:dyDescent="0.25">
      <c r="A11" s="4">
        <v>10</v>
      </c>
      <c r="B11" s="4">
        <v>3</v>
      </c>
      <c r="C11" s="4">
        <v>1</v>
      </c>
      <c r="D11" s="4" t="s">
        <v>24</v>
      </c>
      <c r="E11" s="4">
        <v>3</v>
      </c>
      <c r="F11" s="28">
        <v>41388.61550925926</v>
      </c>
      <c r="G11" s="28">
        <v>41388.61550925926</v>
      </c>
      <c r="H11" s="28">
        <v>41388.615520833337</v>
      </c>
      <c r="I11" s="28">
        <v>41388.61614583333</v>
      </c>
      <c r="J11" s="4">
        <v>0</v>
      </c>
      <c r="K11" s="4">
        <v>0</v>
      </c>
      <c r="L11" s="4" t="s">
        <v>15</v>
      </c>
      <c r="M11" s="4"/>
      <c r="N11" s="4"/>
    </row>
    <row r="12" spans="1:14" s="29" customFormat="1" x14ac:dyDescent="0.25">
      <c r="A12" s="4">
        <v>11</v>
      </c>
      <c r="B12" s="4">
        <v>3</v>
      </c>
      <c r="C12" s="4">
        <v>1</v>
      </c>
      <c r="D12" s="4" t="s">
        <v>25</v>
      </c>
      <c r="E12" s="4">
        <v>3</v>
      </c>
      <c r="F12" s="28">
        <v>41388.620081018518</v>
      </c>
      <c r="G12" s="28">
        <v>41388.619444444441</v>
      </c>
      <c r="H12" s="28">
        <v>41388.619456018518</v>
      </c>
      <c r="I12" s="28">
        <v>41388.620081018518</v>
      </c>
      <c r="J12" s="4">
        <v>0</v>
      </c>
      <c r="K12" s="4">
        <v>0</v>
      </c>
      <c r="L12" s="4" t="s">
        <v>15</v>
      </c>
      <c r="M12" s="4"/>
      <c r="N12" s="4"/>
    </row>
    <row r="13" spans="1:14" s="29" customFormat="1" x14ac:dyDescent="0.25">
      <c r="A13" s="4">
        <v>12</v>
      </c>
      <c r="B13" s="4">
        <v>3</v>
      </c>
      <c r="C13" s="4">
        <v>1</v>
      </c>
      <c r="D13" s="4" t="s">
        <v>26</v>
      </c>
      <c r="E13" s="4">
        <v>3</v>
      </c>
      <c r="F13" s="28">
        <v>41388.619513888887</v>
      </c>
      <c r="G13" s="28">
        <v>41388.619513888887</v>
      </c>
      <c r="H13" s="28">
        <v>41388.619513888887</v>
      </c>
      <c r="I13" s="28">
        <v>41388.620150462964</v>
      </c>
      <c r="J13" s="4">
        <v>0</v>
      </c>
      <c r="K13" s="4">
        <v>0</v>
      </c>
      <c r="L13" s="4" t="s">
        <v>15</v>
      </c>
      <c r="M13" s="4"/>
      <c r="N13" s="4"/>
    </row>
    <row r="14" spans="1:14" s="29" customFormat="1" x14ac:dyDescent="0.25">
      <c r="A14" s="4">
        <v>13</v>
      </c>
      <c r="B14" s="4">
        <v>3</v>
      </c>
      <c r="C14" s="4">
        <v>1</v>
      </c>
      <c r="D14" s="4" t="s">
        <v>27</v>
      </c>
      <c r="E14" s="4">
        <v>4</v>
      </c>
      <c r="F14" s="28">
        <v>41388.620219907411</v>
      </c>
      <c r="G14" s="28">
        <v>41388.620219907411</v>
      </c>
      <c r="H14" s="28">
        <v>41388.62023148148</v>
      </c>
      <c r="I14" s="28">
        <v>41388.620856481481</v>
      </c>
      <c r="J14" s="4">
        <v>0</v>
      </c>
      <c r="K14" s="4">
        <v>0</v>
      </c>
      <c r="L14" s="4" t="s">
        <v>15</v>
      </c>
      <c r="M14" s="4"/>
      <c r="N14" s="4"/>
    </row>
    <row r="15" spans="1:14" s="29" customFormat="1" x14ac:dyDescent="0.25">
      <c r="A15" s="4">
        <v>14</v>
      </c>
      <c r="B15" s="4">
        <v>3</v>
      </c>
      <c r="C15" s="4">
        <v>1</v>
      </c>
      <c r="D15" s="4" t="s">
        <v>28</v>
      </c>
      <c r="E15" s="4">
        <v>4</v>
      </c>
      <c r="F15" s="28">
        <v>41388.629108796296</v>
      </c>
      <c r="G15" s="28">
        <v>41388.629108796296</v>
      </c>
      <c r="H15" s="28">
        <v>41388.629120370373</v>
      </c>
      <c r="I15" s="28">
        <v>41388.629837962966</v>
      </c>
      <c r="J15" s="4">
        <v>0</v>
      </c>
      <c r="K15" s="4">
        <v>0</v>
      </c>
      <c r="L15" s="4" t="s">
        <v>15</v>
      </c>
      <c r="M15" s="4"/>
      <c r="N15" s="4"/>
    </row>
    <row r="16" spans="1:14" s="29" customFormat="1" x14ac:dyDescent="0.25">
      <c r="A16" s="4">
        <v>15</v>
      </c>
      <c r="B16" s="4">
        <v>4</v>
      </c>
      <c r="C16" s="4">
        <v>6</v>
      </c>
      <c r="D16" s="4" t="s">
        <v>29</v>
      </c>
      <c r="E16" s="4">
        <v>8</v>
      </c>
      <c r="F16" s="28">
        <v>41388.640324074076</v>
      </c>
      <c r="G16" s="28">
        <v>41388.639479166668</v>
      </c>
      <c r="H16" s="28">
        <v>41388.639618055553</v>
      </c>
      <c r="I16" s="28">
        <v>41388.640324074076</v>
      </c>
      <c r="J16" s="4">
        <v>0</v>
      </c>
      <c r="K16" s="4">
        <v>0</v>
      </c>
      <c r="L16" s="4" t="s">
        <v>15</v>
      </c>
      <c r="M16" s="4"/>
      <c r="N16" s="4"/>
    </row>
    <row r="17" spans="1:14" s="29" customFormat="1" x14ac:dyDescent="0.25">
      <c r="A17" s="4">
        <v>16</v>
      </c>
      <c r="B17" s="4">
        <v>4</v>
      </c>
      <c r="C17" s="4">
        <v>6</v>
      </c>
      <c r="D17" s="4" t="s">
        <v>30</v>
      </c>
      <c r="E17" s="4">
        <v>8</v>
      </c>
      <c r="F17" s="28">
        <v>41388.63989583333</v>
      </c>
      <c r="G17" s="28">
        <v>41388.63989583333</v>
      </c>
      <c r="H17" s="28">
        <v>41388.640057870369</v>
      </c>
      <c r="I17" s="28">
        <v>41388.640763888892</v>
      </c>
      <c r="J17" s="4">
        <v>0</v>
      </c>
      <c r="K17" s="4">
        <v>0</v>
      </c>
      <c r="L17" s="4" t="s">
        <v>15</v>
      </c>
      <c r="M17" s="4"/>
      <c r="N17" s="4"/>
    </row>
    <row r="18" spans="1:14" s="29" customFormat="1" x14ac:dyDescent="0.25">
      <c r="A18" s="4">
        <v>17</v>
      </c>
      <c r="B18" s="4">
        <v>4</v>
      </c>
      <c r="C18" s="4">
        <v>6</v>
      </c>
      <c r="D18" s="4" t="s">
        <v>31</v>
      </c>
      <c r="E18" s="4">
        <v>8</v>
      </c>
      <c r="F18" s="28">
        <v>41388.6403587963</v>
      </c>
      <c r="G18" s="28">
        <v>41388.640381944446</v>
      </c>
      <c r="H18" s="28">
        <v>41388.640393518515</v>
      </c>
      <c r="I18" s="28">
        <v>41388.641099537039</v>
      </c>
      <c r="J18" s="4">
        <v>0</v>
      </c>
      <c r="K18" s="4">
        <v>0</v>
      </c>
      <c r="L18" s="4" t="s">
        <v>15</v>
      </c>
      <c r="M18" s="4"/>
      <c r="N18" s="4"/>
    </row>
    <row r="19" spans="1:14" s="29" customFormat="1" x14ac:dyDescent="0.25">
      <c r="A19" s="4">
        <v>18</v>
      </c>
      <c r="B19" s="4">
        <v>4</v>
      </c>
      <c r="C19" s="4">
        <v>6</v>
      </c>
      <c r="D19" s="4" t="s">
        <v>32</v>
      </c>
      <c r="E19" s="4">
        <v>8</v>
      </c>
      <c r="F19" s="28">
        <v>41388.641365740739</v>
      </c>
      <c r="G19" s="28">
        <v>41388.641388888886</v>
      </c>
      <c r="H19" s="28">
        <v>41388.641400462962</v>
      </c>
      <c r="I19" s="28">
        <v>41388.642106481479</v>
      </c>
      <c r="J19" s="4">
        <v>0</v>
      </c>
      <c r="K19" s="4">
        <v>0</v>
      </c>
      <c r="L19" s="4" t="s">
        <v>15</v>
      </c>
      <c r="M19" s="4"/>
      <c r="N19" s="4"/>
    </row>
    <row r="20" spans="1:14" s="29" customFormat="1" x14ac:dyDescent="0.25">
      <c r="A20" s="4">
        <v>19</v>
      </c>
      <c r="B20" s="4">
        <v>4</v>
      </c>
      <c r="C20" s="4">
        <v>6</v>
      </c>
      <c r="D20" s="4" t="s">
        <v>33</v>
      </c>
      <c r="E20" s="4">
        <v>8</v>
      </c>
      <c r="F20" s="28">
        <v>41388.641481481478</v>
      </c>
      <c r="G20" s="28">
        <v>41388.641493055555</v>
      </c>
      <c r="H20" s="28">
        <v>41388.641504629632</v>
      </c>
      <c r="I20" s="28">
        <v>41388.642210648148</v>
      </c>
      <c r="J20" s="4">
        <v>0</v>
      </c>
      <c r="K20" s="4">
        <v>0</v>
      </c>
      <c r="L20" s="4" t="s">
        <v>15</v>
      </c>
      <c r="M20" s="4"/>
      <c r="N20" s="4"/>
    </row>
    <row r="21" spans="1:14" s="29" customFormat="1" x14ac:dyDescent="0.25">
      <c r="A21" s="4">
        <v>20</v>
      </c>
      <c r="B21" s="4">
        <v>4</v>
      </c>
      <c r="C21" s="4">
        <v>6</v>
      </c>
      <c r="D21" s="4" t="s">
        <v>34</v>
      </c>
      <c r="E21" s="4">
        <v>8</v>
      </c>
      <c r="F21" s="28">
        <v>41388.641516203701</v>
      </c>
      <c r="G21" s="28">
        <v>41388.641527777778</v>
      </c>
      <c r="H21" s="28">
        <v>41388.641527777778</v>
      </c>
      <c r="I21" s="28">
        <v>41388.642245370371</v>
      </c>
      <c r="J21" s="4">
        <v>0</v>
      </c>
      <c r="K21" s="4">
        <v>0</v>
      </c>
      <c r="L21" s="4" t="s">
        <v>15</v>
      </c>
      <c r="M21" s="4"/>
      <c r="N21" s="4"/>
    </row>
    <row r="22" spans="1:14" s="29" customFormat="1" x14ac:dyDescent="0.25">
      <c r="A22" s="4">
        <v>21</v>
      </c>
      <c r="B22" s="4">
        <v>4</v>
      </c>
      <c r="C22" s="4">
        <v>6</v>
      </c>
      <c r="D22" s="4" t="s">
        <v>34</v>
      </c>
      <c r="E22" s="4">
        <v>8</v>
      </c>
      <c r="F22" s="28">
        <v>41388.642546296294</v>
      </c>
      <c r="G22" s="28">
        <v>41388.641828703701</v>
      </c>
      <c r="H22" s="28">
        <v>41388.641840277778</v>
      </c>
      <c r="I22" s="28">
        <v>41388.642546296294</v>
      </c>
      <c r="J22" s="4">
        <v>0</v>
      </c>
      <c r="K22" s="4">
        <v>0</v>
      </c>
      <c r="L22" s="4" t="s">
        <v>15</v>
      </c>
      <c r="M22" s="4"/>
      <c r="N22" s="4"/>
    </row>
    <row r="23" spans="1:14" s="29" customFormat="1" x14ac:dyDescent="0.25">
      <c r="A23" s="4">
        <v>22</v>
      </c>
      <c r="B23" s="4">
        <v>4</v>
      </c>
      <c r="C23" s="4">
        <v>6</v>
      </c>
      <c r="D23" s="4" t="s">
        <v>33</v>
      </c>
      <c r="E23" s="4">
        <v>8</v>
      </c>
      <c r="F23" s="28">
        <v>41388.641875000001</v>
      </c>
      <c r="G23" s="28">
        <v>41388.641886574071</v>
      </c>
      <c r="H23" s="28">
        <v>41388.641898148147</v>
      </c>
      <c r="I23" s="28">
        <v>41388.642604166664</v>
      </c>
      <c r="J23" s="4">
        <v>0</v>
      </c>
      <c r="K23" s="4">
        <v>0</v>
      </c>
      <c r="L23" s="4" t="s">
        <v>15</v>
      </c>
      <c r="M23" s="4"/>
      <c r="N23" s="4"/>
    </row>
    <row r="24" spans="1:14" s="29" customFormat="1" x14ac:dyDescent="0.25">
      <c r="A24" s="4">
        <v>23</v>
      </c>
      <c r="B24" s="4">
        <v>4</v>
      </c>
      <c r="C24" s="4">
        <v>6</v>
      </c>
      <c r="D24" s="4" t="s">
        <v>35</v>
      </c>
      <c r="E24" s="4">
        <v>8</v>
      </c>
      <c r="F24" s="28">
        <v>41388.641932870371</v>
      </c>
      <c r="G24" s="28">
        <v>41388.641944444447</v>
      </c>
      <c r="H24" s="28">
        <v>41388.641967592594</v>
      </c>
      <c r="I24" s="28">
        <v>41388.64267361111</v>
      </c>
      <c r="J24" s="4">
        <v>0</v>
      </c>
      <c r="K24" s="4">
        <v>0</v>
      </c>
      <c r="L24" s="4" t="s">
        <v>15</v>
      </c>
      <c r="M24" s="4"/>
      <c r="N24" s="4"/>
    </row>
    <row r="25" spans="1:14" s="29" customFormat="1" x14ac:dyDescent="0.25">
      <c r="A25" s="4">
        <v>24</v>
      </c>
      <c r="B25" s="4">
        <v>4</v>
      </c>
      <c r="C25" s="4">
        <v>6</v>
      </c>
      <c r="D25" s="4" t="s">
        <v>36</v>
      </c>
      <c r="E25" s="4">
        <v>8</v>
      </c>
      <c r="F25" s="28">
        <v>41388.642002314817</v>
      </c>
      <c r="G25" s="28">
        <v>41388.642071759263</v>
      </c>
      <c r="H25" s="28">
        <v>41388.642083333332</v>
      </c>
      <c r="I25" s="28">
        <v>41388.642789351848</v>
      </c>
      <c r="J25" s="4">
        <v>0</v>
      </c>
      <c r="K25" s="4">
        <v>0</v>
      </c>
      <c r="L25" s="4" t="s">
        <v>15</v>
      </c>
      <c r="M25" s="4"/>
      <c r="N25" s="4"/>
    </row>
    <row r="26" spans="1:14" s="29" customFormat="1" x14ac:dyDescent="0.25">
      <c r="A26" s="4">
        <v>25</v>
      </c>
      <c r="B26" s="4">
        <v>4</v>
      </c>
      <c r="C26" s="4">
        <v>6</v>
      </c>
      <c r="D26" s="4" t="s">
        <v>34</v>
      </c>
      <c r="E26" s="4">
        <v>8</v>
      </c>
      <c r="F26" s="28">
        <v>41388.642268518517</v>
      </c>
      <c r="G26" s="28">
        <v>41388.642268518517</v>
      </c>
      <c r="H26" s="28">
        <v>41388.642280092594</v>
      </c>
      <c r="I26" s="28">
        <v>41388.64298611111</v>
      </c>
      <c r="J26" s="4">
        <v>0</v>
      </c>
      <c r="K26" s="4">
        <v>0</v>
      </c>
      <c r="L26" s="4" t="s">
        <v>15</v>
      </c>
      <c r="M26" s="4"/>
      <c r="N26" s="4"/>
    </row>
    <row r="27" spans="1:14" s="29" customFormat="1" x14ac:dyDescent="0.25">
      <c r="A27" s="4">
        <v>26</v>
      </c>
      <c r="B27" s="4">
        <v>4</v>
      </c>
      <c r="C27" s="4">
        <v>6</v>
      </c>
      <c r="D27" s="4" t="s">
        <v>37</v>
      </c>
      <c r="E27" s="4">
        <v>8</v>
      </c>
      <c r="F27" s="28">
        <v>41388.643275462964</v>
      </c>
      <c r="G27" s="28">
        <v>41388.642557870371</v>
      </c>
      <c r="H27" s="28">
        <v>41388.642569444448</v>
      </c>
      <c r="I27" s="28">
        <v>41388.643275462964</v>
      </c>
      <c r="J27" s="4">
        <v>0</v>
      </c>
      <c r="K27" s="4">
        <v>0</v>
      </c>
      <c r="L27" s="4" t="s">
        <v>15</v>
      </c>
      <c r="M27" s="4"/>
      <c r="N27" s="4"/>
    </row>
    <row r="28" spans="1:14" s="29" customFormat="1" x14ac:dyDescent="0.25">
      <c r="A28" s="4">
        <v>27</v>
      </c>
      <c r="B28" s="4">
        <v>4</v>
      </c>
      <c r="C28" s="4">
        <v>6</v>
      </c>
      <c r="D28" s="4" t="s">
        <v>37</v>
      </c>
      <c r="E28" s="4">
        <v>8</v>
      </c>
      <c r="F28" s="28">
        <v>41388.642592592594</v>
      </c>
      <c r="G28" s="28">
        <v>41388.642592592594</v>
      </c>
      <c r="H28" s="28">
        <v>41388.642604166664</v>
      </c>
      <c r="I28" s="28">
        <v>41388.643310185187</v>
      </c>
      <c r="J28" s="4">
        <v>0</v>
      </c>
      <c r="K28" s="4">
        <v>0</v>
      </c>
      <c r="L28" s="4" t="s">
        <v>15</v>
      </c>
      <c r="M28" s="4"/>
      <c r="N28" s="4"/>
    </row>
    <row r="29" spans="1:14" s="29" customFormat="1" x14ac:dyDescent="0.25">
      <c r="A29" s="4">
        <v>28</v>
      </c>
      <c r="B29" s="4">
        <v>4</v>
      </c>
      <c r="C29" s="4">
        <v>6</v>
      </c>
      <c r="D29" s="4" t="s">
        <v>37</v>
      </c>
      <c r="E29" s="4">
        <v>8</v>
      </c>
      <c r="F29" s="28">
        <v>41388.642638888887</v>
      </c>
      <c r="G29" s="28">
        <v>41388.642638888887</v>
      </c>
      <c r="H29" s="28">
        <v>41388.642650462964</v>
      </c>
      <c r="I29" s="28">
        <v>41388.64335648148</v>
      </c>
      <c r="J29" s="4">
        <v>0</v>
      </c>
      <c r="K29" s="4">
        <v>0</v>
      </c>
      <c r="L29" s="4" t="s">
        <v>15</v>
      </c>
      <c r="M29" s="4"/>
      <c r="N29" s="4"/>
    </row>
    <row r="30" spans="1:14" s="29" customFormat="1" x14ac:dyDescent="0.25">
      <c r="A30" s="4">
        <v>29</v>
      </c>
      <c r="B30" s="4">
        <v>4</v>
      </c>
      <c r="C30" s="4">
        <v>6</v>
      </c>
      <c r="D30" s="4" t="s">
        <v>38</v>
      </c>
      <c r="E30" s="4">
        <v>8</v>
      </c>
      <c r="F30" s="28">
        <v>41388.643055555556</v>
      </c>
      <c r="G30" s="28">
        <v>41388.643090277779</v>
      </c>
      <c r="H30" s="28">
        <v>41388.643101851849</v>
      </c>
      <c r="I30" s="28">
        <v>41388.643807870372</v>
      </c>
      <c r="J30" s="4">
        <v>0</v>
      </c>
      <c r="K30" s="4">
        <v>0</v>
      </c>
      <c r="L30" s="4" t="s">
        <v>15</v>
      </c>
      <c r="M30" s="4"/>
      <c r="N30" s="4"/>
    </row>
    <row r="31" spans="1:14" s="29" customFormat="1" x14ac:dyDescent="0.25">
      <c r="A31" s="4">
        <v>30</v>
      </c>
      <c r="B31" s="4">
        <v>4</v>
      </c>
      <c r="C31" s="4">
        <v>6</v>
      </c>
      <c r="D31" s="4" t="s">
        <v>37</v>
      </c>
      <c r="E31" s="4">
        <v>9</v>
      </c>
      <c r="F31" s="28">
        <v>41388.651006944441</v>
      </c>
      <c r="G31" s="28">
        <v>41388.650300925925</v>
      </c>
      <c r="H31" s="28">
        <v>41388.650312500002</v>
      </c>
      <c r="I31" s="28">
        <v>41388.651006944441</v>
      </c>
      <c r="J31" s="4">
        <v>0</v>
      </c>
      <c r="K31" s="4">
        <v>0</v>
      </c>
      <c r="L31" s="4" t="s">
        <v>15</v>
      </c>
      <c r="M31" s="4"/>
      <c r="N31" s="4"/>
    </row>
    <row r="32" spans="1:14" s="29" customFormat="1" x14ac:dyDescent="0.25">
      <c r="A32" s="4">
        <v>31</v>
      </c>
      <c r="B32" s="4">
        <v>4</v>
      </c>
      <c r="C32" s="4">
        <v>6</v>
      </c>
      <c r="D32" s="4" t="s">
        <v>39</v>
      </c>
      <c r="E32" s="4">
        <v>9</v>
      </c>
      <c r="F32" s="28">
        <v>41388.650405092594</v>
      </c>
      <c r="G32" s="28">
        <v>41388.650405092594</v>
      </c>
      <c r="H32" s="28">
        <v>41388.650416666664</v>
      </c>
      <c r="I32" s="28">
        <v>41388.651122685187</v>
      </c>
      <c r="J32" s="4">
        <v>0</v>
      </c>
      <c r="K32" s="4">
        <v>0</v>
      </c>
      <c r="L32" s="4" t="s">
        <v>15</v>
      </c>
      <c r="M32" s="4"/>
      <c r="N32" s="4"/>
    </row>
    <row r="33" spans="1:14" s="29" customFormat="1" x14ac:dyDescent="0.25">
      <c r="A33" s="4">
        <v>32</v>
      </c>
      <c r="B33" s="4">
        <v>4</v>
      </c>
      <c r="C33" s="4">
        <v>6</v>
      </c>
      <c r="D33" s="4" t="s">
        <v>40</v>
      </c>
      <c r="E33" s="4">
        <v>10</v>
      </c>
      <c r="F33" s="28">
        <v>41388.650509259256</v>
      </c>
      <c r="G33" s="28">
        <v>41388.650509259256</v>
      </c>
      <c r="H33" s="28">
        <v>41388.650520833333</v>
      </c>
      <c r="I33" s="28">
        <v>41388.65121527778</v>
      </c>
      <c r="J33" s="4">
        <v>0</v>
      </c>
      <c r="K33" s="4">
        <v>0</v>
      </c>
      <c r="L33" s="4" t="s">
        <v>15</v>
      </c>
      <c r="M33" s="4"/>
      <c r="N33" s="4"/>
    </row>
    <row r="34" spans="1:14" s="29" customFormat="1" x14ac:dyDescent="0.25">
      <c r="A34" s="4">
        <v>33</v>
      </c>
      <c r="B34" s="4">
        <v>4</v>
      </c>
      <c r="C34" s="4">
        <v>6</v>
      </c>
      <c r="D34" s="4" t="s">
        <v>34</v>
      </c>
      <c r="E34" s="4">
        <v>8</v>
      </c>
      <c r="F34" s="28">
        <v>41388.664317129631</v>
      </c>
      <c r="G34" s="28">
        <v>41388.663599537038</v>
      </c>
      <c r="H34" s="28">
        <v>41388.663611111115</v>
      </c>
      <c r="I34" s="28">
        <v>41388.664317129631</v>
      </c>
      <c r="J34" s="4">
        <v>0</v>
      </c>
      <c r="K34" s="4">
        <v>0</v>
      </c>
      <c r="L34" s="4" t="s">
        <v>15</v>
      </c>
      <c r="M34" s="4"/>
      <c r="N34" s="4"/>
    </row>
    <row r="35" spans="1:14" s="29" customFormat="1" x14ac:dyDescent="0.25">
      <c r="A35" s="4">
        <v>34</v>
      </c>
      <c r="B35" s="4">
        <v>4</v>
      </c>
      <c r="C35" s="4">
        <v>6</v>
      </c>
      <c r="D35" s="4" t="s">
        <v>41</v>
      </c>
      <c r="E35" s="4">
        <v>8</v>
      </c>
      <c r="F35" s="28">
        <v>41388.663912037038</v>
      </c>
      <c r="G35" s="28">
        <v>41388.663935185185</v>
      </c>
      <c r="H35" s="28">
        <v>41388.663946759261</v>
      </c>
      <c r="I35" s="28">
        <v>41388.664652777778</v>
      </c>
      <c r="J35" s="4">
        <v>0</v>
      </c>
      <c r="K35" s="4">
        <v>0</v>
      </c>
      <c r="L35" s="4" t="s">
        <v>15</v>
      </c>
      <c r="M35" s="4"/>
      <c r="N35" s="4"/>
    </row>
    <row r="36" spans="1:14" s="29" customFormat="1" x14ac:dyDescent="0.25">
      <c r="A36" s="4">
        <v>35</v>
      </c>
      <c r="B36" s="4">
        <v>4</v>
      </c>
      <c r="C36" s="4">
        <v>6</v>
      </c>
      <c r="D36" s="4" t="s">
        <v>41</v>
      </c>
      <c r="E36" s="4">
        <v>8</v>
      </c>
      <c r="F36" s="28">
        <v>41388.66474537037</v>
      </c>
      <c r="G36" s="28">
        <v>41388.664039351854</v>
      </c>
      <c r="H36" s="28">
        <v>41388.664050925923</v>
      </c>
      <c r="I36" s="28">
        <v>41388.66474537037</v>
      </c>
      <c r="J36" s="4">
        <v>0</v>
      </c>
      <c r="K36" s="4">
        <v>0</v>
      </c>
      <c r="L36" s="4" t="s">
        <v>15</v>
      </c>
      <c r="M36" s="4"/>
      <c r="N36" s="4"/>
    </row>
    <row r="37" spans="1:14" s="29" customFormat="1" x14ac:dyDescent="0.25">
      <c r="A37" s="4">
        <v>36</v>
      </c>
      <c r="B37" s="4">
        <v>4</v>
      </c>
      <c r="C37" s="4">
        <v>6</v>
      </c>
      <c r="D37" s="4" t="s">
        <v>41</v>
      </c>
      <c r="E37" s="4">
        <v>8</v>
      </c>
      <c r="F37" s="28">
        <v>41388.665150462963</v>
      </c>
      <c r="G37" s="28">
        <v>41388.66443287037</v>
      </c>
      <c r="H37" s="28">
        <v>41388.664444444446</v>
      </c>
      <c r="I37" s="28">
        <v>41388.665150462963</v>
      </c>
      <c r="J37" s="4">
        <v>0</v>
      </c>
      <c r="K37" s="4">
        <v>0</v>
      </c>
      <c r="L37" s="4" t="s">
        <v>15</v>
      </c>
      <c r="M37" s="4"/>
      <c r="N37" s="4"/>
    </row>
    <row r="38" spans="1:14" s="29" customFormat="1" x14ac:dyDescent="0.25">
      <c r="A38" s="4">
        <v>37</v>
      </c>
      <c r="B38" s="4">
        <v>4</v>
      </c>
      <c r="C38" s="4">
        <v>6</v>
      </c>
      <c r="D38" s="4" t="s">
        <v>41</v>
      </c>
      <c r="E38" s="4">
        <v>10</v>
      </c>
      <c r="F38" s="28">
        <v>41388.664953703701</v>
      </c>
      <c r="G38" s="28">
        <v>41388.664988425924</v>
      </c>
      <c r="H38" s="28">
        <v>41388.664988425924</v>
      </c>
      <c r="I38" s="28">
        <v>41388.665682870371</v>
      </c>
      <c r="J38" s="4">
        <v>0</v>
      </c>
      <c r="K38" s="4">
        <v>0</v>
      </c>
      <c r="L38" s="4" t="s">
        <v>15</v>
      </c>
      <c r="M38" s="4"/>
      <c r="N38" s="4"/>
    </row>
    <row r="39" spans="1:14" s="29" customFormat="1" x14ac:dyDescent="0.25">
      <c r="A39" s="4">
        <v>38</v>
      </c>
      <c r="B39" s="4">
        <v>5</v>
      </c>
      <c r="C39" s="4">
        <v>1</v>
      </c>
      <c r="D39" s="4" t="s">
        <v>42</v>
      </c>
      <c r="E39" s="4">
        <v>12</v>
      </c>
      <c r="F39" s="28">
        <v>41396.508668981478</v>
      </c>
      <c r="G39" s="28">
        <v>41396.508668981478</v>
      </c>
      <c r="H39" s="28">
        <v>41396.508692129632</v>
      </c>
      <c r="I39" s="28">
        <v>41396.509270833332</v>
      </c>
      <c r="J39" s="4">
        <v>1</v>
      </c>
      <c r="K39" s="4">
        <v>0</v>
      </c>
      <c r="L39" s="4" t="s">
        <v>15</v>
      </c>
      <c r="M39" s="4"/>
      <c r="N39" s="4"/>
    </row>
    <row r="40" spans="1:14" s="29" customFormat="1" x14ac:dyDescent="0.25">
      <c r="A40" s="4">
        <v>39</v>
      </c>
      <c r="B40" s="4">
        <v>5</v>
      </c>
      <c r="C40" s="4">
        <v>1</v>
      </c>
      <c r="D40" s="4" t="s">
        <v>43</v>
      </c>
      <c r="E40" s="4">
        <v>12</v>
      </c>
      <c r="F40" s="28">
        <v>41396.508703703701</v>
      </c>
      <c r="G40" s="28">
        <v>41396.508750000001</v>
      </c>
      <c r="H40" s="28">
        <v>41396.508750000001</v>
      </c>
      <c r="I40" s="28">
        <v>41396.509328703702</v>
      </c>
      <c r="J40" s="4">
        <v>0.2</v>
      </c>
      <c r="K40" s="4">
        <v>0</v>
      </c>
      <c r="L40" s="4" t="s">
        <v>15</v>
      </c>
      <c r="M40" s="4"/>
      <c r="N40" s="4"/>
    </row>
    <row r="41" spans="1:14" s="29" customFormat="1" x14ac:dyDescent="0.25">
      <c r="A41" s="4">
        <v>40</v>
      </c>
      <c r="B41" s="4">
        <v>5</v>
      </c>
      <c r="C41" s="4">
        <v>5</v>
      </c>
      <c r="D41" s="4" t="s">
        <v>44</v>
      </c>
      <c r="E41" s="4">
        <v>12</v>
      </c>
      <c r="F41" s="28">
        <v>41396.512546296297</v>
      </c>
      <c r="G41" s="28">
        <v>41396.511944444443</v>
      </c>
      <c r="H41" s="28">
        <v>41396.511967592596</v>
      </c>
      <c r="I41" s="28">
        <v>41396.512546296297</v>
      </c>
      <c r="J41" s="4">
        <v>0.4</v>
      </c>
      <c r="K41" s="4">
        <v>0</v>
      </c>
      <c r="L41" s="4" t="s">
        <v>15</v>
      </c>
      <c r="M41" s="4"/>
      <c r="N41" s="4"/>
    </row>
    <row r="42" spans="1:14" s="29" customFormat="1" x14ac:dyDescent="0.25">
      <c r="A42" s="4">
        <v>41</v>
      </c>
      <c r="B42" s="4">
        <v>5</v>
      </c>
      <c r="C42" s="4">
        <v>5</v>
      </c>
      <c r="D42" s="4" t="s">
        <v>45</v>
      </c>
      <c r="E42" s="4">
        <v>12</v>
      </c>
      <c r="F42" s="28">
        <v>41396.513391203705</v>
      </c>
      <c r="G42" s="28">
        <v>41396.512777777774</v>
      </c>
      <c r="H42" s="28">
        <v>41396.512800925928</v>
      </c>
      <c r="I42" s="28">
        <v>41396.513391203705</v>
      </c>
      <c r="J42" s="4">
        <v>0.2</v>
      </c>
      <c r="K42" s="4">
        <v>0</v>
      </c>
      <c r="L42" s="4" t="s">
        <v>15</v>
      </c>
      <c r="M42" s="4"/>
      <c r="N42" s="4"/>
    </row>
    <row r="43" spans="1:14" s="29" customFormat="1" x14ac:dyDescent="0.25">
      <c r="A43" s="4">
        <v>42</v>
      </c>
      <c r="B43" s="4">
        <v>7</v>
      </c>
      <c r="C43" s="4">
        <v>6</v>
      </c>
      <c r="D43" s="4" t="s">
        <v>46</v>
      </c>
      <c r="E43" s="4"/>
      <c r="F43" s="28">
        <v>41396.56658564815</v>
      </c>
      <c r="G43" s="28">
        <v>41396.565833333334</v>
      </c>
      <c r="H43" s="28">
        <v>41396.565844907411</v>
      </c>
      <c r="I43" s="28">
        <v>41396.56658564815</v>
      </c>
      <c r="J43" s="4">
        <v>8.3333333333333301E-2</v>
      </c>
      <c r="K43" s="4">
        <v>0</v>
      </c>
      <c r="L43" s="4" t="s">
        <v>15</v>
      </c>
      <c r="M43" s="4"/>
      <c r="N43" s="4"/>
    </row>
    <row r="44" spans="1:14" s="29" customFormat="1" x14ac:dyDescent="0.25">
      <c r="A44" s="4">
        <v>43</v>
      </c>
      <c r="B44" s="4">
        <v>7</v>
      </c>
      <c r="C44" s="4">
        <v>6</v>
      </c>
      <c r="D44" s="4" t="s">
        <v>47</v>
      </c>
      <c r="E44" s="4"/>
      <c r="F44" s="28">
        <v>41396.566145833334</v>
      </c>
      <c r="G44" s="28">
        <v>41396.56621527778</v>
      </c>
      <c r="H44" s="28">
        <v>41396.566250000003</v>
      </c>
      <c r="I44" s="28">
        <v>41396.566979166666</v>
      </c>
      <c r="J44" s="4">
        <v>0.16666666666666699</v>
      </c>
      <c r="K44" s="4">
        <v>0</v>
      </c>
      <c r="L44" s="4" t="s">
        <v>15</v>
      </c>
      <c r="M44" s="4"/>
      <c r="N44" s="4"/>
    </row>
    <row r="45" spans="1:14" s="29" customFormat="1" ht="45" x14ac:dyDescent="0.25">
      <c r="A45" s="4">
        <v>44</v>
      </c>
      <c r="B45" s="4">
        <v>7</v>
      </c>
      <c r="C45" s="4">
        <v>6</v>
      </c>
      <c r="D45" s="30" t="s">
        <v>48</v>
      </c>
      <c r="E45" s="4"/>
      <c r="F45" s="28">
        <v>41396.566377314812</v>
      </c>
      <c r="G45" s="28">
        <v>41396.566863425927</v>
      </c>
      <c r="H45" s="28">
        <v>41396.566886574074</v>
      </c>
      <c r="I45" s="28">
        <v>41396.567615740743</v>
      </c>
      <c r="J45" s="4">
        <v>0.41666666666666702</v>
      </c>
      <c r="K45" s="4">
        <v>0</v>
      </c>
      <c r="L45" s="4" t="s">
        <v>15</v>
      </c>
      <c r="M45" s="4"/>
      <c r="N45" s="4"/>
    </row>
    <row r="46" spans="1:14" s="29" customFormat="1" x14ac:dyDescent="0.25">
      <c r="A46" s="4">
        <v>45</v>
      </c>
      <c r="B46" s="4">
        <v>7</v>
      </c>
      <c r="C46" s="4">
        <v>6</v>
      </c>
      <c r="D46" s="4" t="s">
        <v>49</v>
      </c>
      <c r="E46" s="4"/>
      <c r="F46" s="28">
        <v>41396.567094907405</v>
      </c>
      <c r="G46" s="28">
        <v>41396.567511574074</v>
      </c>
      <c r="H46" s="28">
        <v>41396.56753472222</v>
      </c>
      <c r="I46" s="28">
        <v>41396.56827546296</v>
      </c>
      <c r="J46" s="4">
        <v>0.41666666666666702</v>
      </c>
      <c r="K46" s="4">
        <v>0</v>
      </c>
      <c r="L46" s="4" t="s">
        <v>15</v>
      </c>
      <c r="M46" s="4"/>
      <c r="N46" s="4"/>
    </row>
    <row r="47" spans="1:14" s="29" customFormat="1" x14ac:dyDescent="0.25">
      <c r="A47" s="4">
        <v>46</v>
      </c>
      <c r="B47" s="4">
        <v>7</v>
      </c>
      <c r="C47" s="4">
        <v>6</v>
      </c>
      <c r="D47" s="4" t="s">
        <v>50</v>
      </c>
      <c r="E47" s="4"/>
      <c r="F47" s="28">
        <v>41396.567881944444</v>
      </c>
      <c r="G47" s="28">
        <v>41396.568657407406</v>
      </c>
      <c r="H47" s="28">
        <v>41396.568668981483</v>
      </c>
      <c r="I47" s="28">
        <v>41396.569398148145</v>
      </c>
      <c r="J47" s="4">
        <v>1</v>
      </c>
      <c r="K47" s="4">
        <v>0</v>
      </c>
      <c r="L47" s="4" t="s">
        <v>15</v>
      </c>
      <c r="M47" s="4"/>
      <c r="N47" s="4"/>
    </row>
    <row r="48" spans="1:14" s="29" customFormat="1" x14ac:dyDescent="0.25">
      <c r="A48" s="4">
        <v>47</v>
      </c>
      <c r="B48" s="4">
        <v>11</v>
      </c>
      <c r="C48" s="4">
        <v>6</v>
      </c>
      <c r="D48" s="4" t="s">
        <v>51</v>
      </c>
      <c r="E48" s="4"/>
      <c r="F48" s="28">
        <v>41396.759988425925</v>
      </c>
      <c r="G48" s="28">
        <v>41396.759166666663</v>
      </c>
      <c r="H48" s="28">
        <v>41396.759340277778</v>
      </c>
      <c r="I48" s="28">
        <v>41396.759988425925</v>
      </c>
      <c r="J48" s="4">
        <v>1</v>
      </c>
      <c r="K48" s="4">
        <v>0</v>
      </c>
      <c r="L48" s="4" t="s">
        <v>15</v>
      </c>
      <c r="M48" s="4"/>
      <c r="N48" s="4"/>
    </row>
    <row r="49" spans="1:14" s="29" customFormat="1" x14ac:dyDescent="0.25">
      <c r="A49" s="4">
        <v>48</v>
      </c>
      <c r="B49" s="4">
        <v>6</v>
      </c>
      <c r="C49" s="4">
        <v>3</v>
      </c>
      <c r="D49" s="4" t="s">
        <v>52</v>
      </c>
      <c r="E49" s="4">
        <v>16</v>
      </c>
      <c r="F49" s="28">
        <v>41397.430856481478</v>
      </c>
      <c r="G49" s="28">
        <v>41397.431226851855</v>
      </c>
      <c r="H49" s="28">
        <v>41397.431250000001</v>
      </c>
      <c r="I49" s="28">
        <v>41397.431967592594</v>
      </c>
      <c r="J49" s="4">
        <v>0.19230769230769201</v>
      </c>
      <c r="K49" s="4">
        <v>0</v>
      </c>
      <c r="L49" s="4" t="s">
        <v>15</v>
      </c>
      <c r="M49" s="4"/>
      <c r="N49" s="4"/>
    </row>
    <row r="50" spans="1:14" s="29" customFormat="1" x14ac:dyDescent="0.25">
      <c r="A50" s="4">
        <v>49</v>
      </c>
      <c r="B50" s="4">
        <v>6</v>
      </c>
      <c r="C50" s="4">
        <v>10</v>
      </c>
      <c r="D50" s="4" t="s">
        <v>53</v>
      </c>
      <c r="E50" s="4">
        <v>16</v>
      </c>
      <c r="F50" s="28">
        <v>41397.431620370371</v>
      </c>
      <c r="G50" s="28">
        <v>41397.432152777779</v>
      </c>
      <c r="H50" s="28">
        <v>41397.432175925926</v>
      </c>
      <c r="I50" s="28">
        <v>41397.432442129626</v>
      </c>
      <c r="J50" s="4">
        <v>0.42307692307692302</v>
      </c>
      <c r="K50" s="4">
        <v>0</v>
      </c>
      <c r="L50" s="4" t="s">
        <v>15</v>
      </c>
      <c r="M50" s="4"/>
      <c r="N50" s="4"/>
    </row>
    <row r="51" spans="1:14" s="29" customFormat="1" x14ac:dyDescent="0.25">
      <c r="A51" s="4">
        <v>50</v>
      </c>
      <c r="B51" s="4">
        <v>6</v>
      </c>
      <c r="C51" s="4">
        <v>9</v>
      </c>
      <c r="D51" s="4" t="s">
        <v>54</v>
      </c>
      <c r="E51" s="4">
        <v>16</v>
      </c>
      <c r="F51" s="28">
        <v>41397.431342592594</v>
      </c>
      <c r="G51" s="28">
        <v>41397.432037037041</v>
      </c>
      <c r="H51" s="28">
        <v>41397.432060185187</v>
      </c>
      <c r="I51" s="28">
        <v>41397.432766203703</v>
      </c>
      <c r="J51" s="4">
        <v>0.19230769230769201</v>
      </c>
      <c r="K51" s="4">
        <v>0</v>
      </c>
      <c r="L51" s="4" t="s">
        <v>15</v>
      </c>
      <c r="M51" s="4"/>
      <c r="N51" s="4"/>
    </row>
    <row r="52" spans="1:14" s="29" customFormat="1" x14ac:dyDescent="0.25">
      <c r="A52" s="4">
        <v>51</v>
      </c>
      <c r="B52" s="4">
        <v>6</v>
      </c>
      <c r="C52" s="4">
        <v>3</v>
      </c>
      <c r="D52" s="4" t="s">
        <v>55</v>
      </c>
      <c r="E52" s="4">
        <v>16</v>
      </c>
      <c r="F52" s="28">
        <v>41397.433819444443</v>
      </c>
      <c r="G52" s="28">
        <v>41397.433958333335</v>
      </c>
      <c r="H52" s="28">
        <v>41397.434016203704</v>
      </c>
      <c r="I52" s="28">
        <v>41397.434733796297</v>
      </c>
      <c r="J52" s="4">
        <v>0.19230769230769201</v>
      </c>
      <c r="K52" s="4">
        <v>0</v>
      </c>
      <c r="L52" s="4" t="s">
        <v>15</v>
      </c>
      <c r="M52" s="4"/>
      <c r="N52" s="4"/>
    </row>
    <row r="53" spans="1:14" s="29" customFormat="1" x14ac:dyDescent="0.25">
      <c r="A53" s="4">
        <v>52</v>
      </c>
      <c r="B53" s="4">
        <v>6</v>
      </c>
      <c r="C53" s="4">
        <v>9</v>
      </c>
      <c r="D53" s="4" t="s">
        <v>56</v>
      </c>
      <c r="E53" s="4">
        <v>16</v>
      </c>
      <c r="F53" s="28">
        <v>41397.43377314815</v>
      </c>
      <c r="G53" s="28">
        <v>41397.434131944443</v>
      </c>
      <c r="H53" s="28">
        <v>41397.434155092589</v>
      </c>
      <c r="I53" s="28">
        <v>41397.434861111113</v>
      </c>
      <c r="J53" s="4">
        <v>0.34615384615384598</v>
      </c>
      <c r="K53" s="4">
        <v>0</v>
      </c>
      <c r="L53" s="4" t="s">
        <v>15</v>
      </c>
      <c r="M53" s="4"/>
      <c r="N53" s="4"/>
    </row>
    <row r="54" spans="1:14" s="29" customFormat="1" x14ac:dyDescent="0.25">
      <c r="A54" s="4">
        <v>53</v>
      </c>
      <c r="B54" s="4">
        <v>6</v>
      </c>
      <c r="C54" s="4">
        <v>10</v>
      </c>
      <c r="D54" s="4" t="s">
        <v>57</v>
      </c>
      <c r="E54" s="4">
        <v>16</v>
      </c>
      <c r="F54" s="28">
        <v>41397.43241898148</v>
      </c>
      <c r="G54" s="28">
        <v>41397.43509259259</v>
      </c>
      <c r="H54" s="28">
        <v>41397.435104166667</v>
      </c>
      <c r="I54" s="28">
        <v>41397.435370370367</v>
      </c>
      <c r="J54" s="4">
        <v>0.69230769230769196</v>
      </c>
      <c r="K54" s="4">
        <v>0</v>
      </c>
      <c r="L54" s="4" t="s">
        <v>15</v>
      </c>
      <c r="M54" s="4"/>
      <c r="N54" s="4"/>
    </row>
    <row r="55" spans="1:14" s="29" customFormat="1" x14ac:dyDescent="0.25">
      <c r="A55" s="4">
        <v>54</v>
      </c>
      <c r="B55" s="4">
        <v>6</v>
      </c>
      <c r="C55" s="4">
        <v>3</v>
      </c>
      <c r="D55" s="4" t="s">
        <v>58</v>
      </c>
      <c r="E55" s="4">
        <v>16</v>
      </c>
      <c r="F55" s="28">
        <v>41397.435659722221</v>
      </c>
      <c r="G55" s="28">
        <v>41397.435787037037</v>
      </c>
      <c r="H55" s="28">
        <v>41397.43582175926</v>
      </c>
      <c r="I55" s="28">
        <v>41397.436550925922</v>
      </c>
      <c r="J55" s="4">
        <v>0</v>
      </c>
      <c r="K55" s="4">
        <v>0</v>
      </c>
      <c r="L55" s="4" t="s">
        <v>15</v>
      </c>
      <c r="M55" s="4"/>
      <c r="N55" s="4"/>
    </row>
    <row r="56" spans="1:14" s="29" customFormat="1" x14ac:dyDescent="0.25">
      <c r="A56" s="4">
        <v>55</v>
      </c>
      <c r="B56" s="4">
        <v>6</v>
      </c>
      <c r="C56" s="4">
        <v>10</v>
      </c>
      <c r="D56" s="4" t="s">
        <v>59</v>
      </c>
      <c r="E56" s="4">
        <v>16</v>
      </c>
      <c r="F56" s="28">
        <v>41397.435358796298</v>
      </c>
      <c r="G56" s="28">
        <v>41397.436261574076</v>
      </c>
      <c r="H56" s="28">
        <v>41397.436377314814</v>
      </c>
      <c r="I56" s="28">
        <v>41397.436643518522</v>
      </c>
      <c r="J56" s="4">
        <v>0.42307692307692302</v>
      </c>
      <c r="K56" s="4">
        <v>0</v>
      </c>
      <c r="L56" s="4" t="s">
        <v>15</v>
      </c>
      <c r="M56" s="4"/>
      <c r="N56" s="4"/>
    </row>
    <row r="57" spans="1:14" s="29" customFormat="1" x14ac:dyDescent="0.25">
      <c r="A57" s="4">
        <v>57</v>
      </c>
      <c r="B57" s="4">
        <v>6</v>
      </c>
      <c r="C57" s="4">
        <v>9</v>
      </c>
      <c r="D57" s="4" t="s">
        <v>60</v>
      </c>
      <c r="E57" s="4">
        <v>16</v>
      </c>
      <c r="F57" s="28">
        <v>41397.435995370368</v>
      </c>
      <c r="G57" s="28">
        <v>41397.437638888892</v>
      </c>
      <c r="H57" s="28">
        <v>41397.437650462962</v>
      </c>
      <c r="I57" s="28">
        <v>41397.438356481478</v>
      </c>
      <c r="J57" s="4">
        <v>0.30769230769230799</v>
      </c>
      <c r="K57" s="4">
        <v>0</v>
      </c>
      <c r="L57" s="4" t="s">
        <v>15</v>
      </c>
      <c r="M57" s="4"/>
      <c r="N57" s="4"/>
    </row>
    <row r="58" spans="1:14" s="29" customFormat="1" x14ac:dyDescent="0.25">
      <c r="A58" s="4">
        <v>56</v>
      </c>
      <c r="B58" s="4">
        <v>6</v>
      </c>
      <c r="C58" s="4">
        <v>3</v>
      </c>
      <c r="D58" s="4" t="s">
        <v>61</v>
      </c>
      <c r="E58" s="4">
        <v>16</v>
      </c>
      <c r="F58" s="28">
        <v>41397.436099537037</v>
      </c>
      <c r="G58" s="28">
        <v>41397.436782407407</v>
      </c>
      <c r="H58" s="28">
        <v>41397.436793981484</v>
      </c>
      <c r="I58" s="28">
        <v>41397.437523148146</v>
      </c>
      <c r="J58" s="4">
        <v>0.46153846153846201</v>
      </c>
      <c r="K58" s="4">
        <v>0</v>
      </c>
      <c r="L58" s="4" t="s">
        <v>15</v>
      </c>
      <c r="M58" s="4"/>
      <c r="N58" s="4"/>
    </row>
    <row r="59" spans="1:14" s="29" customFormat="1" x14ac:dyDescent="0.25">
      <c r="A59" s="4">
        <v>58</v>
      </c>
      <c r="B59" s="4">
        <v>6</v>
      </c>
      <c r="C59" s="4">
        <v>10</v>
      </c>
      <c r="D59" s="4" t="s">
        <v>62</v>
      </c>
      <c r="E59" s="4">
        <v>16</v>
      </c>
      <c r="F59" s="28">
        <v>41397.436631944445</v>
      </c>
      <c r="G59" s="28">
        <v>41397.438483796293</v>
      </c>
      <c r="H59" s="28">
        <v>41397.43849537037</v>
      </c>
      <c r="I59" s="28">
        <v>41397.438761574071</v>
      </c>
      <c r="J59" s="4">
        <v>0.69230769230769196</v>
      </c>
      <c r="K59" s="4">
        <v>0</v>
      </c>
      <c r="L59" s="4" t="s">
        <v>15</v>
      </c>
      <c r="M59" s="4"/>
      <c r="N59" s="4"/>
    </row>
    <row r="60" spans="1:14" s="29" customFormat="1" x14ac:dyDescent="0.25">
      <c r="A60" s="4">
        <v>59</v>
      </c>
      <c r="B60" s="4">
        <v>6</v>
      </c>
      <c r="C60" s="4">
        <v>3</v>
      </c>
      <c r="D60" s="4" t="s">
        <v>63</v>
      </c>
      <c r="E60" s="4">
        <v>16</v>
      </c>
      <c r="F60" s="28">
        <v>41397.439826388887</v>
      </c>
      <c r="G60" s="28">
        <v>41397.439895833333</v>
      </c>
      <c r="H60" s="28">
        <v>41397.43990740741</v>
      </c>
      <c r="I60" s="28">
        <v>41397.440625000003</v>
      </c>
      <c r="J60" s="4">
        <v>0</v>
      </c>
      <c r="K60" s="4">
        <v>0</v>
      </c>
      <c r="L60" s="4" t="s">
        <v>15</v>
      </c>
      <c r="M60" s="4"/>
      <c r="N60" s="4"/>
    </row>
    <row r="61" spans="1:14" s="29" customFormat="1" x14ac:dyDescent="0.25">
      <c r="A61" s="4">
        <v>60</v>
      </c>
      <c r="B61" s="4">
        <v>6</v>
      </c>
      <c r="C61" s="4">
        <v>10</v>
      </c>
      <c r="D61" s="4" t="s">
        <v>64</v>
      </c>
      <c r="E61" s="4">
        <v>16</v>
      </c>
      <c r="F61" s="28">
        <v>41397.439143518517</v>
      </c>
      <c r="G61" s="28">
        <v>41397.440416666665</v>
      </c>
      <c r="H61" s="28">
        <v>41397.440428240741</v>
      </c>
      <c r="I61" s="28">
        <v>41397.440694444442</v>
      </c>
      <c r="J61" s="4">
        <v>0.76923076923076905</v>
      </c>
      <c r="K61" s="4">
        <v>0</v>
      </c>
      <c r="L61" s="4" t="s">
        <v>15</v>
      </c>
      <c r="M61" s="4"/>
      <c r="N61" s="4"/>
    </row>
    <row r="62" spans="1:14" s="29" customFormat="1" x14ac:dyDescent="0.25">
      <c r="A62" s="4">
        <v>61</v>
      </c>
      <c r="B62" s="4">
        <v>6</v>
      </c>
      <c r="C62" s="4">
        <v>3</v>
      </c>
      <c r="D62" s="4" t="s">
        <v>65</v>
      </c>
      <c r="E62" s="4">
        <v>16</v>
      </c>
      <c r="F62" s="28">
        <v>41397.440555555557</v>
      </c>
      <c r="G62" s="28">
        <v>41397.440706018519</v>
      </c>
      <c r="H62" s="28">
        <v>41397.440717592595</v>
      </c>
      <c r="I62" s="28">
        <v>41397.441435185188</v>
      </c>
      <c r="J62" s="4">
        <v>0.15384615384615399</v>
      </c>
      <c r="K62" s="4">
        <v>0</v>
      </c>
      <c r="L62" s="4" t="s">
        <v>15</v>
      </c>
      <c r="M62" s="4"/>
      <c r="N62" s="4"/>
    </row>
    <row r="63" spans="1:14" s="29" customFormat="1" x14ac:dyDescent="0.25">
      <c r="A63" s="4">
        <v>62</v>
      </c>
      <c r="B63" s="4">
        <v>6</v>
      </c>
      <c r="C63" s="4">
        <v>10</v>
      </c>
      <c r="D63" s="4" t="s">
        <v>66</v>
      </c>
      <c r="E63" s="4">
        <v>16</v>
      </c>
      <c r="F63" s="28">
        <v>41397.441006944442</v>
      </c>
      <c r="G63" s="28">
        <v>41397.441203703704</v>
      </c>
      <c r="H63" s="28">
        <v>41397.44121527778</v>
      </c>
      <c r="I63" s="28">
        <v>41397.441481481481</v>
      </c>
      <c r="J63" s="4">
        <v>0.269230769230769</v>
      </c>
      <c r="K63" s="4">
        <v>0</v>
      </c>
      <c r="L63" s="4" t="s">
        <v>15</v>
      </c>
      <c r="M63" s="4"/>
      <c r="N63" s="4"/>
    </row>
    <row r="64" spans="1:14" s="29" customFormat="1" x14ac:dyDescent="0.25">
      <c r="A64" s="4">
        <v>63</v>
      </c>
      <c r="B64" s="4">
        <v>6</v>
      </c>
      <c r="C64" s="4">
        <v>10</v>
      </c>
      <c r="D64" s="4" t="s">
        <v>67</v>
      </c>
      <c r="E64" s="4">
        <v>16</v>
      </c>
      <c r="F64" s="28">
        <v>41397.441307870373</v>
      </c>
      <c r="G64" s="28">
        <v>41397.441782407404</v>
      </c>
      <c r="H64" s="28">
        <v>41397.441782407404</v>
      </c>
      <c r="I64" s="28">
        <v>41397.442048611112</v>
      </c>
      <c r="J64" s="4">
        <v>0.30769230769230799</v>
      </c>
      <c r="K64" s="4">
        <v>0</v>
      </c>
      <c r="L64" s="4" t="s">
        <v>15</v>
      </c>
      <c r="M64" s="4"/>
      <c r="N64" s="4"/>
    </row>
    <row r="65" spans="1:14" s="29" customFormat="1" x14ac:dyDescent="0.25">
      <c r="A65" s="4">
        <v>64</v>
      </c>
      <c r="B65" s="4">
        <v>6</v>
      </c>
      <c r="C65" s="4">
        <v>3</v>
      </c>
      <c r="D65" s="4" t="s">
        <v>68</v>
      </c>
      <c r="E65" s="4">
        <v>16</v>
      </c>
      <c r="F65" s="28">
        <v>41397.441180555557</v>
      </c>
      <c r="G65" s="28">
        <v>41397.441423611112</v>
      </c>
      <c r="H65" s="28">
        <v>41397.441446759258</v>
      </c>
      <c r="I65" s="28">
        <v>41397.442175925928</v>
      </c>
      <c r="J65" s="4">
        <v>0.19230769230769201</v>
      </c>
      <c r="K65" s="4">
        <v>0</v>
      </c>
      <c r="L65" s="4" t="s">
        <v>15</v>
      </c>
      <c r="M65" s="4"/>
      <c r="N65" s="4"/>
    </row>
    <row r="66" spans="1:14" s="29" customFormat="1" x14ac:dyDescent="0.25">
      <c r="A66" s="4">
        <v>65</v>
      </c>
      <c r="B66" s="4">
        <v>6</v>
      </c>
      <c r="C66" s="4">
        <v>10</v>
      </c>
      <c r="D66" s="4" t="s">
        <v>69</v>
      </c>
      <c r="E66" s="4">
        <v>16</v>
      </c>
      <c r="F66" s="28">
        <v>41397.441793981481</v>
      </c>
      <c r="G66" s="28">
        <v>41397.442326388889</v>
      </c>
      <c r="H66" s="28">
        <v>41397.442337962966</v>
      </c>
      <c r="I66" s="28">
        <v>41397.442604166667</v>
      </c>
      <c r="J66" s="4">
        <v>0.269230769230769</v>
      </c>
      <c r="K66" s="4">
        <v>0</v>
      </c>
      <c r="L66" s="4" t="s">
        <v>15</v>
      </c>
      <c r="M66" s="4"/>
      <c r="N66" s="4"/>
    </row>
    <row r="67" spans="1:14" s="29" customFormat="1" x14ac:dyDescent="0.25">
      <c r="A67" s="4">
        <v>66</v>
      </c>
      <c r="B67" s="4">
        <v>6</v>
      </c>
      <c r="C67" s="4">
        <v>10</v>
      </c>
      <c r="D67" s="4" t="s">
        <v>70</v>
      </c>
      <c r="E67" s="4">
        <v>16</v>
      </c>
      <c r="F67" s="28">
        <v>41397.442453703705</v>
      </c>
      <c r="G67" s="28">
        <v>41397.442881944444</v>
      </c>
      <c r="H67" s="28">
        <v>41397.442881944444</v>
      </c>
      <c r="I67" s="28">
        <v>41397.443148148152</v>
      </c>
      <c r="J67" s="4">
        <v>0.38461538461538503</v>
      </c>
      <c r="K67" s="4">
        <v>0</v>
      </c>
      <c r="L67" s="4" t="s">
        <v>15</v>
      </c>
      <c r="M67" s="4"/>
      <c r="N67" s="4"/>
    </row>
    <row r="68" spans="1:14" s="29" customFormat="1" x14ac:dyDescent="0.25">
      <c r="A68" s="4">
        <v>67</v>
      </c>
      <c r="B68" s="4">
        <v>6</v>
      </c>
      <c r="C68" s="4">
        <v>3</v>
      </c>
      <c r="D68" s="4" t="s">
        <v>71</v>
      </c>
      <c r="E68" s="4">
        <v>16</v>
      </c>
      <c r="F68" s="28">
        <v>41397.442106481481</v>
      </c>
      <c r="G68" s="28">
        <v>41397.44259259259</v>
      </c>
      <c r="H68" s="28">
        <v>41397.442604166667</v>
      </c>
      <c r="I68" s="28">
        <v>41397.44332175926</v>
      </c>
      <c r="J68" s="4">
        <v>0.42307692307692302</v>
      </c>
      <c r="K68" s="4">
        <v>0</v>
      </c>
      <c r="L68" s="4" t="s">
        <v>15</v>
      </c>
      <c r="M68" s="4"/>
      <c r="N68" s="4"/>
    </row>
    <row r="69" spans="1:14" s="29" customFormat="1" x14ac:dyDescent="0.25">
      <c r="A69" s="4">
        <v>68</v>
      </c>
      <c r="B69" s="4">
        <v>6</v>
      </c>
      <c r="C69" s="4">
        <v>9</v>
      </c>
      <c r="D69" s="4" t="s">
        <v>72</v>
      </c>
      <c r="E69" s="4">
        <v>16</v>
      </c>
      <c r="F69" s="28">
        <v>41397.442129629628</v>
      </c>
      <c r="G69" s="28">
        <v>41397.442662037036</v>
      </c>
      <c r="H69" s="28">
        <v>41397.442685185182</v>
      </c>
      <c r="I69" s="28">
        <v>41397.443391203706</v>
      </c>
      <c r="J69" s="4">
        <v>0.15384615384615399</v>
      </c>
      <c r="K69" s="4">
        <v>0</v>
      </c>
      <c r="L69" s="4" t="s">
        <v>15</v>
      </c>
      <c r="M69" s="4"/>
      <c r="N69" s="4"/>
    </row>
    <row r="70" spans="1:14" s="29" customFormat="1" x14ac:dyDescent="0.25">
      <c r="A70" s="4">
        <v>69</v>
      </c>
      <c r="B70" s="4">
        <v>6</v>
      </c>
      <c r="C70" s="4">
        <v>9</v>
      </c>
      <c r="D70" s="4" t="s">
        <v>73</v>
      </c>
      <c r="E70" s="4">
        <v>16</v>
      </c>
      <c r="F70" s="28">
        <v>41397.443206018521</v>
      </c>
      <c r="G70" s="28">
        <v>41397.443784722222</v>
      </c>
      <c r="H70" s="28">
        <v>41397.443807870368</v>
      </c>
      <c r="I70" s="28">
        <v>41397.444513888891</v>
      </c>
      <c r="J70" s="4">
        <v>0.34615384615384598</v>
      </c>
      <c r="K70" s="4">
        <v>0</v>
      </c>
      <c r="L70" s="4" t="s">
        <v>15</v>
      </c>
      <c r="M70" s="4"/>
      <c r="N70" s="4"/>
    </row>
    <row r="71" spans="1:14" s="29" customFormat="1" x14ac:dyDescent="0.25">
      <c r="A71" s="4">
        <v>70</v>
      </c>
      <c r="B71" s="4">
        <v>6</v>
      </c>
      <c r="C71" s="4">
        <v>10</v>
      </c>
      <c r="D71" s="4" t="s">
        <v>74</v>
      </c>
      <c r="E71" s="4">
        <v>16</v>
      </c>
      <c r="F71" s="28">
        <v>41397.44321759259</v>
      </c>
      <c r="G71" s="28">
        <v>41397.444340277776</v>
      </c>
      <c r="H71" s="28">
        <v>41397.444456018522</v>
      </c>
      <c r="I71" s="28">
        <v>41397.444710648146</v>
      </c>
      <c r="J71" s="4">
        <v>0.76923076923076905</v>
      </c>
      <c r="K71" s="4">
        <v>0</v>
      </c>
      <c r="L71" s="4" t="s">
        <v>15</v>
      </c>
      <c r="M71" s="4"/>
      <c r="N71" s="4"/>
    </row>
    <row r="72" spans="1:14" s="29" customFormat="1" x14ac:dyDescent="0.25">
      <c r="A72" s="4">
        <v>71</v>
      </c>
      <c r="B72" s="4">
        <v>6</v>
      </c>
      <c r="C72" s="4">
        <v>3</v>
      </c>
      <c r="D72" s="4" t="s">
        <v>75</v>
      </c>
      <c r="E72" s="4">
        <v>16</v>
      </c>
      <c r="F72" s="28">
        <v>41397.444293981483</v>
      </c>
      <c r="G72" s="28">
        <v>41397.44458333333</v>
      </c>
      <c r="H72" s="28">
        <v>41397.44458333333</v>
      </c>
      <c r="I72" s="28">
        <v>41397.445300925923</v>
      </c>
      <c r="J72" s="4">
        <v>3.8461538461538498E-2</v>
      </c>
      <c r="K72" s="4">
        <v>0</v>
      </c>
      <c r="L72" s="4" t="s">
        <v>15</v>
      </c>
      <c r="M72" s="4"/>
      <c r="N72" s="4"/>
    </row>
    <row r="73" spans="1:14" s="29" customFormat="1" x14ac:dyDescent="0.25">
      <c r="A73" s="4">
        <v>72</v>
      </c>
      <c r="B73" s="4">
        <v>6</v>
      </c>
      <c r="C73" s="4">
        <v>9</v>
      </c>
      <c r="D73" s="4" t="s">
        <v>76</v>
      </c>
      <c r="E73" s="4">
        <v>16</v>
      </c>
      <c r="F73" s="28">
        <v>41397.444224537037</v>
      </c>
      <c r="G73" s="28">
        <v>41397.445381944446</v>
      </c>
      <c r="H73" s="28">
        <v>41397.445405092592</v>
      </c>
      <c r="I73" s="28">
        <v>41397.446111111109</v>
      </c>
      <c r="J73" s="4">
        <v>0.30769230769230799</v>
      </c>
      <c r="K73" s="4">
        <v>0</v>
      </c>
      <c r="L73" s="4" t="s">
        <v>15</v>
      </c>
      <c r="M73" s="4"/>
      <c r="N73" s="4"/>
    </row>
    <row r="74" spans="1:14" s="29" customFormat="1" ht="60" x14ac:dyDescent="0.25">
      <c r="A74" s="4">
        <v>73</v>
      </c>
      <c r="B74" s="4">
        <v>6</v>
      </c>
      <c r="C74" s="4">
        <v>10</v>
      </c>
      <c r="D74" s="30" t="s">
        <v>77</v>
      </c>
      <c r="E74" s="4">
        <v>16</v>
      </c>
      <c r="F74" s="28">
        <v>41397.445104166669</v>
      </c>
      <c r="G74" s="28">
        <v>41397.445706018516</v>
      </c>
      <c r="H74" s="28">
        <v>41397.445879629631</v>
      </c>
      <c r="I74" s="28">
        <v>41397.446145833332</v>
      </c>
      <c r="J74" s="4">
        <v>0.61538461538461497</v>
      </c>
      <c r="K74" s="4">
        <v>0</v>
      </c>
      <c r="L74" s="4" t="s">
        <v>15</v>
      </c>
      <c r="M74" s="4"/>
      <c r="N74" s="4"/>
    </row>
    <row r="75" spans="1:14" s="29" customFormat="1" x14ac:dyDescent="0.25">
      <c r="A75" s="4">
        <v>74</v>
      </c>
      <c r="B75" s="4">
        <v>6</v>
      </c>
      <c r="C75" s="4">
        <v>3</v>
      </c>
      <c r="D75" s="4" t="s">
        <v>78</v>
      </c>
      <c r="E75" s="4">
        <v>16</v>
      </c>
      <c r="F75" s="28">
        <v>41397.446030092593</v>
      </c>
      <c r="G75" s="28">
        <v>41397.446493055555</v>
      </c>
      <c r="H75" s="28">
        <v>41397.446504629632</v>
      </c>
      <c r="I75" s="28">
        <v>41397.447222222225</v>
      </c>
      <c r="J75" s="4">
        <v>0.42307692307692302</v>
      </c>
      <c r="K75" s="4">
        <v>0</v>
      </c>
      <c r="L75" s="4" t="s">
        <v>15</v>
      </c>
      <c r="M75" s="4"/>
      <c r="N75" s="4"/>
    </row>
    <row r="76" spans="1:14" s="29" customFormat="1" x14ac:dyDescent="0.25">
      <c r="A76" s="4">
        <v>75</v>
      </c>
      <c r="B76" s="4">
        <v>6</v>
      </c>
      <c r="C76" s="4">
        <v>10</v>
      </c>
      <c r="D76" s="4" t="s">
        <v>79</v>
      </c>
      <c r="E76" s="4">
        <v>16</v>
      </c>
      <c r="F76" s="28">
        <v>41397.446516203701</v>
      </c>
      <c r="G76" s="28">
        <v>41397.447060185186</v>
      </c>
      <c r="H76" s="28">
        <v>41397.447071759256</v>
      </c>
      <c r="I76" s="28">
        <v>41397.447326388887</v>
      </c>
      <c r="J76" s="4">
        <v>0.34615384615384598</v>
      </c>
      <c r="K76" s="4">
        <v>0</v>
      </c>
      <c r="L76" s="4" t="s">
        <v>15</v>
      </c>
      <c r="M76" s="4"/>
      <c r="N76" s="4"/>
    </row>
    <row r="77" spans="1:14" s="29" customFormat="1" x14ac:dyDescent="0.25">
      <c r="A77" s="4">
        <v>76</v>
      </c>
      <c r="B77" s="4">
        <v>6</v>
      </c>
      <c r="C77" s="4">
        <v>10</v>
      </c>
      <c r="D77" s="4" t="s">
        <v>80</v>
      </c>
      <c r="E77" s="4">
        <v>16</v>
      </c>
      <c r="F77" s="28">
        <v>41397.447395833333</v>
      </c>
      <c r="G77" s="28">
        <v>41397.447453703702</v>
      </c>
      <c r="H77" s="28">
        <v>41397.447708333333</v>
      </c>
      <c r="I77" s="28">
        <v>41397.447974537034</v>
      </c>
      <c r="J77" s="4">
        <v>0</v>
      </c>
      <c r="K77" s="4">
        <v>0</v>
      </c>
      <c r="L77" s="4" t="s">
        <v>15</v>
      </c>
      <c r="M77" s="4"/>
      <c r="N77" s="4"/>
    </row>
    <row r="78" spans="1:14" s="29" customFormat="1" x14ac:dyDescent="0.25">
      <c r="A78" s="4">
        <v>77</v>
      </c>
      <c r="B78" s="4">
        <v>6</v>
      </c>
      <c r="C78" s="4">
        <v>9</v>
      </c>
      <c r="D78" s="4" t="s">
        <v>81</v>
      </c>
      <c r="E78" s="4">
        <v>16</v>
      </c>
      <c r="F78" s="28">
        <v>41397.446886574071</v>
      </c>
      <c r="G78" s="28">
        <v>41397.447418981479</v>
      </c>
      <c r="H78" s="28">
        <v>41397.447442129633</v>
      </c>
      <c r="I78" s="28">
        <v>41397.448148148149</v>
      </c>
      <c r="J78" s="4">
        <v>0.34615384615384598</v>
      </c>
      <c r="K78" s="4">
        <v>0</v>
      </c>
      <c r="L78" s="4" t="s">
        <v>15</v>
      </c>
      <c r="M78" s="4"/>
      <c r="N78" s="4"/>
    </row>
    <row r="79" spans="1:14" s="29" customFormat="1" x14ac:dyDescent="0.25">
      <c r="A79" s="4">
        <v>78</v>
      </c>
      <c r="B79" s="4">
        <v>6</v>
      </c>
      <c r="C79" s="4">
        <v>10</v>
      </c>
      <c r="D79" s="4" t="s">
        <v>82</v>
      </c>
      <c r="E79" s="4">
        <v>16</v>
      </c>
      <c r="F79" s="28">
        <v>41397.448101851849</v>
      </c>
      <c r="G79" s="28">
        <v>41397.44866898148</v>
      </c>
      <c r="H79" s="28">
        <v>41397.448692129627</v>
      </c>
      <c r="I79" s="28">
        <v>41397.448958333334</v>
      </c>
      <c r="J79" s="4">
        <v>0.34615384615384598</v>
      </c>
      <c r="K79" s="4">
        <v>0</v>
      </c>
      <c r="L79" s="4" t="s">
        <v>15</v>
      </c>
      <c r="M79" s="4"/>
      <c r="N79" s="4"/>
    </row>
    <row r="80" spans="1:14" s="29" customFormat="1" x14ac:dyDescent="0.25">
      <c r="A80" s="4">
        <v>79</v>
      </c>
      <c r="B80" s="4">
        <v>6</v>
      </c>
      <c r="C80" s="4">
        <v>9</v>
      </c>
      <c r="D80" s="4" t="s">
        <v>83</v>
      </c>
      <c r="E80" s="4">
        <v>16</v>
      </c>
      <c r="F80" s="28">
        <v>41397.449282407404</v>
      </c>
      <c r="G80" s="28">
        <v>41397.448541666665</v>
      </c>
      <c r="H80" s="28">
        <v>41397.448576388888</v>
      </c>
      <c r="I80" s="28">
        <v>41397.449282407404</v>
      </c>
      <c r="J80" s="4">
        <v>0.5</v>
      </c>
      <c r="K80" s="4">
        <v>0</v>
      </c>
      <c r="L80" s="4" t="s">
        <v>15</v>
      </c>
      <c r="M80" s="4"/>
      <c r="N80" s="4"/>
    </row>
    <row r="81" spans="1:14" s="29" customFormat="1" x14ac:dyDescent="0.25">
      <c r="A81" s="4">
        <v>80</v>
      </c>
      <c r="B81" s="4">
        <v>6</v>
      </c>
      <c r="C81" s="4">
        <v>3</v>
      </c>
      <c r="D81" s="4" t="s">
        <v>84</v>
      </c>
      <c r="E81" s="4">
        <v>16</v>
      </c>
      <c r="F81" s="28">
        <v>41397.447939814818</v>
      </c>
      <c r="G81" s="28">
        <v>41397.44866898148</v>
      </c>
      <c r="H81" s="28">
        <v>41397.448680555557</v>
      </c>
      <c r="I81" s="28">
        <v>41397.44939814815</v>
      </c>
      <c r="J81" s="4">
        <v>1</v>
      </c>
      <c r="K81" s="4">
        <v>0</v>
      </c>
      <c r="L81" s="4" t="s">
        <v>15</v>
      </c>
      <c r="M81" s="4"/>
      <c r="N81" s="4"/>
    </row>
    <row r="82" spans="1:14" s="29" customFormat="1" x14ac:dyDescent="0.25">
      <c r="A82" s="4">
        <v>81</v>
      </c>
      <c r="B82" s="4">
        <v>6</v>
      </c>
      <c r="C82" s="4">
        <v>10</v>
      </c>
      <c r="D82" s="4" t="s">
        <v>85</v>
      </c>
      <c r="E82" s="4">
        <v>16</v>
      </c>
      <c r="F82" s="28">
        <v>41397.449884259258</v>
      </c>
      <c r="G82" s="28">
        <v>41397.450416666667</v>
      </c>
      <c r="H82" s="28">
        <v>41397.450416666667</v>
      </c>
      <c r="I82" s="28">
        <v>41397.450682870367</v>
      </c>
      <c r="J82" s="4">
        <v>0.38461538461538503</v>
      </c>
      <c r="K82" s="4">
        <v>0</v>
      </c>
      <c r="L82" s="4" t="s">
        <v>15</v>
      </c>
      <c r="M82" s="4"/>
      <c r="N82" s="4"/>
    </row>
    <row r="83" spans="1:14" s="29" customFormat="1" x14ac:dyDescent="0.25">
      <c r="A83" s="4">
        <v>82</v>
      </c>
      <c r="B83" s="4">
        <v>6</v>
      </c>
      <c r="C83" s="4">
        <v>10</v>
      </c>
      <c r="D83" s="4" t="s">
        <v>86</v>
      </c>
      <c r="E83" s="4">
        <v>16</v>
      </c>
      <c r="F83" s="28">
        <v>41397.45107638889</v>
      </c>
      <c r="G83" s="28">
        <v>41397.451770833337</v>
      </c>
      <c r="H83" s="28">
        <v>41397.451782407406</v>
      </c>
      <c r="I83" s="28">
        <v>41397.452048611114</v>
      </c>
      <c r="J83" s="4">
        <v>0.34615384615384598</v>
      </c>
      <c r="K83" s="4">
        <v>0</v>
      </c>
      <c r="L83" s="4" t="s">
        <v>15</v>
      </c>
      <c r="M83" s="4"/>
      <c r="N83" s="4"/>
    </row>
    <row r="84" spans="1:14" s="29" customFormat="1" x14ac:dyDescent="0.25">
      <c r="A84" s="4">
        <v>83</v>
      </c>
      <c r="B84" s="4">
        <v>6</v>
      </c>
      <c r="C84" s="4">
        <v>10</v>
      </c>
      <c r="D84" s="4" t="s">
        <v>87</v>
      </c>
      <c r="E84" s="4">
        <v>16</v>
      </c>
      <c r="F84" s="28">
        <v>41397.452152777776</v>
      </c>
      <c r="G84" s="28">
        <v>41397.452523148146</v>
      </c>
      <c r="H84" s="28">
        <v>41397.452534722222</v>
      </c>
      <c r="I84" s="28">
        <v>41397.452800925923</v>
      </c>
      <c r="J84" s="4">
        <v>0.30769230769230799</v>
      </c>
      <c r="K84" s="4">
        <v>0</v>
      </c>
      <c r="L84" s="4" t="s">
        <v>15</v>
      </c>
      <c r="M84" s="4"/>
      <c r="N84" s="4"/>
    </row>
    <row r="85" spans="1:14" s="29" customFormat="1" x14ac:dyDescent="0.25">
      <c r="A85" s="4">
        <v>84</v>
      </c>
      <c r="B85" s="4">
        <v>6</v>
      </c>
      <c r="C85" s="4">
        <v>10</v>
      </c>
      <c r="D85" s="4" t="s">
        <v>88</v>
      </c>
      <c r="E85" s="4">
        <v>16</v>
      </c>
      <c r="F85" s="28">
        <v>41397.452592592592</v>
      </c>
      <c r="G85" s="28">
        <v>41397.452604166669</v>
      </c>
      <c r="H85" s="28">
        <v>41397.452627314815</v>
      </c>
      <c r="I85" s="28">
        <v>41397.452893518515</v>
      </c>
      <c r="J85" s="4">
        <v>0</v>
      </c>
      <c r="K85" s="4">
        <v>0</v>
      </c>
      <c r="L85" s="4" t="s">
        <v>15</v>
      </c>
      <c r="M85" s="4"/>
      <c r="N85" s="4"/>
    </row>
    <row r="86" spans="1:14" s="29" customFormat="1" x14ac:dyDescent="0.25">
      <c r="A86" s="4">
        <v>85</v>
      </c>
      <c r="B86" s="4">
        <v>6</v>
      </c>
      <c r="C86" s="4">
        <v>10</v>
      </c>
      <c r="D86" s="4" t="s">
        <v>89</v>
      </c>
      <c r="E86" s="4">
        <v>16</v>
      </c>
      <c r="F86" s="28">
        <v>41397.452766203707</v>
      </c>
      <c r="G86" s="28">
        <v>41397.453981481478</v>
      </c>
      <c r="H86" s="28">
        <v>41397.454016203701</v>
      </c>
      <c r="I86" s="28">
        <v>41397.454282407409</v>
      </c>
      <c r="J86" s="4">
        <v>0.61538461538461497</v>
      </c>
      <c r="K86" s="4">
        <v>0</v>
      </c>
      <c r="L86" s="4" t="s">
        <v>15</v>
      </c>
      <c r="M86" s="4"/>
      <c r="N86" s="4"/>
    </row>
    <row r="87" spans="1:14" s="29" customFormat="1" x14ac:dyDescent="0.25">
      <c r="A87" s="4">
        <v>86</v>
      </c>
      <c r="B87" s="4">
        <v>6</v>
      </c>
      <c r="C87" s="4">
        <v>3</v>
      </c>
      <c r="D87" s="4" t="s">
        <v>90</v>
      </c>
      <c r="E87" s="4">
        <v>16</v>
      </c>
      <c r="F87" s="28">
        <v>41397.453182870369</v>
      </c>
      <c r="G87" s="28">
        <v>41397.453657407408</v>
      </c>
      <c r="H87" s="28">
        <v>41397.453692129631</v>
      </c>
      <c r="I87" s="28">
        <v>41397.454409722224</v>
      </c>
      <c r="J87" s="4">
        <v>0.42307692307692302</v>
      </c>
      <c r="K87" s="4">
        <v>0</v>
      </c>
      <c r="L87" s="4" t="s">
        <v>15</v>
      </c>
      <c r="M87" s="4"/>
      <c r="N87" s="4"/>
    </row>
    <row r="88" spans="1:14" s="29" customFormat="1" x14ac:dyDescent="0.25">
      <c r="A88" s="4">
        <v>87</v>
      </c>
      <c r="B88" s="4">
        <v>6</v>
      </c>
      <c r="C88" s="4">
        <v>10</v>
      </c>
      <c r="D88" s="4" t="s">
        <v>91</v>
      </c>
      <c r="E88" s="4">
        <v>16</v>
      </c>
      <c r="F88" s="28">
        <v>41397.454050925924</v>
      </c>
      <c r="G88" s="28">
        <v>41397.454768518517</v>
      </c>
      <c r="H88" s="28">
        <v>41397.454768518517</v>
      </c>
      <c r="I88" s="28">
        <v>41397.455034722225</v>
      </c>
      <c r="J88" s="4">
        <v>0.42307692307692302</v>
      </c>
      <c r="K88" s="4">
        <v>0</v>
      </c>
      <c r="L88" s="4" t="s">
        <v>15</v>
      </c>
      <c r="M88" s="4"/>
      <c r="N88" s="4"/>
    </row>
    <row r="89" spans="1:14" s="29" customFormat="1" ht="30" x14ac:dyDescent="0.25">
      <c r="A89" s="4">
        <v>88</v>
      </c>
      <c r="B89" s="4">
        <v>6</v>
      </c>
      <c r="C89" s="4">
        <v>9</v>
      </c>
      <c r="D89" s="30" t="s">
        <v>92</v>
      </c>
      <c r="E89" s="4">
        <v>16</v>
      </c>
      <c r="F89" s="28">
        <v>41397.452337962961</v>
      </c>
      <c r="G89" s="28">
        <v>41397.45453703704</v>
      </c>
      <c r="H89" s="28">
        <v>41397.454560185186</v>
      </c>
      <c r="I89" s="28">
        <v>41397.455266203702</v>
      </c>
      <c r="J89" s="4">
        <v>0.30769230769230799</v>
      </c>
      <c r="K89" s="4">
        <v>0</v>
      </c>
      <c r="L89" s="4" t="s">
        <v>15</v>
      </c>
      <c r="M89" s="4"/>
      <c r="N89" s="4"/>
    </row>
    <row r="90" spans="1:14" s="29" customFormat="1" x14ac:dyDescent="0.25">
      <c r="A90" s="4">
        <v>89</v>
      </c>
      <c r="B90" s="4">
        <v>6</v>
      </c>
      <c r="C90" s="4">
        <v>10</v>
      </c>
      <c r="D90" s="4" t="s">
        <v>93</v>
      </c>
      <c r="E90" s="4">
        <v>16</v>
      </c>
      <c r="F90" s="28">
        <v>41397.455497685187</v>
      </c>
      <c r="G90" s="28">
        <v>41397.455509259256</v>
      </c>
      <c r="H90" s="28">
        <v>41397.455717592595</v>
      </c>
      <c r="I90" s="28">
        <v>41397.455983796295</v>
      </c>
      <c r="J90" s="4">
        <v>3.8461538461538498E-2</v>
      </c>
      <c r="K90" s="4">
        <v>0</v>
      </c>
      <c r="L90" s="4" t="s">
        <v>15</v>
      </c>
      <c r="M90" s="4"/>
      <c r="N90" s="4"/>
    </row>
    <row r="91" spans="1:14" s="29" customFormat="1" x14ac:dyDescent="0.25">
      <c r="A91" s="4">
        <v>90</v>
      </c>
      <c r="B91" s="4">
        <v>6</v>
      </c>
      <c r="C91" s="4">
        <v>10</v>
      </c>
      <c r="D91" s="4" t="s">
        <v>94</v>
      </c>
      <c r="E91" s="4">
        <v>16</v>
      </c>
      <c r="F91" s="28">
        <v>41397.456018518518</v>
      </c>
      <c r="G91" s="28">
        <v>41397.456597222219</v>
      </c>
      <c r="H91" s="28">
        <v>41397.456666666665</v>
      </c>
      <c r="I91" s="28">
        <v>41397.456932870373</v>
      </c>
      <c r="J91" s="4">
        <v>0.34615384615384598</v>
      </c>
      <c r="K91" s="4">
        <v>0</v>
      </c>
      <c r="L91" s="4" t="s">
        <v>15</v>
      </c>
      <c r="M91" s="4"/>
      <c r="N91" s="4"/>
    </row>
    <row r="92" spans="1:14" s="29" customFormat="1" x14ac:dyDescent="0.25">
      <c r="A92" s="4">
        <v>91</v>
      </c>
      <c r="B92" s="4">
        <v>6</v>
      </c>
      <c r="C92" s="4">
        <v>3</v>
      </c>
      <c r="D92" s="4" t="s">
        <v>95</v>
      </c>
      <c r="E92" s="4">
        <v>16</v>
      </c>
      <c r="F92" s="28">
        <v>41397.456307870372</v>
      </c>
      <c r="G92" s="28">
        <v>41397.457291666666</v>
      </c>
      <c r="H92" s="28">
        <v>41397.457303240742</v>
      </c>
      <c r="I92" s="28">
        <v>41397.458009259259</v>
      </c>
      <c r="J92" s="4">
        <v>0.84615384615384603</v>
      </c>
      <c r="K92" s="4">
        <v>0</v>
      </c>
      <c r="L92" s="4" t="s">
        <v>15</v>
      </c>
      <c r="M92" s="4"/>
      <c r="N92" s="4"/>
    </row>
    <row r="93" spans="1:14" s="29" customFormat="1" x14ac:dyDescent="0.25">
      <c r="A93" s="4">
        <v>92</v>
      </c>
      <c r="B93" s="4">
        <v>6</v>
      </c>
      <c r="C93" s="4">
        <v>10</v>
      </c>
      <c r="D93" s="4" t="s">
        <v>96</v>
      </c>
      <c r="E93" s="4">
        <v>16</v>
      </c>
      <c r="F93" s="28">
        <v>41397.457048611112</v>
      </c>
      <c r="G93" s="28">
        <v>41397.457696759258</v>
      </c>
      <c r="H93" s="28">
        <v>41397.457916666666</v>
      </c>
      <c r="I93" s="28">
        <v>41397.458182870374</v>
      </c>
      <c r="J93" s="4">
        <v>0.46153846153846201</v>
      </c>
      <c r="K93" s="4">
        <v>0</v>
      </c>
      <c r="L93" s="4" t="s">
        <v>15</v>
      </c>
      <c r="M93" s="4"/>
      <c r="N93" s="4"/>
    </row>
    <row r="94" spans="1:14" s="29" customFormat="1" x14ac:dyDescent="0.25">
      <c r="A94" s="4">
        <v>93</v>
      </c>
      <c r="B94" s="4">
        <v>6</v>
      </c>
      <c r="C94" s="4">
        <v>10</v>
      </c>
      <c r="D94" s="4" t="s">
        <v>97</v>
      </c>
      <c r="E94" s="4">
        <v>16</v>
      </c>
      <c r="F94" s="28">
        <v>41397.459988425922</v>
      </c>
      <c r="G94" s="28">
        <v>41397.460034722222</v>
      </c>
      <c r="H94" s="28">
        <v>41397.460057870368</v>
      </c>
      <c r="I94" s="28">
        <v>41397.460324074076</v>
      </c>
      <c r="J94" s="4">
        <v>0</v>
      </c>
      <c r="K94" s="4">
        <v>0</v>
      </c>
      <c r="L94" s="4" t="s">
        <v>15</v>
      </c>
      <c r="M94" s="4"/>
      <c r="N94" s="4"/>
    </row>
    <row r="95" spans="1:14" s="29" customFormat="1" x14ac:dyDescent="0.25">
      <c r="A95" s="4">
        <v>94</v>
      </c>
      <c r="B95" s="4">
        <v>6</v>
      </c>
      <c r="C95" s="4">
        <v>10</v>
      </c>
      <c r="D95" s="4" t="s">
        <v>98</v>
      </c>
      <c r="E95" s="4">
        <v>16</v>
      </c>
      <c r="F95" s="28">
        <v>41397.460138888891</v>
      </c>
      <c r="G95" s="28">
        <v>41397.46056712963</v>
      </c>
      <c r="H95" s="28">
        <v>41397.46056712963</v>
      </c>
      <c r="I95" s="28">
        <v>41397.460833333331</v>
      </c>
      <c r="J95" s="4">
        <v>0.15384615384615399</v>
      </c>
      <c r="K95" s="4">
        <v>0</v>
      </c>
      <c r="L95" s="4" t="s">
        <v>15</v>
      </c>
      <c r="M95" s="4"/>
      <c r="N95" s="4"/>
    </row>
    <row r="96" spans="1:14" s="29" customFormat="1" x14ac:dyDescent="0.25">
      <c r="A96" s="4">
        <v>95</v>
      </c>
      <c r="B96" s="4">
        <v>6</v>
      </c>
      <c r="C96" s="4">
        <v>3</v>
      </c>
      <c r="D96" s="4" t="s">
        <v>99</v>
      </c>
      <c r="E96" s="4">
        <v>17</v>
      </c>
      <c r="F96" s="28">
        <v>41397.459583333337</v>
      </c>
      <c r="G96" s="28">
        <v>41397.460347222222</v>
      </c>
      <c r="H96" s="28">
        <v>41397.460405092592</v>
      </c>
      <c r="I96" s="28">
        <v>41397.461122685185</v>
      </c>
      <c r="J96" s="4">
        <v>0.115384615384615</v>
      </c>
      <c r="K96" s="4">
        <v>0</v>
      </c>
      <c r="L96" s="4" t="s">
        <v>15</v>
      </c>
      <c r="M96" s="4"/>
      <c r="N96" s="4"/>
    </row>
    <row r="97" spans="1:14" s="29" customFormat="1" x14ac:dyDescent="0.25">
      <c r="A97" s="4">
        <v>96</v>
      </c>
      <c r="B97" s="4">
        <v>6</v>
      </c>
      <c r="C97" s="4">
        <v>10</v>
      </c>
      <c r="D97" s="4" t="s">
        <v>100</v>
      </c>
      <c r="E97" s="4">
        <v>16</v>
      </c>
      <c r="F97" s="28">
        <v>41397.461145833331</v>
      </c>
      <c r="G97" s="28">
        <v>41397.461319444446</v>
      </c>
      <c r="H97" s="28">
        <v>41397.461319444446</v>
      </c>
      <c r="I97" s="28">
        <v>41397.461585648147</v>
      </c>
      <c r="J97" s="4">
        <v>0.115384615384615</v>
      </c>
      <c r="K97" s="4">
        <v>0</v>
      </c>
      <c r="L97" s="4" t="s">
        <v>15</v>
      </c>
      <c r="M97" s="4"/>
      <c r="N97" s="4"/>
    </row>
    <row r="98" spans="1:14" s="29" customFormat="1" x14ac:dyDescent="0.25">
      <c r="A98" s="4">
        <v>97</v>
      </c>
      <c r="B98" s="4">
        <v>6</v>
      </c>
      <c r="C98" s="4">
        <v>3</v>
      </c>
      <c r="D98" s="4" t="s">
        <v>101</v>
      </c>
      <c r="E98" s="4">
        <v>17</v>
      </c>
      <c r="F98" s="28">
        <v>41397.460752314815</v>
      </c>
      <c r="G98" s="28">
        <v>41397.461226851854</v>
      </c>
      <c r="H98" s="28">
        <v>41397.461226851854</v>
      </c>
      <c r="I98" s="28">
        <v>41397.46193287037</v>
      </c>
      <c r="J98" s="4">
        <v>0.19230769230769201</v>
      </c>
      <c r="K98" s="4">
        <v>0</v>
      </c>
      <c r="L98" s="4" t="s">
        <v>15</v>
      </c>
      <c r="M98" s="4"/>
      <c r="N98" s="4"/>
    </row>
    <row r="99" spans="1:14" s="29" customFormat="1" ht="60" x14ac:dyDescent="0.25">
      <c r="A99" s="4">
        <v>98</v>
      </c>
      <c r="B99" s="4">
        <v>6</v>
      </c>
      <c r="C99" s="4">
        <v>9</v>
      </c>
      <c r="D99" s="30" t="s">
        <v>102</v>
      </c>
      <c r="E99" s="4">
        <v>17</v>
      </c>
      <c r="F99" s="28">
        <v>41397.459594907406</v>
      </c>
      <c r="G99" s="28">
        <v>41397.462743055556</v>
      </c>
      <c r="H99" s="28">
        <v>41397.462916666664</v>
      </c>
      <c r="I99" s="28">
        <v>41397.463622685187</v>
      </c>
      <c r="J99" s="4">
        <v>0.53846153846153899</v>
      </c>
      <c r="K99" s="4">
        <v>0</v>
      </c>
      <c r="L99" s="4" t="s">
        <v>15</v>
      </c>
      <c r="M99" s="4"/>
      <c r="N99" s="4"/>
    </row>
    <row r="100" spans="1:14" s="29" customFormat="1" x14ac:dyDescent="0.25">
      <c r="A100" s="4">
        <v>99</v>
      </c>
      <c r="B100" s="4">
        <v>6</v>
      </c>
      <c r="C100" s="4">
        <v>3</v>
      </c>
      <c r="D100" s="4" t="s">
        <v>103</v>
      </c>
      <c r="E100" s="4">
        <v>17</v>
      </c>
      <c r="F100" s="28">
        <v>41397.462777777779</v>
      </c>
      <c r="G100" s="28">
        <v>41397.463217592594</v>
      </c>
      <c r="H100" s="28">
        <v>41397.463229166664</v>
      </c>
      <c r="I100" s="28">
        <v>41397.463946759257</v>
      </c>
      <c r="J100" s="4">
        <v>0.15384615384615399</v>
      </c>
      <c r="K100" s="4">
        <v>0</v>
      </c>
      <c r="L100" s="4" t="s">
        <v>15</v>
      </c>
      <c r="M100" s="4"/>
      <c r="N100" s="4"/>
    </row>
    <row r="101" spans="1:14" s="29" customFormat="1" x14ac:dyDescent="0.25">
      <c r="A101" s="4">
        <v>100</v>
      </c>
      <c r="B101" s="4">
        <v>6</v>
      </c>
      <c r="C101" s="4">
        <v>10</v>
      </c>
      <c r="D101" s="4" t="s">
        <v>104</v>
      </c>
      <c r="E101" s="4">
        <v>16</v>
      </c>
      <c r="F101" s="28">
        <v>41397.463587962964</v>
      </c>
      <c r="G101" s="28">
        <v>41397.463807870372</v>
      </c>
      <c r="H101" s="28">
        <v>41397.463819444441</v>
      </c>
      <c r="I101" s="28">
        <v>41397.464085648149</v>
      </c>
      <c r="J101" s="4">
        <v>0.115384615384615</v>
      </c>
      <c r="K101" s="4">
        <v>0</v>
      </c>
      <c r="L101" s="4" t="s">
        <v>15</v>
      </c>
      <c r="M101" s="4"/>
      <c r="N101" s="4"/>
    </row>
    <row r="102" spans="1:14" s="29" customFormat="1" x14ac:dyDescent="0.25">
      <c r="A102" s="4">
        <v>101</v>
      </c>
      <c r="B102" s="4">
        <v>6</v>
      </c>
      <c r="C102" s="4">
        <v>10</v>
      </c>
      <c r="D102" s="4" t="s">
        <v>105</v>
      </c>
      <c r="E102" s="4">
        <v>16</v>
      </c>
      <c r="F102" s="28">
        <v>41397.463900462964</v>
      </c>
      <c r="G102" s="28">
        <v>41397.464120370372</v>
      </c>
      <c r="H102" s="28">
        <v>41397.464131944442</v>
      </c>
      <c r="I102" s="28">
        <v>41397.464398148149</v>
      </c>
      <c r="J102" s="4">
        <v>0.115384615384615</v>
      </c>
      <c r="K102" s="4">
        <v>0</v>
      </c>
      <c r="L102" s="4" t="s">
        <v>15</v>
      </c>
      <c r="M102" s="4"/>
      <c r="N102" s="4"/>
    </row>
    <row r="103" spans="1:14" s="29" customFormat="1" x14ac:dyDescent="0.25">
      <c r="A103" s="4">
        <v>102</v>
      </c>
      <c r="B103" s="4">
        <v>6</v>
      </c>
      <c r="C103" s="4">
        <v>9</v>
      </c>
      <c r="D103" s="4" t="s">
        <v>106</v>
      </c>
      <c r="E103" s="4">
        <v>18</v>
      </c>
      <c r="F103" s="28">
        <v>41397.463275462964</v>
      </c>
      <c r="G103" s="28">
        <v>41397.463692129626</v>
      </c>
      <c r="H103" s="28">
        <v>41397.463726851849</v>
      </c>
      <c r="I103" s="28">
        <v>41397.464421296296</v>
      </c>
      <c r="J103" s="4">
        <v>-3.8461538461538498E-2</v>
      </c>
      <c r="K103" s="4">
        <v>0</v>
      </c>
      <c r="L103" s="4" t="s">
        <v>15</v>
      </c>
      <c r="M103" s="4"/>
      <c r="N103" s="4"/>
    </row>
    <row r="104" spans="1:14" s="29" customFormat="1" x14ac:dyDescent="0.25">
      <c r="A104" s="4">
        <v>103</v>
      </c>
      <c r="B104" s="4">
        <v>6</v>
      </c>
      <c r="C104" s="4">
        <v>3</v>
      </c>
      <c r="D104" s="4" t="s">
        <v>107</v>
      </c>
      <c r="E104" s="4">
        <v>18</v>
      </c>
      <c r="F104" s="28">
        <v>41397.463495370372</v>
      </c>
      <c r="G104" s="28">
        <v>41397.463935185187</v>
      </c>
      <c r="H104" s="28">
        <v>41397.463935185187</v>
      </c>
      <c r="I104" s="28">
        <v>41397.46465277778</v>
      </c>
      <c r="J104" s="4">
        <v>0.61538461538461497</v>
      </c>
      <c r="K104" s="4">
        <v>0</v>
      </c>
      <c r="L104" s="4" t="s">
        <v>15</v>
      </c>
      <c r="M104" s="4"/>
      <c r="N104" s="4"/>
    </row>
    <row r="105" spans="1:14" s="29" customFormat="1" x14ac:dyDescent="0.25">
      <c r="A105" s="4">
        <v>104</v>
      </c>
      <c r="B105" s="4">
        <v>6</v>
      </c>
      <c r="C105" s="4">
        <v>9</v>
      </c>
      <c r="D105" s="4" t="s">
        <v>108</v>
      </c>
      <c r="E105" s="4">
        <v>18</v>
      </c>
      <c r="F105" s="28">
        <v>41397.464143518519</v>
      </c>
      <c r="G105" s="28">
        <v>41397.464282407411</v>
      </c>
      <c r="H105" s="28">
        <v>41397.464317129627</v>
      </c>
      <c r="I105" s="28">
        <v>41397.46502314815</v>
      </c>
      <c r="J105" s="4">
        <v>0.19230769230769201</v>
      </c>
      <c r="K105" s="4">
        <v>0</v>
      </c>
      <c r="L105" s="4" t="s">
        <v>15</v>
      </c>
      <c r="M105" s="4"/>
      <c r="N105" s="4"/>
    </row>
    <row r="106" spans="1:14" s="29" customFormat="1" x14ac:dyDescent="0.25">
      <c r="A106" s="4">
        <v>105</v>
      </c>
      <c r="B106" s="4">
        <v>6</v>
      </c>
      <c r="C106" s="4">
        <v>10</v>
      </c>
      <c r="D106" s="4" t="s">
        <v>109</v>
      </c>
      <c r="E106" s="4">
        <v>16</v>
      </c>
      <c r="F106" s="28">
        <v>41397.464733796296</v>
      </c>
      <c r="G106" s="28">
        <v>41397.464861111112</v>
      </c>
      <c r="H106" s="28">
        <v>41397.464872685188</v>
      </c>
      <c r="I106" s="28">
        <v>41397.465138888889</v>
      </c>
      <c r="J106" s="4">
        <v>3.8461538461538498E-2</v>
      </c>
      <c r="K106" s="4">
        <v>0</v>
      </c>
      <c r="L106" s="4" t="s">
        <v>15</v>
      </c>
      <c r="M106" s="4"/>
      <c r="N106" s="4"/>
    </row>
    <row r="107" spans="1:14" s="29" customFormat="1" x14ac:dyDescent="0.25">
      <c r="A107" s="4">
        <v>106</v>
      </c>
      <c r="B107" s="4">
        <v>6</v>
      </c>
      <c r="C107" s="4">
        <v>9</v>
      </c>
      <c r="D107" s="4" t="s">
        <v>110</v>
      </c>
      <c r="E107" s="4">
        <v>18</v>
      </c>
      <c r="F107" s="28">
        <v>41397.46434027778</v>
      </c>
      <c r="G107" s="28">
        <v>41397.464421296296</v>
      </c>
      <c r="H107" s="28">
        <v>41397.464467592596</v>
      </c>
      <c r="I107" s="28">
        <v>41397.465173611112</v>
      </c>
      <c r="J107" s="4">
        <v>0.230769230769231</v>
      </c>
      <c r="K107" s="4">
        <v>0</v>
      </c>
      <c r="L107" s="4" t="s">
        <v>15</v>
      </c>
      <c r="M107" s="4"/>
      <c r="N107" s="4"/>
    </row>
    <row r="108" spans="1:14" s="29" customFormat="1" x14ac:dyDescent="0.25">
      <c r="A108" s="4">
        <v>107</v>
      </c>
      <c r="B108" s="4">
        <v>6</v>
      </c>
      <c r="C108" s="4">
        <v>9</v>
      </c>
      <c r="D108" s="4" t="s">
        <v>111</v>
      </c>
      <c r="E108" s="4">
        <v>18</v>
      </c>
      <c r="F108" s="28">
        <v>41397.464571759258</v>
      </c>
      <c r="G108" s="28">
        <v>41397.464942129627</v>
      </c>
      <c r="H108" s="28">
        <v>41397.46497685185</v>
      </c>
      <c r="I108" s="28">
        <v>41397.465682870374</v>
      </c>
      <c r="J108" s="4">
        <v>0.30769230769230799</v>
      </c>
      <c r="K108" s="4">
        <v>0</v>
      </c>
      <c r="L108" s="4" t="s">
        <v>15</v>
      </c>
      <c r="M108" s="4"/>
      <c r="N108" s="4"/>
    </row>
    <row r="109" spans="1:14" s="29" customFormat="1" x14ac:dyDescent="0.25">
      <c r="A109" s="4">
        <v>108</v>
      </c>
      <c r="B109" s="4">
        <v>6</v>
      </c>
      <c r="C109" s="4">
        <v>9</v>
      </c>
      <c r="D109" s="4" t="s">
        <v>112</v>
      </c>
      <c r="E109" s="4">
        <v>18</v>
      </c>
      <c r="F109" s="28">
        <v>41397.464999999997</v>
      </c>
      <c r="G109" s="28">
        <v>41397.465231481481</v>
      </c>
      <c r="H109" s="28">
        <v>41397.465243055558</v>
      </c>
      <c r="I109" s="28">
        <v>41397.465949074074</v>
      </c>
      <c r="J109" s="4">
        <v>0.230769230769231</v>
      </c>
      <c r="K109" s="4">
        <v>0</v>
      </c>
      <c r="L109" s="4" t="s">
        <v>15</v>
      </c>
      <c r="M109" s="4"/>
      <c r="N109" s="4"/>
    </row>
    <row r="110" spans="1:14" s="29" customFormat="1" x14ac:dyDescent="0.25">
      <c r="A110" s="4">
        <v>109</v>
      </c>
      <c r="B110" s="4">
        <v>6</v>
      </c>
      <c r="C110" s="4">
        <v>9</v>
      </c>
      <c r="D110" s="4" t="s">
        <v>113</v>
      </c>
      <c r="E110" s="4">
        <v>18</v>
      </c>
      <c r="F110" s="28">
        <v>41397.465532407405</v>
      </c>
      <c r="G110" s="28">
        <v>41397.465740740743</v>
      </c>
      <c r="H110" s="28">
        <v>41397.465775462966</v>
      </c>
      <c r="I110" s="28">
        <v>41397.466481481482</v>
      </c>
      <c r="J110" s="4">
        <v>0.19230769230769201</v>
      </c>
      <c r="K110" s="4">
        <v>0</v>
      </c>
      <c r="L110" s="4" t="s">
        <v>15</v>
      </c>
      <c r="M110" s="4"/>
      <c r="N110" s="4"/>
    </row>
    <row r="111" spans="1:14" s="29" customFormat="1" x14ac:dyDescent="0.25">
      <c r="A111" s="4">
        <v>110</v>
      </c>
      <c r="B111" s="4">
        <v>6</v>
      </c>
      <c r="C111" s="4">
        <v>3</v>
      </c>
      <c r="D111" s="4" t="s">
        <v>114</v>
      </c>
      <c r="E111" s="4">
        <v>18</v>
      </c>
      <c r="F111" s="28">
        <v>41397.466481481482</v>
      </c>
      <c r="G111" s="28">
        <v>41397.466828703706</v>
      </c>
      <c r="H111" s="28">
        <v>41397.466828703706</v>
      </c>
      <c r="I111" s="28">
        <v>41397.467546296299</v>
      </c>
      <c r="J111" s="4">
        <v>0.230769230769231</v>
      </c>
      <c r="K111" s="4">
        <v>0</v>
      </c>
      <c r="L111" s="4" t="s">
        <v>15</v>
      </c>
      <c r="M111" s="4"/>
      <c r="N111" s="4"/>
    </row>
    <row r="112" spans="1:14" s="29" customFormat="1" ht="30" x14ac:dyDescent="0.25">
      <c r="A112" s="4">
        <v>111</v>
      </c>
      <c r="B112" s="4">
        <v>6</v>
      </c>
      <c r="C112" s="4">
        <v>10</v>
      </c>
      <c r="D112" s="30" t="s">
        <v>115</v>
      </c>
      <c r="E112" s="4">
        <v>16</v>
      </c>
      <c r="F112" s="28">
        <v>41397.466898148145</v>
      </c>
      <c r="G112" s="28">
        <v>41397.467824074076</v>
      </c>
      <c r="H112" s="28">
        <v>41397.467835648145</v>
      </c>
      <c r="I112" s="28">
        <v>41397.468101851853</v>
      </c>
      <c r="J112" s="4">
        <v>0.42307692307692302</v>
      </c>
      <c r="K112" s="4">
        <v>0</v>
      </c>
      <c r="L112" s="4" t="s">
        <v>15</v>
      </c>
      <c r="M112" s="4"/>
      <c r="N112" s="4"/>
    </row>
    <row r="113" spans="1:14" s="29" customFormat="1" x14ac:dyDescent="0.25">
      <c r="A113" s="4">
        <v>112</v>
      </c>
      <c r="B113" s="4">
        <v>6</v>
      </c>
      <c r="C113" s="4">
        <v>3</v>
      </c>
      <c r="D113" s="4" t="s">
        <v>116</v>
      </c>
      <c r="E113" s="4">
        <v>19</v>
      </c>
      <c r="F113" s="28">
        <v>41397.471678240741</v>
      </c>
      <c r="G113" s="28">
        <v>41397.472303240742</v>
      </c>
      <c r="H113" s="28">
        <v>41397.472303240742</v>
      </c>
      <c r="I113" s="28">
        <v>41397.473009259258</v>
      </c>
      <c r="J113" s="4">
        <v>0.230769230769231</v>
      </c>
      <c r="K113" s="4">
        <v>0</v>
      </c>
      <c r="L113" s="4" t="s">
        <v>15</v>
      </c>
      <c r="M113" s="4"/>
      <c r="N113" s="4"/>
    </row>
    <row r="114" spans="1:14" s="29" customFormat="1" x14ac:dyDescent="0.25">
      <c r="A114" s="4">
        <v>113</v>
      </c>
      <c r="B114" s="4">
        <v>6</v>
      </c>
      <c r="C114" s="4">
        <v>10</v>
      </c>
      <c r="D114" s="4" t="s">
        <v>117</v>
      </c>
      <c r="E114" s="4">
        <v>16</v>
      </c>
      <c r="F114" s="28">
        <v>41397.473715277774</v>
      </c>
      <c r="G114" s="28">
        <v>41397.473865740743</v>
      </c>
      <c r="H114" s="28">
        <v>41397.473877314813</v>
      </c>
      <c r="I114" s="28">
        <v>41397.474143518521</v>
      </c>
      <c r="J114" s="4">
        <v>0.115384615384615</v>
      </c>
      <c r="K114" s="4">
        <v>0</v>
      </c>
      <c r="L114" s="4" t="s">
        <v>15</v>
      </c>
      <c r="M114" s="4"/>
      <c r="N114" s="4"/>
    </row>
    <row r="115" spans="1:14" s="29" customFormat="1" x14ac:dyDescent="0.25">
      <c r="A115" s="4">
        <v>114</v>
      </c>
      <c r="B115" s="4">
        <v>6</v>
      </c>
      <c r="C115" s="4">
        <v>3</v>
      </c>
      <c r="D115" s="4" t="s">
        <v>118</v>
      </c>
      <c r="E115" s="4">
        <v>19</v>
      </c>
      <c r="F115" s="28">
        <v>41397.473333333335</v>
      </c>
      <c r="G115" s="28">
        <v>41397.47347222222</v>
      </c>
      <c r="H115" s="28">
        <v>41397.473483796297</v>
      </c>
      <c r="I115" s="28">
        <v>41397.474178240744</v>
      </c>
      <c r="J115" s="4">
        <v>0.15384615384615399</v>
      </c>
      <c r="K115" s="4">
        <v>0</v>
      </c>
      <c r="L115" s="4" t="s">
        <v>15</v>
      </c>
      <c r="M115" s="4"/>
      <c r="N115" s="4"/>
    </row>
    <row r="116" spans="1:14" s="29" customFormat="1" x14ac:dyDescent="0.25">
      <c r="A116" s="4">
        <v>115</v>
      </c>
      <c r="B116" s="4">
        <v>6</v>
      </c>
      <c r="C116" s="4">
        <v>10</v>
      </c>
      <c r="D116" s="4" t="s">
        <v>119</v>
      </c>
      <c r="E116" s="4">
        <v>16</v>
      </c>
      <c r="F116" s="28">
        <v>41397.474039351851</v>
      </c>
      <c r="G116" s="28">
        <v>41397.474606481483</v>
      </c>
      <c r="H116" s="28">
        <v>41397.474606481483</v>
      </c>
      <c r="I116" s="28">
        <v>41397.474872685183</v>
      </c>
      <c r="J116" s="4">
        <v>0.38461538461538503</v>
      </c>
      <c r="K116" s="4">
        <v>0</v>
      </c>
      <c r="L116" s="4" t="s">
        <v>15</v>
      </c>
      <c r="M116" s="4"/>
      <c r="N116" s="4"/>
    </row>
    <row r="117" spans="1:14" s="29" customFormat="1" x14ac:dyDescent="0.25">
      <c r="A117" s="4">
        <v>116</v>
      </c>
      <c r="B117" s="4">
        <v>6</v>
      </c>
      <c r="C117" s="4">
        <v>10</v>
      </c>
      <c r="D117" s="4" t="s">
        <v>120</v>
      </c>
      <c r="E117" s="4">
        <v>16</v>
      </c>
      <c r="F117" s="28">
        <v>41397.475081018521</v>
      </c>
      <c r="G117" s="28">
        <v>41397.475254629629</v>
      </c>
      <c r="H117" s="28">
        <v>41397.475254629629</v>
      </c>
      <c r="I117" s="28">
        <v>41397.47552083333</v>
      </c>
      <c r="J117" s="4">
        <v>0.115384615384615</v>
      </c>
      <c r="K117" s="4">
        <v>0</v>
      </c>
      <c r="L117" s="4" t="s">
        <v>15</v>
      </c>
      <c r="M117" s="4"/>
      <c r="N117" s="4"/>
    </row>
    <row r="118" spans="1:14" s="29" customFormat="1" x14ac:dyDescent="0.25">
      <c r="A118" s="4">
        <v>117</v>
      </c>
      <c r="B118" s="4">
        <v>6</v>
      </c>
      <c r="C118" s="4">
        <v>9</v>
      </c>
      <c r="D118" s="4" t="s">
        <v>121</v>
      </c>
      <c r="E118" s="4">
        <v>19</v>
      </c>
      <c r="F118" s="28">
        <v>41397.474351851852</v>
      </c>
      <c r="G118" s="28">
        <v>41397.475138888891</v>
      </c>
      <c r="H118" s="28">
        <v>41397.475185185183</v>
      </c>
      <c r="I118" s="28">
        <v>41397.475891203707</v>
      </c>
      <c r="J118" s="4">
        <v>-7.69230769230769E-2</v>
      </c>
      <c r="K118" s="4">
        <v>0</v>
      </c>
      <c r="L118" s="4" t="s">
        <v>15</v>
      </c>
      <c r="M118" s="4"/>
      <c r="N118" s="4"/>
    </row>
    <row r="119" spans="1:14" s="29" customFormat="1" x14ac:dyDescent="0.25">
      <c r="A119" s="4">
        <v>118</v>
      </c>
      <c r="B119" s="4">
        <v>6</v>
      </c>
      <c r="C119" s="4">
        <v>3</v>
      </c>
      <c r="D119" s="4" t="s">
        <v>122</v>
      </c>
      <c r="E119" s="4">
        <v>19</v>
      </c>
      <c r="F119" s="28">
        <v>41397.475937499999</v>
      </c>
      <c r="G119" s="28">
        <v>41397.475231481483</v>
      </c>
      <c r="H119" s="28">
        <v>41397.475231481483</v>
      </c>
      <c r="I119" s="28">
        <v>41397.475937499999</v>
      </c>
      <c r="J119" s="4">
        <v>0.5</v>
      </c>
      <c r="K119" s="4">
        <v>0</v>
      </c>
      <c r="L119" s="4" t="s">
        <v>15</v>
      </c>
      <c r="M119" s="4"/>
      <c r="N119" s="4"/>
    </row>
    <row r="120" spans="1:14" s="29" customFormat="1" x14ac:dyDescent="0.25">
      <c r="A120" s="4">
        <v>119</v>
      </c>
      <c r="B120" s="4">
        <v>6</v>
      </c>
      <c r="C120" s="4">
        <v>9</v>
      </c>
      <c r="D120" s="4" t="s">
        <v>123</v>
      </c>
      <c r="E120" s="4">
        <v>19</v>
      </c>
      <c r="F120" s="28">
        <v>41397.475208333337</v>
      </c>
      <c r="G120" s="28">
        <v>41397.475462962961</v>
      </c>
      <c r="H120" s="28">
        <v>41397.475486111114</v>
      </c>
      <c r="I120" s="28">
        <v>41397.47619212963</v>
      </c>
      <c r="J120" s="4">
        <v>0.19230769230769201</v>
      </c>
      <c r="K120" s="4">
        <v>0</v>
      </c>
      <c r="L120" s="4" t="s">
        <v>15</v>
      </c>
      <c r="M120" s="4"/>
      <c r="N120" s="4"/>
    </row>
    <row r="121" spans="1:14" s="29" customFormat="1" x14ac:dyDescent="0.25">
      <c r="A121" s="4">
        <v>120</v>
      </c>
      <c r="B121" s="4">
        <v>6</v>
      </c>
      <c r="C121" s="4">
        <v>9</v>
      </c>
      <c r="D121" s="4" t="s">
        <v>124</v>
      </c>
      <c r="E121" s="4">
        <v>20</v>
      </c>
      <c r="F121" s="28">
        <v>41397.475555555553</v>
      </c>
      <c r="G121" s="28">
        <v>41397.476053240738</v>
      </c>
      <c r="H121" s="28">
        <v>41397.476087962961</v>
      </c>
      <c r="I121" s="28">
        <v>41397.476793981485</v>
      </c>
      <c r="J121" s="4">
        <v>0.269230769230769</v>
      </c>
      <c r="K121" s="4">
        <v>0</v>
      </c>
      <c r="L121" s="4" t="s">
        <v>15</v>
      </c>
      <c r="M121" s="4"/>
      <c r="N121" s="4"/>
    </row>
    <row r="122" spans="1:14" s="29" customFormat="1" x14ac:dyDescent="0.25">
      <c r="A122" s="4">
        <v>121</v>
      </c>
      <c r="B122" s="4">
        <v>6</v>
      </c>
      <c r="C122" s="4">
        <v>9</v>
      </c>
      <c r="D122" s="4" t="s">
        <v>125</v>
      </c>
      <c r="E122" s="4">
        <v>20</v>
      </c>
      <c r="F122" s="28">
        <v>41397.476388888892</v>
      </c>
      <c r="G122" s="28">
        <v>41397.476678240739</v>
      </c>
      <c r="H122" s="28">
        <v>41397.476689814815</v>
      </c>
      <c r="I122" s="28">
        <v>41397.477395833332</v>
      </c>
      <c r="J122" s="4">
        <v>3.8461538461538498E-2</v>
      </c>
      <c r="K122" s="4">
        <v>0</v>
      </c>
      <c r="L122" s="4" t="s">
        <v>15</v>
      </c>
      <c r="M122" s="4"/>
      <c r="N122" s="4"/>
    </row>
    <row r="123" spans="1:14" s="29" customFormat="1" x14ac:dyDescent="0.25">
      <c r="A123" s="4">
        <v>122</v>
      </c>
      <c r="B123" s="4">
        <v>6</v>
      </c>
      <c r="C123" s="4">
        <v>10</v>
      </c>
      <c r="D123" s="4" t="s">
        <v>126</v>
      </c>
      <c r="E123" s="4">
        <v>16</v>
      </c>
      <c r="F123" s="28">
        <v>41397.476840277777</v>
      </c>
      <c r="G123" s="28">
        <v>41397.477175925924</v>
      </c>
      <c r="H123" s="28">
        <v>41397.477187500001</v>
      </c>
      <c r="I123" s="28">
        <v>41397.477453703701</v>
      </c>
      <c r="J123" s="4">
        <v>0.34615384615384598</v>
      </c>
      <c r="K123" s="4">
        <v>0</v>
      </c>
      <c r="L123" s="4" t="s">
        <v>15</v>
      </c>
      <c r="M123" s="4"/>
      <c r="N123" s="4"/>
    </row>
    <row r="124" spans="1:14" s="29" customFormat="1" x14ac:dyDescent="0.25">
      <c r="A124" s="4">
        <v>123</v>
      </c>
      <c r="B124" s="4">
        <v>6</v>
      </c>
      <c r="C124" s="4">
        <v>3</v>
      </c>
      <c r="D124" s="4" t="s">
        <v>127</v>
      </c>
      <c r="E124" s="4">
        <v>20</v>
      </c>
      <c r="F124" s="28">
        <v>41397.476851851854</v>
      </c>
      <c r="G124" s="28">
        <v>41397.477037037039</v>
      </c>
      <c r="H124" s="28">
        <v>41397.477037037039</v>
      </c>
      <c r="I124" s="28">
        <v>41397.477743055555</v>
      </c>
      <c r="J124" s="4">
        <v>0.115384615384615</v>
      </c>
      <c r="K124" s="4">
        <v>0</v>
      </c>
      <c r="L124" s="4" t="s">
        <v>15</v>
      </c>
      <c r="M124" s="4"/>
      <c r="N124" s="4"/>
    </row>
    <row r="125" spans="1:14" s="29" customFormat="1" x14ac:dyDescent="0.25">
      <c r="A125" s="4">
        <v>124</v>
      </c>
      <c r="B125" s="4">
        <v>6</v>
      </c>
      <c r="C125" s="4">
        <v>9</v>
      </c>
      <c r="D125" s="4" t="s">
        <v>128</v>
      </c>
      <c r="E125" s="4">
        <v>20</v>
      </c>
      <c r="F125" s="28">
        <v>41397.477129629631</v>
      </c>
      <c r="G125" s="28">
        <v>41397.477372685185</v>
      </c>
      <c r="H125" s="28">
        <v>41397.477395833332</v>
      </c>
      <c r="I125" s="28">
        <v>41397.478101851855</v>
      </c>
      <c r="J125" s="4">
        <v>0.15384615384615399</v>
      </c>
      <c r="K125" s="4">
        <v>0</v>
      </c>
      <c r="L125" s="4" t="s">
        <v>15</v>
      </c>
      <c r="M125" s="4"/>
      <c r="N125" s="4"/>
    </row>
    <row r="126" spans="1:14" s="29" customFormat="1" x14ac:dyDescent="0.25">
      <c r="A126" s="4">
        <v>125</v>
      </c>
      <c r="B126" s="4">
        <v>6</v>
      </c>
      <c r="C126" s="4">
        <v>10</v>
      </c>
      <c r="D126" s="4" t="s">
        <v>129</v>
      </c>
      <c r="E126" s="4">
        <v>16</v>
      </c>
      <c r="F126" s="28">
        <v>41397.477638888886</v>
      </c>
      <c r="G126" s="28">
        <v>41397.477939814817</v>
      </c>
      <c r="H126" s="28">
        <v>41397.477939814817</v>
      </c>
      <c r="I126" s="28">
        <v>41397.478206018517</v>
      </c>
      <c r="J126" s="4">
        <v>0.115384615384615</v>
      </c>
      <c r="K126" s="4">
        <v>0</v>
      </c>
      <c r="L126" s="4" t="s">
        <v>15</v>
      </c>
      <c r="M126" s="4"/>
      <c r="N126" s="4"/>
    </row>
    <row r="127" spans="1:14" s="29" customFormat="1" x14ac:dyDescent="0.25">
      <c r="A127" s="4">
        <v>126</v>
      </c>
      <c r="B127" s="4">
        <v>6</v>
      </c>
      <c r="C127" s="4">
        <v>3</v>
      </c>
      <c r="D127" s="4" t="s">
        <v>130</v>
      </c>
      <c r="E127" s="4">
        <v>20</v>
      </c>
      <c r="F127" s="28">
        <v>41397.47991898148</v>
      </c>
      <c r="G127" s="28">
        <v>41397.479201388887</v>
      </c>
      <c r="H127" s="28">
        <v>41397.479224537034</v>
      </c>
      <c r="I127" s="28">
        <v>41397.47991898148</v>
      </c>
      <c r="J127" s="4">
        <v>0.38461538461538503</v>
      </c>
      <c r="K127" s="4">
        <v>0</v>
      </c>
      <c r="L127" s="4" t="s">
        <v>15</v>
      </c>
      <c r="M127" s="4"/>
      <c r="N127" s="4"/>
    </row>
    <row r="128" spans="1:14" s="29" customFormat="1" x14ac:dyDescent="0.25">
      <c r="A128" s="4">
        <v>127</v>
      </c>
      <c r="B128" s="4">
        <v>6</v>
      </c>
      <c r="C128" s="4">
        <v>10</v>
      </c>
      <c r="D128" s="31" t="s">
        <v>131</v>
      </c>
      <c r="E128" s="4">
        <v>16</v>
      </c>
      <c r="F128" s="28">
        <v>41397.481122685182</v>
      </c>
      <c r="G128" s="28">
        <v>41397.481273148151</v>
      </c>
      <c r="H128" s="28">
        <v>41397.481273148151</v>
      </c>
      <c r="I128" s="28">
        <v>41397.481539351851</v>
      </c>
      <c r="J128" s="4">
        <v>0.19230769230769201</v>
      </c>
      <c r="K128" s="4">
        <v>0</v>
      </c>
      <c r="L128" s="4" t="s">
        <v>15</v>
      </c>
      <c r="M128" s="4"/>
      <c r="N128" s="4"/>
    </row>
    <row r="129" spans="1:14" s="29" customFormat="1" x14ac:dyDescent="0.25">
      <c r="A129" s="4">
        <v>128</v>
      </c>
      <c r="B129" s="4">
        <v>6</v>
      </c>
      <c r="C129" s="4">
        <v>3</v>
      </c>
      <c r="D129" s="4" t="s">
        <v>132</v>
      </c>
      <c r="E129" s="4">
        <v>20</v>
      </c>
      <c r="F129" s="28">
        <v>41397.480636574073</v>
      </c>
      <c r="G129" s="28">
        <v>41397.480879629627</v>
      </c>
      <c r="H129" s="28">
        <v>41397.480902777781</v>
      </c>
      <c r="I129" s="28">
        <v>41397.48159722222</v>
      </c>
      <c r="J129" s="4">
        <v>7.69230769230769E-2</v>
      </c>
      <c r="K129" s="4">
        <v>0</v>
      </c>
      <c r="L129" s="4" t="s">
        <v>15</v>
      </c>
      <c r="M129" s="4"/>
      <c r="N129" s="4"/>
    </row>
    <row r="130" spans="1:14" s="29" customFormat="1" x14ac:dyDescent="0.25">
      <c r="A130" s="4">
        <v>129</v>
      </c>
      <c r="B130" s="4">
        <v>6</v>
      </c>
      <c r="C130" s="4">
        <v>3</v>
      </c>
      <c r="D130" s="4" t="s">
        <v>133</v>
      </c>
      <c r="E130" s="4">
        <v>20</v>
      </c>
      <c r="F130" s="28">
        <v>41397.480914351851</v>
      </c>
      <c r="G130" s="28">
        <v>41397.481064814812</v>
      </c>
      <c r="H130" s="28">
        <v>41397.481111111112</v>
      </c>
      <c r="I130" s="28">
        <v>41397.481805555559</v>
      </c>
      <c r="J130" s="4">
        <v>7.69230769230769E-2</v>
      </c>
      <c r="K130" s="4">
        <v>0</v>
      </c>
      <c r="L130" s="4" t="s">
        <v>15</v>
      </c>
      <c r="M130" s="4"/>
      <c r="N130" s="4"/>
    </row>
    <row r="131" spans="1:14" s="29" customFormat="1" x14ac:dyDescent="0.25">
      <c r="A131" s="4">
        <v>130</v>
      </c>
      <c r="B131" s="4">
        <v>6</v>
      </c>
      <c r="C131" s="4">
        <v>3</v>
      </c>
      <c r="D131" s="4" t="s">
        <v>134</v>
      </c>
      <c r="E131" s="4">
        <v>20</v>
      </c>
      <c r="F131" s="28">
        <v>41397.481446759259</v>
      </c>
      <c r="G131" s="28">
        <v>41397.48196759259</v>
      </c>
      <c r="H131" s="28">
        <v>41397.481990740744</v>
      </c>
      <c r="I131" s="28">
        <v>41397.482685185183</v>
      </c>
      <c r="J131" s="4">
        <v>0.38461538461538503</v>
      </c>
      <c r="K131" s="4">
        <v>0</v>
      </c>
      <c r="L131" s="4" t="s">
        <v>15</v>
      </c>
      <c r="M131" s="4"/>
      <c r="N131" s="4"/>
    </row>
    <row r="132" spans="1:14" s="29" customFormat="1" x14ac:dyDescent="0.25">
      <c r="A132" s="4">
        <v>131</v>
      </c>
      <c r="B132" s="4">
        <v>6</v>
      </c>
      <c r="C132" s="4">
        <v>3</v>
      </c>
      <c r="D132" s="4" t="s">
        <v>135</v>
      </c>
      <c r="E132" s="4">
        <v>20</v>
      </c>
      <c r="F132" s="28">
        <v>41397.481990740744</v>
      </c>
      <c r="G132" s="28">
        <v>41397.482152777775</v>
      </c>
      <c r="H132" s="28">
        <v>41397.482349537036</v>
      </c>
      <c r="I132" s="28">
        <v>41397.483055555553</v>
      </c>
      <c r="J132" s="4">
        <v>0.38461538461538503</v>
      </c>
      <c r="K132" s="4">
        <v>0</v>
      </c>
      <c r="L132" s="4" t="s">
        <v>15</v>
      </c>
      <c r="M132" s="4"/>
      <c r="N132" s="4"/>
    </row>
    <row r="133" spans="1:14" s="29" customFormat="1" x14ac:dyDescent="0.25">
      <c r="A133" s="4">
        <v>132</v>
      </c>
      <c r="B133" s="4">
        <v>6</v>
      </c>
      <c r="C133" s="4">
        <v>10</v>
      </c>
      <c r="D133" s="4" t="s">
        <v>136</v>
      </c>
      <c r="E133" s="4">
        <v>16</v>
      </c>
      <c r="F133" s="28">
        <v>41397.483275462961</v>
      </c>
      <c r="G133" s="28">
        <v>41397.484270833331</v>
      </c>
      <c r="H133" s="28">
        <v>41397.484340277777</v>
      </c>
      <c r="I133" s="28">
        <v>41397.484606481485</v>
      </c>
      <c r="J133" s="4">
        <v>0.42307692307692302</v>
      </c>
      <c r="K133" s="4">
        <v>0</v>
      </c>
      <c r="L133" s="4" t="s">
        <v>15</v>
      </c>
      <c r="M133" s="4"/>
      <c r="N133" s="4"/>
    </row>
    <row r="134" spans="1:14" s="29" customFormat="1" x14ac:dyDescent="0.25">
      <c r="A134" s="4">
        <v>133</v>
      </c>
      <c r="B134" s="4">
        <v>6</v>
      </c>
      <c r="C134" s="4">
        <v>9</v>
      </c>
      <c r="D134" s="4" t="s">
        <v>137</v>
      </c>
      <c r="E134" s="4">
        <v>20</v>
      </c>
      <c r="F134" s="28">
        <v>41397.483680555553</v>
      </c>
      <c r="G134" s="28">
        <v>41397.483877314815</v>
      </c>
      <c r="H134" s="28">
        <v>41397.483969907407</v>
      </c>
      <c r="I134" s="28">
        <v>41397.484675925924</v>
      </c>
      <c r="J134" s="4">
        <v>0.269230769230769</v>
      </c>
      <c r="K134" s="4">
        <v>0</v>
      </c>
      <c r="L134" s="4" t="s">
        <v>15</v>
      </c>
      <c r="M134" s="4"/>
      <c r="N134" s="4"/>
    </row>
    <row r="135" spans="1:14" s="29" customFormat="1" x14ac:dyDescent="0.25">
      <c r="A135" s="4">
        <v>134</v>
      </c>
      <c r="B135" s="4">
        <v>6</v>
      </c>
      <c r="C135" s="4">
        <v>10</v>
      </c>
      <c r="D135" s="4" t="s">
        <v>138</v>
      </c>
      <c r="E135" s="4">
        <v>16</v>
      </c>
      <c r="F135" s="28">
        <v>41397.484351851854</v>
      </c>
      <c r="G135" s="28">
        <v>41397.484490740739</v>
      </c>
      <c r="H135" s="28">
        <v>41397.484502314815</v>
      </c>
      <c r="I135" s="28">
        <v>41397.484768518516</v>
      </c>
      <c r="J135" s="4">
        <v>0.19230769230769201</v>
      </c>
      <c r="K135" s="4">
        <v>0</v>
      </c>
      <c r="L135" s="4" t="s">
        <v>15</v>
      </c>
      <c r="M135" s="4"/>
      <c r="N135" s="4"/>
    </row>
    <row r="136" spans="1:14" s="29" customFormat="1" x14ac:dyDescent="0.25">
      <c r="A136" s="4">
        <v>135</v>
      </c>
      <c r="B136" s="4">
        <v>6</v>
      </c>
      <c r="C136" s="4">
        <v>3</v>
      </c>
      <c r="D136" s="4" t="s">
        <v>139</v>
      </c>
      <c r="E136" s="4">
        <v>20</v>
      </c>
      <c r="F136" s="28">
        <v>41397.484131944446</v>
      </c>
      <c r="G136" s="28">
        <v>41397.484247685185</v>
      </c>
      <c r="H136" s="28">
        <v>41397.484259259261</v>
      </c>
      <c r="I136" s="28">
        <v>41397.484965277778</v>
      </c>
      <c r="J136" s="4">
        <v>0.15384615384615399</v>
      </c>
      <c r="K136" s="4">
        <v>0</v>
      </c>
      <c r="L136" s="4" t="s">
        <v>15</v>
      </c>
      <c r="M136" s="4"/>
      <c r="N136" s="4"/>
    </row>
    <row r="137" spans="1:14" s="29" customFormat="1" x14ac:dyDescent="0.25">
      <c r="A137" s="4">
        <v>136</v>
      </c>
      <c r="B137" s="4">
        <v>6</v>
      </c>
      <c r="C137" s="4">
        <v>10</v>
      </c>
      <c r="D137" s="4" t="s">
        <v>140</v>
      </c>
      <c r="E137" s="4">
        <v>16</v>
      </c>
      <c r="F137" s="28">
        <v>41397.4846875</v>
      </c>
      <c r="G137" s="28">
        <v>41397.485000000001</v>
      </c>
      <c r="H137" s="28">
        <v>41397.485011574077</v>
      </c>
      <c r="I137" s="28">
        <v>41397.485277777778</v>
      </c>
      <c r="J137" s="4">
        <v>0.230769230769231</v>
      </c>
      <c r="K137" s="4">
        <v>0</v>
      </c>
      <c r="L137" s="4" t="s">
        <v>15</v>
      </c>
      <c r="M137" s="4"/>
      <c r="N137" s="4"/>
    </row>
    <row r="138" spans="1:14" s="29" customFormat="1" x14ac:dyDescent="0.25">
      <c r="A138" s="4">
        <v>137</v>
      </c>
      <c r="B138" s="4">
        <v>6</v>
      </c>
      <c r="C138" s="4">
        <v>10</v>
      </c>
      <c r="D138" s="4" t="s">
        <v>141</v>
      </c>
      <c r="E138" s="4">
        <v>16</v>
      </c>
      <c r="F138" s="28">
        <v>41397.485115740739</v>
      </c>
      <c r="G138" s="28">
        <v>41397.486134259256</v>
      </c>
      <c r="H138" s="28">
        <v>41397.486145833333</v>
      </c>
      <c r="I138" s="28">
        <v>41397.48641203704</v>
      </c>
      <c r="J138" s="4">
        <v>0.30769230769230799</v>
      </c>
      <c r="K138" s="4">
        <v>0</v>
      </c>
      <c r="L138" s="4" t="s">
        <v>15</v>
      </c>
      <c r="M138" s="4"/>
      <c r="N138" s="4"/>
    </row>
    <row r="139" spans="1:14" s="29" customFormat="1" x14ac:dyDescent="0.25">
      <c r="A139" s="4">
        <v>138</v>
      </c>
      <c r="B139" s="4">
        <v>6</v>
      </c>
      <c r="C139" s="4">
        <v>10</v>
      </c>
      <c r="D139" s="4" t="s">
        <v>142</v>
      </c>
      <c r="E139" s="4">
        <v>16</v>
      </c>
      <c r="F139" s="28">
        <v>41397.486145833333</v>
      </c>
      <c r="G139" s="28">
        <v>41397.486331018517</v>
      </c>
      <c r="H139" s="28">
        <v>41397.486342592594</v>
      </c>
      <c r="I139" s="28">
        <v>41397.486608796295</v>
      </c>
      <c r="J139" s="4">
        <v>0.15384615384615399</v>
      </c>
      <c r="K139" s="4">
        <v>0</v>
      </c>
      <c r="L139" s="4" t="s">
        <v>15</v>
      </c>
      <c r="M139" s="4"/>
      <c r="N139" s="4"/>
    </row>
    <row r="140" spans="1:14" s="29" customFormat="1" x14ac:dyDescent="0.25">
      <c r="A140" s="4">
        <v>139</v>
      </c>
      <c r="B140" s="4">
        <v>6</v>
      </c>
      <c r="C140" s="4">
        <v>10</v>
      </c>
      <c r="D140" s="31" t="s">
        <v>143</v>
      </c>
      <c r="E140" s="4">
        <v>16</v>
      </c>
      <c r="F140" s="28">
        <v>41397.486620370371</v>
      </c>
      <c r="G140" s="28">
        <v>41397.486747685187</v>
      </c>
      <c r="H140" s="28">
        <v>41397.486759259256</v>
      </c>
      <c r="I140" s="28">
        <v>41397.487025462964</v>
      </c>
      <c r="J140" s="4">
        <v>0.15384615384615399</v>
      </c>
      <c r="K140" s="4">
        <v>0</v>
      </c>
      <c r="L140" s="4" t="s">
        <v>15</v>
      </c>
      <c r="M140" s="4"/>
      <c r="N140" s="4"/>
    </row>
    <row r="141" spans="1:14" s="29" customFormat="1" x14ac:dyDescent="0.25">
      <c r="A141" s="4">
        <v>140</v>
      </c>
      <c r="B141" s="4">
        <v>6</v>
      </c>
      <c r="C141" s="4">
        <v>3</v>
      </c>
      <c r="D141" s="4" t="s">
        <v>144</v>
      </c>
      <c r="E141" s="4">
        <v>20</v>
      </c>
      <c r="F141" s="28">
        <v>41397.48777777778</v>
      </c>
      <c r="G141" s="28">
        <v>41397.487870370373</v>
      </c>
      <c r="H141" s="28">
        <v>41397.487893518519</v>
      </c>
      <c r="I141" s="28">
        <v>41397.488587962966</v>
      </c>
      <c r="J141" s="4">
        <v>0.15384615384615399</v>
      </c>
      <c r="K141" s="4">
        <v>0</v>
      </c>
      <c r="L141" s="4" t="s">
        <v>15</v>
      </c>
      <c r="M141" s="4"/>
      <c r="N141" s="4"/>
    </row>
    <row r="142" spans="1:14" s="29" customFormat="1" x14ac:dyDescent="0.25">
      <c r="A142" s="4">
        <v>141</v>
      </c>
      <c r="B142" s="4">
        <v>6</v>
      </c>
      <c r="C142" s="4">
        <v>10</v>
      </c>
      <c r="D142" s="4" t="s">
        <v>145</v>
      </c>
      <c r="E142" s="4">
        <v>16</v>
      </c>
      <c r="F142" s="28">
        <v>41397.487835648149</v>
      </c>
      <c r="G142" s="28">
        <v>41397.488402777781</v>
      </c>
      <c r="H142" s="28">
        <v>41397.488449074073</v>
      </c>
      <c r="I142" s="28">
        <v>41397.488715277781</v>
      </c>
      <c r="J142" s="4">
        <v>0.5</v>
      </c>
      <c r="K142" s="4">
        <v>0</v>
      </c>
      <c r="L142" s="4" t="s">
        <v>15</v>
      </c>
      <c r="M142" s="4"/>
      <c r="N142" s="4"/>
    </row>
    <row r="143" spans="1:14" s="29" customFormat="1" x14ac:dyDescent="0.25">
      <c r="A143" s="4">
        <v>142</v>
      </c>
      <c r="B143" s="4">
        <v>6</v>
      </c>
      <c r="C143" s="4">
        <v>10</v>
      </c>
      <c r="D143" s="4" t="s">
        <v>146</v>
      </c>
      <c r="E143" s="4">
        <v>16</v>
      </c>
      <c r="F143" s="28">
        <v>41397.489548611113</v>
      </c>
      <c r="G143" s="28">
        <v>41397.489664351851</v>
      </c>
      <c r="H143" s="28">
        <v>41397.489687499998</v>
      </c>
      <c r="I143" s="28">
        <v>41397.489953703705</v>
      </c>
      <c r="J143" s="4">
        <v>0.115384615384615</v>
      </c>
      <c r="K143" s="4">
        <v>0</v>
      </c>
      <c r="L143" s="4" t="s">
        <v>15</v>
      </c>
      <c r="M143" s="4"/>
      <c r="N143" s="4"/>
    </row>
    <row r="144" spans="1:14" s="29" customFormat="1" x14ac:dyDescent="0.25">
      <c r="A144" s="4">
        <v>143</v>
      </c>
      <c r="B144" s="4">
        <v>6</v>
      </c>
      <c r="C144" s="4">
        <v>10</v>
      </c>
      <c r="D144" s="4" t="s">
        <v>147</v>
      </c>
      <c r="E144" s="4">
        <v>16</v>
      </c>
      <c r="F144" s="28">
        <v>41397.490034722221</v>
      </c>
      <c r="G144" s="28">
        <v>41397.490763888891</v>
      </c>
      <c r="H144" s="28">
        <v>41397.49077546296</v>
      </c>
      <c r="I144" s="28">
        <v>41397.491041666668</v>
      </c>
      <c r="J144" s="4">
        <v>0.53846153846153899</v>
      </c>
      <c r="K144" s="4">
        <v>0</v>
      </c>
      <c r="L144" s="4" t="s">
        <v>15</v>
      </c>
      <c r="M144" s="4"/>
      <c r="N144" s="4"/>
    </row>
    <row r="145" spans="1:14" s="29" customFormat="1" x14ac:dyDescent="0.25">
      <c r="A145" s="4">
        <v>144</v>
      </c>
      <c r="B145" s="4">
        <v>13</v>
      </c>
      <c r="C145" s="4">
        <v>11</v>
      </c>
      <c r="D145" s="4" t="s">
        <v>148</v>
      </c>
      <c r="E145" s="4">
        <v>32</v>
      </c>
      <c r="F145" s="28">
        <v>41398.559050925927</v>
      </c>
      <c r="G145" s="28">
        <v>41398.558368055557</v>
      </c>
      <c r="H145" s="28">
        <v>41398.558391203704</v>
      </c>
      <c r="I145" s="28">
        <v>41398.559050925927</v>
      </c>
      <c r="J145" s="4">
        <v>0.77777777777777801</v>
      </c>
      <c r="K145" s="4">
        <v>0</v>
      </c>
      <c r="L145" s="4" t="s">
        <v>15</v>
      </c>
      <c r="M145" s="4"/>
      <c r="N145" s="4"/>
    </row>
    <row r="146" spans="1:14" s="29" customFormat="1" x14ac:dyDescent="0.25">
      <c r="A146" s="4">
        <v>145</v>
      </c>
      <c r="B146" s="4">
        <v>13</v>
      </c>
      <c r="C146" s="4">
        <v>11</v>
      </c>
      <c r="D146" s="4" t="s">
        <v>149</v>
      </c>
      <c r="E146" s="4">
        <v>32</v>
      </c>
      <c r="F146" s="28">
        <v>41398.558738425927</v>
      </c>
      <c r="G146" s="28">
        <v>41398.558993055558</v>
      </c>
      <c r="H146" s="28">
        <v>41398.559027777781</v>
      </c>
      <c r="I146" s="28">
        <v>41398.559699074074</v>
      </c>
      <c r="J146" s="4">
        <v>0.66666666666666696</v>
      </c>
      <c r="K146" s="4">
        <v>0</v>
      </c>
      <c r="L146" s="4" t="s">
        <v>15</v>
      </c>
      <c r="M146" s="4"/>
      <c r="N146" s="4"/>
    </row>
    <row r="147" spans="1:14" s="29" customFormat="1" ht="30" x14ac:dyDescent="0.25">
      <c r="A147" s="4">
        <v>146</v>
      </c>
      <c r="B147" s="4">
        <v>13</v>
      </c>
      <c r="C147" s="4">
        <v>11</v>
      </c>
      <c r="D147" s="30" t="s">
        <v>150</v>
      </c>
      <c r="E147" s="4">
        <v>32</v>
      </c>
      <c r="F147" s="28">
        <v>41398.55909722222</v>
      </c>
      <c r="G147" s="28">
        <v>41398.559421296297</v>
      </c>
      <c r="H147" s="28">
        <v>41398.559444444443</v>
      </c>
      <c r="I147" s="28">
        <v>41398.560104166667</v>
      </c>
      <c r="J147" s="4">
        <v>0.66666666666666696</v>
      </c>
      <c r="K147" s="4">
        <v>0</v>
      </c>
      <c r="L147" s="4" t="s">
        <v>15</v>
      </c>
      <c r="M147" s="4"/>
      <c r="N147" s="4"/>
    </row>
    <row r="148" spans="1:14" s="29" customFormat="1" x14ac:dyDescent="0.25">
      <c r="A148" s="4">
        <v>147</v>
      </c>
      <c r="B148" s="4">
        <v>13</v>
      </c>
      <c r="C148" s="4">
        <v>11</v>
      </c>
      <c r="D148" s="4" t="s">
        <v>151</v>
      </c>
      <c r="E148" s="4">
        <v>32</v>
      </c>
      <c r="F148" s="28">
        <v>41398.559537037036</v>
      </c>
      <c r="G148" s="28">
        <v>41398.559629629628</v>
      </c>
      <c r="H148" s="28">
        <v>41398.559652777774</v>
      </c>
      <c r="I148" s="28">
        <v>41398.560324074075</v>
      </c>
      <c r="J148" s="4">
        <v>0.33333333333333298</v>
      </c>
      <c r="K148" s="4">
        <v>0</v>
      </c>
      <c r="L148" s="4" t="s">
        <v>15</v>
      </c>
      <c r="M148" s="4"/>
      <c r="N148" s="4"/>
    </row>
    <row r="149" spans="1:14" s="29" customFormat="1" x14ac:dyDescent="0.25">
      <c r="A149" s="4">
        <v>148</v>
      </c>
      <c r="B149" s="4">
        <v>13</v>
      </c>
      <c r="C149" s="4">
        <v>11</v>
      </c>
      <c r="D149" s="4" t="s">
        <v>152</v>
      </c>
      <c r="E149" s="4">
        <v>32</v>
      </c>
      <c r="F149" s="28">
        <v>41398.55978009259</v>
      </c>
      <c r="G149" s="28">
        <v>41398.559837962966</v>
      </c>
      <c r="H149" s="28">
        <v>41398.559861111113</v>
      </c>
      <c r="I149" s="28">
        <v>41398.560532407406</v>
      </c>
      <c r="J149" s="4">
        <v>0.22222222222222199</v>
      </c>
      <c r="K149" s="4">
        <v>0</v>
      </c>
      <c r="L149" s="4" t="s">
        <v>15</v>
      </c>
      <c r="M149" s="4"/>
      <c r="N149" s="4"/>
    </row>
    <row r="150" spans="1:14" s="29" customFormat="1" x14ac:dyDescent="0.25">
      <c r="A150" s="4">
        <v>149</v>
      </c>
      <c r="B150" s="4">
        <v>13</v>
      </c>
      <c r="C150" s="4">
        <v>11</v>
      </c>
      <c r="D150" s="4" t="s">
        <v>153</v>
      </c>
      <c r="E150" s="4">
        <v>32</v>
      </c>
      <c r="F150" s="28">
        <v>41398.559895833336</v>
      </c>
      <c r="G150" s="28">
        <v>41398.559999999998</v>
      </c>
      <c r="H150" s="28">
        <v>41398.560034722221</v>
      </c>
      <c r="I150" s="28">
        <v>41398.560694444444</v>
      </c>
      <c r="J150" s="4">
        <v>0.33333333333333298</v>
      </c>
      <c r="K150" s="4">
        <v>0</v>
      </c>
      <c r="L150" s="4" t="s">
        <v>15</v>
      </c>
      <c r="M150" s="4"/>
      <c r="N150" s="4"/>
    </row>
    <row r="151" spans="1:14" s="29" customFormat="1" x14ac:dyDescent="0.25">
      <c r="A151" s="4">
        <v>150</v>
      </c>
      <c r="B151" s="4">
        <v>13</v>
      </c>
      <c r="C151" s="4">
        <v>11</v>
      </c>
      <c r="D151" s="4" t="s">
        <v>154</v>
      </c>
      <c r="E151" s="4">
        <v>32</v>
      </c>
      <c r="F151" s="28">
        <v>41398.560081018521</v>
      </c>
      <c r="G151" s="28">
        <v>41398.560185185182</v>
      </c>
      <c r="H151" s="28">
        <v>41398.560208333336</v>
      </c>
      <c r="I151" s="28">
        <v>41398.560879629629</v>
      </c>
      <c r="J151" s="4">
        <v>0.44444444444444398</v>
      </c>
      <c r="K151" s="4">
        <v>0</v>
      </c>
      <c r="L151" s="4" t="s">
        <v>15</v>
      </c>
      <c r="M151" s="4"/>
      <c r="N151" s="4"/>
    </row>
    <row r="152" spans="1:14" s="29" customFormat="1" x14ac:dyDescent="0.25">
      <c r="A152" s="4">
        <v>151</v>
      </c>
      <c r="B152" s="4">
        <v>13</v>
      </c>
      <c r="C152" s="4">
        <v>11</v>
      </c>
      <c r="D152" s="4" t="s">
        <v>155</v>
      </c>
      <c r="E152" s="4">
        <v>32</v>
      </c>
      <c r="F152" s="28">
        <v>41398.560277777775</v>
      </c>
      <c r="G152" s="28">
        <v>41398.56050925926</v>
      </c>
      <c r="H152" s="28">
        <v>41398.560520833336</v>
      </c>
      <c r="I152" s="28">
        <v>41398.561192129629</v>
      </c>
      <c r="J152" s="4">
        <v>0.77777777777777801</v>
      </c>
      <c r="K152" s="4">
        <v>0</v>
      </c>
      <c r="L152" s="4" t="s">
        <v>15</v>
      </c>
      <c r="M152" s="4"/>
      <c r="N152" s="4"/>
    </row>
    <row r="153" spans="1:14" s="29" customFormat="1" x14ac:dyDescent="0.25">
      <c r="A153" s="4">
        <v>152</v>
      </c>
      <c r="B153" s="4">
        <v>13</v>
      </c>
      <c r="C153" s="4">
        <v>11</v>
      </c>
      <c r="D153" s="4" t="s">
        <v>156</v>
      </c>
      <c r="E153" s="4">
        <v>32</v>
      </c>
      <c r="F153" s="28">
        <v>41398.560567129629</v>
      </c>
      <c r="G153" s="28">
        <v>41398.560671296298</v>
      </c>
      <c r="H153" s="28">
        <v>41398.560682870368</v>
      </c>
      <c r="I153" s="28">
        <v>41398.561354166668</v>
      </c>
      <c r="J153" s="4">
        <v>0.44444444444444398</v>
      </c>
      <c r="K153" s="4">
        <v>0</v>
      </c>
      <c r="L153" s="4" t="s">
        <v>15</v>
      </c>
      <c r="M153" s="4"/>
      <c r="N153" s="4"/>
    </row>
    <row r="154" spans="1:14" s="29" customFormat="1" x14ac:dyDescent="0.25">
      <c r="A154" s="4">
        <v>153</v>
      </c>
      <c r="B154" s="4">
        <v>13</v>
      </c>
      <c r="C154" s="4">
        <v>11</v>
      </c>
      <c r="D154" s="4" t="s">
        <v>157</v>
      </c>
      <c r="E154" s="4">
        <v>32</v>
      </c>
      <c r="F154" s="28">
        <v>41398.560717592591</v>
      </c>
      <c r="G154" s="28">
        <v>41398.560879629629</v>
      </c>
      <c r="H154" s="28">
        <v>41398.560902777775</v>
      </c>
      <c r="I154" s="28">
        <v>41398.561562499999</v>
      </c>
      <c r="J154" s="4">
        <v>0.55555555555555602</v>
      </c>
      <c r="K154" s="4">
        <v>0</v>
      </c>
      <c r="L154" s="4" t="s">
        <v>15</v>
      </c>
      <c r="M154" s="4"/>
      <c r="N154" s="4"/>
    </row>
    <row r="155" spans="1:14" s="29" customFormat="1" x14ac:dyDescent="0.25">
      <c r="A155" s="4">
        <v>154</v>
      </c>
      <c r="B155" s="4">
        <v>13</v>
      </c>
      <c r="C155" s="4">
        <v>11</v>
      </c>
      <c r="D155" s="4" t="s">
        <v>158</v>
      </c>
      <c r="E155" s="4">
        <v>32</v>
      </c>
      <c r="F155" s="28">
        <v>41398.561423611114</v>
      </c>
      <c r="G155" s="28">
        <v>41398.561655092592</v>
      </c>
      <c r="H155" s="28">
        <v>41398.561678240738</v>
      </c>
      <c r="I155" s="28">
        <v>41398.562337962961</v>
      </c>
      <c r="J155" s="4">
        <v>1</v>
      </c>
      <c r="K155" s="4">
        <v>0</v>
      </c>
      <c r="L155" s="4" t="s">
        <v>15</v>
      </c>
      <c r="M155" s="4"/>
      <c r="N155" s="4"/>
    </row>
    <row r="156" spans="1:14" s="29" customFormat="1" x14ac:dyDescent="0.25">
      <c r="A156" s="4">
        <v>155</v>
      </c>
      <c r="B156" s="4">
        <v>13</v>
      </c>
      <c r="C156" s="4">
        <v>11</v>
      </c>
      <c r="D156" s="4" t="s">
        <v>159</v>
      </c>
      <c r="E156" s="4">
        <v>32</v>
      </c>
      <c r="F156" s="28">
        <v>41398.561736111114</v>
      </c>
      <c r="G156" s="28">
        <v>41398.561956018515</v>
      </c>
      <c r="H156" s="28">
        <v>41398.561979166669</v>
      </c>
      <c r="I156" s="28">
        <v>41398.562650462962</v>
      </c>
      <c r="J156" s="4">
        <v>0.66666666666666696</v>
      </c>
      <c r="K156" s="4">
        <v>0</v>
      </c>
      <c r="L156" s="4" t="s">
        <v>15</v>
      </c>
      <c r="M156" s="4"/>
      <c r="N156" s="4"/>
    </row>
    <row r="157" spans="1:14" s="29" customFormat="1" x14ac:dyDescent="0.25">
      <c r="A157" s="4">
        <v>156</v>
      </c>
      <c r="B157" s="4">
        <v>14</v>
      </c>
      <c r="C157" s="4">
        <v>10</v>
      </c>
      <c r="D157" s="4" t="s">
        <v>160</v>
      </c>
      <c r="E157" s="4"/>
      <c r="F157" s="28">
        <v>41404.429039351853</v>
      </c>
      <c r="G157" s="28">
        <v>41404.428796296299</v>
      </c>
      <c r="H157" s="28">
        <v>41404.428796296299</v>
      </c>
      <c r="I157" s="28">
        <v>41404.429039351853</v>
      </c>
      <c r="J157" s="4">
        <v>0.36363636363636398</v>
      </c>
      <c r="K157" s="4">
        <v>0</v>
      </c>
      <c r="L157" s="4" t="s">
        <v>15</v>
      </c>
      <c r="M157" s="4"/>
      <c r="N157" s="4"/>
    </row>
    <row r="158" spans="1:14" s="29" customFormat="1" x14ac:dyDescent="0.25">
      <c r="A158" s="4">
        <v>157</v>
      </c>
      <c r="B158" s="4">
        <v>14</v>
      </c>
      <c r="C158" s="4">
        <v>10</v>
      </c>
      <c r="D158" s="4" t="s">
        <v>161</v>
      </c>
      <c r="E158" s="4"/>
      <c r="F158" s="28">
        <v>41404.429224537038</v>
      </c>
      <c r="G158" s="28">
        <v>41404.429479166669</v>
      </c>
      <c r="H158" s="28">
        <v>41404.429502314815</v>
      </c>
      <c r="I158" s="28">
        <v>41404.429745370369</v>
      </c>
      <c r="J158" s="4">
        <v>0.45454545454545497</v>
      </c>
      <c r="K158" s="4">
        <v>0</v>
      </c>
      <c r="L158" s="4" t="s">
        <v>15</v>
      </c>
      <c r="M158" s="4"/>
      <c r="N158" s="4"/>
    </row>
    <row r="159" spans="1:14" s="29" customFormat="1" x14ac:dyDescent="0.25">
      <c r="A159" s="4">
        <v>158</v>
      </c>
      <c r="B159" s="4">
        <v>14</v>
      </c>
      <c r="C159" s="4">
        <v>10</v>
      </c>
      <c r="D159" s="4" t="s">
        <v>162</v>
      </c>
      <c r="E159" s="4"/>
      <c r="F159" s="28">
        <v>41404.430590277778</v>
      </c>
      <c r="G159" s="28">
        <v>41404.430891203701</v>
      </c>
      <c r="H159" s="28">
        <v>41404.430891203701</v>
      </c>
      <c r="I159" s="28">
        <v>41404.431145833332</v>
      </c>
      <c r="J159" s="4">
        <v>0.54545454545454497</v>
      </c>
      <c r="K159" s="4">
        <v>0</v>
      </c>
      <c r="L159" s="4" t="s">
        <v>15</v>
      </c>
      <c r="M159" s="4"/>
      <c r="N159" s="4"/>
    </row>
    <row r="160" spans="1:14" s="29" customFormat="1" x14ac:dyDescent="0.25">
      <c r="A160" s="4">
        <v>159</v>
      </c>
      <c r="B160" s="4">
        <v>14</v>
      </c>
      <c r="C160" s="4">
        <v>10</v>
      </c>
      <c r="D160" s="4" t="s">
        <v>163</v>
      </c>
      <c r="E160" s="4"/>
      <c r="F160" s="28">
        <v>41404.430914351855</v>
      </c>
      <c r="G160" s="28">
        <v>41404.43109953704</v>
      </c>
      <c r="H160" s="28">
        <v>41404.431111111109</v>
      </c>
      <c r="I160" s="28">
        <v>41404.431354166663</v>
      </c>
      <c r="J160" s="4">
        <v>0.54545454545454497</v>
      </c>
      <c r="K160" s="4">
        <v>0</v>
      </c>
      <c r="L160" s="4" t="s">
        <v>15</v>
      </c>
      <c r="M160" s="4"/>
      <c r="N160" s="4"/>
    </row>
    <row r="161" spans="1:14" s="29" customFormat="1" x14ac:dyDescent="0.25">
      <c r="A161" s="4">
        <v>160</v>
      </c>
      <c r="B161" s="4">
        <v>14</v>
      </c>
      <c r="C161" s="4">
        <v>10</v>
      </c>
      <c r="D161" s="4" t="s">
        <v>164</v>
      </c>
      <c r="E161" s="4"/>
      <c r="F161" s="28">
        <v>41404.431168981479</v>
      </c>
      <c r="G161" s="28">
        <v>41404.431192129632</v>
      </c>
      <c r="H161" s="28">
        <v>41404.431203703702</v>
      </c>
      <c r="I161" s="28">
        <v>41404.431458333333</v>
      </c>
      <c r="J161" s="4">
        <v>0.18181818181818199</v>
      </c>
      <c r="K161" s="4">
        <v>0</v>
      </c>
      <c r="L161" s="4" t="s">
        <v>15</v>
      </c>
      <c r="M161" s="4"/>
      <c r="N161" s="4"/>
    </row>
    <row r="162" spans="1:14" s="29" customFormat="1" x14ac:dyDescent="0.25">
      <c r="A162" s="4">
        <v>161</v>
      </c>
      <c r="B162" s="4">
        <v>14</v>
      </c>
      <c r="C162" s="4">
        <v>10</v>
      </c>
      <c r="D162" s="4" t="s">
        <v>165</v>
      </c>
      <c r="E162" s="4"/>
      <c r="F162" s="28">
        <v>41404.431238425925</v>
      </c>
      <c r="G162" s="28">
        <v>41404.431331018517</v>
      </c>
      <c r="H162" s="28">
        <v>41404.431331018517</v>
      </c>
      <c r="I162" s="28">
        <v>41404.431574074071</v>
      </c>
      <c r="J162" s="4">
        <v>0.18181818181818199</v>
      </c>
      <c r="K162" s="4">
        <v>0</v>
      </c>
      <c r="L162" s="4" t="s">
        <v>15</v>
      </c>
      <c r="M162" s="4"/>
      <c r="N162" s="4"/>
    </row>
    <row r="163" spans="1:14" s="29" customFormat="1" x14ac:dyDescent="0.25">
      <c r="A163" s="4">
        <v>162</v>
      </c>
      <c r="B163" s="4">
        <v>14</v>
      </c>
      <c r="C163" s="4">
        <v>10</v>
      </c>
      <c r="D163" s="4" t="s">
        <v>166</v>
      </c>
      <c r="E163" s="4"/>
      <c r="F163" s="28">
        <v>41404.431342592594</v>
      </c>
      <c r="G163" s="28">
        <v>41404.431400462963</v>
      </c>
      <c r="H163" s="28">
        <v>41404.43141203704</v>
      </c>
      <c r="I163" s="28">
        <v>41404.431655092594</v>
      </c>
      <c r="J163" s="4">
        <v>0.27272727272727298</v>
      </c>
      <c r="K163" s="4">
        <v>0</v>
      </c>
      <c r="L163" s="4" t="s">
        <v>15</v>
      </c>
      <c r="M163" s="4"/>
      <c r="N163" s="4"/>
    </row>
    <row r="164" spans="1:14" s="29" customFormat="1" x14ac:dyDescent="0.25">
      <c r="A164" s="4">
        <v>163</v>
      </c>
      <c r="B164" s="4">
        <v>14</v>
      </c>
      <c r="C164" s="4">
        <v>10</v>
      </c>
      <c r="D164" s="4" t="s">
        <v>167</v>
      </c>
      <c r="E164" s="4"/>
      <c r="F164" s="28">
        <v>41404.431481481479</v>
      </c>
      <c r="G164" s="28">
        <v>41404.43167824074</v>
      </c>
      <c r="H164" s="28">
        <v>41404.431689814817</v>
      </c>
      <c r="I164" s="28">
        <v>41404.431932870371</v>
      </c>
      <c r="J164" s="4">
        <v>0.54545454545454497</v>
      </c>
      <c r="K164" s="4">
        <v>0</v>
      </c>
      <c r="L164" s="4" t="s">
        <v>15</v>
      </c>
      <c r="M164" s="4"/>
      <c r="N164" s="4"/>
    </row>
    <row r="165" spans="1:14" s="29" customFormat="1" x14ac:dyDescent="0.25">
      <c r="A165" s="4">
        <v>164</v>
      </c>
      <c r="B165" s="4">
        <v>14</v>
      </c>
      <c r="C165" s="4">
        <v>10</v>
      </c>
      <c r="D165" s="4" t="s">
        <v>168</v>
      </c>
      <c r="E165" s="4"/>
      <c r="F165" s="28">
        <v>41404.43240740741</v>
      </c>
      <c r="G165" s="28">
        <v>41404.43273148148</v>
      </c>
      <c r="H165" s="28">
        <v>41404.43273148148</v>
      </c>
      <c r="I165" s="28">
        <v>41404.432986111111</v>
      </c>
      <c r="J165" s="4">
        <v>0.54545454545454497</v>
      </c>
      <c r="K165" s="4">
        <v>0</v>
      </c>
      <c r="L165" s="4" t="s">
        <v>15</v>
      </c>
      <c r="M165" s="4"/>
      <c r="N165" s="4"/>
    </row>
    <row r="166" spans="1:14" s="29" customFormat="1" x14ac:dyDescent="0.25">
      <c r="A166" s="4">
        <v>165</v>
      </c>
      <c r="B166" s="4">
        <v>14</v>
      </c>
      <c r="C166" s="4">
        <v>10</v>
      </c>
      <c r="D166" s="4" t="s">
        <v>169</v>
      </c>
      <c r="E166" s="4"/>
      <c r="F166" s="28">
        <v>41404.432835648149</v>
      </c>
      <c r="G166" s="28">
        <v>41404.433113425926</v>
      </c>
      <c r="H166" s="28">
        <v>41404.433113425926</v>
      </c>
      <c r="I166" s="28">
        <v>41404.433368055557</v>
      </c>
      <c r="J166" s="4">
        <v>0.45454545454545497</v>
      </c>
      <c r="K166" s="4">
        <v>0</v>
      </c>
      <c r="L166" s="4" t="s">
        <v>15</v>
      </c>
      <c r="M166" s="4"/>
      <c r="N166" s="4"/>
    </row>
    <row r="167" spans="1:14" s="29" customFormat="1" x14ac:dyDescent="0.25">
      <c r="A167" s="4">
        <v>166</v>
      </c>
      <c r="B167" s="4">
        <v>14</v>
      </c>
      <c r="C167" s="4">
        <v>10</v>
      </c>
      <c r="D167" s="4" t="s">
        <v>170</v>
      </c>
      <c r="E167" s="4"/>
      <c r="F167" s="28">
        <v>41404.434918981482</v>
      </c>
      <c r="G167" s="28">
        <v>41404.435173611113</v>
      </c>
      <c r="H167" s="28">
        <v>41404.435185185182</v>
      </c>
      <c r="I167" s="28">
        <v>41404.435428240744</v>
      </c>
      <c r="J167" s="4">
        <v>0.54545454545454497</v>
      </c>
      <c r="K167" s="4">
        <v>0</v>
      </c>
      <c r="L167" s="4" t="s">
        <v>15</v>
      </c>
      <c r="M167" s="4"/>
      <c r="N167" s="4"/>
    </row>
    <row r="168" spans="1:14" s="29" customFormat="1" x14ac:dyDescent="0.25">
      <c r="A168" s="4">
        <v>167</v>
      </c>
      <c r="B168" s="4">
        <v>14</v>
      </c>
      <c r="C168" s="4">
        <v>10</v>
      </c>
      <c r="D168" s="4" t="s">
        <v>171</v>
      </c>
      <c r="E168" s="4"/>
      <c r="F168" s="28">
        <v>41404.436145833337</v>
      </c>
      <c r="G168" s="28">
        <v>41404.436319444445</v>
      </c>
      <c r="H168" s="28">
        <v>41404.436319444445</v>
      </c>
      <c r="I168" s="28">
        <v>41404.436562499999</v>
      </c>
      <c r="J168" s="4">
        <v>0.36363636363636398</v>
      </c>
      <c r="K168" s="4">
        <v>0</v>
      </c>
      <c r="L168" s="4" t="s">
        <v>15</v>
      </c>
      <c r="M168" s="4"/>
      <c r="N168" s="4"/>
    </row>
    <row r="169" spans="1:14" s="29" customFormat="1" x14ac:dyDescent="0.25">
      <c r="A169" s="4">
        <v>168</v>
      </c>
      <c r="B169" s="4">
        <v>14</v>
      </c>
      <c r="C169" s="4">
        <v>10</v>
      </c>
      <c r="D169" s="4" t="s">
        <v>172</v>
      </c>
      <c r="E169" s="4"/>
      <c r="F169" s="28">
        <v>41404.436932870369</v>
      </c>
      <c r="G169" s="28">
        <v>41404.437164351853</v>
      </c>
      <c r="H169" s="28">
        <v>41404.437175925923</v>
      </c>
      <c r="I169" s="28">
        <v>41404.437418981484</v>
      </c>
      <c r="J169" s="4">
        <v>0.45454545454545497</v>
      </c>
      <c r="K169" s="4">
        <v>0</v>
      </c>
      <c r="L169" s="4" t="s">
        <v>15</v>
      </c>
      <c r="M169" s="4"/>
      <c r="N169" s="4"/>
    </row>
    <row r="170" spans="1:14" s="29" customFormat="1" x14ac:dyDescent="0.25">
      <c r="A170" s="4">
        <v>169</v>
      </c>
      <c r="B170" s="4">
        <v>14</v>
      </c>
      <c r="C170" s="4">
        <v>10</v>
      </c>
      <c r="D170" s="4" t="s">
        <v>173</v>
      </c>
      <c r="E170" s="4"/>
      <c r="F170" s="28">
        <v>41404.438587962963</v>
      </c>
      <c r="G170" s="28">
        <v>41404.438854166663</v>
      </c>
      <c r="H170" s="28">
        <v>41404.43886574074</v>
      </c>
      <c r="I170" s="28">
        <v>41404.439108796294</v>
      </c>
      <c r="J170" s="4">
        <v>0.45454545454545497</v>
      </c>
      <c r="K170" s="4">
        <v>0</v>
      </c>
      <c r="L170" s="4" t="s">
        <v>15</v>
      </c>
      <c r="M170" s="4"/>
      <c r="N170" s="4"/>
    </row>
    <row r="171" spans="1:14" s="29" customFormat="1" x14ac:dyDescent="0.25">
      <c r="A171" s="4">
        <v>170</v>
      </c>
      <c r="B171" s="4">
        <v>14</v>
      </c>
      <c r="C171" s="4">
        <v>10</v>
      </c>
      <c r="D171" s="31" t="s">
        <v>174</v>
      </c>
      <c r="E171" s="4"/>
      <c r="F171" s="28">
        <v>41404.439062500001</v>
      </c>
      <c r="G171" s="28">
        <v>41404.439155092594</v>
      </c>
      <c r="H171" s="28">
        <v>41404.439155092594</v>
      </c>
      <c r="I171" s="28">
        <v>41404.439398148148</v>
      </c>
      <c r="J171" s="4">
        <v>0.18181818181818199</v>
      </c>
      <c r="K171" s="4">
        <v>0</v>
      </c>
      <c r="L171" s="4" t="s">
        <v>15</v>
      </c>
      <c r="M171" s="4"/>
      <c r="N171" s="4"/>
    </row>
    <row r="172" spans="1:14" s="29" customFormat="1" x14ac:dyDescent="0.25">
      <c r="A172" s="4">
        <v>171</v>
      </c>
      <c r="B172" s="4">
        <v>14</v>
      </c>
      <c r="C172" s="4">
        <v>10</v>
      </c>
      <c r="D172" s="4" t="s">
        <v>175</v>
      </c>
      <c r="E172" s="4"/>
      <c r="F172" s="28">
        <v>41404.441979166666</v>
      </c>
      <c r="G172" s="28">
        <v>41404.442233796297</v>
      </c>
      <c r="H172" s="28">
        <v>41404.442245370374</v>
      </c>
      <c r="I172" s="28">
        <v>41404.442488425928</v>
      </c>
      <c r="J172" s="4">
        <v>0.54545454545454497</v>
      </c>
      <c r="K172" s="4">
        <v>0</v>
      </c>
      <c r="L172" s="4" t="s">
        <v>15</v>
      </c>
      <c r="M172" s="4"/>
      <c r="N172" s="4"/>
    </row>
    <row r="173" spans="1:14" s="29" customFormat="1" x14ac:dyDescent="0.25">
      <c r="A173" s="4">
        <v>172</v>
      </c>
      <c r="B173" s="4">
        <v>14</v>
      </c>
      <c r="C173" s="4">
        <v>10</v>
      </c>
      <c r="D173" s="4" t="s">
        <v>176</v>
      </c>
      <c r="E173" s="4"/>
      <c r="F173" s="28">
        <v>41404.450567129628</v>
      </c>
      <c r="G173" s="28">
        <v>41404.450601851851</v>
      </c>
      <c r="H173" s="28">
        <v>41404.450601851851</v>
      </c>
      <c r="I173" s="28">
        <v>41404.450844907406</v>
      </c>
      <c r="J173" s="4">
        <v>0.18181818181818199</v>
      </c>
      <c r="K173" s="4">
        <v>0</v>
      </c>
      <c r="L173" s="4" t="s">
        <v>15</v>
      </c>
      <c r="M173" s="4"/>
      <c r="N173" s="4"/>
    </row>
    <row r="174" spans="1:14" s="29" customFormat="1" x14ac:dyDescent="0.25">
      <c r="A174" s="4">
        <v>173</v>
      </c>
      <c r="B174" s="4">
        <v>14</v>
      </c>
      <c r="C174" s="4">
        <v>10</v>
      </c>
      <c r="D174" s="4" t="s">
        <v>177</v>
      </c>
      <c r="E174" s="4"/>
      <c r="F174" s="28">
        <v>41404.457094907404</v>
      </c>
      <c r="G174" s="28">
        <v>41404.45684027778</v>
      </c>
      <c r="H174" s="28">
        <v>41404.45685185185</v>
      </c>
      <c r="I174" s="28">
        <v>41404.457094907404</v>
      </c>
      <c r="J174" s="4">
        <v>0.27272727272727298</v>
      </c>
      <c r="K174" s="4">
        <v>0</v>
      </c>
      <c r="L174" s="4" t="s">
        <v>15</v>
      </c>
      <c r="M174" s="4"/>
      <c r="N174" s="4"/>
    </row>
    <row r="175" spans="1:14" s="29" customFormat="1" x14ac:dyDescent="0.25">
      <c r="A175" s="4">
        <v>174</v>
      </c>
      <c r="B175" s="4">
        <v>14</v>
      </c>
      <c r="C175" s="4">
        <v>10</v>
      </c>
      <c r="D175" s="4" t="s">
        <v>178</v>
      </c>
      <c r="E175" s="4"/>
      <c r="F175" s="28">
        <v>41404.456863425927</v>
      </c>
      <c r="G175" s="28">
        <v>41404.457349537035</v>
      </c>
      <c r="H175" s="28">
        <v>41404.457349537035</v>
      </c>
      <c r="I175" s="28">
        <v>41404.457592592589</v>
      </c>
      <c r="J175" s="4">
        <v>1</v>
      </c>
      <c r="K175" s="4">
        <v>0</v>
      </c>
      <c r="L175" s="4" t="s">
        <v>15</v>
      </c>
      <c r="M175" s="4"/>
      <c r="N175" s="4"/>
    </row>
    <row r="176" spans="1:14" s="29" customFormat="1" x14ac:dyDescent="0.25">
      <c r="A176" s="4">
        <v>175</v>
      </c>
      <c r="B176" s="4">
        <v>14</v>
      </c>
      <c r="C176" s="4">
        <v>10</v>
      </c>
      <c r="D176" s="4" t="s">
        <v>179</v>
      </c>
      <c r="E176" s="4"/>
      <c r="F176" s="28">
        <v>41404.458912037036</v>
      </c>
      <c r="G176" s="28">
        <v>41404.459351851852</v>
      </c>
      <c r="H176" s="28">
        <v>41404.459363425929</v>
      </c>
      <c r="I176" s="28">
        <v>41404.459606481483</v>
      </c>
      <c r="J176" s="4">
        <v>0.45454545454545497</v>
      </c>
      <c r="K176" s="4">
        <v>0</v>
      </c>
      <c r="L176" s="4" t="s">
        <v>15</v>
      </c>
      <c r="M176" s="4"/>
      <c r="N176" s="4"/>
    </row>
    <row r="177" spans="1:14" s="29" customFormat="1" x14ac:dyDescent="0.25">
      <c r="A177" s="4">
        <v>176</v>
      </c>
      <c r="B177" s="4">
        <v>14</v>
      </c>
      <c r="C177" s="4">
        <v>10</v>
      </c>
      <c r="D177" s="4" t="s">
        <v>180</v>
      </c>
      <c r="E177" s="4"/>
      <c r="F177" s="28">
        <v>41404.463993055557</v>
      </c>
      <c r="G177" s="28">
        <v>41404.464467592596</v>
      </c>
      <c r="H177" s="28">
        <v>41404.464479166665</v>
      </c>
      <c r="I177" s="28">
        <v>41404.464722222219</v>
      </c>
      <c r="J177" s="4">
        <v>0.72727272727272696</v>
      </c>
      <c r="K177" s="4">
        <v>0</v>
      </c>
      <c r="L177" s="4" t="s">
        <v>15</v>
      </c>
      <c r="M177" s="4"/>
      <c r="N177" s="4"/>
    </row>
    <row r="178" spans="1:14" s="29" customFormat="1" x14ac:dyDescent="0.25">
      <c r="A178" s="4">
        <v>177</v>
      </c>
      <c r="B178" s="4">
        <v>14</v>
      </c>
      <c r="C178" s="4">
        <v>10</v>
      </c>
      <c r="D178" s="4" t="s">
        <v>181</v>
      </c>
      <c r="E178" s="4"/>
      <c r="F178" s="28">
        <v>41404.466851851852</v>
      </c>
      <c r="G178" s="28">
        <v>41404.466967592591</v>
      </c>
      <c r="H178" s="28">
        <v>41404.466967592591</v>
      </c>
      <c r="I178" s="28">
        <v>41404.467222222222</v>
      </c>
      <c r="J178" s="4">
        <v>0.27272727272727298</v>
      </c>
      <c r="K178" s="4">
        <v>0</v>
      </c>
      <c r="L178" s="4" t="s">
        <v>15</v>
      </c>
      <c r="M178" s="4"/>
      <c r="N178" s="4"/>
    </row>
    <row r="179" spans="1:14" s="29" customFormat="1" x14ac:dyDescent="0.25">
      <c r="A179" s="4">
        <v>178</v>
      </c>
      <c r="B179" s="4">
        <v>14</v>
      </c>
      <c r="C179" s="4">
        <v>10</v>
      </c>
      <c r="D179" s="4" t="s">
        <v>182</v>
      </c>
      <c r="E179" s="4"/>
      <c r="F179" s="28">
        <v>41404.470949074072</v>
      </c>
      <c r="G179" s="28">
        <v>41404.471238425926</v>
      </c>
      <c r="H179" s="28">
        <v>41404.471250000002</v>
      </c>
      <c r="I179" s="28">
        <v>41404.471504629626</v>
      </c>
      <c r="J179" s="4">
        <v>0.45454545454545497</v>
      </c>
      <c r="K179" s="4">
        <v>0</v>
      </c>
      <c r="L179" s="4" t="s">
        <v>15</v>
      </c>
      <c r="M179" s="4"/>
      <c r="N179" s="4"/>
    </row>
    <row r="180" spans="1:14" s="29" customFormat="1" x14ac:dyDescent="0.25">
      <c r="A180" s="4">
        <v>179</v>
      </c>
      <c r="B180" s="4">
        <v>18</v>
      </c>
      <c r="C180" s="4">
        <v>1</v>
      </c>
      <c r="D180" s="4" t="s">
        <v>183</v>
      </c>
      <c r="E180" s="4"/>
      <c r="F180" s="28">
        <v>41439.97724537037</v>
      </c>
      <c r="G180" s="28">
        <v>41439.9765162037</v>
      </c>
      <c r="H180" s="28">
        <v>41439.976527777777</v>
      </c>
      <c r="I180" s="28">
        <v>41439.97724537037</v>
      </c>
      <c r="J180" s="4">
        <v>1</v>
      </c>
      <c r="K180" s="4">
        <v>0</v>
      </c>
      <c r="L180" s="4" t="s">
        <v>15</v>
      </c>
      <c r="M180" s="4"/>
      <c r="N180" s="4"/>
    </row>
    <row r="181" spans="1:14" s="29" customFormat="1" x14ac:dyDescent="0.25">
      <c r="A181" s="4">
        <v>180</v>
      </c>
      <c r="B181" s="4">
        <v>18</v>
      </c>
      <c r="C181" s="4">
        <v>1</v>
      </c>
      <c r="D181" s="4" t="s">
        <v>184</v>
      </c>
      <c r="E181" s="4"/>
      <c r="F181" s="28">
        <v>41439.976550925923</v>
      </c>
      <c r="G181" s="28">
        <v>41439.9765625</v>
      </c>
      <c r="H181" s="28">
        <v>41439.976574074077</v>
      </c>
      <c r="I181" s="28">
        <v>41439.97729166667</v>
      </c>
      <c r="J181" s="4">
        <v>1</v>
      </c>
      <c r="K181" s="4">
        <v>0</v>
      </c>
      <c r="L181" s="4" t="s">
        <v>15</v>
      </c>
      <c r="M181" s="4"/>
      <c r="N181" s="4"/>
    </row>
    <row r="182" spans="1:14" s="29" customFormat="1" x14ac:dyDescent="0.25">
      <c r="A182" s="4">
        <v>181</v>
      </c>
      <c r="B182" s="4">
        <v>24</v>
      </c>
      <c r="C182" s="4">
        <v>1</v>
      </c>
      <c r="D182" s="4" t="s">
        <v>185</v>
      </c>
      <c r="E182" s="4"/>
      <c r="F182" s="28">
        <v>41441.746874999997</v>
      </c>
      <c r="G182" s="28">
        <v>41441.746087962965</v>
      </c>
      <c r="H182" s="28">
        <v>41441.746099537035</v>
      </c>
      <c r="I182" s="28">
        <v>41441.746874999997</v>
      </c>
      <c r="J182" s="4">
        <v>0.33333333333333298</v>
      </c>
      <c r="K182" s="4">
        <v>0</v>
      </c>
      <c r="L182" s="4" t="s">
        <v>15</v>
      </c>
      <c r="M182" s="4"/>
      <c r="N182" s="4"/>
    </row>
    <row r="183" spans="1:14" s="29" customFormat="1" x14ac:dyDescent="0.25">
      <c r="A183" s="4">
        <v>182</v>
      </c>
      <c r="B183" s="4">
        <v>24</v>
      </c>
      <c r="C183" s="4">
        <v>1</v>
      </c>
      <c r="D183" s="4" t="s">
        <v>186</v>
      </c>
      <c r="E183" s="4"/>
      <c r="F183" s="28">
        <v>41441.746111111112</v>
      </c>
      <c r="G183" s="28">
        <v>41441.746180555558</v>
      </c>
      <c r="H183" s="28">
        <v>41441.746192129627</v>
      </c>
      <c r="I183" s="28">
        <v>41441.746967592589</v>
      </c>
      <c r="J183" s="4">
        <v>1</v>
      </c>
      <c r="K183" s="4">
        <v>0</v>
      </c>
      <c r="L183" s="4" t="s">
        <v>15</v>
      </c>
      <c r="M183" s="4"/>
      <c r="N183" s="4"/>
    </row>
    <row r="184" spans="1:14" s="29" customFormat="1" x14ac:dyDescent="0.25">
      <c r="A184" s="4">
        <v>183</v>
      </c>
      <c r="B184" s="4">
        <v>24</v>
      </c>
      <c r="C184" s="4">
        <v>1</v>
      </c>
      <c r="D184" s="4" t="s">
        <v>187</v>
      </c>
      <c r="E184" s="4"/>
      <c r="F184" s="28">
        <v>41441.746192129627</v>
      </c>
      <c r="G184" s="28">
        <v>41441.746215277781</v>
      </c>
      <c r="H184" s="28">
        <v>41441.746215277781</v>
      </c>
      <c r="I184" s="28">
        <v>41441.747002314813</v>
      </c>
      <c r="J184" s="4">
        <v>0</v>
      </c>
      <c r="K184" s="4">
        <v>0</v>
      </c>
      <c r="L184" s="4" t="s">
        <v>15</v>
      </c>
      <c r="M184" s="4"/>
      <c r="N184" s="4"/>
    </row>
    <row r="185" spans="1:14" s="29" customFormat="1" x14ac:dyDescent="0.25">
      <c r="A185" s="4">
        <v>184</v>
      </c>
      <c r="B185" s="4">
        <v>24</v>
      </c>
      <c r="C185" s="4">
        <v>1</v>
      </c>
      <c r="D185" s="4" t="s">
        <v>188</v>
      </c>
      <c r="E185" s="4"/>
      <c r="F185" s="28">
        <v>41441.746307870373</v>
      </c>
      <c r="G185" s="28">
        <v>41441.746307870373</v>
      </c>
      <c r="H185" s="28">
        <v>41441.746319444443</v>
      </c>
      <c r="I185" s="28">
        <v>41441.747094907405</v>
      </c>
      <c r="J185" s="4">
        <v>0</v>
      </c>
      <c r="K185" s="4">
        <v>0</v>
      </c>
      <c r="L185" s="4" t="s">
        <v>15</v>
      </c>
      <c r="M185" s="4"/>
      <c r="N185" s="4"/>
    </row>
    <row r="186" spans="1:14" s="29" customFormat="1" x14ac:dyDescent="0.25">
      <c r="A186" s="4">
        <v>185</v>
      </c>
      <c r="B186" s="4">
        <v>24</v>
      </c>
      <c r="C186" s="4">
        <v>1</v>
      </c>
      <c r="D186" s="4" t="s">
        <v>189</v>
      </c>
      <c r="E186" s="4"/>
      <c r="F186" s="28">
        <v>41441.746331018519</v>
      </c>
      <c r="G186" s="28">
        <v>41441.746342592596</v>
      </c>
      <c r="H186" s="28">
        <v>41441.746342592596</v>
      </c>
      <c r="I186" s="28">
        <v>41441.747129629628</v>
      </c>
      <c r="J186" s="4">
        <v>0.33333333333333298</v>
      </c>
      <c r="K186" s="4">
        <v>0</v>
      </c>
      <c r="L186" s="4" t="s">
        <v>15</v>
      </c>
      <c r="M186" s="4"/>
      <c r="N186" s="4"/>
    </row>
    <row r="187" spans="1:14" s="29" customFormat="1" x14ac:dyDescent="0.25">
      <c r="A187" s="4">
        <v>186</v>
      </c>
      <c r="B187" s="4">
        <v>25</v>
      </c>
      <c r="C187" s="4">
        <v>1</v>
      </c>
      <c r="D187" s="4" t="s">
        <v>190</v>
      </c>
      <c r="E187" s="4">
        <v>48</v>
      </c>
      <c r="F187" s="28">
        <v>41445.798125000001</v>
      </c>
      <c r="G187" s="28">
        <v>41445.797337962962</v>
      </c>
      <c r="H187" s="28">
        <v>41445.797361111108</v>
      </c>
      <c r="I187" s="28">
        <v>41445.798125000001</v>
      </c>
      <c r="J187" s="4">
        <v>0.33333333333333298</v>
      </c>
      <c r="K187" s="4">
        <v>0</v>
      </c>
      <c r="L187" s="4" t="s">
        <v>15</v>
      </c>
      <c r="M187" s="4"/>
      <c r="N187" s="4"/>
    </row>
    <row r="188" spans="1:14" s="29" customFormat="1" x14ac:dyDescent="0.25">
      <c r="A188" s="4">
        <v>187</v>
      </c>
      <c r="B188" s="4">
        <v>25</v>
      </c>
      <c r="C188" s="4">
        <v>1</v>
      </c>
      <c r="D188" s="4" t="s">
        <v>191</v>
      </c>
      <c r="E188" s="4">
        <v>48</v>
      </c>
      <c r="F188" s="28">
        <v>41445.797407407408</v>
      </c>
      <c r="G188" s="28">
        <v>41445.797430555554</v>
      </c>
      <c r="H188" s="28">
        <v>41445.797442129631</v>
      </c>
      <c r="I188" s="28">
        <v>41445.798206018517</v>
      </c>
      <c r="J188" s="4">
        <v>0</v>
      </c>
      <c r="K188" s="4">
        <v>0</v>
      </c>
      <c r="L188" s="4" t="s">
        <v>15</v>
      </c>
      <c r="M188" s="4"/>
      <c r="N188" s="4"/>
    </row>
    <row r="189" spans="1:14" s="29" customFormat="1" x14ac:dyDescent="0.25">
      <c r="A189" s="4">
        <v>188</v>
      </c>
      <c r="B189" s="4">
        <v>25</v>
      </c>
      <c r="C189" s="4">
        <v>1</v>
      </c>
      <c r="D189" s="4" t="s">
        <v>192</v>
      </c>
      <c r="E189" s="4">
        <v>48</v>
      </c>
      <c r="F189" s="28">
        <v>41445.797546296293</v>
      </c>
      <c r="G189" s="28">
        <v>41445.79760416667</v>
      </c>
      <c r="H189" s="28">
        <v>41445.797627314816</v>
      </c>
      <c r="I189" s="28">
        <v>41445.798391203702</v>
      </c>
      <c r="J189" s="4">
        <v>0.33333333333333298</v>
      </c>
      <c r="K189" s="4">
        <v>0</v>
      </c>
      <c r="L189" s="4" t="s">
        <v>15</v>
      </c>
      <c r="M189" s="4"/>
      <c r="N189" s="4"/>
    </row>
    <row r="190" spans="1:14" s="29" customFormat="1" x14ac:dyDescent="0.25">
      <c r="A190" s="4">
        <v>189</v>
      </c>
      <c r="B190" s="4">
        <v>25</v>
      </c>
      <c r="C190" s="4">
        <v>1</v>
      </c>
      <c r="D190" s="4" t="s">
        <v>193</v>
      </c>
      <c r="E190" s="4">
        <v>48</v>
      </c>
      <c r="F190" s="28">
        <v>41445.797662037039</v>
      </c>
      <c r="G190" s="28">
        <v>41445.797719907408</v>
      </c>
      <c r="H190" s="28">
        <v>41445.797731481478</v>
      </c>
      <c r="I190" s="28">
        <v>41445.798495370371</v>
      </c>
      <c r="J190" s="4">
        <v>0.66666666666666696</v>
      </c>
      <c r="K190" s="4">
        <v>0</v>
      </c>
      <c r="L190" s="4" t="s">
        <v>15</v>
      </c>
      <c r="M190" s="4"/>
      <c r="N190" s="4"/>
    </row>
    <row r="191" spans="1:14" s="29" customFormat="1" x14ac:dyDescent="0.25">
      <c r="A191" s="4">
        <v>190</v>
      </c>
      <c r="B191" s="4">
        <v>25</v>
      </c>
      <c r="C191" s="4">
        <v>1</v>
      </c>
      <c r="D191" s="4" t="s">
        <v>194</v>
      </c>
      <c r="E191" s="4">
        <v>49</v>
      </c>
      <c r="F191" s="28">
        <v>41445.797847222224</v>
      </c>
      <c r="G191" s="28">
        <v>41445.797905092593</v>
      </c>
      <c r="H191" s="28">
        <v>41445.79791666667</v>
      </c>
      <c r="I191" s="28">
        <v>41445.798680555556</v>
      </c>
      <c r="J191" s="4">
        <v>1</v>
      </c>
      <c r="K191" s="4">
        <v>0</v>
      </c>
      <c r="L191" s="4" t="s">
        <v>15</v>
      </c>
      <c r="M191" s="4"/>
      <c r="N191" s="4"/>
    </row>
    <row r="192" spans="1:14" s="29" customFormat="1" x14ac:dyDescent="0.25">
      <c r="A192" s="4">
        <v>191</v>
      </c>
      <c r="B192" s="4">
        <v>25</v>
      </c>
      <c r="C192" s="4">
        <v>1</v>
      </c>
      <c r="D192" s="4" t="s">
        <v>195</v>
      </c>
      <c r="E192" s="4">
        <v>49</v>
      </c>
      <c r="F192" s="28">
        <v>41445.797951388886</v>
      </c>
      <c r="G192" s="28">
        <v>41445.798067129632</v>
      </c>
      <c r="H192" s="28">
        <v>41445.798078703701</v>
      </c>
      <c r="I192" s="28">
        <v>41445.798842592594</v>
      </c>
      <c r="J192" s="4">
        <v>1</v>
      </c>
      <c r="K192" s="4">
        <v>0</v>
      </c>
      <c r="L192" s="4" t="s">
        <v>15</v>
      </c>
      <c r="M192" s="4"/>
      <c r="N192" s="4"/>
    </row>
    <row r="193" spans="1:14" s="29" customFormat="1" x14ac:dyDescent="0.25">
      <c r="A193" s="4">
        <v>192</v>
      </c>
      <c r="B193" s="4">
        <v>17</v>
      </c>
      <c r="C193" s="4">
        <v>1</v>
      </c>
      <c r="D193" s="4" t="s">
        <v>196</v>
      </c>
      <c r="E193" s="4">
        <v>46</v>
      </c>
      <c r="F193" s="28">
        <v>41446.456238425926</v>
      </c>
      <c r="G193" s="28">
        <v>41446.455428240741</v>
      </c>
      <c r="H193" s="28">
        <v>41446.455451388887</v>
      </c>
      <c r="I193" s="28">
        <v>41446.456238425926</v>
      </c>
      <c r="J193" s="4">
        <v>1</v>
      </c>
      <c r="K193" s="4">
        <v>0</v>
      </c>
      <c r="L193" s="4" t="s">
        <v>15</v>
      </c>
      <c r="M193" s="4"/>
      <c r="N193" s="4"/>
    </row>
    <row r="194" spans="1:14" s="29" customFormat="1" x14ac:dyDescent="0.25">
      <c r="A194" s="4">
        <v>193</v>
      </c>
      <c r="B194" s="4">
        <v>28</v>
      </c>
      <c r="C194" s="4">
        <v>1</v>
      </c>
      <c r="D194" s="4" t="s">
        <v>197</v>
      </c>
      <c r="E194" s="4">
        <v>60</v>
      </c>
      <c r="F194" s="28">
        <v>41477.48710648148</v>
      </c>
      <c r="G194" s="28">
        <v>41477.487164351849</v>
      </c>
      <c r="H194" s="28">
        <v>41477.487175925926</v>
      </c>
      <c r="I194" s="28">
        <v>41477.488043981481</v>
      </c>
      <c r="J194" s="4">
        <v>1</v>
      </c>
      <c r="K194" s="4">
        <v>0</v>
      </c>
      <c r="L194" s="4" t="s">
        <v>15</v>
      </c>
      <c r="M194" s="4"/>
      <c r="N194" s="4"/>
    </row>
    <row r="195" spans="1:14" s="29" customFormat="1" x14ac:dyDescent="0.25">
      <c r="A195" s="4">
        <v>194</v>
      </c>
      <c r="B195" s="4">
        <v>28</v>
      </c>
      <c r="C195" s="4">
        <v>1</v>
      </c>
      <c r="D195" s="4" t="s">
        <v>198</v>
      </c>
      <c r="E195" s="4">
        <v>60</v>
      </c>
      <c r="F195" s="28">
        <v>41477.488356481481</v>
      </c>
      <c r="G195" s="28">
        <v>41477.487476851849</v>
      </c>
      <c r="H195" s="28">
        <v>41477.487488425926</v>
      </c>
      <c r="I195" s="28">
        <v>41477.488356481481</v>
      </c>
      <c r="J195" s="4">
        <v>1</v>
      </c>
      <c r="K195" s="4">
        <v>0</v>
      </c>
      <c r="L195" s="4" t="s">
        <v>15</v>
      </c>
      <c r="M195" s="4"/>
      <c r="N195" s="4"/>
    </row>
    <row r="196" spans="1:14" s="29" customFormat="1" x14ac:dyDescent="0.25">
      <c r="A196" s="4">
        <v>195</v>
      </c>
      <c r="B196" s="4">
        <v>29</v>
      </c>
      <c r="C196" s="4">
        <v>113</v>
      </c>
      <c r="D196" s="4" t="s">
        <v>199</v>
      </c>
      <c r="E196" s="4"/>
      <c r="F196" s="28">
        <v>41480.639675925922</v>
      </c>
      <c r="G196" s="28">
        <v>41480.638888888891</v>
      </c>
      <c r="H196" s="28">
        <v>41480.63890046296</v>
      </c>
      <c r="I196" s="28">
        <v>41480.639675925922</v>
      </c>
      <c r="J196" s="4">
        <v>0.83333333333333304</v>
      </c>
      <c r="K196" s="4">
        <v>0</v>
      </c>
      <c r="L196" s="4" t="s">
        <v>15</v>
      </c>
      <c r="M196" s="4"/>
      <c r="N196" s="4"/>
    </row>
    <row r="197" spans="1:14" s="29" customFormat="1" x14ac:dyDescent="0.25">
      <c r="A197" s="4">
        <v>196</v>
      </c>
      <c r="B197" s="4">
        <v>29</v>
      </c>
      <c r="C197" s="4">
        <v>113</v>
      </c>
      <c r="D197" s="4" t="s">
        <v>200</v>
      </c>
      <c r="E197" s="4"/>
      <c r="F197" s="28">
        <v>41480.639074074075</v>
      </c>
      <c r="G197" s="28">
        <v>41480.639201388891</v>
      </c>
      <c r="H197" s="28">
        <v>41480.63921296296</v>
      </c>
      <c r="I197" s="28">
        <v>41480.639988425923</v>
      </c>
      <c r="J197" s="4">
        <v>1</v>
      </c>
      <c r="K197" s="4">
        <v>0</v>
      </c>
      <c r="L197" s="4" t="s">
        <v>15</v>
      </c>
      <c r="M197" s="4"/>
      <c r="N197" s="4"/>
    </row>
    <row r="198" spans="1:14" s="29" customFormat="1" x14ac:dyDescent="0.25">
      <c r="A198" s="4">
        <v>197</v>
      </c>
      <c r="B198" s="4">
        <v>29</v>
      </c>
      <c r="C198" s="4">
        <v>113</v>
      </c>
      <c r="D198" s="4" t="s">
        <v>201</v>
      </c>
      <c r="E198" s="4"/>
      <c r="F198" s="28">
        <v>41480.639293981483</v>
      </c>
      <c r="G198" s="28">
        <v>41480.639317129629</v>
      </c>
      <c r="H198" s="28">
        <v>41480.639351851853</v>
      </c>
      <c r="I198" s="28">
        <v>41480.640127314815</v>
      </c>
      <c r="J198" s="4">
        <v>0.16666666666666699</v>
      </c>
      <c r="K198" s="4">
        <v>0</v>
      </c>
      <c r="L198" s="4" t="s">
        <v>15</v>
      </c>
      <c r="M198" s="4"/>
      <c r="N198" s="4"/>
    </row>
    <row r="199" spans="1:14" s="29" customFormat="1" x14ac:dyDescent="0.25">
      <c r="A199" s="4">
        <v>198</v>
      </c>
      <c r="B199" s="4">
        <v>29</v>
      </c>
      <c r="C199" s="4">
        <v>113</v>
      </c>
      <c r="D199" s="4" t="s">
        <v>202</v>
      </c>
      <c r="E199" s="4"/>
      <c r="F199" s="28">
        <v>41480.639594907407</v>
      </c>
      <c r="G199" s="28">
        <v>41480.639652777776</v>
      </c>
      <c r="H199" s="28">
        <v>41480.639687499999</v>
      </c>
      <c r="I199" s="28">
        <v>41480.640462962961</v>
      </c>
      <c r="J199" s="4">
        <v>0.16666666666666699</v>
      </c>
      <c r="K199" s="4">
        <v>0</v>
      </c>
      <c r="L199" s="4" t="s">
        <v>15</v>
      </c>
      <c r="M199" s="4"/>
      <c r="N199" s="4"/>
    </row>
    <row r="200" spans="1:14" s="29" customFormat="1" x14ac:dyDescent="0.25">
      <c r="A200" s="4">
        <v>199</v>
      </c>
      <c r="B200" s="4">
        <v>29</v>
      </c>
      <c r="C200" s="4">
        <v>113</v>
      </c>
      <c r="D200" s="4" t="s">
        <v>203</v>
      </c>
      <c r="E200" s="4"/>
      <c r="F200" s="28">
        <v>41480.641562500001</v>
      </c>
      <c r="G200" s="28">
        <v>41480.640775462962</v>
      </c>
      <c r="H200" s="28">
        <v>41480.640787037039</v>
      </c>
      <c r="I200" s="28">
        <v>41480.641562500001</v>
      </c>
      <c r="J200" s="4">
        <v>0.5</v>
      </c>
      <c r="K200" s="4">
        <v>0</v>
      </c>
      <c r="L200" s="4" t="s">
        <v>15</v>
      </c>
      <c r="M200" s="4"/>
      <c r="N200" s="4"/>
    </row>
    <row r="201" spans="1:14" s="29" customFormat="1" x14ac:dyDescent="0.25">
      <c r="A201" s="4">
        <v>200</v>
      </c>
      <c r="B201" s="4">
        <v>29</v>
      </c>
      <c r="C201" s="4">
        <v>114</v>
      </c>
      <c r="D201" s="4" t="s">
        <v>204</v>
      </c>
      <c r="E201" s="4"/>
      <c r="F201" s="28">
        <v>41480.643923611111</v>
      </c>
      <c r="G201" s="28">
        <v>41480.643136574072</v>
      </c>
      <c r="H201" s="28">
        <v>41480.643148148149</v>
      </c>
      <c r="I201" s="28">
        <v>41480.643923611111</v>
      </c>
      <c r="J201" s="4">
        <v>0.66666666666666696</v>
      </c>
      <c r="K201" s="4">
        <v>0</v>
      </c>
      <c r="L201" s="4" t="s">
        <v>15</v>
      </c>
      <c r="M201" s="4"/>
      <c r="N201" s="4"/>
    </row>
    <row r="202" spans="1:14" s="29" customFormat="1" x14ac:dyDescent="0.25">
      <c r="A202" s="4">
        <v>201</v>
      </c>
      <c r="B202" s="4">
        <v>29</v>
      </c>
      <c r="C202" s="4">
        <v>114</v>
      </c>
      <c r="D202" s="4" t="s">
        <v>205</v>
      </c>
      <c r="E202" s="4"/>
      <c r="F202" s="28">
        <v>41480.64334490741</v>
      </c>
      <c r="G202" s="28">
        <v>41480.643854166665</v>
      </c>
      <c r="H202" s="28">
        <v>41480.643865740742</v>
      </c>
      <c r="I202" s="28">
        <v>41480.644641203704</v>
      </c>
      <c r="J202" s="4">
        <v>1</v>
      </c>
      <c r="K202" s="4">
        <v>0</v>
      </c>
      <c r="L202" s="4" t="s">
        <v>15</v>
      </c>
      <c r="M202" s="4"/>
      <c r="N202" s="4"/>
    </row>
    <row r="203" spans="1:14" s="29" customFormat="1" x14ac:dyDescent="0.25">
      <c r="A203" s="4">
        <v>202</v>
      </c>
      <c r="B203" s="4">
        <v>29</v>
      </c>
      <c r="C203" s="4">
        <v>113</v>
      </c>
      <c r="D203" s="4" t="s">
        <v>206</v>
      </c>
      <c r="E203" s="4"/>
      <c r="F203" s="28">
        <v>41480.644907407404</v>
      </c>
      <c r="G203" s="28">
        <v>41480.64329861111</v>
      </c>
      <c r="H203" s="28">
        <v>41480.644131944442</v>
      </c>
      <c r="I203" s="28">
        <v>41480.644907407404</v>
      </c>
      <c r="J203" s="4">
        <v>0.16666666666666699</v>
      </c>
      <c r="K203" s="4">
        <v>0</v>
      </c>
      <c r="L203" s="4" t="s">
        <v>15</v>
      </c>
      <c r="M203" s="4"/>
      <c r="N203" s="4"/>
    </row>
    <row r="204" spans="1:14" s="29" customFormat="1" x14ac:dyDescent="0.25">
      <c r="A204" s="4">
        <v>203</v>
      </c>
      <c r="B204" s="4">
        <v>29</v>
      </c>
      <c r="C204" s="4">
        <v>114</v>
      </c>
      <c r="D204" s="4" t="s">
        <v>207</v>
      </c>
      <c r="E204" s="4"/>
      <c r="F204" s="28">
        <v>41480.644189814811</v>
      </c>
      <c r="G204" s="28">
        <v>41480.644212962965</v>
      </c>
      <c r="H204" s="28">
        <v>41480.644236111111</v>
      </c>
      <c r="I204" s="28">
        <v>41480.645011574074</v>
      </c>
      <c r="J204" s="4">
        <v>0.16666666666666699</v>
      </c>
      <c r="K204" s="4">
        <v>0</v>
      </c>
      <c r="L204" s="4" t="s">
        <v>15</v>
      </c>
      <c r="M204" s="4"/>
      <c r="N204" s="4"/>
    </row>
    <row r="205" spans="1:14" s="29" customFormat="1" x14ac:dyDescent="0.25">
      <c r="A205" s="4">
        <v>204</v>
      </c>
      <c r="B205" s="4">
        <v>29</v>
      </c>
      <c r="C205" s="4">
        <v>113</v>
      </c>
      <c r="D205" s="4" t="s">
        <v>208</v>
      </c>
      <c r="E205" s="4"/>
      <c r="F205" s="28">
        <v>41480.644259259258</v>
      </c>
      <c r="G205" s="28">
        <v>41480.644282407404</v>
      </c>
      <c r="H205" s="28">
        <v>41480.644305555557</v>
      </c>
      <c r="I205" s="28">
        <v>41480.64508101852</v>
      </c>
      <c r="J205" s="4">
        <v>0.5</v>
      </c>
      <c r="K205" s="4">
        <v>0</v>
      </c>
      <c r="L205" s="4" t="s">
        <v>15</v>
      </c>
      <c r="M205" s="4"/>
      <c r="N205" s="4"/>
    </row>
    <row r="206" spans="1:14" s="29" customFormat="1" x14ac:dyDescent="0.25">
      <c r="A206" s="4">
        <v>205</v>
      </c>
      <c r="B206" s="4">
        <v>29</v>
      </c>
      <c r="C206" s="4">
        <v>113</v>
      </c>
      <c r="D206" s="4" t="s">
        <v>209</v>
      </c>
      <c r="E206" s="4"/>
      <c r="F206" s="28">
        <v>41480.644652777781</v>
      </c>
      <c r="G206" s="28">
        <v>41480.644768518519</v>
      </c>
      <c r="H206" s="28">
        <v>41480.644780092596</v>
      </c>
      <c r="I206" s="28">
        <v>41480.645555555559</v>
      </c>
      <c r="J206" s="4">
        <v>0.5</v>
      </c>
      <c r="K206" s="4">
        <v>0</v>
      </c>
      <c r="L206" s="4" t="s">
        <v>15</v>
      </c>
      <c r="M206" s="4"/>
      <c r="N206" s="4"/>
    </row>
    <row r="207" spans="1:14" s="29" customFormat="1" x14ac:dyDescent="0.25">
      <c r="A207" s="4">
        <v>206</v>
      </c>
      <c r="B207" s="4">
        <v>29</v>
      </c>
      <c r="C207" s="4">
        <v>114</v>
      </c>
      <c r="D207" s="4" t="s">
        <v>210</v>
      </c>
      <c r="E207" s="4"/>
      <c r="F207" s="28">
        <v>41480.646018518521</v>
      </c>
      <c r="G207" s="28">
        <v>41480.646122685182</v>
      </c>
      <c r="H207" s="28">
        <v>41480.646134259259</v>
      </c>
      <c r="I207" s="28">
        <v>41480.646909722222</v>
      </c>
      <c r="J207" s="4">
        <v>0.66666666666666696</v>
      </c>
      <c r="K207" s="4">
        <v>0</v>
      </c>
      <c r="L207" s="4" t="s">
        <v>15</v>
      </c>
      <c r="M207" s="4"/>
      <c r="N207" s="4"/>
    </row>
    <row r="208" spans="1:14" s="29" customFormat="1" x14ac:dyDescent="0.25">
      <c r="A208" s="4">
        <v>207</v>
      </c>
      <c r="B208" s="4">
        <v>29</v>
      </c>
      <c r="C208" s="4">
        <v>114</v>
      </c>
      <c r="D208" s="4" t="s">
        <v>211</v>
      </c>
      <c r="E208" s="4"/>
      <c r="F208" s="28">
        <v>41480.648530092592</v>
      </c>
      <c r="G208" s="28">
        <v>41480.648634259262</v>
      </c>
      <c r="H208" s="28">
        <v>41480.648657407408</v>
      </c>
      <c r="I208" s="28">
        <v>41480.64943287037</v>
      </c>
      <c r="J208" s="4">
        <v>0.66666666666666696</v>
      </c>
      <c r="K208" s="4">
        <v>0</v>
      </c>
      <c r="L208" s="4" t="s">
        <v>15</v>
      </c>
      <c r="M208" s="4"/>
      <c r="N208" s="4"/>
    </row>
    <row r="209" spans="1:14" s="29" customFormat="1" x14ac:dyDescent="0.25">
      <c r="A209" s="4">
        <v>208</v>
      </c>
      <c r="B209" s="4">
        <v>30</v>
      </c>
      <c r="C209" s="4">
        <v>113</v>
      </c>
      <c r="D209" s="4" t="s">
        <v>212</v>
      </c>
      <c r="E209" s="4"/>
      <c r="F209" s="28">
        <v>41486.8205787037</v>
      </c>
      <c r="G209" s="28">
        <v>41486.819490740738</v>
      </c>
      <c r="H209" s="28">
        <v>41486.819537037038</v>
      </c>
      <c r="I209" s="28">
        <v>41486.8205787037</v>
      </c>
      <c r="J209" s="4">
        <v>1</v>
      </c>
      <c r="K209" s="4">
        <v>0</v>
      </c>
      <c r="L209" s="4" t="s">
        <v>15</v>
      </c>
      <c r="M209" s="4"/>
      <c r="N209" s="4"/>
    </row>
    <row r="210" spans="1:14" s="29" customFormat="1" x14ac:dyDescent="0.25">
      <c r="A210" s="4">
        <v>209</v>
      </c>
      <c r="B210" s="4">
        <v>30</v>
      </c>
      <c r="C210" s="4">
        <v>113</v>
      </c>
      <c r="D210" s="4" t="s">
        <v>213</v>
      </c>
      <c r="E210" s="4"/>
      <c r="F210" s="28">
        <v>41486.819826388892</v>
      </c>
      <c r="G210" s="28">
        <v>41486.819849537038</v>
      </c>
      <c r="H210" s="28">
        <v>41486.819872685184</v>
      </c>
      <c r="I210" s="28">
        <v>41486.820914351854</v>
      </c>
      <c r="J210" s="4">
        <v>0.33333333333333298</v>
      </c>
      <c r="K210" s="4">
        <v>0</v>
      </c>
      <c r="L210" s="4" t="s">
        <v>15</v>
      </c>
      <c r="M210" s="4"/>
      <c r="N210" s="4"/>
    </row>
    <row r="211" spans="1:14" s="29" customFormat="1" x14ac:dyDescent="0.25">
      <c r="A211" s="4">
        <v>210</v>
      </c>
      <c r="B211" s="4">
        <v>31</v>
      </c>
      <c r="C211" s="4">
        <v>116</v>
      </c>
      <c r="D211" s="4" t="s">
        <v>214</v>
      </c>
      <c r="E211" s="4"/>
      <c r="F211" s="28">
        <v>41528.415219907409</v>
      </c>
      <c r="G211" s="28">
        <v>41528.414363425924</v>
      </c>
      <c r="H211" s="28">
        <v>41528.414375</v>
      </c>
      <c r="I211" s="28">
        <v>41528.415219907409</v>
      </c>
      <c r="J211" s="4">
        <v>1</v>
      </c>
      <c r="K211" s="4">
        <v>0</v>
      </c>
      <c r="L211" s="4" t="s">
        <v>15</v>
      </c>
      <c r="M211" s="4"/>
      <c r="N211" s="4"/>
    </row>
    <row r="212" spans="1:14" s="29" customFormat="1" x14ac:dyDescent="0.25">
      <c r="A212" s="4">
        <v>211</v>
      </c>
      <c r="B212" s="4">
        <v>32</v>
      </c>
      <c r="C212" s="4">
        <v>1</v>
      </c>
      <c r="D212" s="4" t="s">
        <v>215</v>
      </c>
      <c r="E212" s="4"/>
      <c r="F212" s="28">
        <v>41605.501157407409</v>
      </c>
      <c r="G212" s="28">
        <v>41605.501215277778</v>
      </c>
      <c r="H212" s="28">
        <v>41605.501273148147</v>
      </c>
      <c r="I212" s="28">
        <v>41605.502210648148</v>
      </c>
      <c r="J212" s="4">
        <v>0.18032786885245899</v>
      </c>
      <c r="K212" s="4">
        <v>0</v>
      </c>
      <c r="L212" s="4" t="s">
        <v>216</v>
      </c>
      <c r="M212" s="4">
        <v>1</v>
      </c>
      <c r="N212" s="4"/>
    </row>
    <row r="213" spans="1:14" s="29" customFormat="1" x14ac:dyDescent="0.25">
      <c r="A213" s="4">
        <v>212</v>
      </c>
      <c r="B213" s="4">
        <v>32</v>
      </c>
      <c r="C213" s="4">
        <v>1</v>
      </c>
      <c r="D213" s="4" t="s">
        <v>217</v>
      </c>
      <c r="E213" s="4"/>
      <c r="F213" s="28">
        <v>41605.503495370373</v>
      </c>
      <c r="G213" s="28">
        <v>41605.502534722225</v>
      </c>
      <c r="H213" s="28">
        <v>41605.502546296295</v>
      </c>
      <c r="I213" s="28">
        <v>41605.503495370373</v>
      </c>
      <c r="J213" s="4">
        <v>0.181238615664845</v>
      </c>
      <c r="K213" s="4">
        <v>0</v>
      </c>
      <c r="L213" s="4" t="s">
        <v>15</v>
      </c>
      <c r="M213" s="4"/>
      <c r="N213" s="4"/>
    </row>
    <row r="214" spans="1:14" s="29" customFormat="1" x14ac:dyDescent="0.25">
      <c r="A214" s="4">
        <v>213</v>
      </c>
      <c r="B214" s="4">
        <v>32</v>
      </c>
      <c r="C214" s="4">
        <v>1</v>
      </c>
      <c r="D214" s="4" t="s">
        <v>218</v>
      </c>
      <c r="E214" s="4"/>
      <c r="F214" s="28">
        <v>41605.502638888887</v>
      </c>
      <c r="G214" s="28">
        <v>41605.502650462964</v>
      </c>
      <c r="H214" s="28">
        <v>41605.502662037034</v>
      </c>
      <c r="I214" s="28">
        <v>41605.503611111111</v>
      </c>
      <c r="J214" s="4">
        <v>0.18032786885245899</v>
      </c>
      <c r="K214" s="4">
        <v>0</v>
      </c>
      <c r="L214" s="4" t="s">
        <v>15</v>
      </c>
      <c r="M214" s="4"/>
      <c r="N214" s="4"/>
    </row>
    <row r="215" spans="1:14" s="29" customFormat="1" x14ac:dyDescent="0.25">
      <c r="A215" s="4">
        <v>214</v>
      </c>
      <c r="B215" s="4">
        <v>32</v>
      </c>
      <c r="C215" s="4">
        <v>1</v>
      </c>
      <c r="D215" s="4" t="s">
        <v>219</v>
      </c>
      <c r="E215" s="4"/>
      <c r="F215" s="28">
        <v>41605.505856481483</v>
      </c>
      <c r="G215" s="28">
        <v>41605.504907407405</v>
      </c>
      <c r="H215" s="28">
        <v>41605.504907407405</v>
      </c>
      <c r="I215" s="28">
        <v>41605.505856481483</v>
      </c>
      <c r="J215" s="4">
        <v>0.18032786885245899</v>
      </c>
      <c r="K215" s="4">
        <v>0</v>
      </c>
      <c r="L215" s="4" t="s">
        <v>15</v>
      </c>
      <c r="M215" s="4"/>
      <c r="N215" s="4"/>
    </row>
    <row r="216" spans="1:14" s="29" customFormat="1" x14ac:dyDescent="0.25">
      <c r="A216" s="4">
        <v>215</v>
      </c>
      <c r="B216" s="4">
        <v>32</v>
      </c>
      <c r="C216" s="4">
        <v>1</v>
      </c>
      <c r="D216" s="4" t="s">
        <v>220</v>
      </c>
      <c r="E216" s="4"/>
      <c r="F216" s="28">
        <v>41605.513298611113</v>
      </c>
      <c r="G216" s="28">
        <v>41605.512337962966</v>
      </c>
      <c r="H216" s="28">
        <v>41605.512361111112</v>
      </c>
      <c r="I216" s="28">
        <v>41605.513298611113</v>
      </c>
      <c r="J216" s="4">
        <v>0.18214936247723101</v>
      </c>
      <c r="K216" s="4">
        <v>0</v>
      </c>
      <c r="L216" s="4" t="s">
        <v>15</v>
      </c>
      <c r="M216" s="4"/>
      <c r="N216" s="4"/>
    </row>
    <row r="217" spans="1:14" s="29" customFormat="1" x14ac:dyDescent="0.25">
      <c r="A217" s="4">
        <v>216</v>
      </c>
      <c r="B217" s="4">
        <v>32</v>
      </c>
      <c r="C217" s="4">
        <v>1</v>
      </c>
      <c r="D217" s="4" t="s">
        <v>221</v>
      </c>
      <c r="E217" s="4"/>
      <c r="F217" s="28">
        <v>41605.682569444441</v>
      </c>
      <c r="G217" s="28">
        <v>41605.681620370371</v>
      </c>
      <c r="H217" s="28">
        <v>41605.681631944448</v>
      </c>
      <c r="I217" s="28">
        <v>41605.682569444441</v>
      </c>
      <c r="J217" s="4">
        <v>0.18214936247723101</v>
      </c>
      <c r="K217" s="4">
        <v>0</v>
      </c>
      <c r="L217" s="4" t="s">
        <v>15</v>
      </c>
      <c r="M217" s="4"/>
      <c r="N217" s="4"/>
    </row>
    <row r="218" spans="1:14" s="29" customFormat="1" x14ac:dyDescent="0.25">
      <c r="A218" s="4">
        <v>217</v>
      </c>
      <c r="B218" s="4">
        <v>32</v>
      </c>
      <c r="C218" s="4">
        <v>1</v>
      </c>
      <c r="D218" s="4" t="s">
        <v>222</v>
      </c>
      <c r="E218" s="4"/>
      <c r="F218" s="28">
        <v>41607.452291666668</v>
      </c>
      <c r="G218" s="28">
        <v>41607.452361111114</v>
      </c>
      <c r="H218" s="28">
        <v>41607.452384259261</v>
      </c>
      <c r="I218" s="28">
        <v>41607.453645833331</v>
      </c>
      <c r="J218" s="4">
        <v>0.183060109289617</v>
      </c>
      <c r="K218" s="4">
        <v>0</v>
      </c>
      <c r="L218" s="4" t="s">
        <v>15</v>
      </c>
      <c r="M218" s="4"/>
      <c r="N218" s="4"/>
    </row>
    <row r="219" spans="1:14" s="29" customFormat="1" x14ac:dyDescent="0.25">
      <c r="A219" s="4">
        <v>218</v>
      </c>
      <c r="B219" s="4">
        <v>32</v>
      </c>
      <c r="C219" s="4">
        <v>1</v>
      </c>
      <c r="D219" s="4" t="s">
        <v>223</v>
      </c>
      <c r="E219" s="4"/>
      <c r="F219" s="28">
        <v>41607.452766203707</v>
      </c>
      <c r="G219" s="28">
        <v>41607.453645833331</v>
      </c>
      <c r="H219" s="28">
        <v>41607.45380787037</v>
      </c>
      <c r="I219" s="28">
        <v>41607.455069444448</v>
      </c>
      <c r="J219" s="4">
        <v>0.183060109289617</v>
      </c>
      <c r="K219" s="4">
        <v>0</v>
      </c>
      <c r="L219" s="4" t="s">
        <v>216</v>
      </c>
      <c r="M219" s="4">
        <v>2</v>
      </c>
      <c r="N219" s="4"/>
    </row>
    <row r="220" spans="1:14" s="29" customFormat="1" x14ac:dyDescent="0.25">
      <c r="A220" s="4">
        <v>219</v>
      </c>
      <c r="B220" s="4">
        <v>32</v>
      </c>
      <c r="C220" s="4">
        <v>1</v>
      </c>
      <c r="D220" s="4" t="s">
        <v>224</v>
      </c>
      <c r="E220" s="4"/>
      <c r="F220" s="28">
        <v>41607.454039351855</v>
      </c>
      <c r="G220" s="28">
        <v>41607.454074074078</v>
      </c>
      <c r="H220" s="28">
        <v>41607.454097222224</v>
      </c>
      <c r="I220" s="28">
        <v>41607.455358796295</v>
      </c>
      <c r="J220" s="4">
        <v>0</v>
      </c>
      <c r="K220" s="4">
        <v>0</v>
      </c>
      <c r="L220" s="4" t="s">
        <v>15</v>
      </c>
      <c r="M220" s="4"/>
      <c r="N220" s="4"/>
    </row>
    <row r="221" spans="1:14" s="29" customFormat="1" x14ac:dyDescent="0.25">
      <c r="A221" s="4">
        <v>220</v>
      </c>
      <c r="B221" s="4">
        <v>32</v>
      </c>
      <c r="C221" s="4">
        <v>128</v>
      </c>
      <c r="D221" s="4" t="s">
        <v>225</v>
      </c>
      <c r="E221" s="4"/>
      <c r="F221" s="28">
        <v>41607.458333333336</v>
      </c>
      <c r="G221" s="28">
        <v>41607.459016203706</v>
      </c>
      <c r="H221" s="28">
        <v>41607.45921296296</v>
      </c>
      <c r="I221" s="28">
        <v>41607.460150462961</v>
      </c>
      <c r="J221" s="4">
        <v>0.271402550091075</v>
      </c>
      <c r="K221" s="4">
        <v>0</v>
      </c>
      <c r="L221" s="4" t="s">
        <v>216</v>
      </c>
      <c r="M221" s="4">
        <v>4</v>
      </c>
      <c r="N221" s="4"/>
    </row>
    <row r="222" spans="1:14" s="29" customFormat="1" x14ac:dyDescent="0.25">
      <c r="A222" s="4">
        <v>221</v>
      </c>
      <c r="B222" s="4">
        <v>32</v>
      </c>
      <c r="C222" s="4">
        <v>125</v>
      </c>
      <c r="D222" s="4" t="s">
        <v>226</v>
      </c>
      <c r="E222" s="4"/>
      <c r="F222" s="28">
        <v>41607.460393518515</v>
      </c>
      <c r="G222" s="28">
        <v>41599.990173611113</v>
      </c>
      <c r="H222" s="28">
        <v>41599.99019675926</v>
      </c>
      <c r="I222" s="28">
        <v>41607.460393518515</v>
      </c>
      <c r="J222" s="4">
        <v>0.18032786885245899</v>
      </c>
      <c r="K222" s="4">
        <v>0</v>
      </c>
      <c r="L222" s="4" t="s">
        <v>15</v>
      </c>
      <c r="M222" s="4"/>
      <c r="N222" s="4"/>
    </row>
    <row r="223" spans="1:14" s="29" customFormat="1" x14ac:dyDescent="0.25">
      <c r="A223" s="4">
        <v>222</v>
      </c>
      <c r="B223" s="4">
        <v>32</v>
      </c>
      <c r="C223" s="4">
        <v>122</v>
      </c>
      <c r="D223" s="4" t="s">
        <v>227</v>
      </c>
      <c r="E223" s="4"/>
      <c r="F223" s="28">
        <v>41607.459027777775</v>
      </c>
      <c r="G223" s="28">
        <v>41607.459641203706</v>
      </c>
      <c r="H223" s="28">
        <v>41607.459826388891</v>
      </c>
      <c r="I223" s="28">
        <v>41607.460752314815</v>
      </c>
      <c r="J223" s="4">
        <v>0.18214936247723101</v>
      </c>
      <c r="K223" s="4">
        <v>0</v>
      </c>
      <c r="L223" s="4" t="s">
        <v>216</v>
      </c>
      <c r="M223" s="4">
        <v>5</v>
      </c>
      <c r="N223" s="4"/>
    </row>
    <row r="224" spans="1:14" s="29" customFormat="1" x14ac:dyDescent="0.25">
      <c r="A224" s="4">
        <v>223</v>
      </c>
      <c r="B224" s="4">
        <v>32</v>
      </c>
      <c r="C224" s="4">
        <v>126</v>
      </c>
      <c r="D224" s="4" t="s">
        <v>228</v>
      </c>
      <c r="E224" s="4"/>
      <c r="F224" s="28">
        <v>41607.459548611114</v>
      </c>
      <c r="G224" s="28">
        <v>41607.459687499999</v>
      </c>
      <c r="H224" s="28">
        <v>41607.459826388891</v>
      </c>
      <c r="I224" s="28">
        <v>41607.460775462961</v>
      </c>
      <c r="J224" s="4">
        <v>0.18032786885245899</v>
      </c>
      <c r="K224" s="4">
        <v>0</v>
      </c>
      <c r="L224" s="4" t="s">
        <v>216</v>
      </c>
      <c r="M224" s="4">
        <v>6</v>
      </c>
      <c r="N224" s="4"/>
    </row>
    <row r="225" spans="1:14" s="29" customFormat="1" x14ac:dyDescent="0.25">
      <c r="A225" s="4">
        <v>224</v>
      </c>
      <c r="B225" s="4">
        <v>32</v>
      </c>
      <c r="C225" s="4">
        <v>123</v>
      </c>
      <c r="D225" s="4" t="s">
        <v>229</v>
      </c>
      <c r="E225" s="4"/>
      <c r="F225" s="28">
        <v>41607.459444444445</v>
      </c>
      <c r="G225" s="28">
        <v>41607.459976851853</v>
      </c>
      <c r="H225" s="28">
        <v>41607.460081018522</v>
      </c>
      <c r="I225" s="28">
        <v>41607.461030092592</v>
      </c>
      <c r="J225" s="4">
        <v>0.18032786885245899</v>
      </c>
      <c r="K225" s="4">
        <v>0</v>
      </c>
      <c r="L225" s="4" t="s">
        <v>216</v>
      </c>
      <c r="M225" s="4">
        <v>7</v>
      </c>
      <c r="N225" s="4"/>
    </row>
    <row r="226" spans="1:14" s="29" customFormat="1" x14ac:dyDescent="0.25">
      <c r="A226" s="4">
        <v>225</v>
      </c>
      <c r="B226" s="4">
        <v>32</v>
      </c>
      <c r="C226" s="4">
        <v>125</v>
      </c>
      <c r="D226" s="4" t="s">
        <v>230</v>
      </c>
      <c r="E226" s="4"/>
      <c r="F226" s="28">
        <v>41599.990312499998</v>
      </c>
      <c r="G226" s="28">
        <v>41599.990810185183</v>
      </c>
      <c r="H226" s="28">
        <v>41599.991006944445</v>
      </c>
      <c r="I226" s="28">
        <v>41607.461192129631</v>
      </c>
      <c r="J226" s="4">
        <v>0.18032786885245899</v>
      </c>
      <c r="K226" s="4">
        <v>0</v>
      </c>
      <c r="L226" s="4" t="s">
        <v>216</v>
      </c>
      <c r="M226" s="4">
        <v>8</v>
      </c>
      <c r="N226" s="4"/>
    </row>
    <row r="227" spans="1:14" s="29" customFormat="1" x14ac:dyDescent="0.25">
      <c r="A227" s="4">
        <v>226</v>
      </c>
      <c r="B227" s="4">
        <v>32</v>
      </c>
      <c r="C227" s="4">
        <v>126</v>
      </c>
      <c r="D227" s="4">
        <v>1</v>
      </c>
      <c r="E227" s="4"/>
      <c r="F227" s="28">
        <v>41607.460289351853</v>
      </c>
      <c r="G227" s="28">
        <v>41607.460289351853</v>
      </c>
      <c r="H227" s="28">
        <v>41607.460393518515</v>
      </c>
      <c r="I227" s="28">
        <v>41607.461331018516</v>
      </c>
      <c r="J227" s="4">
        <v>0.271402550091075</v>
      </c>
      <c r="K227" s="4">
        <v>0</v>
      </c>
      <c r="L227" s="4" t="s">
        <v>216</v>
      </c>
      <c r="M227" s="4">
        <v>9</v>
      </c>
      <c r="N227" s="4"/>
    </row>
    <row r="228" spans="1:14" s="29" customFormat="1" x14ac:dyDescent="0.25">
      <c r="A228" s="4">
        <v>227</v>
      </c>
      <c r="B228" s="4">
        <v>32</v>
      </c>
      <c r="C228" s="4">
        <v>119</v>
      </c>
      <c r="D228" s="4" t="s">
        <v>231</v>
      </c>
      <c r="E228" s="4"/>
      <c r="F228" s="28">
        <v>41472.940868055557</v>
      </c>
      <c r="G228" s="28">
        <v>41472.941863425927</v>
      </c>
      <c r="H228" s="28">
        <v>41472.941967592589</v>
      </c>
      <c r="I228" s="28">
        <v>41607.461354166669</v>
      </c>
      <c r="J228" s="4">
        <v>8.83424408014572E-2</v>
      </c>
      <c r="K228" s="4">
        <v>0</v>
      </c>
      <c r="L228" s="4" t="s">
        <v>216</v>
      </c>
      <c r="M228" s="4">
        <v>10</v>
      </c>
      <c r="N228" s="4"/>
    </row>
    <row r="229" spans="1:14" s="29" customFormat="1" x14ac:dyDescent="0.25">
      <c r="A229" s="4">
        <v>228</v>
      </c>
      <c r="B229" s="4">
        <v>32</v>
      </c>
      <c r="C229" s="4">
        <v>121</v>
      </c>
      <c r="D229" s="4" t="s">
        <v>232</v>
      </c>
      <c r="E229" s="4"/>
      <c r="F229" s="28">
        <v>41607.459606481483</v>
      </c>
      <c r="G229" s="28">
        <v>41607.46056712963</v>
      </c>
      <c r="H229" s="28">
        <v>41607.460682870369</v>
      </c>
      <c r="I229" s="28">
        <v>41607.461631944447</v>
      </c>
      <c r="J229" s="4">
        <v>0.271402550091075</v>
      </c>
      <c r="K229" s="4">
        <v>0</v>
      </c>
      <c r="L229" s="4" t="s">
        <v>216</v>
      </c>
      <c r="M229" s="4">
        <v>11</v>
      </c>
      <c r="N229" s="4"/>
    </row>
    <row r="230" spans="1:14" s="29" customFormat="1" x14ac:dyDescent="0.25">
      <c r="A230" s="4">
        <v>229</v>
      </c>
      <c r="B230" s="4">
        <v>32</v>
      </c>
      <c r="C230" s="4">
        <v>122</v>
      </c>
      <c r="D230" s="4" t="s">
        <v>233</v>
      </c>
      <c r="E230" s="4"/>
      <c r="F230" s="28">
        <v>41607.460023148145</v>
      </c>
      <c r="G230" s="28">
        <v>41607.460590277777</v>
      </c>
      <c r="H230" s="28">
        <v>41607.460717592592</v>
      </c>
      <c r="I230" s="28">
        <v>41607.461631944447</v>
      </c>
      <c r="J230" s="4">
        <v>0.27231329690346101</v>
      </c>
      <c r="K230" s="4">
        <v>0</v>
      </c>
      <c r="L230" s="4" t="s">
        <v>216</v>
      </c>
      <c r="M230" s="4">
        <v>12</v>
      </c>
      <c r="N230" s="4"/>
    </row>
    <row r="231" spans="1:14" s="29" customFormat="1" x14ac:dyDescent="0.25">
      <c r="A231" s="4">
        <v>230</v>
      </c>
      <c r="B231" s="4">
        <v>32</v>
      </c>
      <c r="C231" s="4">
        <v>127</v>
      </c>
      <c r="D231" s="4" t="s">
        <v>234</v>
      </c>
      <c r="E231" s="4"/>
      <c r="F231" s="28">
        <v>41607.461655092593</v>
      </c>
      <c r="G231" s="28">
        <v>41607.461655092593</v>
      </c>
      <c r="H231" s="28">
        <v>41607.460601851853</v>
      </c>
      <c r="I231" s="28">
        <v>41607.461655092593</v>
      </c>
      <c r="J231" s="4">
        <v>1</v>
      </c>
      <c r="K231" s="4">
        <v>0</v>
      </c>
      <c r="L231" s="4" t="s">
        <v>235</v>
      </c>
      <c r="M231" s="4"/>
      <c r="N231" s="4" t="s">
        <v>236</v>
      </c>
    </row>
    <row r="232" spans="1:14" s="29" customFormat="1" x14ac:dyDescent="0.25">
      <c r="A232" s="4">
        <v>231</v>
      </c>
      <c r="B232" s="4">
        <v>32</v>
      </c>
      <c r="C232" s="4">
        <v>119</v>
      </c>
      <c r="D232" s="4" t="s">
        <v>237</v>
      </c>
      <c r="E232" s="4"/>
      <c r="F232" s="28">
        <v>41472.942199074074</v>
      </c>
      <c r="G232" s="28">
        <v>41472.942199074074</v>
      </c>
      <c r="H232" s="28">
        <v>41472.942476851851</v>
      </c>
      <c r="I232" s="28">
        <v>41607.461863425924</v>
      </c>
      <c r="J232" s="4">
        <v>0.36247723132969001</v>
      </c>
      <c r="K232" s="4">
        <v>0</v>
      </c>
      <c r="L232" s="4" t="s">
        <v>216</v>
      </c>
      <c r="M232" s="4">
        <v>13</v>
      </c>
      <c r="N232" s="4"/>
    </row>
    <row r="233" spans="1:14" s="29" customFormat="1" x14ac:dyDescent="0.25">
      <c r="A233" s="4">
        <v>232</v>
      </c>
      <c r="B233" s="4">
        <v>32</v>
      </c>
      <c r="C233" s="4">
        <v>126</v>
      </c>
      <c r="D233" s="4" t="s">
        <v>238</v>
      </c>
      <c r="E233" s="4"/>
      <c r="F233" s="28">
        <v>41607.462129629632</v>
      </c>
      <c r="G233" s="28">
        <v>41607.461157407408</v>
      </c>
      <c r="H233" s="28">
        <v>41607.461180555554</v>
      </c>
      <c r="I233" s="28">
        <v>41607.462129629632</v>
      </c>
      <c r="J233" s="4">
        <v>0</v>
      </c>
      <c r="K233" s="4">
        <v>0</v>
      </c>
      <c r="L233" s="4" t="s">
        <v>15</v>
      </c>
      <c r="M233" s="4"/>
      <c r="N233" s="4"/>
    </row>
    <row r="234" spans="1:14" s="29" customFormat="1" x14ac:dyDescent="0.25">
      <c r="A234" s="4">
        <v>233</v>
      </c>
      <c r="B234" s="4">
        <v>32</v>
      </c>
      <c r="C234" s="4">
        <v>128</v>
      </c>
      <c r="D234" s="4" t="s">
        <v>239</v>
      </c>
      <c r="E234" s="4"/>
      <c r="F234" s="28">
        <v>41607.459768518522</v>
      </c>
      <c r="G234" s="28">
        <v>41607.461342592593</v>
      </c>
      <c r="H234" s="28">
        <v>41607.461539351854</v>
      </c>
      <c r="I234" s="28">
        <v>41607.462476851855</v>
      </c>
      <c r="J234" s="4">
        <v>0.183060109289617</v>
      </c>
      <c r="K234" s="4">
        <v>0</v>
      </c>
      <c r="L234" s="4" t="s">
        <v>216</v>
      </c>
      <c r="M234" s="4">
        <v>14</v>
      </c>
      <c r="N234" s="4"/>
    </row>
    <row r="235" spans="1:14" s="29" customFormat="1" x14ac:dyDescent="0.25">
      <c r="A235" s="4">
        <v>234</v>
      </c>
      <c r="B235" s="4">
        <v>32</v>
      </c>
      <c r="C235" s="4">
        <v>122</v>
      </c>
      <c r="D235" s="4" t="s">
        <v>240</v>
      </c>
      <c r="E235" s="4"/>
      <c r="F235" s="28">
        <v>41607.461608796293</v>
      </c>
      <c r="G235" s="28">
        <v>41607.461701388886</v>
      </c>
      <c r="H235" s="28">
        <v>41607.461712962962</v>
      </c>
      <c r="I235" s="28">
        <v>41607.462638888886</v>
      </c>
      <c r="J235" s="4">
        <v>0.18214936247723101</v>
      </c>
      <c r="K235" s="4">
        <v>0</v>
      </c>
      <c r="L235" s="4" t="s">
        <v>15</v>
      </c>
      <c r="M235" s="4"/>
      <c r="N235" s="4"/>
    </row>
    <row r="236" spans="1:14" s="29" customFormat="1" x14ac:dyDescent="0.25">
      <c r="A236" s="4">
        <v>235</v>
      </c>
      <c r="B236" s="4">
        <v>32</v>
      </c>
      <c r="C236" s="4">
        <v>125</v>
      </c>
      <c r="D236" s="4" t="s">
        <v>241</v>
      </c>
      <c r="E236" s="4"/>
      <c r="F236" s="28">
        <v>41599.991608796299</v>
      </c>
      <c r="G236" s="28">
        <v>41599.992569444446</v>
      </c>
      <c r="H236" s="28">
        <v>41599.992881944447</v>
      </c>
      <c r="I236" s="28">
        <v>41607.463078703702</v>
      </c>
      <c r="J236" s="4">
        <v>0.18032786885245899</v>
      </c>
      <c r="K236" s="4">
        <v>0</v>
      </c>
      <c r="L236" s="4" t="s">
        <v>216</v>
      </c>
      <c r="M236" s="4">
        <v>15</v>
      </c>
      <c r="N236" s="4"/>
    </row>
    <row r="237" spans="1:14" s="29" customFormat="1" ht="30" x14ac:dyDescent="0.25">
      <c r="A237" s="4">
        <v>236</v>
      </c>
      <c r="B237" s="4">
        <v>32</v>
      </c>
      <c r="C237" s="4">
        <v>120</v>
      </c>
      <c r="D237" s="4" t="s">
        <v>242</v>
      </c>
      <c r="E237" s="4"/>
      <c r="F237" s="28">
        <v>41607.463321759256</v>
      </c>
      <c r="G237" s="28">
        <v>41607.463321759256</v>
      </c>
      <c r="H237" s="28">
        <v>41607.462372685186</v>
      </c>
      <c r="I237" s="28">
        <v>41607.463321759256</v>
      </c>
      <c r="J237" s="4">
        <v>0.90983606557377095</v>
      </c>
      <c r="K237" s="4">
        <v>0</v>
      </c>
      <c r="L237" s="4" t="s">
        <v>235</v>
      </c>
      <c r="M237" s="4"/>
      <c r="N237" s="30" t="s">
        <v>243</v>
      </c>
    </row>
    <row r="238" spans="1:14" s="29" customFormat="1" x14ac:dyDescent="0.25">
      <c r="A238" s="4">
        <v>237</v>
      </c>
      <c r="B238" s="4">
        <v>32</v>
      </c>
      <c r="C238" s="4">
        <v>127</v>
      </c>
      <c r="D238" s="4" t="s">
        <v>244</v>
      </c>
      <c r="E238" s="4"/>
      <c r="F238" s="28">
        <v>41607.463414351849</v>
      </c>
      <c r="G238" s="28">
        <v>41607.462152777778</v>
      </c>
      <c r="H238" s="28">
        <v>41607.46234953704</v>
      </c>
      <c r="I238" s="28">
        <v>41607.463414351849</v>
      </c>
      <c r="J238" s="4">
        <v>0.181238615664845</v>
      </c>
      <c r="K238" s="4">
        <v>0</v>
      </c>
      <c r="L238" s="4" t="s">
        <v>15</v>
      </c>
      <c r="M238" s="4"/>
      <c r="N238" s="4"/>
    </row>
    <row r="239" spans="1:14" s="29" customFormat="1" x14ac:dyDescent="0.25">
      <c r="A239" s="4">
        <v>238</v>
      </c>
      <c r="B239" s="4">
        <v>32</v>
      </c>
      <c r="C239" s="4">
        <v>120</v>
      </c>
      <c r="D239" s="4" t="s">
        <v>245</v>
      </c>
      <c r="E239" s="4"/>
      <c r="F239" s="28">
        <v>41607.462488425925</v>
      </c>
      <c r="G239" s="28">
        <v>41607.463078703702</v>
      </c>
      <c r="H239" s="28">
        <v>41607.463194444441</v>
      </c>
      <c r="I239" s="28">
        <v>41607.464143518519</v>
      </c>
      <c r="J239" s="4">
        <v>0.18214936247723101</v>
      </c>
      <c r="K239" s="4">
        <v>0</v>
      </c>
      <c r="L239" s="4" t="s">
        <v>216</v>
      </c>
      <c r="M239" s="4">
        <v>16</v>
      </c>
      <c r="N239" s="4"/>
    </row>
    <row r="240" spans="1:14" s="29" customFormat="1" x14ac:dyDescent="0.25">
      <c r="A240" s="4">
        <v>239</v>
      </c>
      <c r="B240" s="4">
        <v>32</v>
      </c>
      <c r="C240" s="4">
        <v>127</v>
      </c>
      <c r="D240" s="4" t="s">
        <v>246</v>
      </c>
      <c r="E240" s="4"/>
      <c r="F240" s="28">
        <v>41607.460659722223</v>
      </c>
      <c r="G240" s="28">
        <v>41607.462870370371</v>
      </c>
      <c r="H240" s="28">
        <v>41607.463090277779</v>
      </c>
      <c r="I240" s="28">
        <v>41607.464143518519</v>
      </c>
      <c r="J240" s="4">
        <v>0.18032786885245899</v>
      </c>
      <c r="K240" s="4">
        <v>0</v>
      </c>
      <c r="L240" s="4" t="s">
        <v>216</v>
      </c>
      <c r="M240" s="4">
        <v>17</v>
      </c>
      <c r="N240" s="4"/>
    </row>
    <row r="241" spans="1:14" s="29" customFormat="1" x14ac:dyDescent="0.25">
      <c r="A241" s="4">
        <v>240</v>
      </c>
      <c r="B241" s="4">
        <v>32</v>
      </c>
      <c r="C241" s="4">
        <v>120</v>
      </c>
      <c r="D241" s="4" t="s">
        <v>247</v>
      </c>
      <c r="E241" s="4"/>
      <c r="F241" s="28">
        <v>41607.46466435185</v>
      </c>
      <c r="G241" s="28">
        <v>41607.463703703703</v>
      </c>
      <c r="H241" s="28">
        <v>41607.46371527778</v>
      </c>
      <c r="I241" s="28">
        <v>41607.46466435185</v>
      </c>
      <c r="J241" s="4">
        <v>0.18032786885245899</v>
      </c>
      <c r="K241" s="4">
        <v>0</v>
      </c>
      <c r="L241" s="4" t="s">
        <v>15</v>
      </c>
      <c r="M241" s="4"/>
      <c r="N241" s="4"/>
    </row>
    <row r="242" spans="1:14" s="29" customFormat="1" x14ac:dyDescent="0.25">
      <c r="A242" s="4">
        <v>241</v>
      </c>
      <c r="B242" s="4">
        <v>33</v>
      </c>
      <c r="C242" s="4">
        <v>120</v>
      </c>
      <c r="D242" s="4" t="s">
        <v>248</v>
      </c>
      <c r="E242" s="4"/>
      <c r="F242" s="28">
        <v>41607.465543981481</v>
      </c>
      <c r="G242" s="28">
        <v>41607.465682870374</v>
      </c>
      <c r="H242" s="28">
        <v>41607.46597222222</v>
      </c>
      <c r="I242" s="28">
        <v>41607.466921296298</v>
      </c>
      <c r="J242" s="4">
        <v>1.9980019980020002E-3</v>
      </c>
      <c r="K242" s="4">
        <v>0</v>
      </c>
      <c r="L242" s="4" t="s">
        <v>216</v>
      </c>
      <c r="M242" s="4">
        <v>18</v>
      </c>
      <c r="N242" s="4"/>
    </row>
    <row r="243" spans="1:14" s="29" customFormat="1" x14ac:dyDescent="0.25">
      <c r="A243" s="4">
        <v>242</v>
      </c>
      <c r="B243" s="4">
        <v>33</v>
      </c>
      <c r="C243" s="4">
        <v>123</v>
      </c>
      <c r="D243" s="4" t="s">
        <v>249</v>
      </c>
      <c r="E243" s="4"/>
      <c r="F243" s="28">
        <v>41607.467812499999</v>
      </c>
      <c r="G243" s="28">
        <v>41607.466840277775</v>
      </c>
      <c r="H243" s="28">
        <v>41607.466863425929</v>
      </c>
      <c r="I243" s="28">
        <v>41607.467812499999</v>
      </c>
      <c r="J243" s="4">
        <v>9.9900099900099903E-2</v>
      </c>
      <c r="K243" s="4">
        <v>0</v>
      </c>
      <c r="L243" s="4" t="s">
        <v>15</v>
      </c>
      <c r="M243" s="4"/>
      <c r="N243" s="4"/>
    </row>
    <row r="244" spans="1:14" s="29" customFormat="1" x14ac:dyDescent="0.25">
      <c r="A244" s="4">
        <v>243</v>
      </c>
      <c r="B244" s="4">
        <v>33</v>
      </c>
      <c r="C244" s="4">
        <v>129</v>
      </c>
      <c r="D244" s="4" t="s">
        <v>250</v>
      </c>
      <c r="E244" s="4"/>
      <c r="F244" s="28">
        <v>41607.466087962966</v>
      </c>
      <c r="G244" s="28">
        <v>41607.466597222221</v>
      </c>
      <c r="H244" s="28">
        <v>41607.466886574075</v>
      </c>
      <c r="I244" s="28">
        <v>41607.467824074076</v>
      </c>
      <c r="J244" s="4">
        <v>9.9900099900099903E-2</v>
      </c>
      <c r="K244" s="4">
        <v>0</v>
      </c>
      <c r="L244" s="4" t="s">
        <v>216</v>
      </c>
      <c r="M244" s="4">
        <v>19</v>
      </c>
      <c r="N244" s="4"/>
    </row>
    <row r="245" spans="1:14" s="29" customFormat="1" x14ac:dyDescent="0.25">
      <c r="A245" s="4">
        <v>244</v>
      </c>
      <c r="B245" s="4">
        <v>33</v>
      </c>
      <c r="C245" s="4">
        <v>122</v>
      </c>
      <c r="D245" s="4" t="s">
        <v>251</v>
      </c>
      <c r="E245" s="4"/>
      <c r="F245" s="28">
        <v>41607.467986111114</v>
      </c>
      <c r="G245" s="28">
        <v>41607.467060185183</v>
      </c>
      <c r="H245" s="28">
        <v>41607.46707175926</v>
      </c>
      <c r="I245" s="28">
        <v>41607.467986111114</v>
      </c>
      <c r="J245" s="4">
        <v>0.20179820179820199</v>
      </c>
      <c r="K245" s="4">
        <v>0</v>
      </c>
      <c r="L245" s="4" t="s">
        <v>15</v>
      </c>
      <c r="M245" s="4"/>
      <c r="N245" s="4"/>
    </row>
    <row r="246" spans="1:14" s="29" customFormat="1" x14ac:dyDescent="0.25">
      <c r="A246" s="4">
        <v>245</v>
      </c>
      <c r="B246" s="4">
        <v>33</v>
      </c>
      <c r="C246" s="4">
        <v>120</v>
      </c>
      <c r="D246" s="4" t="s">
        <v>252</v>
      </c>
      <c r="E246" s="4"/>
      <c r="F246" s="28">
        <v>41607.468090277776</v>
      </c>
      <c r="G246" s="28">
        <v>41607.467118055552</v>
      </c>
      <c r="H246" s="28">
        <v>41607.467141203706</v>
      </c>
      <c r="I246" s="28">
        <v>41607.468090277776</v>
      </c>
      <c r="J246" s="4">
        <v>0.20079920079920099</v>
      </c>
      <c r="K246" s="4">
        <v>0</v>
      </c>
      <c r="L246" s="4" t="s">
        <v>15</v>
      </c>
      <c r="M246" s="4"/>
      <c r="N246" s="4"/>
    </row>
    <row r="247" spans="1:14" s="29" customFormat="1" x14ac:dyDescent="0.25">
      <c r="A247" s="4">
        <v>246</v>
      </c>
      <c r="B247" s="4">
        <v>33</v>
      </c>
      <c r="C247" s="4">
        <v>122</v>
      </c>
      <c r="D247" s="4" t="s">
        <v>253</v>
      </c>
      <c r="E247" s="4"/>
      <c r="F247" s="28">
        <v>41607.467175925929</v>
      </c>
      <c r="G247" s="28">
        <v>41607.467199074075</v>
      </c>
      <c r="H247" s="28">
        <v>41607.467222222222</v>
      </c>
      <c r="I247" s="28">
        <v>41607.468148148146</v>
      </c>
      <c r="J247" s="4">
        <v>9.9900099900100008E-4</v>
      </c>
      <c r="K247" s="4">
        <v>0</v>
      </c>
      <c r="L247" s="4" t="s">
        <v>15</v>
      </c>
      <c r="M247" s="4"/>
      <c r="N247" s="4"/>
    </row>
    <row r="248" spans="1:14" s="29" customFormat="1" x14ac:dyDescent="0.25">
      <c r="A248" s="4">
        <v>247</v>
      </c>
      <c r="B248" s="4">
        <v>33</v>
      </c>
      <c r="C248" s="4">
        <v>120</v>
      </c>
      <c r="D248" s="4" t="s">
        <v>254</v>
      </c>
      <c r="E248" s="4"/>
      <c r="F248" s="28">
        <v>41607.467256944445</v>
      </c>
      <c r="G248" s="28">
        <v>41607.467268518521</v>
      </c>
      <c r="H248" s="28">
        <v>41607.467280092591</v>
      </c>
      <c r="I248" s="28">
        <v>41607.468229166669</v>
      </c>
      <c r="J248" s="4">
        <v>0.10089910089910099</v>
      </c>
      <c r="K248" s="4">
        <v>0</v>
      </c>
      <c r="L248" s="4" t="s">
        <v>15</v>
      </c>
      <c r="M248" s="4"/>
      <c r="N248" s="4"/>
    </row>
    <row r="249" spans="1:14" s="29" customFormat="1" x14ac:dyDescent="0.25">
      <c r="A249" s="4">
        <v>248</v>
      </c>
      <c r="B249" s="4">
        <v>33</v>
      </c>
      <c r="C249" s="4">
        <v>125</v>
      </c>
      <c r="D249" s="4" t="s">
        <v>255</v>
      </c>
      <c r="E249" s="4"/>
      <c r="F249" s="28">
        <v>41607.468252314815</v>
      </c>
      <c r="G249" s="28">
        <v>41599.998032407406</v>
      </c>
      <c r="H249" s="28">
        <v>41599.998055555552</v>
      </c>
      <c r="I249" s="28">
        <v>41607.468252314815</v>
      </c>
      <c r="J249" s="4">
        <v>0.10089910089910099</v>
      </c>
      <c r="K249" s="4">
        <v>0</v>
      </c>
      <c r="L249" s="4" t="s">
        <v>15</v>
      </c>
      <c r="M249" s="4"/>
      <c r="N249" s="4"/>
    </row>
    <row r="250" spans="1:14" s="29" customFormat="1" x14ac:dyDescent="0.25">
      <c r="A250" s="4">
        <v>249</v>
      </c>
      <c r="B250" s="4">
        <v>33</v>
      </c>
      <c r="C250" s="4">
        <v>127</v>
      </c>
      <c r="D250" s="4" t="s">
        <v>256</v>
      </c>
      <c r="E250" s="4"/>
      <c r="F250" s="28">
        <v>41607.468472222223</v>
      </c>
      <c r="G250" s="28">
        <v>41607.467395833337</v>
      </c>
      <c r="H250" s="28">
        <v>41607.467407407406</v>
      </c>
      <c r="I250" s="28">
        <v>41607.468472222223</v>
      </c>
      <c r="J250" s="4">
        <v>0.10089910089910099</v>
      </c>
      <c r="K250" s="4">
        <v>0</v>
      </c>
      <c r="L250" s="4" t="s">
        <v>15</v>
      </c>
      <c r="M250" s="4"/>
      <c r="N250" s="4"/>
    </row>
    <row r="251" spans="1:14" s="29" customFormat="1" x14ac:dyDescent="0.25">
      <c r="A251" s="4">
        <v>250</v>
      </c>
      <c r="B251" s="4">
        <v>33</v>
      </c>
      <c r="C251" s="4">
        <v>122</v>
      </c>
      <c r="D251" s="4" t="s">
        <v>257</v>
      </c>
      <c r="E251" s="4"/>
      <c r="F251" s="28">
        <v>41607.467488425929</v>
      </c>
      <c r="G251" s="28">
        <v>41607.467557870368</v>
      </c>
      <c r="H251" s="28">
        <v>41607.467569444445</v>
      </c>
      <c r="I251" s="28">
        <v>41607.468495370369</v>
      </c>
      <c r="J251" s="4">
        <v>0.101898101898102</v>
      </c>
      <c r="K251" s="4">
        <v>0</v>
      </c>
      <c r="L251" s="4" t="s">
        <v>15</v>
      </c>
      <c r="M251" s="4"/>
      <c r="N251" s="4"/>
    </row>
    <row r="252" spans="1:14" s="29" customFormat="1" x14ac:dyDescent="0.25">
      <c r="A252" s="4">
        <v>251</v>
      </c>
      <c r="B252" s="4">
        <v>33</v>
      </c>
      <c r="C252" s="4">
        <v>127</v>
      </c>
      <c r="D252" s="4" t="s">
        <v>258</v>
      </c>
      <c r="E252" s="4"/>
      <c r="F252" s="28">
        <v>41607.467534722222</v>
      </c>
      <c r="G252" s="28">
        <v>41607.467592592591</v>
      </c>
      <c r="H252" s="28">
        <v>41607.467604166668</v>
      </c>
      <c r="I252" s="28">
        <v>41607.468668981484</v>
      </c>
      <c r="J252" s="4">
        <v>9.9900099900099903E-2</v>
      </c>
      <c r="K252" s="4">
        <v>0</v>
      </c>
      <c r="L252" s="4" t="s">
        <v>15</v>
      </c>
      <c r="M252" s="4"/>
      <c r="N252" s="4"/>
    </row>
    <row r="253" spans="1:14" s="29" customFormat="1" x14ac:dyDescent="0.25">
      <c r="A253" s="4">
        <v>252</v>
      </c>
      <c r="B253" s="4">
        <v>33</v>
      </c>
      <c r="C253" s="4">
        <v>128</v>
      </c>
      <c r="D253" s="4" t="s">
        <v>259</v>
      </c>
      <c r="E253" s="4"/>
      <c r="F253" s="28">
        <v>41607.468668981484</v>
      </c>
      <c r="G253" s="28">
        <v>41607.46770833333</v>
      </c>
      <c r="H253" s="28">
        <v>41607.467731481483</v>
      </c>
      <c r="I253" s="28">
        <v>41607.468668981484</v>
      </c>
      <c r="J253" s="4">
        <v>0.1998001998002</v>
      </c>
      <c r="K253" s="4">
        <v>0</v>
      </c>
      <c r="L253" s="4" t="s">
        <v>15</v>
      </c>
      <c r="M253" s="4"/>
      <c r="N253" s="4"/>
    </row>
    <row r="254" spans="1:14" s="29" customFormat="1" x14ac:dyDescent="0.25">
      <c r="A254" s="4">
        <v>253</v>
      </c>
      <c r="B254" s="4">
        <v>33</v>
      </c>
      <c r="C254" s="4">
        <v>123</v>
      </c>
      <c r="D254" s="4" t="s">
        <v>260</v>
      </c>
      <c r="E254" s="4"/>
      <c r="F254" s="28">
        <v>41607.467488425929</v>
      </c>
      <c r="G254" s="28">
        <v>41607.467719907407</v>
      </c>
      <c r="H254" s="28">
        <v>41607.467743055553</v>
      </c>
      <c r="I254" s="28">
        <v>41607.468692129631</v>
      </c>
      <c r="J254" s="4">
        <v>0.20679320679320701</v>
      </c>
      <c r="K254" s="4">
        <v>0</v>
      </c>
      <c r="L254" s="4" t="s">
        <v>15</v>
      </c>
      <c r="M254" s="4"/>
      <c r="N254" s="4"/>
    </row>
    <row r="255" spans="1:14" s="29" customFormat="1" x14ac:dyDescent="0.25">
      <c r="A255" s="4">
        <v>254</v>
      </c>
      <c r="B255" s="4">
        <v>33</v>
      </c>
      <c r="C255" s="4">
        <v>120</v>
      </c>
      <c r="D255" s="4" t="s">
        <v>261</v>
      </c>
      <c r="E255" s="4"/>
      <c r="F255" s="28">
        <v>41607.467372685183</v>
      </c>
      <c r="G255" s="28">
        <v>41607.467731481483</v>
      </c>
      <c r="H255" s="28">
        <v>41607.467743055553</v>
      </c>
      <c r="I255" s="28">
        <v>41607.468692129631</v>
      </c>
      <c r="J255" s="4">
        <v>0.107892107892108</v>
      </c>
      <c r="K255" s="4">
        <v>0</v>
      </c>
      <c r="L255" s="4" t="s">
        <v>15</v>
      </c>
      <c r="M255" s="4"/>
      <c r="N255" s="4"/>
    </row>
    <row r="256" spans="1:14" s="29" customFormat="1" x14ac:dyDescent="0.25">
      <c r="A256" s="4">
        <v>255</v>
      </c>
      <c r="B256" s="4">
        <v>33</v>
      </c>
      <c r="C256" s="4">
        <v>122</v>
      </c>
      <c r="D256" s="4" t="s">
        <v>262</v>
      </c>
      <c r="E256" s="4"/>
      <c r="F256" s="28">
        <v>41607.467731481483</v>
      </c>
      <c r="G256" s="28">
        <v>41607.467824074076</v>
      </c>
      <c r="H256" s="28">
        <v>41607.467835648145</v>
      </c>
      <c r="I256" s="28">
        <v>41607.46875</v>
      </c>
      <c r="J256" s="4">
        <v>0.10089910089910099</v>
      </c>
      <c r="K256" s="4">
        <v>0</v>
      </c>
      <c r="L256" s="4" t="s">
        <v>15</v>
      </c>
      <c r="M256" s="4"/>
      <c r="N256" s="4"/>
    </row>
    <row r="257" spans="1:14" s="29" customFormat="1" x14ac:dyDescent="0.25">
      <c r="A257" s="4">
        <v>256</v>
      </c>
      <c r="B257" s="4">
        <v>33</v>
      </c>
      <c r="C257" s="4">
        <v>125</v>
      </c>
      <c r="D257" s="4" t="s">
        <v>263</v>
      </c>
      <c r="E257" s="4"/>
      <c r="F257" s="28">
        <v>41599.998553240737</v>
      </c>
      <c r="G257" s="28">
        <v>41599.998703703706</v>
      </c>
      <c r="H257" s="28">
        <v>41599.998715277776</v>
      </c>
      <c r="I257" s="28">
        <v>41607.468912037039</v>
      </c>
      <c r="J257" s="4">
        <v>9.9900099900099903E-2</v>
      </c>
      <c r="K257" s="4">
        <v>0</v>
      </c>
      <c r="L257" s="4" t="s">
        <v>15</v>
      </c>
      <c r="M257" s="4"/>
      <c r="N257" s="4"/>
    </row>
    <row r="258" spans="1:14" s="29" customFormat="1" x14ac:dyDescent="0.25">
      <c r="A258" s="4">
        <v>257</v>
      </c>
      <c r="B258" s="4">
        <v>33</v>
      </c>
      <c r="C258" s="4">
        <v>120</v>
      </c>
      <c r="D258" s="4" t="s">
        <v>264</v>
      </c>
      <c r="E258" s="4"/>
      <c r="F258" s="28">
        <v>41607.467870370368</v>
      </c>
      <c r="G258" s="28">
        <v>41607.467974537038</v>
      </c>
      <c r="H258" s="28">
        <v>41607.467997685184</v>
      </c>
      <c r="I258" s="28">
        <v>41607.468946759262</v>
      </c>
      <c r="J258" s="4">
        <v>0.101898101898102</v>
      </c>
      <c r="K258" s="4">
        <v>0</v>
      </c>
      <c r="L258" s="4" t="s">
        <v>15</v>
      </c>
      <c r="M258" s="4"/>
      <c r="N258" s="4"/>
    </row>
    <row r="259" spans="1:14" s="29" customFormat="1" x14ac:dyDescent="0.25">
      <c r="A259" s="4">
        <v>258</v>
      </c>
      <c r="B259" s="4">
        <v>33</v>
      </c>
      <c r="C259" s="4">
        <v>123</v>
      </c>
      <c r="D259" s="4" t="s">
        <v>265</v>
      </c>
      <c r="E259" s="4"/>
      <c r="F259" s="28">
        <v>41607.467939814815</v>
      </c>
      <c r="G259" s="28">
        <v>41607.467974537038</v>
      </c>
      <c r="H259" s="28">
        <v>41607.467997685184</v>
      </c>
      <c r="I259" s="28">
        <v>41607.468946759262</v>
      </c>
      <c r="J259" s="4">
        <v>0.20079920079920099</v>
      </c>
      <c r="K259" s="4">
        <v>0</v>
      </c>
      <c r="L259" s="4" t="s">
        <v>15</v>
      </c>
      <c r="M259" s="4"/>
      <c r="N259" s="4"/>
    </row>
    <row r="260" spans="1:14" s="29" customFormat="1" x14ac:dyDescent="0.25">
      <c r="A260" s="4">
        <v>259</v>
      </c>
      <c r="B260" s="4">
        <v>33</v>
      </c>
      <c r="C260" s="4">
        <v>122</v>
      </c>
      <c r="D260" s="4" t="s">
        <v>266</v>
      </c>
      <c r="E260" s="4"/>
      <c r="F260" s="28">
        <v>41607.467974537038</v>
      </c>
      <c r="G260" s="28">
        <v>41607.46802083333</v>
      </c>
      <c r="H260" s="28">
        <v>41607.468032407407</v>
      </c>
      <c r="I260" s="28">
        <v>41607.468946759262</v>
      </c>
      <c r="J260" s="4">
        <v>0</v>
      </c>
      <c r="K260" s="4">
        <v>0</v>
      </c>
      <c r="L260" s="4" t="s">
        <v>15</v>
      </c>
      <c r="M260" s="4"/>
      <c r="N260" s="4"/>
    </row>
    <row r="261" spans="1:14" s="29" customFormat="1" x14ac:dyDescent="0.25">
      <c r="A261" s="4">
        <v>260</v>
      </c>
      <c r="B261" s="4">
        <v>33</v>
      </c>
      <c r="C261" s="4">
        <v>128</v>
      </c>
      <c r="D261" s="4" t="s">
        <v>267</v>
      </c>
      <c r="E261" s="4"/>
      <c r="F261" s="28">
        <v>41607.468055555553</v>
      </c>
      <c r="G261" s="28">
        <v>41607.468101851853</v>
      </c>
      <c r="H261" s="28">
        <v>41607.468159722222</v>
      </c>
      <c r="I261" s="28">
        <v>41607.469097222223</v>
      </c>
      <c r="J261" s="4">
        <v>0</v>
      </c>
      <c r="K261" s="4">
        <v>0</v>
      </c>
      <c r="L261" s="4" t="s">
        <v>15</v>
      </c>
      <c r="M261" s="4"/>
      <c r="N261" s="4"/>
    </row>
    <row r="262" spans="1:14" s="29" customFormat="1" ht="45" x14ac:dyDescent="0.25">
      <c r="A262" s="4">
        <v>261</v>
      </c>
      <c r="B262" s="4">
        <v>33</v>
      </c>
      <c r="C262" s="4">
        <v>129</v>
      </c>
      <c r="D262" s="30" t="s">
        <v>268</v>
      </c>
      <c r="E262" s="4"/>
      <c r="F262" s="28">
        <v>41607.469155092593</v>
      </c>
      <c r="G262" s="28">
        <v>41607.468113425923</v>
      </c>
      <c r="H262" s="28">
        <v>41607.468206018515</v>
      </c>
      <c r="I262" s="28">
        <v>41607.469155092593</v>
      </c>
      <c r="J262" s="4">
        <v>6.9930069930069894E-2</v>
      </c>
      <c r="K262" s="4">
        <v>0</v>
      </c>
      <c r="L262" s="4" t="s">
        <v>15</v>
      </c>
      <c r="M262" s="4"/>
      <c r="N262" s="4"/>
    </row>
    <row r="263" spans="1:14" s="29" customFormat="1" x14ac:dyDescent="0.25">
      <c r="A263" s="4">
        <v>262</v>
      </c>
      <c r="B263" s="4">
        <v>33</v>
      </c>
      <c r="C263" s="4">
        <v>128</v>
      </c>
      <c r="D263" s="4" t="s">
        <v>269</v>
      </c>
      <c r="E263" s="4"/>
      <c r="F263" s="28">
        <v>41607.468333333331</v>
      </c>
      <c r="G263" s="28">
        <v>41607.468333333331</v>
      </c>
      <c r="H263" s="28">
        <v>41607.468333333331</v>
      </c>
      <c r="I263" s="28">
        <v>41607.469282407408</v>
      </c>
      <c r="J263" s="4">
        <v>9.9900099900099903E-2</v>
      </c>
      <c r="K263" s="4">
        <v>0</v>
      </c>
      <c r="L263" s="4" t="s">
        <v>15</v>
      </c>
      <c r="M263" s="4"/>
      <c r="N263" s="4"/>
    </row>
    <row r="264" spans="1:14" s="29" customFormat="1" x14ac:dyDescent="0.25">
      <c r="A264" s="4">
        <v>263</v>
      </c>
      <c r="B264" s="4">
        <v>33</v>
      </c>
      <c r="C264" s="4">
        <v>121</v>
      </c>
      <c r="D264" s="4" t="s">
        <v>270</v>
      </c>
      <c r="E264" s="4"/>
      <c r="F264" s="28">
        <v>41607.468333333331</v>
      </c>
      <c r="G264" s="28">
        <v>41607.468368055554</v>
      </c>
      <c r="H264" s="28">
        <v>41607.468391203707</v>
      </c>
      <c r="I264" s="28">
        <v>41607.469328703701</v>
      </c>
      <c r="J264" s="4">
        <v>0</v>
      </c>
      <c r="K264" s="4">
        <v>0</v>
      </c>
      <c r="L264" s="4" t="s">
        <v>15</v>
      </c>
      <c r="M264" s="4"/>
      <c r="N264" s="4"/>
    </row>
    <row r="265" spans="1:14" s="29" customFormat="1" x14ac:dyDescent="0.25">
      <c r="A265" s="4">
        <v>264</v>
      </c>
      <c r="B265" s="4">
        <v>33</v>
      </c>
      <c r="C265" s="4">
        <v>120</v>
      </c>
      <c r="D265" s="4" t="s">
        <v>271</v>
      </c>
      <c r="E265" s="4"/>
      <c r="F265" s="28">
        <v>41607.468275462961</v>
      </c>
      <c r="G265" s="28">
        <v>41607.468402777777</v>
      </c>
      <c r="H265" s="28">
        <v>41607.468414351853</v>
      </c>
      <c r="I265" s="28">
        <v>41607.469351851854</v>
      </c>
      <c r="J265" s="4">
        <v>0.10289710289710299</v>
      </c>
      <c r="K265" s="4">
        <v>0</v>
      </c>
      <c r="L265" s="4" t="s">
        <v>15</v>
      </c>
      <c r="M265" s="4"/>
      <c r="N265" s="4"/>
    </row>
    <row r="266" spans="1:14" s="29" customFormat="1" x14ac:dyDescent="0.25">
      <c r="A266" s="4">
        <v>265</v>
      </c>
      <c r="B266" s="4">
        <v>33</v>
      </c>
      <c r="C266" s="4">
        <v>122</v>
      </c>
      <c r="D266" s="4" t="s">
        <v>272</v>
      </c>
      <c r="E266" s="4"/>
      <c r="F266" s="28">
        <v>41607.46837962963</v>
      </c>
      <c r="G266" s="28">
        <v>41607.4684375</v>
      </c>
      <c r="H266" s="28">
        <v>41607.468460648146</v>
      </c>
      <c r="I266" s="28">
        <v>41607.469375000001</v>
      </c>
      <c r="J266" s="4">
        <v>0.101898101898102</v>
      </c>
      <c r="K266" s="4">
        <v>0</v>
      </c>
      <c r="L266" s="4" t="s">
        <v>15</v>
      </c>
      <c r="M266" s="4"/>
      <c r="N266" s="4"/>
    </row>
    <row r="267" spans="1:14" s="29" customFormat="1" x14ac:dyDescent="0.25">
      <c r="A267" s="4">
        <v>266</v>
      </c>
      <c r="B267" s="4">
        <v>33</v>
      </c>
      <c r="C267" s="4">
        <v>119</v>
      </c>
      <c r="D267" s="4" t="s">
        <v>273</v>
      </c>
      <c r="E267" s="4"/>
      <c r="F267" s="28">
        <v>41607.469386574077</v>
      </c>
      <c r="G267" s="28">
        <v>41472.949976851851</v>
      </c>
      <c r="H267" s="28">
        <v>41472.949999999997</v>
      </c>
      <c r="I267" s="28">
        <v>41607.469386574077</v>
      </c>
      <c r="J267" s="4">
        <v>0</v>
      </c>
      <c r="K267" s="4">
        <v>0</v>
      </c>
      <c r="L267" s="4" t="s">
        <v>15</v>
      </c>
      <c r="M267" s="4"/>
      <c r="N267" s="4"/>
    </row>
    <row r="268" spans="1:14" s="29" customFormat="1" x14ac:dyDescent="0.25">
      <c r="A268" s="4">
        <v>267</v>
      </c>
      <c r="B268" s="4">
        <v>33</v>
      </c>
      <c r="C268" s="4">
        <v>1</v>
      </c>
      <c r="D268" s="4" t="s">
        <v>274</v>
      </c>
      <c r="E268" s="4"/>
      <c r="F268" s="28">
        <v>41607.469421296293</v>
      </c>
      <c r="G268" s="28">
        <v>41607.4684837963</v>
      </c>
      <c r="H268" s="28">
        <v>41607.468495370369</v>
      </c>
      <c r="I268" s="28">
        <v>41607.469421296293</v>
      </c>
      <c r="J268" s="4">
        <v>0.10289710289710299</v>
      </c>
      <c r="K268" s="4">
        <v>0</v>
      </c>
      <c r="L268" s="4" t="s">
        <v>15</v>
      </c>
      <c r="M268" s="4"/>
      <c r="N268" s="4"/>
    </row>
    <row r="269" spans="1:14" s="29" customFormat="1" x14ac:dyDescent="0.25">
      <c r="A269" s="4">
        <v>268</v>
      </c>
      <c r="B269" s="4">
        <v>33</v>
      </c>
      <c r="C269" s="4">
        <v>129</v>
      </c>
      <c r="D269" s="4" t="s">
        <v>275</v>
      </c>
      <c r="E269" s="4"/>
      <c r="F269" s="28">
        <v>41607.468321759261</v>
      </c>
      <c r="G269" s="28">
        <v>41607.468564814815</v>
      </c>
      <c r="H269" s="28">
        <v>41607.468587962961</v>
      </c>
      <c r="I269" s="28">
        <v>41607.469537037039</v>
      </c>
      <c r="J269" s="4">
        <v>3.3966033966034002E-2</v>
      </c>
      <c r="K269" s="4">
        <v>0</v>
      </c>
      <c r="L269" s="4" t="s">
        <v>15</v>
      </c>
      <c r="M269" s="4"/>
      <c r="N269" s="4"/>
    </row>
    <row r="270" spans="1:14" s="29" customFormat="1" x14ac:dyDescent="0.25">
      <c r="A270" s="4">
        <v>269</v>
      </c>
      <c r="B270" s="4">
        <v>33</v>
      </c>
      <c r="C270" s="4">
        <v>127</v>
      </c>
      <c r="D270" s="4" t="s">
        <v>276</v>
      </c>
      <c r="E270" s="4"/>
      <c r="F270" s="28">
        <v>41607.468391203707</v>
      </c>
      <c r="G270" s="28">
        <v>41607.468391203707</v>
      </c>
      <c r="H270" s="28">
        <v>41607.468541666669</v>
      </c>
      <c r="I270" s="28">
        <v>41607.469606481478</v>
      </c>
      <c r="J270" s="4">
        <v>0.101898101898102</v>
      </c>
      <c r="K270" s="4">
        <v>0</v>
      </c>
      <c r="L270" s="4" t="s">
        <v>216</v>
      </c>
      <c r="M270" s="4">
        <v>20</v>
      </c>
      <c r="N270" s="4"/>
    </row>
    <row r="271" spans="1:14" s="29" customFormat="1" x14ac:dyDescent="0.25">
      <c r="A271" s="4">
        <v>270</v>
      </c>
      <c r="B271" s="4">
        <v>33</v>
      </c>
      <c r="C271" s="4">
        <v>125</v>
      </c>
      <c r="D271" s="4" t="s">
        <v>277</v>
      </c>
      <c r="E271" s="4"/>
      <c r="F271" s="28">
        <v>41599.999386574076</v>
      </c>
      <c r="G271" s="28">
        <v>41599.999456018515</v>
      </c>
      <c r="H271" s="28">
        <v>41599.999479166669</v>
      </c>
      <c r="I271" s="28">
        <v>41607.469675925924</v>
      </c>
      <c r="J271" s="4">
        <v>0.10089910089910099</v>
      </c>
      <c r="K271" s="4">
        <v>0</v>
      </c>
      <c r="L271" s="4" t="s">
        <v>15</v>
      </c>
      <c r="M271" s="4"/>
      <c r="N271" s="4"/>
    </row>
    <row r="272" spans="1:14" s="29" customFormat="1" x14ac:dyDescent="0.25">
      <c r="A272" s="4">
        <v>271</v>
      </c>
      <c r="B272" s="4">
        <v>33</v>
      </c>
      <c r="C272" s="4">
        <v>122</v>
      </c>
      <c r="D272" s="4" t="s">
        <v>278</v>
      </c>
      <c r="E272" s="4"/>
      <c r="F272" s="28">
        <v>41607.468634259261</v>
      </c>
      <c r="G272" s="28">
        <v>41607.468831018516</v>
      </c>
      <c r="H272" s="28">
        <v>41607.468842592592</v>
      </c>
      <c r="I272" s="28">
        <v>41607.469768518517</v>
      </c>
      <c r="J272" s="4">
        <v>0.20579420579420599</v>
      </c>
      <c r="K272" s="4">
        <v>0</v>
      </c>
      <c r="L272" s="4" t="s">
        <v>15</v>
      </c>
      <c r="M272" s="4"/>
      <c r="N272" s="4"/>
    </row>
    <row r="273" spans="1:14" s="29" customFormat="1" ht="30" x14ac:dyDescent="0.25">
      <c r="A273" s="4">
        <v>272</v>
      </c>
      <c r="B273" s="4">
        <v>33</v>
      </c>
      <c r="C273" s="4">
        <v>123</v>
      </c>
      <c r="D273" s="30" t="s">
        <v>279</v>
      </c>
      <c r="E273" s="4"/>
      <c r="F273" s="28">
        <v>41607.4687037037</v>
      </c>
      <c r="G273" s="28">
        <v>41607.468831018516</v>
      </c>
      <c r="H273" s="28">
        <v>41607.468842592592</v>
      </c>
      <c r="I273" s="28">
        <v>41607.46979166667</v>
      </c>
      <c r="J273" s="4">
        <v>0.10289710289710299</v>
      </c>
      <c r="K273" s="4">
        <v>0</v>
      </c>
      <c r="L273" s="4" t="s">
        <v>15</v>
      </c>
      <c r="M273" s="4"/>
      <c r="N273" s="4"/>
    </row>
    <row r="274" spans="1:14" s="29" customFormat="1" x14ac:dyDescent="0.25">
      <c r="A274" s="4">
        <v>273</v>
      </c>
      <c r="B274" s="4">
        <v>33</v>
      </c>
      <c r="C274" s="4">
        <v>1</v>
      </c>
      <c r="D274" s="4" t="s">
        <v>280</v>
      </c>
      <c r="E274" s="4"/>
      <c r="F274" s="28">
        <v>41607.468773148146</v>
      </c>
      <c r="G274" s="28">
        <v>41607.468900462962</v>
      </c>
      <c r="H274" s="28">
        <v>41607.468946759262</v>
      </c>
      <c r="I274" s="28">
        <v>41607.469872685186</v>
      </c>
      <c r="J274" s="4">
        <v>0.101898101898102</v>
      </c>
      <c r="K274" s="4">
        <v>0</v>
      </c>
      <c r="L274" s="4" t="s">
        <v>15</v>
      </c>
      <c r="M274" s="4"/>
      <c r="N274" s="4"/>
    </row>
    <row r="275" spans="1:14" s="29" customFormat="1" x14ac:dyDescent="0.25">
      <c r="A275" s="4">
        <v>274</v>
      </c>
      <c r="B275" s="4">
        <v>33</v>
      </c>
      <c r="C275" s="4">
        <v>119</v>
      </c>
      <c r="D275" s="4" t="s">
        <v>183</v>
      </c>
      <c r="E275" s="4"/>
      <c r="F275" s="28">
        <v>41607.475023148145</v>
      </c>
      <c r="G275" s="28">
        <v>41472.955636574072</v>
      </c>
      <c r="H275" s="28">
        <v>41472.955636574072</v>
      </c>
      <c r="I275" s="28">
        <v>41607.475023148145</v>
      </c>
      <c r="J275" s="4">
        <v>9.9900099900099903E-2</v>
      </c>
      <c r="K275" s="4">
        <v>0</v>
      </c>
      <c r="L275" s="4" t="s">
        <v>15</v>
      </c>
      <c r="M275" s="4"/>
      <c r="N275" s="4"/>
    </row>
    <row r="276" spans="1:14" s="29" customFormat="1" x14ac:dyDescent="0.25">
      <c r="A276" s="4">
        <v>275</v>
      </c>
      <c r="B276" s="4">
        <v>33</v>
      </c>
      <c r="C276" s="4">
        <v>120</v>
      </c>
      <c r="D276" s="4" t="s">
        <v>281</v>
      </c>
      <c r="E276" s="4"/>
      <c r="F276" s="28">
        <v>41607.475069444445</v>
      </c>
      <c r="G276" s="28">
        <v>41607.474120370367</v>
      </c>
      <c r="H276" s="28">
        <v>41607.474131944444</v>
      </c>
      <c r="I276" s="28">
        <v>41607.475069444445</v>
      </c>
      <c r="J276" s="4">
        <v>9.9900099900099903E-2</v>
      </c>
      <c r="K276" s="4">
        <v>0</v>
      </c>
      <c r="L276" s="4" t="s">
        <v>15</v>
      </c>
      <c r="M276" s="4"/>
      <c r="N276" s="4"/>
    </row>
    <row r="277" spans="1:14" s="29" customFormat="1" x14ac:dyDescent="0.25">
      <c r="A277" s="4">
        <v>276</v>
      </c>
      <c r="B277" s="4">
        <v>33</v>
      </c>
      <c r="C277" s="4">
        <v>122</v>
      </c>
      <c r="D277" s="4" t="s">
        <v>282</v>
      </c>
      <c r="E277" s="4"/>
      <c r="F277" s="28">
        <v>41607.475127314814</v>
      </c>
      <c r="G277" s="28">
        <v>41607.474189814813</v>
      </c>
      <c r="H277" s="28">
        <v>41607.47420138889</v>
      </c>
      <c r="I277" s="28">
        <v>41607.475127314814</v>
      </c>
      <c r="J277" s="4">
        <v>9.9900099900099903E-2</v>
      </c>
      <c r="K277" s="4">
        <v>0</v>
      </c>
      <c r="L277" s="4" t="s">
        <v>15</v>
      </c>
      <c r="M277" s="4"/>
      <c r="N277" s="4"/>
    </row>
    <row r="278" spans="1:14" s="29" customFormat="1" x14ac:dyDescent="0.25">
      <c r="A278" s="4">
        <v>277</v>
      </c>
      <c r="B278" s="4">
        <v>33</v>
      </c>
      <c r="C278" s="4">
        <v>127</v>
      </c>
      <c r="D278" s="4" t="s">
        <v>283</v>
      </c>
      <c r="E278" s="4"/>
      <c r="F278" s="28">
        <v>41607.475324074076</v>
      </c>
      <c r="G278" s="28">
        <v>41607.474224537036</v>
      </c>
      <c r="H278" s="28">
        <v>41607.474259259259</v>
      </c>
      <c r="I278" s="28">
        <v>41607.475324074076</v>
      </c>
      <c r="J278" s="4">
        <v>0.10089910089910099</v>
      </c>
      <c r="K278" s="4">
        <v>0</v>
      </c>
      <c r="L278" s="4" t="s">
        <v>15</v>
      </c>
      <c r="M278" s="4"/>
      <c r="N278" s="4"/>
    </row>
    <row r="279" spans="1:14" s="29" customFormat="1" x14ac:dyDescent="0.25">
      <c r="A279" s="4">
        <v>278</v>
      </c>
      <c r="B279" s="4">
        <v>33</v>
      </c>
      <c r="C279" s="4">
        <v>123</v>
      </c>
      <c r="D279" s="4" t="s">
        <v>284</v>
      </c>
      <c r="E279" s="4"/>
      <c r="F279" s="28">
        <v>41607.475428240738</v>
      </c>
      <c r="G279" s="28">
        <v>41607.474456018521</v>
      </c>
      <c r="H279" s="28">
        <v>41607.474479166667</v>
      </c>
      <c r="I279" s="28">
        <v>41607.475428240738</v>
      </c>
      <c r="J279" s="4">
        <v>9.9900099900099903E-2</v>
      </c>
      <c r="K279" s="4">
        <v>0</v>
      </c>
      <c r="L279" s="4" t="s">
        <v>15</v>
      </c>
      <c r="M279" s="4"/>
      <c r="N279" s="4"/>
    </row>
    <row r="280" spans="1:14" s="29" customFormat="1" x14ac:dyDescent="0.25">
      <c r="A280" s="4">
        <v>279</v>
      </c>
      <c r="B280" s="4">
        <v>33</v>
      </c>
      <c r="C280" s="4">
        <v>127</v>
      </c>
      <c r="D280" s="4" t="s">
        <v>285</v>
      </c>
      <c r="E280" s="4"/>
      <c r="F280" s="28">
        <v>41607.47446759259</v>
      </c>
      <c r="G280" s="28">
        <v>41607.474490740744</v>
      </c>
      <c r="H280" s="28">
        <v>41607.474502314813</v>
      </c>
      <c r="I280" s="28">
        <v>41607.47556712963</v>
      </c>
      <c r="J280" s="4">
        <v>0</v>
      </c>
      <c r="K280" s="4">
        <v>0</v>
      </c>
      <c r="L280" s="4" t="s">
        <v>15</v>
      </c>
      <c r="M280" s="4"/>
      <c r="N280" s="4"/>
    </row>
    <row r="281" spans="1:14" s="29" customFormat="1" x14ac:dyDescent="0.25">
      <c r="A281" s="4">
        <v>280</v>
      </c>
      <c r="B281" s="4">
        <v>33</v>
      </c>
      <c r="C281" s="4">
        <v>122</v>
      </c>
      <c r="D281" s="4" t="s">
        <v>286</v>
      </c>
      <c r="E281" s="4"/>
      <c r="F281" s="28">
        <v>41607.474456018521</v>
      </c>
      <c r="G281" s="28">
        <v>41607.474652777775</v>
      </c>
      <c r="H281" s="28">
        <v>41607.474664351852</v>
      </c>
      <c r="I281" s="28">
        <v>41607.475578703707</v>
      </c>
      <c r="J281" s="4">
        <v>6.6808191808191794E-2</v>
      </c>
      <c r="K281" s="4">
        <v>0</v>
      </c>
      <c r="L281" s="4" t="s">
        <v>15</v>
      </c>
      <c r="M281" s="4"/>
      <c r="N281" s="4"/>
    </row>
    <row r="282" spans="1:14" s="29" customFormat="1" x14ac:dyDescent="0.25">
      <c r="A282" s="4">
        <v>281</v>
      </c>
      <c r="B282" s="4">
        <v>33</v>
      </c>
      <c r="C282" s="4">
        <v>120</v>
      </c>
      <c r="D282" s="4" t="s">
        <v>287</v>
      </c>
      <c r="E282" s="4"/>
      <c r="F282" s="28">
        <v>41607.47457175926</v>
      </c>
      <c r="G282" s="28">
        <v>41607.474641203706</v>
      </c>
      <c r="H282" s="28">
        <v>41607.474652777775</v>
      </c>
      <c r="I282" s="28">
        <v>41607.475601851853</v>
      </c>
      <c r="J282" s="4">
        <v>0.20079920079920099</v>
      </c>
      <c r="K282" s="4">
        <v>0</v>
      </c>
      <c r="L282" s="4" t="s">
        <v>15</v>
      </c>
      <c r="M282" s="4"/>
      <c r="N282" s="4"/>
    </row>
    <row r="283" spans="1:14" s="29" customFormat="1" x14ac:dyDescent="0.25">
      <c r="A283" s="4">
        <v>282</v>
      </c>
      <c r="B283" s="4">
        <v>33</v>
      </c>
      <c r="C283" s="4">
        <v>128</v>
      </c>
      <c r="D283" s="4" t="s">
        <v>288</v>
      </c>
      <c r="E283" s="4"/>
      <c r="F283" s="28">
        <v>41607.475636574076</v>
      </c>
      <c r="G283" s="28">
        <v>41607.474675925929</v>
      </c>
      <c r="H283" s="28">
        <v>41607.474699074075</v>
      </c>
      <c r="I283" s="28">
        <v>41607.475636574076</v>
      </c>
      <c r="J283" s="4">
        <v>5.2447552447552399E-2</v>
      </c>
      <c r="K283" s="4">
        <v>0</v>
      </c>
      <c r="L283" s="4" t="s">
        <v>15</v>
      </c>
      <c r="M283" s="4"/>
      <c r="N283" s="4"/>
    </row>
    <row r="284" spans="1:14" s="29" customFormat="1" x14ac:dyDescent="0.25">
      <c r="A284" s="4">
        <v>283</v>
      </c>
      <c r="B284" s="4">
        <v>33</v>
      </c>
      <c r="C284" s="4">
        <v>121</v>
      </c>
      <c r="D284" s="4" t="s">
        <v>289</v>
      </c>
      <c r="E284" s="4"/>
      <c r="F284" s="28">
        <v>41607.475659722222</v>
      </c>
      <c r="G284" s="28">
        <v>41607.474710648145</v>
      </c>
      <c r="H284" s="28">
        <v>41607.474710648145</v>
      </c>
      <c r="I284" s="28">
        <v>41607.475659722222</v>
      </c>
      <c r="J284" s="4">
        <v>0</v>
      </c>
      <c r="K284" s="4">
        <v>0</v>
      </c>
      <c r="L284" s="4" t="s">
        <v>15</v>
      </c>
      <c r="M284" s="4"/>
      <c r="N284" s="4"/>
    </row>
    <row r="285" spans="1:14" s="29" customFormat="1" x14ac:dyDescent="0.25">
      <c r="A285" s="4">
        <v>284</v>
      </c>
      <c r="B285" s="4">
        <v>33</v>
      </c>
      <c r="C285" s="4">
        <v>123</v>
      </c>
      <c r="D285" s="4" t="s">
        <v>290</v>
      </c>
      <c r="E285" s="4"/>
      <c r="F285" s="28">
        <v>41607.474722222221</v>
      </c>
      <c r="G285" s="28">
        <v>41607.474814814814</v>
      </c>
      <c r="H285" s="28">
        <v>41607.474826388891</v>
      </c>
      <c r="I285" s="28">
        <v>41607.475775462961</v>
      </c>
      <c r="J285" s="4">
        <v>0.101898101898102</v>
      </c>
      <c r="K285" s="4">
        <v>0</v>
      </c>
      <c r="L285" s="4" t="s">
        <v>15</v>
      </c>
      <c r="M285" s="4"/>
      <c r="N285" s="4"/>
    </row>
    <row r="286" spans="1:14" s="29" customFormat="1" x14ac:dyDescent="0.25">
      <c r="A286" s="4">
        <v>285</v>
      </c>
      <c r="B286" s="4">
        <v>33</v>
      </c>
      <c r="C286" s="4">
        <v>127</v>
      </c>
      <c r="D286" s="4" t="s">
        <v>291</v>
      </c>
      <c r="E286" s="4"/>
      <c r="F286" s="28">
        <v>41607.474606481483</v>
      </c>
      <c r="G286" s="28">
        <v>41607.474699074075</v>
      </c>
      <c r="H286" s="28">
        <v>41607.474733796298</v>
      </c>
      <c r="I286" s="28">
        <v>41607.475787037038</v>
      </c>
      <c r="J286" s="4">
        <v>0</v>
      </c>
      <c r="K286" s="4">
        <v>0</v>
      </c>
      <c r="L286" s="4" t="s">
        <v>15</v>
      </c>
      <c r="M286" s="4"/>
      <c r="N286" s="4"/>
    </row>
    <row r="287" spans="1:14" s="29" customFormat="1" x14ac:dyDescent="0.25">
      <c r="A287" s="4">
        <v>430</v>
      </c>
      <c r="B287" s="4">
        <v>33</v>
      </c>
      <c r="C287" s="4">
        <v>122</v>
      </c>
      <c r="D287" s="4" t="s">
        <v>292</v>
      </c>
      <c r="E287" s="4"/>
      <c r="F287" s="28">
        <v>41607.510358796295</v>
      </c>
      <c r="G287" s="28">
        <v>41607.509432870371</v>
      </c>
      <c r="H287" s="28">
        <v>41607.509444444448</v>
      </c>
      <c r="I287" s="28">
        <v>41607.510358796295</v>
      </c>
      <c r="J287" s="4">
        <v>0.10089910089910099</v>
      </c>
      <c r="K287" s="4">
        <v>0</v>
      </c>
      <c r="L287" s="4" t="s">
        <v>15</v>
      </c>
      <c r="M287" s="4"/>
      <c r="N287" s="4"/>
    </row>
    <row r="288" spans="1:14" s="29" customFormat="1" ht="30" x14ac:dyDescent="0.25">
      <c r="A288" s="4">
        <v>286</v>
      </c>
      <c r="B288" s="4">
        <v>33</v>
      </c>
      <c r="C288" s="4">
        <v>122</v>
      </c>
      <c r="D288" s="30" t="s">
        <v>293</v>
      </c>
      <c r="E288" s="4"/>
      <c r="F288" s="28">
        <v>41607.474849537037</v>
      </c>
      <c r="G288" s="28">
        <v>41607.475011574075</v>
      </c>
      <c r="H288" s="28">
        <v>41607.475023148145</v>
      </c>
      <c r="I288" s="28">
        <v>41607.475937499999</v>
      </c>
      <c r="J288" s="4">
        <v>4.15584415584416E-2</v>
      </c>
      <c r="K288" s="4">
        <v>0</v>
      </c>
      <c r="L288" s="4" t="s">
        <v>15</v>
      </c>
      <c r="M288" s="4"/>
      <c r="N288" s="4"/>
    </row>
    <row r="289" spans="1:14" s="29" customFormat="1" x14ac:dyDescent="0.25">
      <c r="A289" s="4">
        <v>287</v>
      </c>
      <c r="B289" s="4">
        <v>33</v>
      </c>
      <c r="C289" s="4">
        <v>120</v>
      </c>
      <c r="D289" s="4" t="s">
        <v>294</v>
      </c>
      <c r="E289" s="4"/>
      <c r="F289" s="28">
        <v>41607.474918981483</v>
      </c>
      <c r="G289" s="28">
        <v>41607.474999999999</v>
      </c>
      <c r="H289" s="28">
        <v>41607.474999999999</v>
      </c>
      <c r="I289" s="28">
        <v>41607.475949074076</v>
      </c>
      <c r="J289" s="4">
        <v>9.9900099900099903E-2</v>
      </c>
      <c r="K289" s="4">
        <v>0</v>
      </c>
      <c r="L289" s="4" t="s">
        <v>15</v>
      </c>
      <c r="M289" s="4"/>
      <c r="N289" s="4"/>
    </row>
    <row r="290" spans="1:14" s="29" customFormat="1" x14ac:dyDescent="0.25">
      <c r="A290" s="4">
        <v>288</v>
      </c>
      <c r="B290" s="4">
        <v>33</v>
      </c>
      <c r="C290" s="4">
        <v>119</v>
      </c>
      <c r="D290" s="4" t="s">
        <v>295</v>
      </c>
      <c r="E290" s="4"/>
      <c r="F290" s="28">
        <v>41472.956458333334</v>
      </c>
      <c r="G290" s="28">
        <v>41472.956574074073</v>
      </c>
      <c r="H290" s="28">
        <v>41472.956597222219</v>
      </c>
      <c r="I290" s="28">
        <v>41607.475983796299</v>
      </c>
      <c r="J290" s="4">
        <v>0.103896103896104</v>
      </c>
      <c r="K290" s="4">
        <v>0</v>
      </c>
      <c r="L290" s="4" t="s">
        <v>15</v>
      </c>
      <c r="M290" s="4"/>
      <c r="N290" s="4"/>
    </row>
    <row r="291" spans="1:14" s="29" customFormat="1" x14ac:dyDescent="0.25">
      <c r="A291" s="4">
        <v>289</v>
      </c>
      <c r="B291" s="4">
        <v>33</v>
      </c>
      <c r="C291" s="4">
        <v>126</v>
      </c>
      <c r="D291" s="4" t="s">
        <v>296</v>
      </c>
      <c r="E291" s="4"/>
      <c r="F291" s="28">
        <v>41607.474930555552</v>
      </c>
      <c r="G291" s="28">
        <v>41607.475023148145</v>
      </c>
      <c r="H291" s="28">
        <v>41607.475057870368</v>
      </c>
      <c r="I291" s="28">
        <v>41607.476006944446</v>
      </c>
      <c r="J291" s="4">
        <v>0.10089910089910099</v>
      </c>
      <c r="K291" s="4">
        <v>0</v>
      </c>
      <c r="L291" s="4" t="s">
        <v>15</v>
      </c>
      <c r="M291" s="4"/>
      <c r="N291" s="4"/>
    </row>
    <row r="292" spans="1:14" s="29" customFormat="1" ht="45" x14ac:dyDescent="0.25">
      <c r="A292" s="4">
        <v>290</v>
      </c>
      <c r="B292" s="4">
        <v>33</v>
      </c>
      <c r="C292" s="4">
        <v>129</v>
      </c>
      <c r="D292" s="30" t="s">
        <v>297</v>
      </c>
      <c r="E292" s="4"/>
      <c r="F292" s="28">
        <v>41607.476018518515</v>
      </c>
      <c r="G292" s="28">
        <v>41607.475046296298</v>
      </c>
      <c r="H292" s="28">
        <v>41607.475069444445</v>
      </c>
      <c r="I292" s="28">
        <v>41607.476018518515</v>
      </c>
      <c r="J292" s="4">
        <v>0.17565767565767601</v>
      </c>
      <c r="K292" s="4">
        <v>0</v>
      </c>
      <c r="L292" s="4" t="s">
        <v>15</v>
      </c>
      <c r="M292" s="4"/>
      <c r="N292" s="4"/>
    </row>
    <row r="293" spans="1:14" s="29" customFormat="1" x14ac:dyDescent="0.25">
      <c r="A293" s="4">
        <v>291</v>
      </c>
      <c r="B293" s="4">
        <v>33</v>
      </c>
      <c r="C293" s="4">
        <v>127</v>
      </c>
      <c r="D293" s="4" t="s">
        <v>298</v>
      </c>
      <c r="E293" s="4"/>
      <c r="F293" s="28">
        <v>41607.474930555552</v>
      </c>
      <c r="G293" s="28">
        <v>41607.474953703706</v>
      </c>
      <c r="H293" s="28">
        <v>41607.474976851852</v>
      </c>
      <c r="I293" s="28">
        <v>41607.476030092592</v>
      </c>
      <c r="J293" s="4">
        <v>0</v>
      </c>
      <c r="K293" s="4">
        <v>0</v>
      </c>
      <c r="L293" s="4" t="s">
        <v>15</v>
      </c>
      <c r="M293" s="4"/>
      <c r="N293" s="4"/>
    </row>
    <row r="294" spans="1:14" s="29" customFormat="1" ht="30" x14ac:dyDescent="0.25">
      <c r="A294" s="4">
        <v>292</v>
      </c>
      <c r="B294" s="4">
        <v>33</v>
      </c>
      <c r="C294" s="4">
        <v>128</v>
      </c>
      <c r="D294" s="30" t="s">
        <v>299</v>
      </c>
      <c r="E294" s="4"/>
      <c r="F294" s="28">
        <v>41607.474988425929</v>
      </c>
      <c r="G294" s="28">
        <v>41607.475208333337</v>
      </c>
      <c r="H294" s="28">
        <v>41607.475243055553</v>
      </c>
      <c r="I294" s="28">
        <v>41607.476180555554</v>
      </c>
      <c r="J294" s="4">
        <v>0.30469530469530498</v>
      </c>
      <c r="K294" s="4">
        <v>0</v>
      </c>
      <c r="L294" s="4" t="s">
        <v>15</v>
      </c>
      <c r="M294" s="4"/>
      <c r="N294" s="4"/>
    </row>
    <row r="295" spans="1:14" s="29" customFormat="1" x14ac:dyDescent="0.25">
      <c r="A295" s="4">
        <v>293</v>
      </c>
      <c r="B295" s="4">
        <v>33</v>
      </c>
      <c r="C295" s="4">
        <v>120</v>
      </c>
      <c r="D295" s="4" t="s">
        <v>300</v>
      </c>
      <c r="E295" s="4"/>
      <c r="F295" s="28">
        <v>41607.475312499999</v>
      </c>
      <c r="G295" s="28">
        <v>41607.475393518522</v>
      </c>
      <c r="H295" s="28">
        <v>41607.475405092591</v>
      </c>
      <c r="I295" s="28">
        <v>41607.476354166669</v>
      </c>
      <c r="J295" s="4">
        <v>0.101898101898102</v>
      </c>
      <c r="K295" s="4">
        <v>0</v>
      </c>
      <c r="L295" s="4" t="s">
        <v>15</v>
      </c>
      <c r="M295" s="4"/>
      <c r="N295" s="4"/>
    </row>
    <row r="296" spans="1:14" s="29" customFormat="1" x14ac:dyDescent="0.25">
      <c r="A296" s="4">
        <v>294</v>
      </c>
      <c r="B296" s="4">
        <v>33</v>
      </c>
      <c r="C296" s="4">
        <v>122</v>
      </c>
      <c r="D296" s="4" t="s">
        <v>301</v>
      </c>
      <c r="E296" s="4"/>
      <c r="F296" s="28">
        <v>41607.475416666668</v>
      </c>
      <c r="G296" s="28">
        <v>41607.475532407407</v>
      </c>
      <c r="H296" s="28">
        <v>41607.475543981483</v>
      </c>
      <c r="I296" s="28">
        <v>41607.476458333331</v>
      </c>
      <c r="J296" s="4">
        <v>2.57242757242757E-2</v>
      </c>
      <c r="K296" s="4">
        <v>0</v>
      </c>
      <c r="L296" s="4" t="s">
        <v>15</v>
      </c>
      <c r="M296" s="4"/>
      <c r="N296" s="4"/>
    </row>
    <row r="297" spans="1:14" s="29" customFormat="1" x14ac:dyDescent="0.25">
      <c r="A297" s="4">
        <v>295</v>
      </c>
      <c r="B297" s="4">
        <v>33</v>
      </c>
      <c r="C297" s="4">
        <v>129</v>
      </c>
      <c r="D297" s="4" t="s">
        <v>302</v>
      </c>
      <c r="E297" s="4"/>
      <c r="F297" s="28">
        <v>41607.475173611114</v>
      </c>
      <c r="G297" s="28">
        <v>41607.475613425922</v>
      </c>
      <c r="H297" s="28">
        <v>41607.475648148145</v>
      </c>
      <c r="I297" s="28">
        <v>41607.476597222223</v>
      </c>
      <c r="J297" s="4">
        <v>0.14699586128157599</v>
      </c>
      <c r="K297" s="4">
        <v>0</v>
      </c>
      <c r="L297" s="4" t="s">
        <v>15</v>
      </c>
      <c r="M297" s="4"/>
      <c r="N297" s="4"/>
    </row>
    <row r="298" spans="1:14" s="29" customFormat="1" x14ac:dyDescent="0.25">
      <c r="A298" s="4">
        <v>296</v>
      </c>
      <c r="B298" s="4">
        <v>33</v>
      </c>
      <c r="C298" s="4">
        <v>129</v>
      </c>
      <c r="D298" s="4" t="s">
        <v>303</v>
      </c>
      <c r="E298" s="4"/>
      <c r="F298" s="28">
        <v>41607.475717592592</v>
      </c>
      <c r="G298" s="28">
        <v>41607.475902777776</v>
      </c>
      <c r="H298" s="28">
        <v>41607.475960648146</v>
      </c>
      <c r="I298" s="28">
        <v>41607.476898148147</v>
      </c>
      <c r="J298" s="4">
        <v>0.101898101898102</v>
      </c>
      <c r="K298" s="4">
        <v>0</v>
      </c>
      <c r="L298" s="4" t="s">
        <v>15</v>
      </c>
      <c r="M298" s="4"/>
      <c r="N298" s="4"/>
    </row>
    <row r="299" spans="1:14" s="29" customFormat="1" x14ac:dyDescent="0.25">
      <c r="A299" s="4">
        <v>297</v>
      </c>
      <c r="B299" s="4">
        <v>33</v>
      </c>
      <c r="C299" s="4">
        <v>127</v>
      </c>
      <c r="D299" s="4" t="s">
        <v>304</v>
      </c>
      <c r="E299" s="4"/>
      <c r="F299" s="28">
        <v>41607.475763888891</v>
      </c>
      <c r="G299" s="28">
        <v>41607.475763888891</v>
      </c>
      <c r="H299" s="28">
        <v>41607.475856481484</v>
      </c>
      <c r="I299" s="28">
        <v>41607.476921296293</v>
      </c>
      <c r="J299" s="4">
        <v>0.30069930069930101</v>
      </c>
      <c r="K299" s="4">
        <v>0</v>
      </c>
      <c r="L299" s="4" t="s">
        <v>216</v>
      </c>
      <c r="M299" s="4">
        <v>21</v>
      </c>
      <c r="N299" s="4"/>
    </row>
    <row r="300" spans="1:14" s="29" customFormat="1" x14ac:dyDescent="0.25">
      <c r="A300" s="4">
        <v>298</v>
      </c>
      <c r="B300" s="4">
        <v>33</v>
      </c>
      <c r="C300" s="4">
        <v>120</v>
      </c>
      <c r="D300" s="4" t="s">
        <v>305</v>
      </c>
      <c r="E300" s="4"/>
      <c r="F300" s="28">
        <v>41607.476099537038</v>
      </c>
      <c r="G300" s="28">
        <v>41607.476134259261</v>
      </c>
      <c r="H300" s="28">
        <v>41607.476145833331</v>
      </c>
      <c r="I300" s="28">
        <v>41607.477083333331</v>
      </c>
      <c r="J300" s="4">
        <v>0.101898101898102</v>
      </c>
      <c r="K300" s="4">
        <v>0</v>
      </c>
      <c r="L300" s="4" t="s">
        <v>15</v>
      </c>
      <c r="M300" s="4"/>
      <c r="N300" s="4"/>
    </row>
    <row r="301" spans="1:14" s="29" customFormat="1" x14ac:dyDescent="0.25">
      <c r="A301" s="4">
        <v>299</v>
      </c>
      <c r="B301" s="4">
        <v>33</v>
      </c>
      <c r="C301" s="4">
        <v>122</v>
      </c>
      <c r="D301" s="4" t="s">
        <v>306</v>
      </c>
      <c r="E301" s="4"/>
      <c r="F301" s="28">
        <v>41607.475775462961</v>
      </c>
      <c r="G301" s="28">
        <v>41607.476099537038</v>
      </c>
      <c r="H301" s="28">
        <v>41607.476226851853</v>
      </c>
      <c r="I301" s="28">
        <v>41607.477152777778</v>
      </c>
      <c r="J301" s="4">
        <v>0.10089910089910099</v>
      </c>
      <c r="K301" s="4">
        <v>0</v>
      </c>
      <c r="L301" s="4" t="s">
        <v>216</v>
      </c>
      <c r="M301" s="4">
        <v>22</v>
      </c>
      <c r="N301" s="4"/>
    </row>
    <row r="302" spans="1:14" s="29" customFormat="1" x14ac:dyDescent="0.25">
      <c r="A302" s="4">
        <v>300</v>
      </c>
      <c r="B302" s="4">
        <v>33</v>
      </c>
      <c r="C302" s="4">
        <v>129</v>
      </c>
      <c r="D302" s="4" t="s">
        <v>307</v>
      </c>
      <c r="E302" s="4"/>
      <c r="F302" s="28">
        <v>41607.476215277777</v>
      </c>
      <c r="G302" s="28">
        <v>41607.476319444446</v>
      </c>
      <c r="H302" s="28">
        <v>41607.476342592592</v>
      </c>
      <c r="I302" s="28">
        <v>41607.47729166667</v>
      </c>
      <c r="J302" s="4">
        <v>0.10089910089910099</v>
      </c>
      <c r="K302" s="4">
        <v>0</v>
      </c>
      <c r="L302" s="4" t="s">
        <v>15</v>
      </c>
      <c r="M302" s="4"/>
      <c r="N302" s="4"/>
    </row>
    <row r="303" spans="1:14" s="29" customFormat="1" x14ac:dyDescent="0.25">
      <c r="A303" s="4">
        <v>301</v>
      </c>
      <c r="B303" s="4">
        <v>33</v>
      </c>
      <c r="C303" s="4">
        <v>119</v>
      </c>
      <c r="D303" s="4" t="s">
        <v>308</v>
      </c>
      <c r="E303" s="4"/>
      <c r="F303" s="28">
        <v>41472.957789351851</v>
      </c>
      <c r="G303" s="28">
        <v>41472.957962962966</v>
      </c>
      <c r="H303" s="28">
        <v>41472.958043981482</v>
      </c>
      <c r="I303" s="28">
        <v>41607.477430555555</v>
      </c>
      <c r="J303" s="4">
        <v>9.8901098901098897E-2</v>
      </c>
      <c r="K303" s="4">
        <v>0</v>
      </c>
      <c r="L303" s="4" t="s">
        <v>216</v>
      </c>
      <c r="M303" s="4">
        <v>23</v>
      </c>
      <c r="N303" s="4"/>
    </row>
    <row r="304" spans="1:14" s="29" customFormat="1" x14ac:dyDescent="0.25">
      <c r="A304" s="4">
        <v>302</v>
      </c>
      <c r="B304" s="4">
        <v>33</v>
      </c>
      <c r="C304" s="4">
        <v>121</v>
      </c>
      <c r="D304" s="4" t="s">
        <v>309</v>
      </c>
      <c r="E304" s="4"/>
      <c r="F304" s="28">
        <v>41607.47625</v>
      </c>
      <c r="G304" s="28">
        <v>41607.4766087963</v>
      </c>
      <c r="H304" s="28">
        <v>41607.476689814815</v>
      </c>
      <c r="I304" s="28">
        <v>41607.477638888886</v>
      </c>
      <c r="J304" s="4">
        <v>9.9900099900099903E-2</v>
      </c>
      <c r="K304" s="4">
        <v>0</v>
      </c>
      <c r="L304" s="4" t="s">
        <v>216</v>
      </c>
      <c r="M304" s="4">
        <v>24</v>
      </c>
      <c r="N304" s="4"/>
    </row>
    <row r="305" spans="1:14" s="29" customFormat="1" x14ac:dyDescent="0.25">
      <c r="A305" s="4">
        <v>303</v>
      </c>
      <c r="B305" s="4">
        <v>33</v>
      </c>
      <c r="C305" s="4">
        <v>120</v>
      </c>
      <c r="D305" s="4" t="s">
        <v>310</v>
      </c>
      <c r="E305" s="4"/>
      <c r="F305" s="28">
        <v>41607.476712962962</v>
      </c>
      <c r="G305" s="28">
        <v>41607.4768287037</v>
      </c>
      <c r="H305" s="28">
        <v>41607.4768287037</v>
      </c>
      <c r="I305" s="28">
        <v>41607.477777777778</v>
      </c>
      <c r="J305" s="4">
        <v>0.101898101898102</v>
      </c>
      <c r="K305" s="4">
        <v>0</v>
      </c>
      <c r="L305" s="4" t="s">
        <v>15</v>
      </c>
      <c r="M305" s="4"/>
      <c r="N305" s="4"/>
    </row>
    <row r="306" spans="1:14" s="29" customFormat="1" x14ac:dyDescent="0.25">
      <c r="A306" s="4">
        <v>304</v>
      </c>
      <c r="B306" s="4">
        <v>33</v>
      </c>
      <c r="C306" s="4">
        <v>128</v>
      </c>
      <c r="D306" s="4" t="s">
        <v>311</v>
      </c>
      <c r="E306" s="4"/>
      <c r="F306" s="28">
        <v>41607.476481481484</v>
      </c>
      <c r="G306" s="28">
        <v>41607.476840277777</v>
      </c>
      <c r="H306" s="28">
        <v>41607.476875</v>
      </c>
      <c r="I306" s="28">
        <v>41607.477812500001</v>
      </c>
      <c r="J306" s="4">
        <v>0.103896103896104</v>
      </c>
      <c r="K306" s="4">
        <v>0</v>
      </c>
      <c r="L306" s="4" t="s">
        <v>15</v>
      </c>
      <c r="M306" s="4"/>
      <c r="N306" s="4"/>
    </row>
    <row r="307" spans="1:14" s="29" customFormat="1" x14ac:dyDescent="0.25">
      <c r="A307" s="4">
        <v>305</v>
      </c>
      <c r="B307" s="4">
        <v>33</v>
      </c>
      <c r="C307" s="4">
        <v>122</v>
      </c>
      <c r="D307" s="4" t="s">
        <v>312</v>
      </c>
      <c r="E307" s="4"/>
      <c r="F307" s="28">
        <v>41607.476597222223</v>
      </c>
      <c r="G307" s="28">
        <v>41607.476898148147</v>
      </c>
      <c r="H307" s="28">
        <v>41607.476979166669</v>
      </c>
      <c r="I307" s="28">
        <v>41607.477893518517</v>
      </c>
      <c r="J307" s="4">
        <v>0.20079920079920099</v>
      </c>
      <c r="K307" s="4">
        <v>0</v>
      </c>
      <c r="L307" s="4" t="s">
        <v>216</v>
      </c>
      <c r="M307" s="4">
        <v>25</v>
      </c>
      <c r="N307" s="4"/>
    </row>
    <row r="308" spans="1:14" s="29" customFormat="1" x14ac:dyDescent="0.25">
      <c r="A308" s="4">
        <v>306</v>
      </c>
      <c r="B308" s="4">
        <v>33</v>
      </c>
      <c r="C308" s="4">
        <v>119</v>
      </c>
      <c r="D308" s="4" t="s">
        <v>313</v>
      </c>
      <c r="E308" s="4"/>
      <c r="F308" s="28">
        <v>41472.958391203705</v>
      </c>
      <c r="G308" s="28">
        <v>41472.958541666667</v>
      </c>
      <c r="H308" s="28">
        <v>41472.958564814813</v>
      </c>
      <c r="I308" s="28">
        <v>41607.477951388886</v>
      </c>
      <c r="J308" s="4">
        <v>0.10089910089910099</v>
      </c>
      <c r="K308" s="4">
        <v>0</v>
      </c>
      <c r="L308" s="4" t="s">
        <v>15</v>
      </c>
      <c r="M308" s="4"/>
      <c r="N308" s="4"/>
    </row>
    <row r="309" spans="1:14" s="29" customFormat="1" x14ac:dyDescent="0.25">
      <c r="A309" s="4">
        <v>307</v>
      </c>
      <c r="B309" s="4">
        <v>33</v>
      </c>
      <c r="C309" s="4">
        <v>120</v>
      </c>
      <c r="D309" s="4" t="s">
        <v>314</v>
      </c>
      <c r="E309" s="4"/>
      <c r="F309" s="28">
        <v>41607.476909722223</v>
      </c>
      <c r="G309" s="28">
        <v>41607.477013888885</v>
      </c>
      <c r="H309" s="28">
        <v>41607.477025462962</v>
      </c>
      <c r="I309" s="28">
        <v>41607.477962962963</v>
      </c>
      <c r="J309" s="4">
        <v>0.10289710289710299</v>
      </c>
      <c r="K309" s="4">
        <v>0</v>
      </c>
      <c r="L309" s="4" t="s">
        <v>15</v>
      </c>
      <c r="M309" s="4"/>
      <c r="N309" s="4"/>
    </row>
    <row r="310" spans="1:14" s="29" customFormat="1" x14ac:dyDescent="0.25">
      <c r="A310" s="4">
        <v>308</v>
      </c>
      <c r="B310" s="4">
        <v>33</v>
      </c>
      <c r="C310" s="4">
        <v>127</v>
      </c>
      <c r="D310" s="4" t="s">
        <v>315</v>
      </c>
      <c r="E310" s="4"/>
      <c r="F310" s="28">
        <v>41607.476180555554</v>
      </c>
      <c r="G310" s="28">
        <v>41607.476898148147</v>
      </c>
      <c r="H310" s="28">
        <v>41607.477037037039</v>
      </c>
      <c r="I310" s="28">
        <v>41607.478090277778</v>
      </c>
      <c r="J310" s="4">
        <v>0.10089910089910099</v>
      </c>
      <c r="K310" s="4">
        <v>0</v>
      </c>
      <c r="L310" s="4" t="s">
        <v>216</v>
      </c>
      <c r="M310" s="4">
        <v>26</v>
      </c>
      <c r="N310" s="4"/>
    </row>
    <row r="311" spans="1:14" s="29" customFormat="1" x14ac:dyDescent="0.25">
      <c r="A311" s="4">
        <v>309</v>
      </c>
      <c r="B311" s="4">
        <v>33</v>
      </c>
      <c r="C311" s="4">
        <v>123</v>
      </c>
      <c r="D311" s="4" t="s">
        <v>316</v>
      </c>
      <c r="E311" s="4"/>
      <c r="F311" s="28">
        <v>41607.4768287037</v>
      </c>
      <c r="G311" s="28">
        <v>41607.477164351854</v>
      </c>
      <c r="H311" s="28">
        <v>41607.47724537037</v>
      </c>
      <c r="I311" s="28">
        <v>41607.478194444448</v>
      </c>
      <c r="J311" s="4">
        <v>0.10089910089910099</v>
      </c>
      <c r="K311" s="4">
        <v>0</v>
      </c>
      <c r="L311" s="4" t="s">
        <v>216</v>
      </c>
      <c r="M311" s="4">
        <v>27</v>
      </c>
      <c r="N311" s="4"/>
    </row>
    <row r="312" spans="1:14" s="29" customFormat="1" x14ac:dyDescent="0.25">
      <c r="A312" s="4">
        <v>310</v>
      </c>
      <c r="B312" s="4">
        <v>33</v>
      </c>
      <c r="C312" s="4">
        <v>128</v>
      </c>
      <c r="D312" s="4" t="s">
        <v>317</v>
      </c>
      <c r="E312" s="4"/>
      <c r="F312" s="28">
        <v>41607.477222222224</v>
      </c>
      <c r="G312" s="28">
        <v>41607.477280092593</v>
      </c>
      <c r="H312" s="28">
        <v>41607.477303240739</v>
      </c>
      <c r="I312" s="28">
        <v>41607.47824074074</v>
      </c>
      <c r="J312" s="4">
        <v>0.20179820179820199</v>
      </c>
      <c r="K312" s="4">
        <v>0</v>
      </c>
      <c r="L312" s="4" t="s">
        <v>15</v>
      </c>
      <c r="M312" s="4"/>
      <c r="N312" s="4"/>
    </row>
    <row r="313" spans="1:14" s="29" customFormat="1" x14ac:dyDescent="0.25">
      <c r="A313" s="4">
        <v>311</v>
      </c>
      <c r="B313" s="4">
        <v>33</v>
      </c>
      <c r="C313" s="4">
        <v>119</v>
      </c>
      <c r="D313" s="4" t="s">
        <v>318</v>
      </c>
      <c r="E313" s="4"/>
      <c r="F313" s="28">
        <v>41472.95888888889</v>
      </c>
      <c r="G313" s="28">
        <v>41472.958993055552</v>
      </c>
      <c r="H313" s="28">
        <v>41472.959004629629</v>
      </c>
      <c r="I313" s="28">
        <v>41607.478391203702</v>
      </c>
      <c r="J313" s="4">
        <v>0.101898101898102</v>
      </c>
      <c r="K313" s="4">
        <v>0</v>
      </c>
      <c r="L313" s="4" t="s">
        <v>15</v>
      </c>
      <c r="M313" s="4"/>
      <c r="N313" s="4"/>
    </row>
    <row r="314" spans="1:14" s="29" customFormat="1" x14ac:dyDescent="0.25">
      <c r="A314" s="4">
        <v>312</v>
      </c>
      <c r="B314" s="4">
        <v>33</v>
      </c>
      <c r="C314" s="4">
        <v>129</v>
      </c>
      <c r="D314" s="4" t="s">
        <v>319</v>
      </c>
      <c r="E314" s="4"/>
      <c r="F314" s="28">
        <v>41607.477268518516</v>
      </c>
      <c r="G314" s="28">
        <v>41607.477476851855</v>
      </c>
      <c r="H314" s="28">
        <v>41607.477500000001</v>
      </c>
      <c r="I314" s="28">
        <v>41607.478437500002</v>
      </c>
      <c r="J314" s="4">
        <v>0.10289710289710299</v>
      </c>
      <c r="K314" s="4">
        <v>0</v>
      </c>
      <c r="L314" s="4" t="s">
        <v>15</v>
      </c>
      <c r="M314" s="4"/>
      <c r="N314" s="4"/>
    </row>
    <row r="315" spans="1:14" s="29" customFormat="1" x14ac:dyDescent="0.25">
      <c r="A315" s="4">
        <v>313</v>
      </c>
      <c r="B315" s="4">
        <v>33</v>
      </c>
      <c r="C315" s="4">
        <v>122</v>
      </c>
      <c r="D315" s="4" t="s">
        <v>320</v>
      </c>
      <c r="E315" s="4"/>
      <c r="F315" s="28">
        <v>41607.477511574078</v>
      </c>
      <c r="G315" s="28">
        <v>41607.477534722224</v>
      </c>
      <c r="H315" s="28">
        <v>41607.477546296293</v>
      </c>
      <c r="I315" s="28">
        <v>41607.478460648148</v>
      </c>
      <c r="J315" s="4">
        <v>9.9900099900099903E-2</v>
      </c>
      <c r="K315" s="4">
        <v>0</v>
      </c>
      <c r="L315" s="4" t="s">
        <v>15</v>
      </c>
      <c r="M315" s="4"/>
      <c r="N315" s="4"/>
    </row>
    <row r="316" spans="1:14" s="29" customFormat="1" x14ac:dyDescent="0.25">
      <c r="A316" s="4">
        <v>314</v>
      </c>
      <c r="B316" s="4">
        <v>33</v>
      </c>
      <c r="C316" s="4">
        <v>128</v>
      </c>
      <c r="D316" s="4" t="s">
        <v>321</v>
      </c>
      <c r="E316" s="4"/>
      <c r="F316" s="28">
        <v>41607.477569444447</v>
      </c>
      <c r="G316" s="28">
        <v>41607.477627314816</v>
      </c>
      <c r="H316" s="28">
        <v>41607.477638888886</v>
      </c>
      <c r="I316" s="28">
        <v>41607.478576388887</v>
      </c>
      <c r="J316" s="4">
        <v>0.20079920079920099</v>
      </c>
      <c r="K316" s="4">
        <v>0</v>
      </c>
      <c r="L316" s="4" t="s">
        <v>15</v>
      </c>
      <c r="M316" s="4"/>
      <c r="N316" s="4"/>
    </row>
    <row r="317" spans="1:14" s="29" customFormat="1" x14ac:dyDescent="0.25">
      <c r="A317" s="4">
        <v>315</v>
      </c>
      <c r="B317" s="4">
        <v>33</v>
      </c>
      <c r="C317" s="4">
        <v>123</v>
      </c>
      <c r="D317" s="4" t="s">
        <v>322</v>
      </c>
      <c r="E317" s="4"/>
      <c r="F317" s="28">
        <v>41607.477627314816</v>
      </c>
      <c r="G317" s="28">
        <v>41607.477673611109</v>
      </c>
      <c r="H317" s="28">
        <v>41607.477696759262</v>
      </c>
      <c r="I317" s="28">
        <v>41607.478634259256</v>
      </c>
      <c r="J317" s="4">
        <v>0.20179820179820199</v>
      </c>
      <c r="K317" s="4">
        <v>0</v>
      </c>
      <c r="L317" s="4" t="s">
        <v>15</v>
      </c>
      <c r="M317" s="4"/>
      <c r="N317" s="4"/>
    </row>
    <row r="318" spans="1:14" s="29" customFormat="1" x14ac:dyDescent="0.25">
      <c r="A318" s="4">
        <v>316</v>
      </c>
      <c r="B318" s="4">
        <v>33</v>
      </c>
      <c r="C318" s="4">
        <v>129</v>
      </c>
      <c r="D318" s="4" t="s">
        <v>323</v>
      </c>
      <c r="E318" s="4"/>
      <c r="F318" s="28">
        <v>41607.477627314816</v>
      </c>
      <c r="G318" s="28">
        <v>41607.477696759262</v>
      </c>
      <c r="H318" s="28">
        <v>41607.477708333332</v>
      </c>
      <c r="I318" s="28">
        <v>41607.47865740741</v>
      </c>
      <c r="J318" s="4">
        <v>0.10089910089910099</v>
      </c>
      <c r="K318" s="4">
        <v>0</v>
      </c>
      <c r="L318" s="4" t="s">
        <v>15</v>
      </c>
      <c r="M318" s="4"/>
      <c r="N318" s="4"/>
    </row>
    <row r="319" spans="1:14" s="29" customFormat="1" x14ac:dyDescent="0.25">
      <c r="A319" s="4">
        <v>317</v>
      </c>
      <c r="B319" s="4">
        <v>33</v>
      </c>
      <c r="C319" s="4">
        <v>123</v>
      </c>
      <c r="D319" s="4" t="s">
        <v>324</v>
      </c>
      <c r="E319" s="4"/>
      <c r="F319" s="28">
        <v>41607.477708333332</v>
      </c>
      <c r="G319" s="28">
        <v>41607.477893518517</v>
      </c>
      <c r="H319" s="28">
        <v>41607.47792824074</v>
      </c>
      <c r="I319" s="28">
        <v>41607.478877314818</v>
      </c>
      <c r="J319" s="4">
        <v>0.20579420579420599</v>
      </c>
      <c r="K319" s="4">
        <v>0</v>
      </c>
      <c r="L319" s="4" t="s">
        <v>15</v>
      </c>
      <c r="M319" s="4"/>
      <c r="N319" s="4"/>
    </row>
    <row r="320" spans="1:14" s="29" customFormat="1" x14ac:dyDescent="0.25">
      <c r="A320" s="4">
        <v>318</v>
      </c>
      <c r="B320" s="4">
        <v>33</v>
      </c>
      <c r="C320" s="4">
        <v>120</v>
      </c>
      <c r="D320" s="4" t="s">
        <v>325</v>
      </c>
      <c r="E320" s="4"/>
      <c r="F320" s="28">
        <v>41607.478877314818</v>
      </c>
      <c r="G320" s="28">
        <v>41607.478877314818</v>
      </c>
      <c r="H320" s="28">
        <v>41607.47792824074</v>
      </c>
      <c r="I320" s="28">
        <v>41607.478877314818</v>
      </c>
      <c r="J320" s="4">
        <v>0.99900099900099903</v>
      </c>
      <c r="K320" s="4">
        <v>0</v>
      </c>
      <c r="L320" s="4" t="s">
        <v>235</v>
      </c>
      <c r="M320" s="4"/>
      <c r="N320" s="4" t="s">
        <v>326</v>
      </c>
    </row>
    <row r="321" spans="1:14" s="29" customFormat="1" x14ac:dyDescent="0.25">
      <c r="A321" s="4">
        <v>319</v>
      </c>
      <c r="B321" s="4">
        <v>33</v>
      </c>
      <c r="C321" s="4">
        <v>119</v>
      </c>
      <c r="D321" s="4" t="s">
        <v>327</v>
      </c>
      <c r="E321" s="4"/>
      <c r="F321" s="28">
        <v>41472.959467592591</v>
      </c>
      <c r="G321" s="28">
        <v>41472.959502314814</v>
      </c>
      <c r="H321" s="28">
        <v>41472.959513888891</v>
      </c>
      <c r="I321" s="28">
        <v>41607.478900462964</v>
      </c>
      <c r="J321" s="4">
        <v>9.9900099900099903E-2</v>
      </c>
      <c r="K321" s="4">
        <v>0</v>
      </c>
      <c r="L321" s="4" t="s">
        <v>15</v>
      </c>
      <c r="M321" s="4"/>
      <c r="N321" s="4"/>
    </row>
    <row r="322" spans="1:14" s="29" customFormat="1" x14ac:dyDescent="0.25">
      <c r="A322" s="4">
        <v>320</v>
      </c>
      <c r="B322" s="4">
        <v>33</v>
      </c>
      <c r="C322" s="4">
        <v>122</v>
      </c>
      <c r="D322" s="4" t="s">
        <v>328</v>
      </c>
      <c r="E322" s="4"/>
      <c r="F322" s="28">
        <v>41607.47792824074</v>
      </c>
      <c r="G322" s="28">
        <v>41607.477997685186</v>
      </c>
      <c r="H322" s="28">
        <v>41607.478009259263</v>
      </c>
      <c r="I322" s="28">
        <v>41607.478935185187</v>
      </c>
      <c r="J322" s="4">
        <v>0.30069930069930101</v>
      </c>
      <c r="K322" s="4">
        <v>0</v>
      </c>
      <c r="L322" s="4" t="s">
        <v>15</v>
      </c>
      <c r="M322" s="4"/>
      <c r="N322" s="4"/>
    </row>
    <row r="323" spans="1:14" s="29" customFormat="1" x14ac:dyDescent="0.25">
      <c r="A323" s="4">
        <v>321</v>
      </c>
      <c r="B323" s="4">
        <v>33</v>
      </c>
      <c r="C323" s="4">
        <v>121</v>
      </c>
      <c r="D323" s="4" t="s">
        <v>329</v>
      </c>
      <c r="E323" s="4"/>
      <c r="F323" s="28">
        <v>41607.477939814817</v>
      </c>
      <c r="G323" s="28">
        <v>41607.477951388886</v>
      </c>
      <c r="H323" s="28">
        <v>41607.477986111109</v>
      </c>
      <c r="I323" s="28">
        <v>41607.478935185187</v>
      </c>
      <c r="J323" s="4">
        <v>9.9900099900099903E-2</v>
      </c>
      <c r="K323" s="4">
        <v>0</v>
      </c>
      <c r="L323" s="4" t="s">
        <v>15</v>
      </c>
      <c r="M323" s="4"/>
      <c r="N323" s="4"/>
    </row>
    <row r="324" spans="1:14" s="29" customFormat="1" x14ac:dyDescent="0.25">
      <c r="A324" s="4">
        <v>322</v>
      </c>
      <c r="B324" s="4">
        <v>33</v>
      </c>
      <c r="C324" s="4">
        <v>129</v>
      </c>
      <c r="D324" s="4" t="s">
        <v>330</v>
      </c>
      <c r="E324" s="4"/>
      <c r="F324" s="28">
        <v>41607.477835648147</v>
      </c>
      <c r="G324" s="28">
        <v>41607.478113425925</v>
      </c>
      <c r="H324" s="28">
        <v>41607.478206018517</v>
      </c>
      <c r="I324" s="28">
        <v>41607.479155092595</v>
      </c>
      <c r="J324" s="4">
        <v>0.10289710289710299</v>
      </c>
      <c r="K324" s="4">
        <v>0</v>
      </c>
      <c r="L324" s="4" t="s">
        <v>15</v>
      </c>
      <c r="M324" s="4"/>
      <c r="N324" s="4"/>
    </row>
    <row r="325" spans="1:14" s="29" customFormat="1" x14ac:dyDescent="0.25">
      <c r="A325" s="4">
        <v>323</v>
      </c>
      <c r="B325" s="4">
        <v>33</v>
      </c>
      <c r="C325" s="4">
        <v>128</v>
      </c>
      <c r="D325" s="4" t="s">
        <v>331</v>
      </c>
      <c r="E325" s="4"/>
      <c r="F325" s="28">
        <v>41607.478148148148</v>
      </c>
      <c r="G325" s="28">
        <v>41607.478310185186</v>
      </c>
      <c r="H325" s="28">
        <v>41607.478321759256</v>
      </c>
      <c r="I325" s="28">
        <v>41607.479259259257</v>
      </c>
      <c r="J325" s="4">
        <v>0.10089910089910099</v>
      </c>
      <c r="K325" s="4">
        <v>0</v>
      </c>
      <c r="L325" s="4" t="s">
        <v>15</v>
      </c>
      <c r="M325" s="4"/>
      <c r="N325" s="4"/>
    </row>
    <row r="326" spans="1:14" s="29" customFormat="1" x14ac:dyDescent="0.25">
      <c r="A326" s="4">
        <v>324</v>
      </c>
      <c r="B326" s="4">
        <v>33</v>
      </c>
      <c r="C326" s="4">
        <v>125</v>
      </c>
      <c r="D326" s="4" t="s">
        <v>332</v>
      </c>
      <c r="E326" s="4"/>
      <c r="F326" s="28">
        <v>41607.479305555556</v>
      </c>
      <c r="G326" s="28">
        <v>41600.009085648147</v>
      </c>
      <c r="H326" s="28">
        <v>41600.009108796294</v>
      </c>
      <c r="I326" s="28">
        <v>41607.479305555556</v>
      </c>
      <c r="J326" s="4">
        <v>0.10089910089910099</v>
      </c>
      <c r="K326" s="4">
        <v>0</v>
      </c>
      <c r="L326" s="4" t="s">
        <v>15</v>
      </c>
      <c r="M326" s="4"/>
      <c r="N326" s="4"/>
    </row>
    <row r="327" spans="1:14" s="29" customFormat="1" x14ac:dyDescent="0.25">
      <c r="A327" s="4">
        <v>325</v>
      </c>
      <c r="B327" s="4">
        <v>33</v>
      </c>
      <c r="C327" s="4">
        <v>121</v>
      </c>
      <c r="D327" s="4" t="s">
        <v>333</v>
      </c>
      <c r="E327" s="4"/>
      <c r="F327" s="28">
        <v>41607.478356481479</v>
      </c>
      <c r="G327" s="28">
        <v>41607.478391203702</v>
      </c>
      <c r="H327" s="28">
        <v>41607.478414351855</v>
      </c>
      <c r="I327" s="28">
        <v>41607.479351851849</v>
      </c>
      <c r="J327" s="4">
        <v>0.30069930069930101</v>
      </c>
      <c r="K327" s="4">
        <v>0</v>
      </c>
      <c r="L327" s="4" t="s">
        <v>15</v>
      </c>
      <c r="M327" s="4"/>
      <c r="N327" s="4"/>
    </row>
    <row r="328" spans="1:14" s="29" customFormat="1" x14ac:dyDescent="0.25">
      <c r="A328" s="4">
        <v>326</v>
      </c>
      <c r="B328" s="4">
        <v>33</v>
      </c>
      <c r="C328" s="4">
        <v>129</v>
      </c>
      <c r="D328" s="4" t="s">
        <v>334</v>
      </c>
      <c r="E328" s="4"/>
      <c r="F328" s="28">
        <v>41607.478368055556</v>
      </c>
      <c r="G328" s="28">
        <v>41607.478460648148</v>
      </c>
      <c r="H328" s="28">
        <v>41607.478483796294</v>
      </c>
      <c r="I328" s="28">
        <v>41607.479432870372</v>
      </c>
      <c r="J328" s="4">
        <v>0.10089910089910099</v>
      </c>
      <c r="K328" s="4">
        <v>0</v>
      </c>
      <c r="L328" s="4" t="s">
        <v>15</v>
      </c>
      <c r="M328" s="4"/>
      <c r="N328" s="4"/>
    </row>
    <row r="329" spans="1:14" s="29" customFormat="1" ht="45" x14ac:dyDescent="0.25">
      <c r="A329" s="4">
        <v>327</v>
      </c>
      <c r="B329" s="4">
        <v>33</v>
      </c>
      <c r="C329" s="4">
        <v>122</v>
      </c>
      <c r="D329" s="30" t="s">
        <v>335</v>
      </c>
      <c r="E329" s="4"/>
      <c r="F329" s="28">
        <v>41607.478217592594</v>
      </c>
      <c r="G329" s="28">
        <v>41607.478564814817</v>
      </c>
      <c r="H329" s="28">
        <v>41607.478564814817</v>
      </c>
      <c r="I329" s="28">
        <v>41607.479490740741</v>
      </c>
      <c r="J329" s="4">
        <v>0.107892107892108</v>
      </c>
      <c r="K329" s="4">
        <v>0</v>
      </c>
      <c r="L329" s="4" t="s">
        <v>15</v>
      </c>
      <c r="M329" s="4"/>
      <c r="N329" s="4"/>
    </row>
    <row r="330" spans="1:14" s="29" customFormat="1" x14ac:dyDescent="0.25">
      <c r="A330" s="4">
        <v>328</v>
      </c>
      <c r="B330" s="4">
        <v>33</v>
      </c>
      <c r="C330" s="4">
        <v>126</v>
      </c>
      <c r="D330" s="4" t="s">
        <v>336</v>
      </c>
      <c r="E330" s="4"/>
      <c r="F330" s="28">
        <v>41607.47960648148</v>
      </c>
      <c r="G330" s="28">
        <v>41607.478622685187</v>
      </c>
      <c r="H330" s="28">
        <v>41607.47865740741</v>
      </c>
      <c r="I330" s="28">
        <v>41607.47960648148</v>
      </c>
      <c r="J330" s="4">
        <v>0.10089910089910099</v>
      </c>
      <c r="K330" s="4">
        <v>0</v>
      </c>
      <c r="L330" s="4" t="s">
        <v>15</v>
      </c>
      <c r="M330" s="4"/>
      <c r="N330" s="4"/>
    </row>
    <row r="331" spans="1:14" s="29" customFormat="1" x14ac:dyDescent="0.25">
      <c r="A331" s="4">
        <v>329</v>
      </c>
      <c r="B331" s="4">
        <v>33</v>
      </c>
      <c r="C331" s="4">
        <v>128</v>
      </c>
      <c r="D331" s="4" t="s">
        <v>337</v>
      </c>
      <c r="E331" s="4"/>
      <c r="F331" s="28">
        <v>41607.478750000002</v>
      </c>
      <c r="G331" s="28">
        <v>41607.478784722225</v>
      </c>
      <c r="H331" s="28">
        <v>41607.478796296295</v>
      </c>
      <c r="I331" s="28">
        <v>41607.479733796295</v>
      </c>
      <c r="J331" s="4">
        <v>9.9900099900099903E-2</v>
      </c>
      <c r="K331" s="4">
        <v>0</v>
      </c>
      <c r="L331" s="4" t="s">
        <v>15</v>
      </c>
      <c r="M331" s="4"/>
      <c r="N331" s="4"/>
    </row>
    <row r="332" spans="1:14" s="29" customFormat="1" x14ac:dyDescent="0.25">
      <c r="A332" s="4">
        <v>330</v>
      </c>
      <c r="B332" s="4">
        <v>33</v>
      </c>
      <c r="C332" s="4">
        <v>129</v>
      </c>
      <c r="D332" s="4" t="s">
        <v>338</v>
      </c>
      <c r="E332" s="4"/>
      <c r="F332" s="28">
        <v>41607.478495370371</v>
      </c>
      <c r="G332" s="28">
        <v>41607.478877314818</v>
      </c>
      <c r="H332" s="28">
        <v>41607.478900462964</v>
      </c>
      <c r="I332" s="28">
        <v>41607.479849537034</v>
      </c>
      <c r="J332" s="4">
        <v>0.10089910089910099</v>
      </c>
      <c r="K332" s="4">
        <v>0</v>
      </c>
      <c r="L332" s="4" t="s">
        <v>15</v>
      </c>
      <c r="M332" s="4"/>
      <c r="N332" s="4"/>
    </row>
    <row r="333" spans="1:14" s="29" customFormat="1" x14ac:dyDescent="0.25">
      <c r="A333" s="4">
        <v>331</v>
      </c>
      <c r="B333" s="4">
        <v>33</v>
      </c>
      <c r="C333" s="4">
        <v>127</v>
      </c>
      <c r="D333" s="4" t="s">
        <v>339</v>
      </c>
      <c r="E333" s="4"/>
      <c r="F333" s="28">
        <v>41607.47855324074</v>
      </c>
      <c r="G333" s="28">
        <v>41607.478807870371</v>
      </c>
      <c r="H333" s="28">
        <v>41607.478831018518</v>
      </c>
      <c r="I333" s="28">
        <v>41607.479895833334</v>
      </c>
      <c r="J333" s="4">
        <v>0.101898101898102</v>
      </c>
      <c r="K333" s="4">
        <v>0</v>
      </c>
      <c r="L333" s="4" t="s">
        <v>15</v>
      </c>
      <c r="M333" s="4"/>
      <c r="N333" s="4"/>
    </row>
    <row r="334" spans="1:14" s="29" customFormat="1" x14ac:dyDescent="0.25">
      <c r="A334" s="4">
        <v>332</v>
      </c>
      <c r="B334" s="4">
        <v>33</v>
      </c>
      <c r="C334" s="4">
        <v>125</v>
      </c>
      <c r="D334" s="4" t="s">
        <v>340</v>
      </c>
      <c r="E334" s="4"/>
      <c r="F334" s="28">
        <v>41600.009699074071</v>
      </c>
      <c r="G334" s="28">
        <v>41600.009780092594</v>
      </c>
      <c r="H334" s="28">
        <v>41600.00980324074</v>
      </c>
      <c r="I334" s="28">
        <v>41607.480000000003</v>
      </c>
      <c r="J334" s="4">
        <v>9.9900099900099903E-2</v>
      </c>
      <c r="K334" s="4">
        <v>0</v>
      </c>
      <c r="L334" s="4" t="s">
        <v>15</v>
      </c>
      <c r="M334" s="4"/>
      <c r="N334" s="4"/>
    </row>
    <row r="335" spans="1:14" s="29" customFormat="1" x14ac:dyDescent="0.25">
      <c r="A335" s="4">
        <v>333</v>
      </c>
      <c r="B335" s="4">
        <v>33</v>
      </c>
      <c r="C335" s="4">
        <v>127</v>
      </c>
      <c r="D335" s="4" t="s">
        <v>341</v>
      </c>
      <c r="E335" s="4"/>
      <c r="F335" s="28">
        <v>41607.47892361111</v>
      </c>
      <c r="G335" s="28">
        <v>41607.478958333333</v>
      </c>
      <c r="H335" s="28">
        <v>41607.478981481479</v>
      </c>
      <c r="I335" s="28">
        <v>41607.480046296296</v>
      </c>
      <c r="J335" s="4">
        <v>0.101898101898102</v>
      </c>
      <c r="K335" s="4">
        <v>0</v>
      </c>
      <c r="L335" s="4" t="s">
        <v>15</v>
      </c>
      <c r="M335" s="4"/>
      <c r="N335" s="4"/>
    </row>
    <row r="336" spans="1:14" s="29" customFormat="1" x14ac:dyDescent="0.25">
      <c r="A336" s="4">
        <v>334</v>
      </c>
      <c r="B336" s="4">
        <v>33</v>
      </c>
      <c r="C336" s="4">
        <v>119</v>
      </c>
      <c r="D336" s="4" t="s">
        <v>342</v>
      </c>
      <c r="E336" s="4"/>
      <c r="F336" s="28">
        <v>41472.960439814815</v>
      </c>
      <c r="G336" s="28">
        <v>41472.9606712963</v>
      </c>
      <c r="H336" s="28">
        <v>41472.960740740738</v>
      </c>
      <c r="I336" s="28">
        <v>41607.480127314811</v>
      </c>
      <c r="J336" s="4">
        <v>0.1998001998002</v>
      </c>
      <c r="K336" s="4">
        <v>0</v>
      </c>
      <c r="L336" s="4" t="s">
        <v>216</v>
      </c>
      <c r="M336" s="4">
        <v>28</v>
      </c>
      <c r="N336" s="4"/>
    </row>
    <row r="337" spans="1:14" s="29" customFormat="1" x14ac:dyDescent="0.25">
      <c r="A337" s="4">
        <v>335</v>
      </c>
      <c r="B337" s="4">
        <v>33</v>
      </c>
      <c r="C337" s="4">
        <v>129</v>
      </c>
      <c r="D337" s="4" t="s">
        <v>343</v>
      </c>
      <c r="E337" s="4"/>
      <c r="F337" s="28">
        <v>41607.479120370372</v>
      </c>
      <c r="G337" s="28">
        <v>41607.479201388887</v>
      </c>
      <c r="H337" s="28">
        <v>41607.479201388887</v>
      </c>
      <c r="I337" s="28">
        <v>41607.480150462965</v>
      </c>
      <c r="J337" s="4">
        <v>0.20079920079920099</v>
      </c>
      <c r="K337" s="4">
        <v>0</v>
      </c>
      <c r="L337" s="4" t="s">
        <v>15</v>
      </c>
      <c r="M337" s="4"/>
      <c r="N337" s="4"/>
    </row>
    <row r="338" spans="1:14" s="29" customFormat="1" x14ac:dyDescent="0.25">
      <c r="A338" s="4">
        <v>336</v>
      </c>
      <c r="B338" s="4">
        <v>33</v>
      </c>
      <c r="C338" s="4">
        <v>120</v>
      </c>
      <c r="D338" s="4" t="s">
        <v>344</v>
      </c>
      <c r="E338" s="4"/>
      <c r="F338" s="28">
        <v>41607.47923611111</v>
      </c>
      <c r="G338" s="28">
        <v>41607.479305555556</v>
      </c>
      <c r="H338" s="28">
        <v>41607.479305555556</v>
      </c>
      <c r="I338" s="28">
        <v>41607.480254629627</v>
      </c>
      <c r="J338" s="4">
        <v>0.101898101898102</v>
      </c>
      <c r="K338" s="4">
        <v>0</v>
      </c>
      <c r="L338" s="4" t="s">
        <v>15</v>
      </c>
      <c r="M338" s="4"/>
      <c r="N338" s="4"/>
    </row>
    <row r="339" spans="1:14" s="29" customFormat="1" x14ac:dyDescent="0.25">
      <c r="A339" s="4">
        <v>337</v>
      </c>
      <c r="B339" s="4">
        <v>33</v>
      </c>
      <c r="C339" s="4">
        <v>127</v>
      </c>
      <c r="D339" s="4" t="s">
        <v>345</v>
      </c>
      <c r="E339" s="4"/>
      <c r="F339" s="28">
        <v>41607.479097222225</v>
      </c>
      <c r="G339" s="28">
        <v>41607.479178240741</v>
      </c>
      <c r="H339" s="28">
        <v>41607.479201388887</v>
      </c>
      <c r="I339" s="28">
        <v>41607.480254629627</v>
      </c>
      <c r="J339" s="4">
        <v>4.9950049950050002E-3</v>
      </c>
      <c r="K339" s="4">
        <v>0</v>
      </c>
      <c r="L339" s="4" t="s">
        <v>15</v>
      </c>
      <c r="M339" s="4"/>
      <c r="N339" s="4"/>
    </row>
    <row r="340" spans="1:14" s="29" customFormat="1" x14ac:dyDescent="0.25">
      <c r="A340" s="4">
        <v>338</v>
      </c>
      <c r="B340" s="4">
        <v>33</v>
      </c>
      <c r="C340" s="4">
        <v>122</v>
      </c>
      <c r="D340" s="4" t="s">
        <v>346</v>
      </c>
      <c r="E340" s="4"/>
      <c r="F340" s="28">
        <v>41607.478842592594</v>
      </c>
      <c r="G340" s="28">
        <v>41607.47928240741</v>
      </c>
      <c r="H340" s="28">
        <v>41607.479386574072</v>
      </c>
      <c r="I340" s="28">
        <v>41607.480300925927</v>
      </c>
      <c r="J340" s="4">
        <v>0.20179820179820199</v>
      </c>
      <c r="K340" s="4">
        <v>0</v>
      </c>
      <c r="L340" s="4" t="s">
        <v>216</v>
      </c>
      <c r="M340" s="4">
        <v>29</v>
      </c>
      <c r="N340" s="4"/>
    </row>
    <row r="341" spans="1:14" s="29" customFormat="1" x14ac:dyDescent="0.25">
      <c r="A341" s="4">
        <v>339</v>
      </c>
      <c r="B341" s="4">
        <v>33</v>
      </c>
      <c r="C341" s="4">
        <v>128</v>
      </c>
      <c r="D341" s="4" t="s">
        <v>347</v>
      </c>
      <c r="E341" s="4"/>
      <c r="F341" s="28">
        <v>41607.47928240741</v>
      </c>
      <c r="G341" s="28">
        <v>41607.479432870372</v>
      </c>
      <c r="H341" s="28">
        <v>41607.479444444441</v>
      </c>
      <c r="I341" s="28">
        <v>41607.480381944442</v>
      </c>
      <c r="J341" s="4">
        <v>0.30269730269730299</v>
      </c>
      <c r="K341" s="4">
        <v>0</v>
      </c>
      <c r="L341" s="4" t="s">
        <v>15</v>
      </c>
      <c r="M341" s="4"/>
      <c r="N341" s="4"/>
    </row>
    <row r="342" spans="1:14" s="29" customFormat="1" x14ac:dyDescent="0.25">
      <c r="A342" s="4">
        <v>340</v>
      </c>
      <c r="B342" s="4">
        <v>33</v>
      </c>
      <c r="C342" s="4">
        <v>128</v>
      </c>
      <c r="D342" s="4" t="s">
        <v>348</v>
      </c>
      <c r="E342" s="4"/>
      <c r="F342" s="28">
        <v>41607.479641203703</v>
      </c>
      <c r="G342" s="28">
        <v>41607.479710648149</v>
      </c>
      <c r="H342" s="28">
        <v>41607.479722222219</v>
      </c>
      <c r="I342" s="28">
        <v>41607.48065972222</v>
      </c>
      <c r="J342" s="4">
        <v>0.10089910089910099</v>
      </c>
      <c r="K342" s="4">
        <v>0</v>
      </c>
      <c r="L342" s="4" t="s">
        <v>15</v>
      </c>
      <c r="M342" s="4"/>
      <c r="N342" s="4"/>
    </row>
    <row r="343" spans="1:14" s="29" customFormat="1" x14ac:dyDescent="0.25">
      <c r="A343" s="4">
        <v>341</v>
      </c>
      <c r="B343" s="4">
        <v>33</v>
      </c>
      <c r="C343" s="4">
        <v>123</v>
      </c>
      <c r="D343" s="4" t="s">
        <v>349</v>
      </c>
      <c r="E343" s="4"/>
      <c r="F343" s="28">
        <v>41607.479733796295</v>
      </c>
      <c r="G343" s="28">
        <v>41607.479745370372</v>
      </c>
      <c r="H343" s="28">
        <v>41607.479756944442</v>
      </c>
      <c r="I343" s="28">
        <v>41607.480706018519</v>
      </c>
      <c r="J343" s="4">
        <v>9.9900099900099903E-2</v>
      </c>
      <c r="K343" s="4">
        <v>0</v>
      </c>
      <c r="L343" s="4" t="s">
        <v>15</v>
      </c>
      <c r="M343" s="4"/>
      <c r="N343" s="4"/>
    </row>
    <row r="344" spans="1:14" s="29" customFormat="1" x14ac:dyDescent="0.25">
      <c r="A344" s="4">
        <v>342</v>
      </c>
      <c r="B344" s="4">
        <v>33</v>
      </c>
      <c r="C344" s="4">
        <v>122</v>
      </c>
      <c r="D344" s="4" t="s">
        <v>350</v>
      </c>
      <c r="E344" s="4"/>
      <c r="F344" s="28">
        <v>41607.479629629626</v>
      </c>
      <c r="G344" s="28">
        <v>41607.479768518519</v>
      </c>
      <c r="H344" s="28">
        <v>41607.479780092595</v>
      </c>
      <c r="I344" s="28">
        <v>41607.480706018519</v>
      </c>
      <c r="J344" s="4">
        <v>0.101898101898102</v>
      </c>
      <c r="K344" s="4">
        <v>0</v>
      </c>
      <c r="L344" s="4" t="s">
        <v>15</v>
      </c>
      <c r="M344" s="4"/>
      <c r="N344" s="4"/>
    </row>
    <row r="345" spans="1:14" s="29" customFormat="1" x14ac:dyDescent="0.25">
      <c r="A345" s="4">
        <v>343</v>
      </c>
      <c r="B345" s="4">
        <v>33</v>
      </c>
      <c r="C345" s="4">
        <v>120</v>
      </c>
      <c r="D345" s="4" t="s">
        <v>351</v>
      </c>
      <c r="E345" s="4"/>
      <c r="F345" s="28">
        <v>41607.479872685188</v>
      </c>
      <c r="G345" s="28">
        <v>41607.479953703703</v>
      </c>
      <c r="H345" s="28">
        <v>41607.47996527778</v>
      </c>
      <c r="I345" s="28">
        <v>41607.480914351851</v>
      </c>
      <c r="J345" s="4">
        <v>0.20279720279720301</v>
      </c>
      <c r="K345" s="4">
        <v>0</v>
      </c>
      <c r="L345" s="4" t="s">
        <v>15</v>
      </c>
      <c r="M345" s="4"/>
      <c r="N345" s="4"/>
    </row>
    <row r="346" spans="1:14" s="29" customFormat="1" x14ac:dyDescent="0.25">
      <c r="A346" s="4">
        <v>344</v>
      </c>
      <c r="B346" s="4">
        <v>33</v>
      </c>
      <c r="C346" s="4">
        <v>129</v>
      </c>
      <c r="D346" s="4" t="s">
        <v>352</v>
      </c>
      <c r="E346" s="4"/>
      <c r="F346" s="28">
        <v>41607.479803240742</v>
      </c>
      <c r="G346" s="28">
        <v>41607.479907407411</v>
      </c>
      <c r="H346" s="28">
        <v>41607.480243055557</v>
      </c>
      <c r="I346" s="28">
        <v>41607.481192129628</v>
      </c>
      <c r="J346" s="4">
        <v>9.9900099900099903E-2</v>
      </c>
      <c r="K346" s="4">
        <v>0</v>
      </c>
      <c r="L346" s="4" t="s">
        <v>216</v>
      </c>
      <c r="M346" s="4">
        <v>30</v>
      </c>
      <c r="N346" s="4"/>
    </row>
    <row r="347" spans="1:14" s="29" customFormat="1" x14ac:dyDescent="0.25">
      <c r="A347" s="4">
        <v>345</v>
      </c>
      <c r="B347" s="4">
        <v>33</v>
      </c>
      <c r="C347" s="4">
        <v>128</v>
      </c>
      <c r="D347" s="4" t="s">
        <v>353</v>
      </c>
      <c r="E347" s="4"/>
      <c r="F347" s="28">
        <v>41607.480231481481</v>
      </c>
      <c r="G347" s="28">
        <v>41607.480324074073</v>
      </c>
      <c r="H347" s="28">
        <v>41607.480324074073</v>
      </c>
      <c r="I347" s="28">
        <v>41607.481273148151</v>
      </c>
      <c r="J347" s="4">
        <v>0.101898101898102</v>
      </c>
      <c r="K347" s="4">
        <v>0</v>
      </c>
      <c r="L347" s="4" t="s">
        <v>15</v>
      </c>
      <c r="M347" s="4"/>
      <c r="N347" s="4"/>
    </row>
    <row r="348" spans="1:14" s="29" customFormat="1" x14ac:dyDescent="0.25">
      <c r="A348" s="4">
        <v>346</v>
      </c>
      <c r="B348" s="4">
        <v>33</v>
      </c>
      <c r="C348" s="4">
        <v>122</v>
      </c>
      <c r="D348" s="4" t="s">
        <v>354</v>
      </c>
      <c r="E348" s="4"/>
      <c r="F348" s="28">
        <v>41607.480231481481</v>
      </c>
      <c r="G348" s="28">
        <v>41607.480405092596</v>
      </c>
      <c r="H348" s="28">
        <v>41607.480428240742</v>
      </c>
      <c r="I348" s="28">
        <v>41607.481342592589</v>
      </c>
      <c r="J348" s="4">
        <v>2.997002997003E-3</v>
      </c>
      <c r="K348" s="4">
        <v>0</v>
      </c>
      <c r="L348" s="4" t="s">
        <v>15</v>
      </c>
      <c r="M348" s="4"/>
      <c r="N348" s="4"/>
    </row>
    <row r="349" spans="1:14" s="29" customFormat="1" x14ac:dyDescent="0.25">
      <c r="A349" s="4">
        <v>347</v>
      </c>
      <c r="B349" s="4">
        <v>33</v>
      </c>
      <c r="C349" s="4">
        <v>123</v>
      </c>
      <c r="D349" s="4" t="s">
        <v>355</v>
      </c>
      <c r="E349" s="4"/>
      <c r="F349" s="28">
        <v>41607.480196759258</v>
      </c>
      <c r="G349" s="28">
        <v>41607.480393518519</v>
      </c>
      <c r="H349" s="28">
        <v>41607.480416666665</v>
      </c>
      <c r="I349" s="28">
        <v>41607.481365740743</v>
      </c>
      <c r="J349" s="4">
        <v>5.9940059940060001E-3</v>
      </c>
      <c r="K349" s="4">
        <v>0</v>
      </c>
      <c r="L349" s="4" t="s">
        <v>15</v>
      </c>
      <c r="M349" s="4"/>
      <c r="N349" s="4"/>
    </row>
    <row r="350" spans="1:14" s="29" customFormat="1" x14ac:dyDescent="0.25">
      <c r="A350" s="4">
        <v>348</v>
      </c>
      <c r="B350" s="4">
        <v>33</v>
      </c>
      <c r="C350" s="4">
        <v>119</v>
      </c>
      <c r="D350" s="4" t="s">
        <v>356</v>
      </c>
      <c r="E350" s="4"/>
      <c r="F350" s="28">
        <v>41472.961967592593</v>
      </c>
      <c r="G350" s="28">
        <v>41472.962094907409</v>
      </c>
      <c r="H350" s="28">
        <v>41472.962118055555</v>
      </c>
      <c r="I350" s="28">
        <v>41607.481504629628</v>
      </c>
      <c r="J350" s="4">
        <v>0.1998001998002</v>
      </c>
      <c r="K350" s="4">
        <v>0</v>
      </c>
      <c r="L350" s="4" t="s">
        <v>15</v>
      </c>
      <c r="M350" s="4"/>
      <c r="N350" s="4"/>
    </row>
    <row r="351" spans="1:14" s="29" customFormat="1" x14ac:dyDescent="0.25">
      <c r="A351" s="4">
        <v>349</v>
      </c>
      <c r="B351" s="4">
        <v>33</v>
      </c>
      <c r="C351" s="4">
        <v>125</v>
      </c>
      <c r="D351" s="4" t="s">
        <v>357</v>
      </c>
      <c r="E351" s="4"/>
      <c r="F351" s="28">
        <v>41607.481574074074</v>
      </c>
      <c r="G351" s="28">
        <v>41607.481574074074</v>
      </c>
      <c r="H351" s="28">
        <v>41600.011388888888</v>
      </c>
      <c r="I351" s="28">
        <v>41607.481574074074</v>
      </c>
      <c r="J351" s="4">
        <v>1</v>
      </c>
      <c r="K351" s="4">
        <v>0</v>
      </c>
      <c r="L351" s="4" t="s">
        <v>235</v>
      </c>
      <c r="M351" s="4"/>
      <c r="N351" s="4" t="s">
        <v>358</v>
      </c>
    </row>
    <row r="352" spans="1:14" s="29" customFormat="1" x14ac:dyDescent="0.25">
      <c r="A352" s="4">
        <v>350</v>
      </c>
      <c r="B352" s="4">
        <v>33</v>
      </c>
      <c r="C352" s="4">
        <v>120</v>
      </c>
      <c r="D352" s="4" t="s">
        <v>359</v>
      </c>
      <c r="E352" s="4"/>
      <c r="F352" s="28">
        <v>41607.480740740742</v>
      </c>
      <c r="G352" s="28">
        <v>41607.480833333335</v>
      </c>
      <c r="H352" s="28">
        <v>41607.480833333335</v>
      </c>
      <c r="I352" s="28">
        <v>41607.481782407405</v>
      </c>
      <c r="J352" s="4">
        <v>0.20179820179820199</v>
      </c>
      <c r="K352" s="4">
        <v>0</v>
      </c>
      <c r="L352" s="4" t="s">
        <v>15</v>
      </c>
      <c r="M352" s="4"/>
      <c r="N352" s="4"/>
    </row>
    <row r="353" spans="1:14" s="29" customFormat="1" x14ac:dyDescent="0.25">
      <c r="A353" s="4">
        <v>351</v>
      </c>
      <c r="B353" s="4">
        <v>33</v>
      </c>
      <c r="C353" s="4">
        <v>122</v>
      </c>
      <c r="D353" s="4" t="s">
        <v>360</v>
      </c>
      <c r="E353" s="4"/>
      <c r="F353" s="28">
        <v>41607.480671296296</v>
      </c>
      <c r="G353" s="28">
        <v>41607.480902777781</v>
      </c>
      <c r="H353" s="28">
        <v>41607.480925925927</v>
      </c>
      <c r="I353" s="28">
        <v>41607.481840277775</v>
      </c>
      <c r="J353" s="4">
        <v>0.20179820179820199</v>
      </c>
      <c r="K353" s="4">
        <v>0</v>
      </c>
      <c r="L353" s="4" t="s">
        <v>15</v>
      </c>
      <c r="M353" s="4"/>
      <c r="N353" s="4"/>
    </row>
    <row r="354" spans="1:14" s="29" customFormat="1" x14ac:dyDescent="0.25">
      <c r="A354" s="4">
        <v>352</v>
      </c>
      <c r="B354" s="4">
        <v>33</v>
      </c>
      <c r="C354" s="4">
        <v>119</v>
      </c>
      <c r="D354" s="4" t="s">
        <v>361</v>
      </c>
      <c r="E354" s="4"/>
      <c r="F354" s="28">
        <v>41472.962418981479</v>
      </c>
      <c r="G354" s="28">
        <v>41472.962476851855</v>
      </c>
      <c r="H354" s="28">
        <v>41472.962488425925</v>
      </c>
      <c r="I354" s="28">
        <v>41607.481874999998</v>
      </c>
      <c r="J354" s="4">
        <v>1.9980019980020002E-3</v>
      </c>
      <c r="K354" s="4">
        <v>0</v>
      </c>
      <c r="L354" s="4" t="s">
        <v>15</v>
      </c>
      <c r="M354" s="4"/>
      <c r="N354" s="4"/>
    </row>
    <row r="355" spans="1:14" s="29" customFormat="1" x14ac:dyDescent="0.25">
      <c r="A355" s="4">
        <v>353</v>
      </c>
      <c r="B355" s="4">
        <v>33</v>
      </c>
      <c r="C355" s="4">
        <v>129</v>
      </c>
      <c r="D355" s="4" t="s">
        <v>362</v>
      </c>
      <c r="E355" s="4"/>
      <c r="F355" s="28">
        <v>41607.481006944443</v>
      </c>
      <c r="G355" s="28">
        <v>41607.48101851852</v>
      </c>
      <c r="H355" s="28">
        <v>41607.481041666666</v>
      </c>
      <c r="I355" s="28">
        <v>41607.481990740744</v>
      </c>
      <c r="J355" s="4">
        <v>9.9900099900099903E-2</v>
      </c>
      <c r="K355" s="4">
        <v>0</v>
      </c>
      <c r="L355" s="4" t="s">
        <v>15</v>
      </c>
      <c r="M355" s="4"/>
      <c r="N355" s="4"/>
    </row>
    <row r="356" spans="1:14" s="29" customFormat="1" x14ac:dyDescent="0.25">
      <c r="A356" s="4">
        <v>354</v>
      </c>
      <c r="B356" s="4">
        <v>33</v>
      </c>
      <c r="C356" s="4">
        <v>128</v>
      </c>
      <c r="D356" s="4" t="s">
        <v>363</v>
      </c>
      <c r="E356" s="4"/>
      <c r="F356" s="28">
        <v>41607.481087962966</v>
      </c>
      <c r="G356" s="28">
        <v>41607.481296296297</v>
      </c>
      <c r="H356" s="28">
        <v>41607.481307870374</v>
      </c>
      <c r="I356" s="28">
        <v>41607.482245370367</v>
      </c>
      <c r="J356" s="4">
        <v>0.10089910089910099</v>
      </c>
      <c r="K356" s="4">
        <v>0</v>
      </c>
      <c r="L356" s="4" t="s">
        <v>15</v>
      </c>
      <c r="M356" s="4"/>
      <c r="N356" s="4"/>
    </row>
    <row r="357" spans="1:14" s="29" customFormat="1" x14ac:dyDescent="0.25">
      <c r="A357" s="4">
        <v>355</v>
      </c>
      <c r="B357" s="4">
        <v>33</v>
      </c>
      <c r="C357" s="4">
        <v>120</v>
      </c>
      <c r="D357" s="4" t="s">
        <v>364</v>
      </c>
      <c r="E357" s="4"/>
      <c r="F357" s="28">
        <v>41607.481041666666</v>
      </c>
      <c r="G357" s="28">
        <v>41607.481203703705</v>
      </c>
      <c r="H357" s="28">
        <v>41607.481307870374</v>
      </c>
      <c r="I357" s="28">
        <v>41607.482245370367</v>
      </c>
      <c r="J357" s="4">
        <v>0.20279720279720301</v>
      </c>
      <c r="K357" s="4">
        <v>0</v>
      </c>
      <c r="L357" s="4" t="s">
        <v>15</v>
      </c>
      <c r="M357" s="4"/>
      <c r="N357" s="4"/>
    </row>
    <row r="358" spans="1:14" s="29" customFormat="1" x14ac:dyDescent="0.25">
      <c r="A358" s="4">
        <v>356</v>
      </c>
      <c r="B358" s="4">
        <v>33</v>
      </c>
      <c r="C358" s="4">
        <v>129</v>
      </c>
      <c r="D358" s="4" t="s">
        <v>365</v>
      </c>
      <c r="E358" s="4"/>
      <c r="F358" s="28">
        <v>41607.481145833335</v>
      </c>
      <c r="G358" s="28">
        <v>41607.481319444443</v>
      </c>
      <c r="H358" s="28">
        <v>41607.481388888889</v>
      </c>
      <c r="I358" s="28">
        <v>41607.48232638889</v>
      </c>
      <c r="J358" s="4">
        <v>0.101898101898102</v>
      </c>
      <c r="K358" s="4">
        <v>0</v>
      </c>
      <c r="L358" s="4" t="s">
        <v>15</v>
      </c>
      <c r="M358" s="4"/>
      <c r="N358" s="4"/>
    </row>
    <row r="359" spans="1:14" s="29" customFormat="1" x14ac:dyDescent="0.25">
      <c r="A359" s="4">
        <v>357</v>
      </c>
      <c r="B359" s="4">
        <v>33</v>
      </c>
      <c r="C359" s="4">
        <v>127</v>
      </c>
      <c r="D359" s="4" t="s">
        <v>366</v>
      </c>
      <c r="E359" s="4"/>
      <c r="F359" s="28">
        <v>41607.479351851849</v>
      </c>
      <c r="G359" s="28">
        <v>41607.481134259258</v>
      </c>
      <c r="H359" s="28">
        <v>41607.481377314813</v>
      </c>
      <c r="I359" s="28">
        <v>41607.482442129629</v>
      </c>
      <c r="J359" s="4">
        <v>0.10289710289710299</v>
      </c>
      <c r="K359" s="4">
        <v>0</v>
      </c>
      <c r="L359" s="4" t="s">
        <v>216</v>
      </c>
      <c r="M359" s="4">
        <v>31</v>
      </c>
      <c r="N359" s="4"/>
    </row>
    <row r="360" spans="1:14" s="29" customFormat="1" x14ac:dyDescent="0.25">
      <c r="A360" s="4">
        <v>358</v>
      </c>
      <c r="B360" s="4">
        <v>33</v>
      </c>
      <c r="C360" s="4">
        <v>126</v>
      </c>
      <c r="D360" s="4" t="s">
        <v>367</v>
      </c>
      <c r="E360" s="4"/>
      <c r="F360" s="28">
        <v>41607.481203703705</v>
      </c>
      <c r="G360" s="28">
        <v>41607.48164351852</v>
      </c>
      <c r="H360" s="28">
        <v>41607.481678240743</v>
      </c>
      <c r="I360" s="28">
        <v>41607.482627314814</v>
      </c>
      <c r="J360" s="4">
        <v>9.5904095904095904E-2</v>
      </c>
      <c r="K360" s="4">
        <v>0</v>
      </c>
      <c r="L360" s="4" t="s">
        <v>15</v>
      </c>
      <c r="M360" s="4"/>
      <c r="N360" s="4"/>
    </row>
    <row r="361" spans="1:14" s="29" customFormat="1" x14ac:dyDescent="0.25">
      <c r="A361" s="4">
        <v>359</v>
      </c>
      <c r="B361" s="4">
        <v>33</v>
      </c>
      <c r="C361" s="4">
        <v>128</v>
      </c>
      <c r="D361" s="4" t="s">
        <v>368</v>
      </c>
      <c r="E361" s="4"/>
      <c r="F361" s="28">
        <v>41607.481712962966</v>
      </c>
      <c r="G361" s="28">
        <v>41607.481932870367</v>
      </c>
      <c r="H361" s="28">
        <v>41607.481944444444</v>
      </c>
      <c r="I361" s="28">
        <v>41607.482893518521</v>
      </c>
      <c r="J361" s="4">
        <v>0.20179820179820199</v>
      </c>
      <c r="K361" s="4">
        <v>0</v>
      </c>
      <c r="L361" s="4" t="s">
        <v>15</v>
      </c>
      <c r="M361" s="4"/>
      <c r="N361" s="4"/>
    </row>
    <row r="362" spans="1:14" s="29" customFormat="1" x14ac:dyDescent="0.25">
      <c r="A362" s="4">
        <v>360</v>
      </c>
      <c r="B362" s="4">
        <v>33</v>
      </c>
      <c r="C362" s="4">
        <v>129</v>
      </c>
      <c r="D362" s="4" t="s">
        <v>369</v>
      </c>
      <c r="E362" s="4"/>
      <c r="F362" s="28">
        <v>41607.481493055559</v>
      </c>
      <c r="G362" s="28">
        <v>41607.481944444444</v>
      </c>
      <c r="H362" s="28">
        <v>41607.481956018521</v>
      </c>
      <c r="I362" s="28">
        <v>41607.482905092591</v>
      </c>
      <c r="J362" s="4">
        <v>0.20179820179820199</v>
      </c>
      <c r="K362" s="4">
        <v>0</v>
      </c>
      <c r="L362" s="4" t="s">
        <v>15</v>
      </c>
      <c r="M362" s="4"/>
      <c r="N362" s="4"/>
    </row>
    <row r="363" spans="1:14" s="29" customFormat="1" x14ac:dyDescent="0.25">
      <c r="A363" s="4">
        <v>361</v>
      </c>
      <c r="B363" s="4">
        <v>33</v>
      </c>
      <c r="C363" s="4">
        <v>122</v>
      </c>
      <c r="D363" s="4" t="s">
        <v>370</v>
      </c>
      <c r="E363" s="4"/>
      <c r="F363" s="28">
        <v>41607.481238425928</v>
      </c>
      <c r="G363" s="28">
        <v>41607.482106481482</v>
      </c>
      <c r="H363" s="28">
        <v>41607.482233796298</v>
      </c>
      <c r="I363" s="28">
        <v>41607.483159722222</v>
      </c>
      <c r="J363" s="4">
        <v>0.10089910089910099</v>
      </c>
      <c r="K363" s="4">
        <v>0</v>
      </c>
      <c r="L363" s="4" t="s">
        <v>216</v>
      </c>
      <c r="M363" s="4">
        <v>32</v>
      </c>
      <c r="N363" s="4"/>
    </row>
    <row r="364" spans="1:14" s="29" customFormat="1" x14ac:dyDescent="0.25">
      <c r="A364" s="4">
        <v>362</v>
      </c>
      <c r="B364" s="4">
        <v>33</v>
      </c>
      <c r="C364" s="4">
        <v>129</v>
      </c>
      <c r="D364" s="4" t="s">
        <v>371</v>
      </c>
      <c r="E364" s="4"/>
      <c r="F364" s="28">
        <v>41607.48228009259</v>
      </c>
      <c r="G364" s="28">
        <v>41607.482407407406</v>
      </c>
      <c r="H364" s="28">
        <v>41607.482418981483</v>
      </c>
      <c r="I364" s="28">
        <v>41607.483356481483</v>
      </c>
      <c r="J364" s="4">
        <v>1.9980019980020002E-3</v>
      </c>
      <c r="K364" s="4">
        <v>0</v>
      </c>
      <c r="L364" s="4" t="s">
        <v>15</v>
      </c>
      <c r="M364" s="4"/>
      <c r="N364" s="4"/>
    </row>
    <row r="365" spans="1:14" s="29" customFormat="1" x14ac:dyDescent="0.25">
      <c r="A365" s="4">
        <v>363</v>
      </c>
      <c r="B365" s="4">
        <v>33</v>
      </c>
      <c r="C365" s="4">
        <v>123</v>
      </c>
      <c r="D365" s="4" t="s">
        <v>372</v>
      </c>
      <c r="E365" s="4"/>
      <c r="F365" s="28">
        <v>41607.482523148145</v>
      </c>
      <c r="G365" s="28">
        <v>41607.482557870368</v>
      </c>
      <c r="H365" s="28">
        <v>41607.482569444444</v>
      </c>
      <c r="I365" s="28">
        <v>41607.483518518522</v>
      </c>
      <c r="J365" s="4">
        <v>0.10089910089910099</v>
      </c>
      <c r="K365" s="4">
        <v>0</v>
      </c>
      <c r="L365" s="4" t="s">
        <v>15</v>
      </c>
      <c r="M365" s="4"/>
      <c r="N365" s="4"/>
    </row>
    <row r="366" spans="1:14" s="29" customFormat="1" x14ac:dyDescent="0.25">
      <c r="A366" s="4">
        <v>364</v>
      </c>
      <c r="B366" s="4">
        <v>33</v>
      </c>
      <c r="C366" s="4">
        <v>120</v>
      </c>
      <c r="D366" s="4" t="s">
        <v>373</v>
      </c>
      <c r="E366" s="4"/>
      <c r="F366" s="28">
        <v>41607.482476851852</v>
      </c>
      <c r="G366" s="28">
        <v>41607.482592592591</v>
      </c>
      <c r="H366" s="28">
        <v>41607.482592592591</v>
      </c>
      <c r="I366" s="28">
        <v>41607.483541666668</v>
      </c>
      <c r="J366" s="4">
        <v>0.20079920079920099</v>
      </c>
      <c r="K366" s="4">
        <v>0</v>
      </c>
      <c r="L366" s="4" t="s">
        <v>15</v>
      </c>
      <c r="M366" s="4"/>
      <c r="N366" s="4"/>
    </row>
    <row r="367" spans="1:14" s="29" customFormat="1" x14ac:dyDescent="0.25">
      <c r="A367" s="4">
        <v>365</v>
      </c>
      <c r="B367" s="4">
        <v>33</v>
      </c>
      <c r="C367" s="4">
        <v>122</v>
      </c>
      <c r="D367" s="4" t="s">
        <v>374</v>
      </c>
      <c r="E367" s="4"/>
      <c r="F367" s="28">
        <v>41607.482430555552</v>
      </c>
      <c r="G367" s="28">
        <v>41607.482615740744</v>
      </c>
      <c r="H367" s="28">
        <v>41607.482627314814</v>
      </c>
      <c r="I367" s="28">
        <v>41607.483553240738</v>
      </c>
      <c r="J367" s="4">
        <v>0.20279720279720301</v>
      </c>
      <c r="K367" s="4">
        <v>0</v>
      </c>
      <c r="L367" s="4" t="s">
        <v>15</v>
      </c>
      <c r="M367" s="4"/>
      <c r="N367" s="4"/>
    </row>
    <row r="368" spans="1:14" s="29" customFormat="1" ht="30" x14ac:dyDescent="0.25">
      <c r="A368" s="4">
        <v>366</v>
      </c>
      <c r="B368" s="4">
        <v>33</v>
      </c>
      <c r="C368" s="4">
        <v>123</v>
      </c>
      <c r="D368" s="30" t="s">
        <v>375</v>
      </c>
      <c r="E368" s="4"/>
      <c r="F368" s="28">
        <v>41607.482719907406</v>
      </c>
      <c r="G368" s="28">
        <v>41607.482870370368</v>
      </c>
      <c r="H368" s="28">
        <v>41607.482881944445</v>
      </c>
      <c r="I368" s="28">
        <v>41607.483831018515</v>
      </c>
      <c r="J368" s="4">
        <v>0.105894105894106</v>
      </c>
      <c r="K368" s="4">
        <v>0</v>
      </c>
      <c r="L368" s="4" t="s">
        <v>15</v>
      </c>
      <c r="M368" s="4"/>
      <c r="N368" s="4"/>
    </row>
    <row r="369" spans="1:14" s="29" customFormat="1" x14ac:dyDescent="0.25">
      <c r="A369" s="4">
        <v>367</v>
      </c>
      <c r="B369" s="4">
        <v>33</v>
      </c>
      <c r="C369" s="4">
        <v>122</v>
      </c>
      <c r="D369" s="4" t="s">
        <v>376</v>
      </c>
      <c r="E369" s="4"/>
      <c r="F369" s="28">
        <v>41607.482893518521</v>
      </c>
      <c r="G369" s="28">
        <v>41607.48296296296</v>
      </c>
      <c r="H369" s="28">
        <v>41607.482974537037</v>
      </c>
      <c r="I369" s="28">
        <v>41607.483900462961</v>
      </c>
      <c r="J369" s="4">
        <v>0.20079920079920099</v>
      </c>
      <c r="K369" s="4">
        <v>0</v>
      </c>
      <c r="L369" s="4" t="s">
        <v>15</v>
      </c>
      <c r="M369" s="4"/>
      <c r="N369" s="4"/>
    </row>
    <row r="370" spans="1:14" s="29" customFormat="1" x14ac:dyDescent="0.25">
      <c r="A370" s="4">
        <v>368</v>
      </c>
      <c r="B370" s="4">
        <v>33</v>
      </c>
      <c r="C370" s="4">
        <v>119</v>
      </c>
      <c r="D370" s="4" t="s">
        <v>377</v>
      </c>
      <c r="E370" s="4"/>
      <c r="F370" s="28">
        <v>41472.964525462965</v>
      </c>
      <c r="G370" s="28">
        <v>41472.964548611111</v>
      </c>
      <c r="H370" s="28">
        <v>41472.964560185188</v>
      </c>
      <c r="I370" s="28">
        <v>41607.483946759261</v>
      </c>
      <c r="J370" s="4">
        <v>0.20079920079920099</v>
      </c>
      <c r="K370" s="4">
        <v>0</v>
      </c>
      <c r="L370" s="4" t="s">
        <v>15</v>
      </c>
      <c r="M370" s="4"/>
      <c r="N370" s="4"/>
    </row>
    <row r="371" spans="1:14" s="29" customFormat="1" x14ac:dyDescent="0.25">
      <c r="A371" s="4">
        <v>369</v>
      </c>
      <c r="B371" s="4">
        <v>33</v>
      </c>
      <c r="C371" s="4">
        <v>129</v>
      </c>
      <c r="D371" s="4" t="s">
        <v>378</v>
      </c>
      <c r="E371" s="4"/>
      <c r="F371" s="28">
        <v>41607.482951388891</v>
      </c>
      <c r="G371" s="28">
        <v>41607.483124999999</v>
      </c>
      <c r="H371" s="28">
        <v>41607.483148148145</v>
      </c>
      <c r="I371" s="28">
        <v>41607.484097222223</v>
      </c>
      <c r="J371" s="4">
        <v>0.20279720279720301</v>
      </c>
      <c r="K371" s="4">
        <v>0</v>
      </c>
      <c r="L371" s="4" t="s">
        <v>15</v>
      </c>
      <c r="M371" s="4"/>
      <c r="N371" s="4"/>
    </row>
    <row r="372" spans="1:14" s="29" customFormat="1" x14ac:dyDescent="0.25">
      <c r="A372" s="4">
        <v>370</v>
      </c>
      <c r="B372" s="4">
        <v>33</v>
      </c>
      <c r="C372" s="4">
        <v>123</v>
      </c>
      <c r="D372" s="4" t="s">
        <v>379</v>
      </c>
      <c r="E372" s="4"/>
      <c r="F372" s="28">
        <v>41607.483101851853</v>
      </c>
      <c r="G372" s="28">
        <v>41607.483136574076</v>
      </c>
      <c r="H372" s="28">
        <v>41607.483148148145</v>
      </c>
      <c r="I372" s="28">
        <v>41607.484097222223</v>
      </c>
      <c r="J372" s="4">
        <v>0.10089910089910099</v>
      </c>
      <c r="K372" s="4">
        <v>0</v>
      </c>
      <c r="L372" s="4" t="s">
        <v>15</v>
      </c>
      <c r="M372" s="4"/>
      <c r="N372" s="4"/>
    </row>
    <row r="373" spans="1:14" s="29" customFormat="1" x14ac:dyDescent="0.25">
      <c r="A373" s="4">
        <v>371</v>
      </c>
      <c r="B373" s="4">
        <v>33</v>
      </c>
      <c r="C373" s="4">
        <v>127</v>
      </c>
      <c r="D373" s="4" t="s">
        <v>380</v>
      </c>
      <c r="E373" s="4"/>
      <c r="F373" s="28">
        <v>41607.483020833337</v>
      </c>
      <c r="G373" s="28">
        <v>41607.483032407406</v>
      </c>
      <c r="H373" s="28">
        <v>41607.483055555553</v>
      </c>
      <c r="I373" s="28">
        <v>41607.484120370369</v>
      </c>
      <c r="J373" s="4">
        <v>0.10089910089910099</v>
      </c>
      <c r="K373" s="4">
        <v>0</v>
      </c>
      <c r="L373" s="4" t="s">
        <v>15</v>
      </c>
      <c r="M373" s="4"/>
      <c r="N373" s="4"/>
    </row>
    <row r="374" spans="1:14" s="29" customFormat="1" x14ac:dyDescent="0.25">
      <c r="A374" s="4">
        <v>372</v>
      </c>
      <c r="B374" s="4">
        <v>33</v>
      </c>
      <c r="C374" s="4">
        <v>122</v>
      </c>
      <c r="D374" s="4" t="s">
        <v>381</v>
      </c>
      <c r="E374" s="4"/>
      <c r="F374" s="28">
        <v>41607.483310185184</v>
      </c>
      <c r="G374" s="28">
        <v>41607.483391203707</v>
      </c>
      <c r="H374" s="28">
        <v>41607.483402777776</v>
      </c>
      <c r="I374" s="28">
        <v>41607.4843287037</v>
      </c>
      <c r="J374" s="4">
        <v>0.101898101898102</v>
      </c>
      <c r="K374" s="4">
        <v>0</v>
      </c>
      <c r="L374" s="4" t="s">
        <v>15</v>
      </c>
      <c r="M374" s="4"/>
      <c r="N374" s="4"/>
    </row>
    <row r="375" spans="1:14" s="29" customFormat="1" x14ac:dyDescent="0.25">
      <c r="A375" s="4">
        <v>373</v>
      </c>
      <c r="B375" s="4">
        <v>33</v>
      </c>
      <c r="C375" s="4">
        <v>127</v>
      </c>
      <c r="D375" s="4" t="s">
        <v>382</v>
      </c>
      <c r="E375" s="4"/>
      <c r="F375" s="28">
        <v>41607.483344907407</v>
      </c>
      <c r="G375" s="28">
        <v>41607.483425925922</v>
      </c>
      <c r="H375" s="28">
        <v>41607.483437499999</v>
      </c>
      <c r="I375" s="28">
        <v>41607.484502314815</v>
      </c>
      <c r="J375" s="4">
        <v>1.9980019980020002E-3</v>
      </c>
      <c r="K375" s="4">
        <v>0</v>
      </c>
      <c r="L375" s="4" t="s">
        <v>15</v>
      </c>
      <c r="M375" s="4"/>
      <c r="N375" s="4"/>
    </row>
    <row r="376" spans="1:14" s="29" customFormat="1" x14ac:dyDescent="0.25">
      <c r="A376" s="4">
        <v>374</v>
      </c>
      <c r="B376" s="4">
        <v>33</v>
      </c>
      <c r="C376" s="4">
        <v>122</v>
      </c>
      <c r="D376" s="4" t="s">
        <v>383</v>
      </c>
      <c r="E376" s="4"/>
      <c r="F376" s="28">
        <v>41607.483483796299</v>
      </c>
      <c r="G376" s="28">
        <v>41607.483622685184</v>
      </c>
      <c r="H376" s="28">
        <v>41607.483634259261</v>
      </c>
      <c r="I376" s="28">
        <v>41607.484548611108</v>
      </c>
      <c r="J376" s="4">
        <v>0.101898101898102</v>
      </c>
      <c r="K376" s="4">
        <v>0</v>
      </c>
      <c r="L376" s="4" t="s">
        <v>15</v>
      </c>
      <c r="M376" s="4"/>
      <c r="N376" s="4"/>
    </row>
    <row r="377" spans="1:14" s="29" customFormat="1" x14ac:dyDescent="0.25">
      <c r="A377" s="4">
        <v>375</v>
      </c>
      <c r="B377" s="4">
        <v>33</v>
      </c>
      <c r="C377" s="4">
        <v>125</v>
      </c>
      <c r="D377" s="4" t="s">
        <v>384</v>
      </c>
      <c r="E377" s="4"/>
      <c r="F377" s="28">
        <v>41600.012071759258</v>
      </c>
      <c r="G377" s="28">
        <v>41600.014317129629</v>
      </c>
      <c r="H377" s="28">
        <v>41600.014444444445</v>
      </c>
      <c r="I377" s="28">
        <v>41607.484629629631</v>
      </c>
      <c r="J377" s="4">
        <v>0.1998001998002</v>
      </c>
      <c r="K377" s="4">
        <v>0</v>
      </c>
      <c r="L377" s="4" t="s">
        <v>216</v>
      </c>
      <c r="M377" s="4">
        <v>33</v>
      </c>
      <c r="N377" s="4"/>
    </row>
    <row r="378" spans="1:14" s="29" customFormat="1" x14ac:dyDescent="0.25">
      <c r="A378" s="4">
        <v>376</v>
      </c>
      <c r="B378" s="4">
        <v>33</v>
      </c>
      <c r="C378" s="4">
        <v>119</v>
      </c>
      <c r="D378" s="4" t="s">
        <v>385</v>
      </c>
      <c r="E378" s="4"/>
      <c r="F378" s="28">
        <v>41472.965185185189</v>
      </c>
      <c r="G378" s="28">
        <v>41472.965243055558</v>
      </c>
      <c r="H378" s="28">
        <v>41472.965254629627</v>
      </c>
      <c r="I378" s="28">
        <v>41607.4846412037</v>
      </c>
      <c r="J378" s="4">
        <v>0.10089910089910099</v>
      </c>
      <c r="K378" s="4">
        <v>0</v>
      </c>
      <c r="L378" s="4" t="s">
        <v>15</v>
      </c>
      <c r="M378" s="4"/>
      <c r="N378" s="4"/>
    </row>
    <row r="379" spans="1:14" s="29" customFormat="1" x14ac:dyDescent="0.25">
      <c r="A379" s="4">
        <v>377</v>
      </c>
      <c r="B379" s="4">
        <v>33</v>
      </c>
      <c r="C379" s="4">
        <v>127</v>
      </c>
      <c r="D379" s="4" t="s">
        <v>386</v>
      </c>
      <c r="E379" s="4"/>
      <c r="F379" s="28">
        <v>41607.483541666668</v>
      </c>
      <c r="G379" s="28">
        <v>41607.483622685184</v>
      </c>
      <c r="H379" s="28">
        <v>41607.483634259261</v>
      </c>
      <c r="I379" s="28">
        <v>41607.484699074077</v>
      </c>
      <c r="J379" s="4">
        <v>0.10089910089910099</v>
      </c>
      <c r="K379" s="4">
        <v>0</v>
      </c>
      <c r="L379" s="4" t="s">
        <v>15</v>
      </c>
      <c r="M379" s="4"/>
      <c r="N379" s="4"/>
    </row>
    <row r="380" spans="1:14" s="29" customFormat="1" x14ac:dyDescent="0.25">
      <c r="A380" s="4">
        <v>378</v>
      </c>
      <c r="B380" s="4">
        <v>33</v>
      </c>
      <c r="C380" s="4">
        <v>120</v>
      </c>
      <c r="D380" s="4" t="s">
        <v>387</v>
      </c>
      <c r="E380" s="4"/>
      <c r="F380" s="28">
        <v>41607.483749999999</v>
      </c>
      <c r="G380" s="28">
        <v>41607.483807870369</v>
      </c>
      <c r="H380" s="28">
        <v>41607.483831018515</v>
      </c>
      <c r="I380" s="28">
        <v>41607.484780092593</v>
      </c>
      <c r="J380" s="4">
        <v>0.1998001998002</v>
      </c>
      <c r="K380" s="4">
        <v>0</v>
      </c>
      <c r="L380" s="4" t="s">
        <v>15</v>
      </c>
      <c r="M380" s="4"/>
      <c r="N380" s="4"/>
    </row>
    <row r="381" spans="1:14" s="29" customFormat="1" x14ac:dyDescent="0.25">
      <c r="A381" s="4">
        <v>379</v>
      </c>
      <c r="B381" s="4">
        <v>33</v>
      </c>
      <c r="C381" s="4">
        <v>122</v>
      </c>
      <c r="D381" s="4" t="s">
        <v>388</v>
      </c>
      <c r="E381" s="4"/>
      <c r="F381" s="28">
        <v>41607.483842592592</v>
      </c>
      <c r="G381" s="28">
        <v>41607.483912037038</v>
      </c>
      <c r="H381" s="28">
        <v>41607.483923611115</v>
      </c>
      <c r="I381" s="28">
        <v>41607.484837962962</v>
      </c>
      <c r="J381" s="4">
        <v>0.20079920079920099</v>
      </c>
      <c r="K381" s="4">
        <v>0</v>
      </c>
      <c r="L381" s="4" t="s">
        <v>15</v>
      </c>
      <c r="M381" s="4"/>
      <c r="N381" s="4"/>
    </row>
    <row r="382" spans="1:14" s="29" customFormat="1" x14ac:dyDescent="0.25">
      <c r="A382" s="4">
        <v>380</v>
      </c>
      <c r="B382" s="4">
        <v>33</v>
      </c>
      <c r="C382" s="4">
        <v>129</v>
      </c>
      <c r="D382" s="4" t="s">
        <v>389</v>
      </c>
      <c r="E382" s="4"/>
      <c r="F382" s="28">
        <v>41607.483703703707</v>
      </c>
      <c r="G382" s="28">
        <v>41607.483958333331</v>
      </c>
      <c r="H382" s="28">
        <v>41607.48400462963</v>
      </c>
      <c r="I382" s="28">
        <v>41607.484953703701</v>
      </c>
      <c r="J382" s="4">
        <v>0.10089910089910099</v>
      </c>
      <c r="K382" s="4">
        <v>0</v>
      </c>
      <c r="L382" s="4" t="s">
        <v>15</v>
      </c>
      <c r="M382" s="4"/>
      <c r="N382" s="4"/>
    </row>
    <row r="383" spans="1:14" s="29" customFormat="1" x14ac:dyDescent="0.25">
      <c r="A383" s="4">
        <v>381</v>
      </c>
      <c r="B383" s="4">
        <v>33</v>
      </c>
      <c r="C383" s="4">
        <v>128</v>
      </c>
      <c r="D383" s="4" t="s">
        <v>390</v>
      </c>
      <c r="E383" s="4"/>
      <c r="F383" s="28">
        <v>41607.483958333331</v>
      </c>
      <c r="G383" s="28">
        <v>41607.484050925923</v>
      </c>
      <c r="H383" s="28">
        <v>41607.4840625</v>
      </c>
      <c r="I383" s="28">
        <v>41607.485000000001</v>
      </c>
      <c r="J383" s="4">
        <v>0.101898101898102</v>
      </c>
      <c r="K383" s="4">
        <v>0</v>
      </c>
      <c r="L383" s="4" t="s">
        <v>15</v>
      </c>
      <c r="M383" s="4"/>
      <c r="N383" s="4"/>
    </row>
    <row r="384" spans="1:14" s="29" customFormat="1" x14ac:dyDescent="0.25">
      <c r="A384" s="4">
        <v>382</v>
      </c>
      <c r="B384" s="4">
        <v>33</v>
      </c>
      <c r="C384" s="4">
        <v>127</v>
      </c>
      <c r="D384" s="4" t="s">
        <v>391</v>
      </c>
      <c r="E384" s="4"/>
      <c r="F384" s="28">
        <v>41607.483784722222</v>
      </c>
      <c r="G384" s="28">
        <v>41607.483784722222</v>
      </c>
      <c r="H384" s="28">
        <v>41607.483969907407</v>
      </c>
      <c r="I384" s="28">
        <v>41607.485023148147</v>
      </c>
      <c r="J384" s="4">
        <v>0.101898101898102</v>
      </c>
      <c r="K384" s="4">
        <v>0</v>
      </c>
      <c r="L384" s="4" t="s">
        <v>216</v>
      </c>
      <c r="M384" s="4">
        <v>34</v>
      </c>
      <c r="N384" s="4"/>
    </row>
    <row r="385" spans="1:14" s="29" customFormat="1" x14ac:dyDescent="0.25">
      <c r="A385" s="4">
        <v>383</v>
      </c>
      <c r="B385" s="4">
        <v>33</v>
      </c>
      <c r="C385" s="4">
        <v>122</v>
      </c>
      <c r="D385" s="4">
        <v>1</v>
      </c>
      <c r="E385" s="4"/>
      <c r="F385" s="28">
        <v>41607.484097222223</v>
      </c>
      <c r="G385" s="28">
        <v>41607.4841087963</v>
      </c>
      <c r="H385" s="28">
        <v>41607.484120370369</v>
      </c>
      <c r="I385" s="28">
        <v>41607.485046296293</v>
      </c>
      <c r="J385" s="4">
        <v>9.9900099900099903E-2</v>
      </c>
      <c r="K385" s="4">
        <v>0</v>
      </c>
      <c r="L385" s="4" t="s">
        <v>15</v>
      </c>
      <c r="M385" s="4"/>
      <c r="N385" s="4"/>
    </row>
    <row r="386" spans="1:14" s="29" customFormat="1" x14ac:dyDescent="0.25">
      <c r="A386" s="4">
        <v>384</v>
      </c>
      <c r="B386" s="4">
        <v>33</v>
      </c>
      <c r="C386" s="4">
        <v>120</v>
      </c>
      <c r="D386" s="4" t="s">
        <v>392</v>
      </c>
      <c r="E386" s="4"/>
      <c r="F386" s="28">
        <v>41607.484178240738</v>
      </c>
      <c r="G386" s="28">
        <v>41607.484189814815</v>
      </c>
      <c r="H386" s="28">
        <v>41607.484201388892</v>
      </c>
      <c r="I386" s="28">
        <v>41607.485150462962</v>
      </c>
      <c r="J386" s="4">
        <v>0</v>
      </c>
      <c r="K386" s="4">
        <v>0</v>
      </c>
      <c r="L386" s="4" t="s">
        <v>15</v>
      </c>
      <c r="M386" s="4"/>
      <c r="N386" s="4"/>
    </row>
    <row r="387" spans="1:14" s="29" customFormat="1" x14ac:dyDescent="0.25">
      <c r="A387" s="4">
        <v>385</v>
      </c>
      <c r="B387" s="4">
        <v>33</v>
      </c>
      <c r="C387" s="4">
        <v>125</v>
      </c>
      <c r="D387" s="4" t="s">
        <v>393</v>
      </c>
      <c r="E387" s="4"/>
      <c r="F387" s="28">
        <v>41600.01494212963</v>
      </c>
      <c r="G387" s="28">
        <v>41600.015057870369</v>
      </c>
      <c r="H387" s="28">
        <v>41600.015092592592</v>
      </c>
      <c r="I387" s="28">
        <v>41607.485277777778</v>
      </c>
      <c r="J387" s="4">
        <v>0.10289710289710299</v>
      </c>
      <c r="K387" s="4">
        <v>0</v>
      </c>
      <c r="L387" s="4" t="s">
        <v>15</v>
      </c>
      <c r="M387" s="4"/>
      <c r="N387" s="4"/>
    </row>
    <row r="388" spans="1:14" s="29" customFormat="1" x14ac:dyDescent="0.25">
      <c r="A388" s="4">
        <v>386</v>
      </c>
      <c r="B388" s="4">
        <v>33</v>
      </c>
      <c r="C388" s="4">
        <v>122</v>
      </c>
      <c r="D388" s="4" t="s">
        <v>394</v>
      </c>
      <c r="E388" s="4"/>
      <c r="F388" s="28">
        <v>41607.484375</v>
      </c>
      <c r="G388" s="28">
        <v>41607.484444444446</v>
      </c>
      <c r="H388" s="28">
        <v>41607.484456018516</v>
      </c>
      <c r="I388" s="28">
        <v>41607.485381944447</v>
      </c>
      <c r="J388" s="4">
        <v>-2.57242757242757E-2</v>
      </c>
      <c r="K388" s="4">
        <v>0</v>
      </c>
      <c r="L388" s="4" t="s">
        <v>15</v>
      </c>
      <c r="M388" s="4"/>
      <c r="N388" s="4"/>
    </row>
    <row r="389" spans="1:14" s="29" customFormat="1" x14ac:dyDescent="0.25">
      <c r="A389" s="4">
        <v>387</v>
      </c>
      <c r="B389" s="4">
        <v>33</v>
      </c>
      <c r="C389" s="4">
        <v>122</v>
      </c>
      <c r="D389" s="4" t="s">
        <v>395</v>
      </c>
      <c r="E389" s="4"/>
      <c r="F389" s="28">
        <v>41607.484479166669</v>
      </c>
      <c r="G389" s="28">
        <v>41607.484490740739</v>
      </c>
      <c r="H389" s="28">
        <v>41607.484502314815</v>
      </c>
      <c r="I389" s="28">
        <v>41607.48542824074</v>
      </c>
      <c r="J389" s="4">
        <v>0.10089910089910099</v>
      </c>
      <c r="K389" s="4">
        <v>0</v>
      </c>
      <c r="L389" s="4" t="s">
        <v>15</v>
      </c>
      <c r="M389" s="4"/>
      <c r="N389" s="4"/>
    </row>
    <row r="390" spans="1:14" s="29" customFormat="1" x14ac:dyDescent="0.25">
      <c r="A390" s="4">
        <v>388</v>
      </c>
      <c r="B390" s="4">
        <v>33</v>
      </c>
      <c r="C390" s="4">
        <v>120</v>
      </c>
      <c r="D390" s="4" t="s">
        <v>396</v>
      </c>
      <c r="E390" s="4"/>
      <c r="F390" s="28">
        <v>41607.484409722223</v>
      </c>
      <c r="G390" s="28">
        <v>41607.484490740739</v>
      </c>
      <c r="H390" s="28">
        <v>41607.484502314815</v>
      </c>
      <c r="I390" s="28">
        <v>41607.485451388886</v>
      </c>
      <c r="J390" s="4">
        <v>0.10289710289710299</v>
      </c>
      <c r="K390" s="4">
        <v>0</v>
      </c>
      <c r="L390" s="4" t="s">
        <v>15</v>
      </c>
      <c r="M390" s="4"/>
      <c r="N390" s="4"/>
    </row>
    <row r="391" spans="1:14" s="29" customFormat="1" x14ac:dyDescent="0.25">
      <c r="A391" s="4">
        <v>389</v>
      </c>
      <c r="B391" s="4">
        <v>33</v>
      </c>
      <c r="C391" s="4">
        <v>127</v>
      </c>
      <c r="D391" s="4" t="s">
        <v>397</v>
      </c>
      <c r="E391" s="4"/>
      <c r="F391" s="28">
        <v>41607.484166666669</v>
      </c>
      <c r="G391" s="28">
        <v>41607.484375</v>
      </c>
      <c r="H391" s="28">
        <v>41607.484386574077</v>
      </c>
      <c r="I391" s="28">
        <v>41607.485451388886</v>
      </c>
      <c r="J391" s="4">
        <v>0.10289710289710299</v>
      </c>
      <c r="K391" s="4">
        <v>0</v>
      </c>
      <c r="L391" s="4" t="s">
        <v>15</v>
      </c>
      <c r="M391" s="4"/>
      <c r="N391" s="4"/>
    </row>
    <row r="392" spans="1:14" s="29" customFormat="1" x14ac:dyDescent="0.25">
      <c r="A392" s="4">
        <v>390</v>
      </c>
      <c r="B392" s="4">
        <v>33</v>
      </c>
      <c r="C392" s="4">
        <v>125</v>
      </c>
      <c r="D392" s="4" t="s">
        <v>398</v>
      </c>
      <c r="E392" s="4"/>
      <c r="F392" s="28">
        <v>41600.015208333331</v>
      </c>
      <c r="G392" s="28">
        <v>41600.015347222223</v>
      </c>
      <c r="H392" s="28">
        <v>41600.015370370369</v>
      </c>
      <c r="I392" s="28">
        <v>41607.485555555555</v>
      </c>
      <c r="J392" s="4">
        <v>9.9900099900099903E-2</v>
      </c>
      <c r="K392" s="4">
        <v>0</v>
      </c>
      <c r="L392" s="4" t="s">
        <v>15</v>
      </c>
      <c r="M392" s="4"/>
      <c r="N392" s="4"/>
    </row>
    <row r="393" spans="1:14" s="29" customFormat="1" x14ac:dyDescent="0.25">
      <c r="A393" s="4">
        <v>391</v>
      </c>
      <c r="B393" s="4">
        <v>33</v>
      </c>
      <c r="C393" s="4">
        <v>128</v>
      </c>
      <c r="D393" s="4" t="s">
        <v>399</v>
      </c>
      <c r="E393" s="4"/>
      <c r="F393" s="28">
        <v>41607.484479166669</v>
      </c>
      <c r="G393" s="28">
        <v>41607.4846412037</v>
      </c>
      <c r="H393" s="28">
        <v>41607.484664351854</v>
      </c>
      <c r="I393" s="28">
        <v>41607.485601851855</v>
      </c>
      <c r="J393" s="4">
        <v>0.10489510489510501</v>
      </c>
      <c r="K393" s="4">
        <v>0</v>
      </c>
      <c r="L393" s="4" t="s">
        <v>15</v>
      </c>
      <c r="M393" s="4"/>
      <c r="N393" s="4"/>
    </row>
    <row r="394" spans="1:14" s="29" customFormat="1" x14ac:dyDescent="0.25">
      <c r="A394" s="4">
        <v>392</v>
      </c>
      <c r="B394" s="4">
        <v>33</v>
      </c>
      <c r="C394" s="4">
        <v>123</v>
      </c>
      <c r="D394" s="4" t="s">
        <v>400</v>
      </c>
      <c r="E394" s="4"/>
      <c r="F394" s="28">
        <v>41607.484675925924</v>
      </c>
      <c r="G394" s="28">
        <v>41607.48474537037</v>
      </c>
      <c r="H394" s="28">
        <v>41607.484756944446</v>
      </c>
      <c r="I394" s="28">
        <v>41607.485706018517</v>
      </c>
      <c r="J394" s="4">
        <v>0.10289710289710299</v>
      </c>
      <c r="K394" s="4">
        <v>0</v>
      </c>
      <c r="L394" s="4" t="s">
        <v>15</v>
      </c>
      <c r="M394" s="4"/>
      <c r="N394" s="4"/>
    </row>
    <row r="395" spans="1:14" s="29" customFormat="1" x14ac:dyDescent="0.25">
      <c r="A395" s="4">
        <v>393</v>
      </c>
      <c r="B395" s="4">
        <v>33</v>
      </c>
      <c r="C395" s="4">
        <v>119</v>
      </c>
      <c r="D395" s="4" t="s">
        <v>401</v>
      </c>
      <c r="E395" s="4"/>
      <c r="F395" s="28">
        <v>41472.966284722221</v>
      </c>
      <c r="G395" s="28">
        <v>41472.96634259259</v>
      </c>
      <c r="H395" s="28">
        <v>41472.96634259259</v>
      </c>
      <c r="I395" s="28">
        <v>41607.485729166663</v>
      </c>
      <c r="J395" s="4">
        <v>0.101898101898102</v>
      </c>
      <c r="K395" s="4">
        <v>0</v>
      </c>
      <c r="L395" s="4" t="s">
        <v>15</v>
      </c>
      <c r="M395" s="4"/>
      <c r="N395" s="4"/>
    </row>
    <row r="396" spans="1:14" s="29" customFormat="1" x14ac:dyDescent="0.25">
      <c r="A396" s="4">
        <v>394</v>
      </c>
      <c r="B396" s="4">
        <v>33</v>
      </c>
      <c r="C396" s="4">
        <v>120</v>
      </c>
      <c r="D396" s="4" t="s">
        <v>402</v>
      </c>
      <c r="E396" s="4"/>
      <c r="F396" s="28">
        <v>41607.484942129631</v>
      </c>
      <c r="G396" s="28">
        <v>41607.485034722224</v>
      </c>
      <c r="H396" s="28">
        <v>41607.485034722224</v>
      </c>
      <c r="I396" s="28">
        <v>41607.485983796294</v>
      </c>
      <c r="J396" s="4">
        <v>0.101898101898102</v>
      </c>
      <c r="K396" s="4">
        <v>0</v>
      </c>
      <c r="L396" s="4" t="s">
        <v>15</v>
      </c>
      <c r="M396" s="4"/>
      <c r="N396" s="4"/>
    </row>
    <row r="397" spans="1:14" s="29" customFormat="1" x14ac:dyDescent="0.25">
      <c r="A397" s="4">
        <v>395</v>
      </c>
      <c r="B397" s="4">
        <v>33</v>
      </c>
      <c r="C397" s="4">
        <v>127</v>
      </c>
      <c r="D397" s="4" t="s">
        <v>403</v>
      </c>
      <c r="E397" s="4"/>
      <c r="F397" s="28">
        <v>41607.484791666669</v>
      </c>
      <c r="G397" s="28">
        <v>41607.485011574077</v>
      </c>
      <c r="H397" s="28">
        <v>41607.485023148147</v>
      </c>
      <c r="I397" s="28">
        <v>41607.486087962963</v>
      </c>
      <c r="J397" s="4">
        <v>0.20579420579420599</v>
      </c>
      <c r="K397" s="4">
        <v>0</v>
      </c>
      <c r="L397" s="4" t="s">
        <v>15</v>
      </c>
      <c r="M397" s="4"/>
      <c r="N397" s="4"/>
    </row>
    <row r="398" spans="1:14" s="29" customFormat="1" x14ac:dyDescent="0.25">
      <c r="A398" s="4">
        <v>396</v>
      </c>
      <c r="B398" s="4">
        <v>33</v>
      </c>
      <c r="C398" s="4">
        <v>120</v>
      </c>
      <c r="D398" s="4" t="s">
        <v>404</v>
      </c>
      <c r="E398" s="4"/>
      <c r="F398" s="28">
        <v>41607.48510416667</v>
      </c>
      <c r="G398" s="28">
        <v>41607.485150462962</v>
      </c>
      <c r="H398" s="28">
        <v>41607.485162037039</v>
      </c>
      <c r="I398" s="28">
        <v>41607.486111111109</v>
      </c>
      <c r="J398" s="4">
        <v>0.20179820179820199</v>
      </c>
      <c r="K398" s="4">
        <v>0</v>
      </c>
      <c r="L398" s="4" t="s">
        <v>15</v>
      </c>
      <c r="M398" s="4"/>
      <c r="N398" s="4"/>
    </row>
    <row r="399" spans="1:14" s="29" customFormat="1" x14ac:dyDescent="0.25">
      <c r="A399" s="4">
        <v>397</v>
      </c>
      <c r="B399" s="4">
        <v>33</v>
      </c>
      <c r="C399" s="4">
        <v>122</v>
      </c>
      <c r="D399" s="4" t="s">
        <v>405</v>
      </c>
      <c r="E399" s="4"/>
      <c r="F399" s="28">
        <v>41607.485289351855</v>
      </c>
      <c r="G399" s="28">
        <v>41607.48537037037</v>
      </c>
      <c r="H399" s="28">
        <v>41607.485381944447</v>
      </c>
      <c r="I399" s="28">
        <v>41607.486307870371</v>
      </c>
      <c r="J399" s="4">
        <v>0.101898101898102</v>
      </c>
      <c r="K399" s="4">
        <v>0</v>
      </c>
      <c r="L399" s="4" t="s">
        <v>15</v>
      </c>
      <c r="M399" s="4"/>
      <c r="N399" s="4"/>
    </row>
    <row r="400" spans="1:14" s="29" customFormat="1" x14ac:dyDescent="0.25">
      <c r="A400" s="4">
        <v>398</v>
      </c>
      <c r="B400" s="4">
        <v>33</v>
      </c>
      <c r="C400" s="4">
        <v>129</v>
      </c>
      <c r="D400" s="4" t="s">
        <v>406</v>
      </c>
      <c r="E400" s="4"/>
      <c r="F400" s="28">
        <v>41607.485046296293</v>
      </c>
      <c r="G400" s="28">
        <v>41607.48537037037</v>
      </c>
      <c r="H400" s="28">
        <v>41607.485393518517</v>
      </c>
      <c r="I400" s="28">
        <v>41607.486342592594</v>
      </c>
      <c r="J400" s="4">
        <v>0.30669330669330702</v>
      </c>
      <c r="K400" s="4">
        <v>0</v>
      </c>
      <c r="L400" s="4" t="s">
        <v>15</v>
      </c>
      <c r="M400" s="4"/>
      <c r="N400" s="4"/>
    </row>
    <row r="401" spans="1:14" s="29" customFormat="1" x14ac:dyDescent="0.25">
      <c r="A401" s="4">
        <v>399</v>
      </c>
      <c r="B401" s="4">
        <v>33</v>
      </c>
      <c r="C401" s="4">
        <v>122</v>
      </c>
      <c r="D401" s="4" t="s">
        <v>407</v>
      </c>
      <c r="E401" s="4"/>
      <c r="F401" s="28">
        <v>41607.48542824074</v>
      </c>
      <c r="G401" s="28">
        <v>41607.485509259262</v>
      </c>
      <c r="H401" s="28">
        <v>41607.485520833332</v>
      </c>
      <c r="I401" s="28">
        <v>41607.486446759256</v>
      </c>
      <c r="J401" s="4">
        <v>0.101898101898102</v>
      </c>
      <c r="K401" s="4">
        <v>0</v>
      </c>
      <c r="L401" s="4" t="s">
        <v>15</v>
      </c>
      <c r="M401" s="4"/>
      <c r="N401" s="4"/>
    </row>
    <row r="402" spans="1:14" s="29" customFormat="1" x14ac:dyDescent="0.25">
      <c r="A402" s="4">
        <v>400</v>
      </c>
      <c r="B402" s="4">
        <v>33</v>
      </c>
      <c r="C402" s="4">
        <v>123</v>
      </c>
      <c r="D402" s="4" t="s">
        <v>408</v>
      </c>
      <c r="E402" s="4"/>
      <c r="F402" s="28">
        <v>41607.485486111109</v>
      </c>
      <c r="G402" s="28">
        <v>41607.485509259262</v>
      </c>
      <c r="H402" s="28">
        <v>41607.485520833332</v>
      </c>
      <c r="I402" s="28">
        <v>41607.48646990741</v>
      </c>
      <c r="J402" s="4">
        <v>0.10089910089910099</v>
      </c>
      <c r="K402" s="4">
        <v>0</v>
      </c>
      <c r="L402" s="4" t="s">
        <v>15</v>
      </c>
      <c r="M402" s="4"/>
      <c r="N402" s="4"/>
    </row>
    <row r="403" spans="1:14" s="29" customFormat="1" x14ac:dyDescent="0.25">
      <c r="A403" s="4">
        <v>401</v>
      </c>
      <c r="B403" s="4">
        <v>33</v>
      </c>
      <c r="C403" s="4">
        <v>120</v>
      </c>
      <c r="D403" s="4" t="s">
        <v>409</v>
      </c>
      <c r="E403" s="4"/>
      <c r="F403" s="28">
        <v>41607.48542824074</v>
      </c>
      <c r="G403" s="28">
        <v>41607.485520833332</v>
      </c>
      <c r="H403" s="28">
        <v>41607.485532407409</v>
      </c>
      <c r="I403" s="28">
        <v>41607.48646990741</v>
      </c>
      <c r="J403" s="4">
        <v>0.30269730269730299</v>
      </c>
      <c r="K403" s="4">
        <v>0</v>
      </c>
      <c r="L403" s="4" t="s">
        <v>15</v>
      </c>
      <c r="M403" s="4"/>
      <c r="N403" s="4"/>
    </row>
    <row r="404" spans="1:14" s="29" customFormat="1" x14ac:dyDescent="0.25">
      <c r="A404" s="4">
        <v>402</v>
      </c>
      <c r="B404" s="4">
        <v>33</v>
      </c>
      <c r="C404" s="4">
        <v>122</v>
      </c>
      <c r="D404" s="4" t="s">
        <v>410</v>
      </c>
      <c r="E404" s="4"/>
      <c r="F404" s="28">
        <v>41607.485682870371</v>
      </c>
      <c r="G404" s="28">
        <v>41607.485717592594</v>
      </c>
      <c r="H404" s="28">
        <v>41607.485729166663</v>
      </c>
      <c r="I404" s="28">
        <v>41607.486655092594</v>
      </c>
      <c r="J404" s="4">
        <v>0.101898101898102</v>
      </c>
      <c r="K404" s="4">
        <v>0</v>
      </c>
      <c r="L404" s="4" t="s">
        <v>15</v>
      </c>
      <c r="M404" s="4"/>
      <c r="N404" s="4"/>
    </row>
    <row r="405" spans="1:14" s="29" customFormat="1" x14ac:dyDescent="0.25">
      <c r="A405" s="4">
        <v>403</v>
      </c>
      <c r="B405" s="4">
        <v>33</v>
      </c>
      <c r="C405" s="4">
        <v>125</v>
      </c>
      <c r="D405" s="4" t="s">
        <v>411</v>
      </c>
      <c r="E405" s="4"/>
      <c r="F405" s="28">
        <v>41600.016284722224</v>
      </c>
      <c r="G405" s="28">
        <v>41600.016458333332</v>
      </c>
      <c r="H405" s="28">
        <v>41600.016481481478</v>
      </c>
      <c r="I405" s="28">
        <v>41607.486666666664</v>
      </c>
      <c r="J405" s="4">
        <v>0.101898101898102</v>
      </c>
      <c r="K405" s="4">
        <v>0</v>
      </c>
      <c r="L405" s="4" t="s">
        <v>15</v>
      </c>
      <c r="M405" s="4"/>
      <c r="N405" s="4"/>
    </row>
    <row r="406" spans="1:14" s="29" customFormat="1" x14ac:dyDescent="0.25">
      <c r="A406" s="4">
        <v>404</v>
      </c>
      <c r="B406" s="4">
        <v>33</v>
      </c>
      <c r="C406" s="4">
        <v>120</v>
      </c>
      <c r="D406" s="4" t="s">
        <v>412</v>
      </c>
      <c r="E406" s="4"/>
      <c r="F406" s="28">
        <v>41607.485856481479</v>
      </c>
      <c r="G406" s="28">
        <v>41607.485983796294</v>
      </c>
      <c r="H406" s="28">
        <v>41607.485995370371</v>
      </c>
      <c r="I406" s="28">
        <v>41607.486944444441</v>
      </c>
      <c r="J406" s="4">
        <v>0.105894105894106</v>
      </c>
      <c r="K406" s="4">
        <v>0</v>
      </c>
      <c r="L406" s="4" t="s">
        <v>15</v>
      </c>
      <c r="M406" s="4"/>
      <c r="N406" s="4"/>
    </row>
    <row r="407" spans="1:14" s="29" customFormat="1" x14ac:dyDescent="0.25">
      <c r="A407" s="4">
        <v>405</v>
      </c>
      <c r="B407" s="4">
        <v>33</v>
      </c>
      <c r="C407" s="4">
        <v>122</v>
      </c>
      <c r="D407" s="4" t="s">
        <v>413</v>
      </c>
      <c r="E407" s="4"/>
      <c r="F407" s="28">
        <v>41607.485995370371</v>
      </c>
      <c r="G407" s="28">
        <v>41607.486226851855</v>
      </c>
      <c r="H407" s="28">
        <v>41607.486238425925</v>
      </c>
      <c r="I407" s="28">
        <v>41607.487164351849</v>
      </c>
      <c r="J407" s="4">
        <v>0.10489510489510501</v>
      </c>
      <c r="K407" s="4">
        <v>0</v>
      </c>
      <c r="L407" s="4" t="s">
        <v>15</v>
      </c>
      <c r="M407" s="4"/>
      <c r="N407" s="4"/>
    </row>
    <row r="408" spans="1:14" s="29" customFormat="1" x14ac:dyDescent="0.25">
      <c r="A408" s="4">
        <v>406</v>
      </c>
      <c r="B408" s="4">
        <v>33</v>
      </c>
      <c r="C408" s="4">
        <v>119</v>
      </c>
      <c r="D408" s="4" t="s">
        <v>414</v>
      </c>
      <c r="E408" s="4"/>
      <c r="F408" s="28">
        <v>41472.967789351853</v>
      </c>
      <c r="G408" s="28">
        <v>41472.967858796299</v>
      </c>
      <c r="H408" s="28">
        <v>41472.967858796299</v>
      </c>
      <c r="I408" s="28">
        <v>41607.487245370372</v>
      </c>
      <c r="J408" s="4">
        <v>0.101898101898102</v>
      </c>
      <c r="K408" s="4">
        <v>0</v>
      </c>
      <c r="L408" s="4" t="s">
        <v>15</v>
      </c>
      <c r="M408" s="4"/>
      <c r="N408" s="4"/>
    </row>
    <row r="409" spans="1:14" s="29" customFormat="1" ht="90" x14ac:dyDescent="0.25">
      <c r="A409" s="4">
        <v>407</v>
      </c>
      <c r="B409" s="4">
        <v>33</v>
      </c>
      <c r="C409" s="4">
        <v>127</v>
      </c>
      <c r="D409" s="30" t="s">
        <v>415</v>
      </c>
      <c r="E409" s="4"/>
      <c r="F409" s="28">
        <v>41607.485625000001</v>
      </c>
      <c r="G409" s="28">
        <v>41607.486203703702</v>
      </c>
      <c r="H409" s="28">
        <v>41607.486226851855</v>
      </c>
      <c r="I409" s="28">
        <v>41607.487291666665</v>
      </c>
      <c r="J409" s="4">
        <v>0.21378621378621401</v>
      </c>
      <c r="K409" s="4">
        <v>0</v>
      </c>
      <c r="L409" s="4" t="s">
        <v>15</v>
      </c>
      <c r="M409" s="4"/>
      <c r="N409" s="4"/>
    </row>
    <row r="410" spans="1:14" s="29" customFormat="1" x14ac:dyDescent="0.25">
      <c r="A410" s="4">
        <v>408</v>
      </c>
      <c r="B410" s="4">
        <v>33</v>
      </c>
      <c r="C410" s="4">
        <v>121</v>
      </c>
      <c r="D410" s="4" t="s">
        <v>416</v>
      </c>
      <c r="E410" s="4"/>
      <c r="F410" s="28">
        <v>41607.486331018517</v>
      </c>
      <c r="G410" s="28">
        <v>41607.48642361111</v>
      </c>
      <c r="H410" s="28">
        <v>41607.486435185187</v>
      </c>
      <c r="I410" s="28">
        <v>41607.487384259257</v>
      </c>
      <c r="J410" s="4">
        <v>0.10089910089910099</v>
      </c>
      <c r="K410" s="4">
        <v>0</v>
      </c>
      <c r="L410" s="4" t="s">
        <v>15</v>
      </c>
      <c r="M410" s="4"/>
      <c r="N410" s="4"/>
    </row>
    <row r="411" spans="1:14" s="29" customFormat="1" x14ac:dyDescent="0.25">
      <c r="A411" s="4">
        <v>409</v>
      </c>
      <c r="B411" s="4">
        <v>33</v>
      </c>
      <c r="C411" s="4">
        <v>122</v>
      </c>
      <c r="D411" s="4" t="s">
        <v>417</v>
      </c>
      <c r="E411" s="4"/>
      <c r="F411" s="28">
        <v>41607.486354166664</v>
      </c>
      <c r="G411" s="28">
        <v>41607.486655092594</v>
      </c>
      <c r="H411" s="28">
        <v>41607.486666666664</v>
      </c>
      <c r="I411" s="28">
        <v>41607.487581018519</v>
      </c>
      <c r="J411" s="4">
        <v>0.20479520479520499</v>
      </c>
      <c r="K411" s="4">
        <v>0</v>
      </c>
      <c r="L411" s="4" t="s">
        <v>15</v>
      </c>
      <c r="M411" s="4"/>
      <c r="N411" s="4"/>
    </row>
    <row r="412" spans="1:14" s="29" customFormat="1" x14ac:dyDescent="0.25">
      <c r="A412" s="4">
        <v>410</v>
      </c>
      <c r="B412" s="4">
        <v>33</v>
      </c>
      <c r="C412" s="4">
        <v>123</v>
      </c>
      <c r="D412" s="4" t="s">
        <v>418</v>
      </c>
      <c r="E412" s="4"/>
      <c r="F412" s="28">
        <v>41607.486539351848</v>
      </c>
      <c r="G412" s="28">
        <v>41607.486643518518</v>
      </c>
      <c r="H412" s="28">
        <v>41607.486655092594</v>
      </c>
      <c r="I412" s="28">
        <v>41607.487604166665</v>
      </c>
      <c r="J412" s="4">
        <v>0.10089910089910099</v>
      </c>
      <c r="K412" s="4">
        <v>0</v>
      </c>
      <c r="L412" s="4" t="s">
        <v>15</v>
      </c>
      <c r="M412" s="4"/>
      <c r="N412" s="4"/>
    </row>
    <row r="413" spans="1:14" s="29" customFormat="1" x14ac:dyDescent="0.25">
      <c r="A413" s="4">
        <v>411</v>
      </c>
      <c r="B413" s="4">
        <v>33</v>
      </c>
      <c r="C413" s="4">
        <v>127</v>
      </c>
      <c r="D413" s="4" t="s">
        <v>419</v>
      </c>
      <c r="E413" s="4"/>
      <c r="F413" s="28">
        <v>41607.48646990741</v>
      </c>
      <c r="G413" s="28">
        <v>41607.486550925925</v>
      </c>
      <c r="H413" s="28">
        <v>41607.486574074072</v>
      </c>
      <c r="I413" s="28">
        <v>41607.487627314818</v>
      </c>
      <c r="J413" s="4">
        <v>0.10089910089910099</v>
      </c>
      <c r="K413" s="4">
        <v>0</v>
      </c>
      <c r="L413" s="4" t="s">
        <v>15</v>
      </c>
      <c r="M413" s="4"/>
      <c r="N413" s="4"/>
    </row>
    <row r="414" spans="1:14" s="29" customFormat="1" x14ac:dyDescent="0.25">
      <c r="A414" s="4">
        <v>412</v>
      </c>
      <c r="B414" s="4">
        <v>33</v>
      </c>
      <c r="C414" s="4">
        <v>119</v>
      </c>
      <c r="D414" s="4" t="s">
        <v>420</v>
      </c>
      <c r="E414" s="4"/>
      <c r="F414" s="28">
        <v>41472.968321759261</v>
      </c>
      <c r="G414" s="28">
        <v>41472.968391203707</v>
      </c>
      <c r="H414" s="28">
        <v>41472.968402777777</v>
      </c>
      <c r="I414" s="28">
        <v>41607.48778935185</v>
      </c>
      <c r="J414" s="4">
        <v>0.101898101898102</v>
      </c>
      <c r="K414" s="4">
        <v>0</v>
      </c>
      <c r="L414" s="4" t="s">
        <v>15</v>
      </c>
      <c r="M414" s="4"/>
      <c r="N414" s="4"/>
    </row>
    <row r="415" spans="1:14" s="29" customFormat="1" x14ac:dyDescent="0.25">
      <c r="A415" s="4">
        <v>413</v>
      </c>
      <c r="B415" s="4">
        <v>33</v>
      </c>
      <c r="C415" s="4">
        <v>129</v>
      </c>
      <c r="D415" s="4" t="s">
        <v>421</v>
      </c>
      <c r="E415" s="4"/>
      <c r="F415" s="28">
        <v>41607.486608796295</v>
      </c>
      <c r="G415" s="28">
        <v>41607.486863425926</v>
      </c>
      <c r="H415" s="28">
        <v>41607.486932870372</v>
      </c>
      <c r="I415" s="28">
        <v>41607.487881944442</v>
      </c>
      <c r="J415" s="4">
        <v>0.10289710289710299</v>
      </c>
      <c r="K415" s="4">
        <v>0</v>
      </c>
      <c r="L415" s="4" t="s">
        <v>15</v>
      </c>
      <c r="M415" s="4"/>
      <c r="N415" s="4"/>
    </row>
    <row r="416" spans="1:14" s="29" customFormat="1" x14ac:dyDescent="0.25">
      <c r="A416" s="4">
        <v>414</v>
      </c>
      <c r="B416" s="4">
        <v>33</v>
      </c>
      <c r="C416" s="4">
        <v>126</v>
      </c>
      <c r="D416" s="4" t="s">
        <v>422</v>
      </c>
      <c r="E416" s="4"/>
      <c r="F416" s="28">
        <v>41607.486724537041</v>
      </c>
      <c r="G416" s="28">
        <v>41607.486898148149</v>
      </c>
      <c r="H416" s="28">
        <v>41607.486944444441</v>
      </c>
      <c r="I416" s="28">
        <v>41607.487893518519</v>
      </c>
      <c r="J416" s="4">
        <v>0.103896103896104</v>
      </c>
      <c r="K416" s="4">
        <v>0</v>
      </c>
      <c r="L416" s="4" t="s">
        <v>15</v>
      </c>
      <c r="M416" s="4"/>
      <c r="N416" s="4"/>
    </row>
    <row r="417" spans="1:14" s="29" customFormat="1" x14ac:dyDescent="0.25">
      <c r="A417" s="4">
        <v>415</v>
      </c>
      <c r="B417" s="4">
        <v>33</v>
      </c>
      <c r="C417" s="4">
        <v>122</v>
      </c>
      <c r="D417" s="4" t="s">
        <v>423</v>
      </c>
      <c r="E417" s="4"/>
      <c r="F417" s="28">
        <v>41607.486956018518</v>
      </c>
      <c r="G417" s="28">
        <v>41607.487002314818</v>
      </c>
      <c r="H417" s="28">
        <v>41607.487013888887</v>
      </c>
      <c r="I417" s="28">
        <v>41607.487928240742</v>
      </c>
      <c r="J417" s="4">
        <v>0.10089910089910099</v>
      </c>
      <c r="K417" s="4">
        <v>0</v>
      </c>
      <c r="L417" s="4" t="s">
        <v>15</v>
      </c>
      <c r="M417" s="4"/>
      <c r="N417" s="4"/>
    </row>
    <row r="418" spans="1:14" s="29" customFormat="1" x14ac:dyDescent="0.25">
      <c r="A418" s="4">
        <v>416</v>
      </c>
      <c r="B418" s="4">
        <v>33</v>
      </c>
      <c r="C418" s="4">
        <v>127</v>
      </c>
      <c r="D418" s="4" t="s">
        <v>424</v>
      </c>
      <c r="E418" s="4"/>
      <c r="F418" s="28">
        <v>41607.486909722225</v>
      </c>
      <c r="G418" s="28">
        <v>41607.486979166664</v>
      </c>
      <c r="H418" s="28">
        <v>41607.486990740741</v>
      </c>
      <c r="I418" s="28">
        <v>41607.488055555557</v>
      </c>
      <c r="J418" s="4">
        <v>0.10289710289710299</v>
      </c>
      <c r="K418" s="4">
        <v>0</v>
      </c>
      <c r="L418" s="4" t="s">
        <v>15</v>
      </c>
      <c r="M418" s="4"/>
      <c r="N418" s="4"/>
    </row>
    <row r="419" spans="1:14" s="29" customFormat="1" x14ac:dyDescent="0.25">
      <c r="A419" s="4">
        <v>417</v>
      </c>
      <c r="B419" s="4">
        <v>33</v>
      </c>
      <c r="C419" s="4">
        <v>128</v>
      </c>
      <c r="D419" s="4" t="s">
        <v>425</v>
      </c>
      <c r="E419" s="4"/>
      <c r="F419" s="28">
        <v>41607.487071759257</v>
      </c>
      <c r="G419" s="28">
        <v>41607.48710648148</v>
      </c>
      <c r="H419" s="28">
        <v>41607.487118055556</v>
      </c>
      <c r="I419" s="28">
        <v>41607.488067129627</v>
      </c>
      <c r="J419" s="4">
        <v>0.10089910089910099</v>
      </c>
      <c r="K419" s="4">
        <v>0</v>
      </c>
      <c r="L419" s="4" t="s">
        <v>15</v>
      </c>
      <c r="M419" s="4"/>
      <c r="N419" s="4"/>
    </row>
    <row r="420" spans="1:14" s="29" customFormat="1" x14ac:dyDescent="0.25">
      <c r="A420" s="4">
        <v>418</v>
      </c>
      <c r="B420" s="4">
        <v>33</v>
      </c>
      <c r="C420" s="4">
        <v>129</v>
      </c>
      <c r="D420" s="4" t="s">
        <v>426</v>
      </c>
      <c r="E420" s="4"/>
      <c r="F420" s="28">
        <v>41607.48704861111</v>
      </c>
      <c r="G420" s="28">
        <v>41607.487210648149</v>
      </c>
      <c r="H420" s="28">
        <v>41607.487233796295</v>
      </c>
      <c r="I420" s="28">
        <v>41607.488171296296</v>
      </c>
      <c r="J420" s="4">
        <v>0.20279720279720301</v>
      </c>
      <c r="K420" s="4">
        <v>0</v>
      </c>
      <c r="L420" s="4" t="s">
        <v>15</v>
      </c>
      <c r="M420" s="4"/>
      <c r="N420" s="4"/>
    </row>
    <row r="421" spans="1:14" s="29" customFormat="1" x14ac:dyDescent="0.25">
      <c r="A421" s="4">
        <v>419</v>
      </c>
      <c r="B421" s="4">
        <v>33</v>
      </c>
      <c r="C421" s="4">
        <v>128</v>
      </c>
      <c r="D421" s="4" t="s">
        <v>427</v>
      </c>
      <c r="E421" s="4"/>
      <c r="F421" s="28">
        <v>41607.487233796295</v>
      </c>
      <c r="G421" s="28">
        <v>41607.487314814818</v>
      </c>
      <c r="H421" s="28">
        <v>41607.487326388888</v>
      </c>
      <c r="I421" s="28">
        <v>41607.488263888888</v>
      </c>
      <c r="J421" s="4">
        <v>6.7932067932067894E-2</v>
      </c>
      <c r="K421" s="4">
        <v>0</v>
      </c>
      <c r="L421" s="4" t="s">
        <v>15</v>
      </c>
      <c r="M421" s="4"/>
      <c r="N421" s="4"/>
    </row>
    <row r="422" spans="1:14" s="29" customFormat="1" x14ac:dyDescent="0.25">
      <c r="A422" s="4">
        <v>420</v>
      </c>
      <c r="B422" s="4">
        <v>33</v>
      </c>
      <c r="C422" s="4">
        <v>120</v>
      </c>
      <c r="D422" s="4" t="s">
        <v>428</v>
      </c>
      <c r="E422" s="4"/>
      <c r="F422" s="28">
        <v>41607.487187500003</v>
      </c>
      <c r="G422" s="28">
        <v>41607.487291666665</v>
      </c>
      <c r="H422" s="28">
        <v>41607.487361111111</v>
      </c>
      <c r="I422" s="28">
        <v>41607.488310185188</v>
      </c>
      <c r="J422" s="4">
        <v>0.1998001998002</v>
      </c>
      <c r="K422" s="4">
        <v>0</v>
      </c>
      <c r="L422" s="4" t="s">
        <v>216</v>
      </c>
      <c r="M422" s="4">
        <v>35</v>
      </c>
      <c r="N422" s="4"/>
    </row>
    <row r="423" spans="1:14" s="29" customFormat="1" x14ac:dyDescent="0.25">
      <c r="A423" s="4">
        <v>421</v>
      </c>
      <c r="B423" s="4">
        <v>33</v>
      </c>
      <c r="C423" s="4">
        <v>127</v>
      </c>
      <c r="D423" s="4" t="s">
        <v>429</v>
      </c>
      <c r="E423" s="4"/>
      <c r="F423" s="28">
        <v>41607.48715277778</v>
      </c>
      <c r="G423" s="28">
        <v>41607.487245370372</v>
      </c>
      <c r="H423" s="28">
        <v>41607.487268518518</v>
      </c>
      <c r="I423" s="28">
        <v>41607.488333333335</v>
      </c>
      <c r="J423" s="4">
        <v>0.101898101898102</v>
      </c>
      <c r="K423" s="4">
        <v>0</v>
      </c>
      <c r="L423" s="4" t="s">
        <v>15</v>
      </c>
      <c r="M423" s="4"/>
      <c r="N423" s="4"/>
    </row>
    <row r="424" spans="1:14" s="29" customFormat="1" x14ac:dyDescent="0.25">
      <c r="A424" s="4">
        <v>422</v>
      </c>
      <c r="B424" s="4">
        <v>33</v>
      </c>
      <c r="C424" s="4">
        <v>123</v>
      </c>
      <c r="D424" s="4" t="s">
        <v>430</v>
      </c>
      <c r="E424" s="4"/>
      <c r="F424" s="28">
        <v>41607.487442129626</v>
      </c>
      <c r="G424" s="28">
        <v>41607.487511574072</v>
      </c>
      <c r="H424" s="28">
        <v>41607.487523148149</v>
      </c>
      <c r="I424" s="28">
        <v>41607.48847222222</v>
      </c>
      <c r="J424" s="4">
        <v>0.20279720279720301</v>
      </c>
      <c r="K424" s="4">
        <v>0</v>
      </c>
      <c r="L424" s="4" t="s">
        <v>15</v>
      </c>
      <c r="M424" s="4"/>
      <c r="N424" s="4"/>
    </row>
    <row r="425" spans="1:14" s="29" customFormat="1" x14ac:dyDescent="0.25">
      <c r="A425" s="4">
        <v>423</v>
      </c>
      <c r="B425" s="4">
        <v>33</v>
      </c>
      <c r="C425" s="4">
        <v>122</v>
      </c>
      <c r="D425" s="4" t="s">
        <v>431</v>
      </c>
      <c r="E425" s="4"/>
      <c r="F425" s="28">
        <v>41607.487476851849</v>
      </c>
      <c r="G425" s="28">
        <v>41607.487546296295</v>
      </c>
      <c r="H425" s="28">
        <v>41607.487557870372</v>
      </c>
      <c r="I425" s="28">
        <v>41607.488483796296</v>
      </c>
      <c r="J425" s="4">
        <v>8.3116883116883103E-2</v>
      </c>
      <c r="K425" s="4">
        <v>0</v>
      </c>
      <c r="L425" s="4" t="s">
        <v>15</v>
      </c>
      <c r="M425" s="4"/>
      <c r="N425" s="4"/>
    </row>
    <row r="426" spans="1:14" s="29" customFormat="1" x14ac:dyDescent="0.25">
      <c r="A426" s="4">
        <v>424</v>
      </c>
      <c r="B426" s="4">
        <v>33</v>
      </c>
      <c r="C426" s="4">
        <v>122</v>
      </c>
      <c r="D426" s="4" t="s">
        <v>432</v>
      </c>
      <c r="E426" s="4"/>
      <c r="F426" s="28">
        <v>41607.487604166665</v>
      </c>
      <c r="G426" s="28">
        <v>41607.487627314818</v>
      </c>
      <c r="H426" s="28">
        <v>41607.487638888888</v>
      </c>
      <c r="I426" s="28">
        <v>41607.488553240742</v>
      </c>
      <c r="J426" s="4">
        <v>9.9900099900099903E-2</v>
      </c>
      <c r="K426" s="4">
        <v>0</v>
      </c>
      <c r="L426" s="4" t="s">
        <v>15</v>
      </c>
      <c r="M426" s="4"/>
      <c r="N426" s="4"/>
    </row>
    <row r="427" spans="1:14" s="29" customFormat="1" x14ac:dyDescent="0.25">
      <c r="A427" s="4">
        <v>425</v>
      </c>
      <c r="B427" s="4">
        <v>33</v>
      </c>
      <c r="C427" s="4">
        <v>129</v>
      </c>
      <c r="D427" s="4" t="s">
        <v>433</v>
      </c>
      <c r="E427" s="4"/>
      <c r="F427" s="28">
        <v>41607.487546296295</v>
      </c>
      <c r="G427" s="28">
        <v>41607.487604166665</v>
      </c>
      <c r="H427" s="28">
        <v>41607.487615740742</v>
      </c>
      <c r="I427" s="28">
        <v>41607.488553240742</v>
      </c>
      <c r="J427" s="4">
        <v>0.101898101898102</v>
      </c>
      <c r="K427" s="4">
        <v>0</v>
      </c>
      <c r="L427" s="4" t="s">
        <v>15</v>
      </c>
      <c r="M427" s="4"/>
      <c r="N427" s="4"/>
    </row>
    <row r="428" spans="1:14" s="29" customFormat="1" x14ac:dyDescent="0.25">
      <c r="A428" s="4">
        <v>426</v>
      </c>
      <c r="B428" s="4">
        <v>33</v>
      </c>
      <c r="C428" s="4">
        <v>120</v>
      </c>
      <c r="D428" s="4" t="s">
        <v>434</v>
      </c>
      <c r="E428" s="4"/>
      <c r="F428" s="28">
        <v>41607.487627314818</v>
      </c>
      <c r="G428" s="28">
        <v>41607.487627314818</v>
      </c>
      <c r="H428" s="28">
        <v>41607.487638888888</v>
      </c>
      <c r="I428" s="28">
        <v>41607.488587962966</v>
      </c>
      <c r="J428" s="4">
        <v>0</v>
      </c>
      <c r="K428" s="4">
        <v>0</v>
      </c>
      <c r="L428" s="4" t="s">
        <v>15</v>
      </c>
      <c r="M428" s="4"/>
      <c r="N428" s="4"/>
    </row>
    <row r="429" spans="1:14" s="29" customFormat="1" x14ac:dyDescent="0.25">
      <c r="A429" s="4">
        <v>427</v>
      </c>
      <c r="B429" s="4">
        <v>33</v>
      </c>
      <c r="C429" s="4">
        <v>127</v>
      </c>
      <c r="D429" s="4" t="s">
        <v>435</v>
      </c>
      <c r="E429" s="4"/>
      <c r="F429" s="28">
        <v>41607.487326388888</v>
      </c>
      <c r="G429" s="28">
        <v>41607.487523148149</v>
      </c>
      <c r="H429" s="28">
        <v>41607.487662037034</v>
      </c>
      <c r="I429" s="28">
        <v>41607.488715277781</v>
      </c>
      <c r="J429" s="4">
        <v>0.10089910089910099</v>
      </c>
      <c r="K429" s="4">
        <v>0</v>
      </c>
      <c r="L429" s="4" t="s">
        <v>216</v>
      </c>
      <c r="M429" s="4">
        <v>36</v>
      </c>
      <c r="N429" s="4"/>
    </row>
    <row r="430" spans="1:14" s="29" customFormat="1" x14ac:dyDescent="0.25">
      <c r="A430" s="4">
        <v>428</v>
      </c>
      <c r="B430" s="4">
        <v>33</v>
      </c>
      <c r="C430" s="4">
        <v>127</v>
      </c>
      <c r="D430" s="4" t="s">
        <v>436</v>
      </c>
      <c r="E430" s="4"/>
      <c r="F430" s="28">
        <v>41607.48773148148</v>
      </c>
      <c r="G430" s="28">
        <v>41607.487766203703</v>
      </c>
      <c r="H430" s="28">
        <v>41607.487928240742</v>
      </c>
      <c r="I430" s="28">
        <v>41607.488993055558</v>
      </c>
      <c r="J430" s="4">
        <v>0.101898101898102</v>
      </c>
      <c r="K430" s="4">
        <v>0</v>
      </c>
      <c r="L430" s="4" t="s">
        <v>216</v>
      </c>
      <c r="M430" s="4">
        <v>37</v>
      </c>
      <c r="N430" s="4"/>
    </row>
    <row r="431" spans="1:14" s="29" customFormat="1" x14ac:dyDescent="0.25">
      <c r="A431" s="4">
        <v>429</v>
      </c>
      <c r="B431" s="4">
        <v>33</v>
      </c>
      <c r="C431" s="4">
        <v>127</v>
      </c>
      <c r="D431" s="4" t="s">
        <v>437</v>
      </c>
      <c r="E431" s="4"/>
      <c r="F431" s="28">
        <v>41607.488576388889</v>
      </c>
      <c r="G431" s="28">
        <v>41607.488645833335</v>
      </c>
      <c r="H431" s="28">
        <v>41607.488657407404</v>
      </c>
      <c r="I431" s="28">
        <v>41607.489722222221</v>
      </c>
      <c r="J431" s="4">
        <v>0.30069930069930101</v>
      </c>
      <c r="K431" s="4">
        <v>0</v>
      </c>
      <c r="L431" s="4" t="s">
        <v>15</v>
      </c>
      <c r="M431" s="4"/>
      <c r="N431" s="4"/>
    </row>
    <row r="432" spans="1:14" s="29" customFormat="1" x14ac:dyDescent="0.25">
      <c r="A432" s="4">
        <v>431</v>
      </c>
      <c r="B432" s="4">
        <v>32</v>
      </c>
      <c r="C432" s="4">
        <v>1</v>
      </c>
      <c r="D432" s="4" t="s">
        <v>563</v>
      </c>
      <c r="E432" s="4"/>
      <c r="F432" s="28">
        <v>41611.563854166663</v>
      </c>
      <c r="G432" s="28">
        <v>41611.563854166663</v>
      </c>
      <c r="H432" s="28">
        <v>41611.563877314817</v>
      </c>
      <c r="I432" s="28">
        <v>41611.564826388887</v>
      </c>
      <c r="J432" s="4">
        <v>0.18032786885245899</v>
      </c>
      <c r="K432" s="4">
        <v>0</v>
      </c>
      <c r="L432" s="4" t="s">
        <v>15</v>
      </c>
      <c r="M432" s="4"/>
      <c r="N432" s="4"/>
    </row>
    <row r="433" spans="1:14" x14ac:dyDescent="0.25">
      <c r="A433" s="4">
        <v>432</v>
      </c>
      <c r="B433" s="4">
        <v>32</v>
      </c>
      <c r="C433" s="4">
        <v>1</v>
      </c>
      <c r="D433" s="4" t="s">
        <v>564</v>
      </c>
      <c r="F433" s="28">
        <v>41611.56591435185</v>
      </c>
      <c r="G433" s="28">
        <v>41611.56591435185</v>
      </c>
      <c r="H433" s="28">
        <v>41611.565925925926</v>
      </c>
      <c r="I433" s="28">
        <v>41611.566874999997</v>
      </c>
      <c r="J433" s="4">
        <v>0.18032786885245899</v>
      </c>
      <c r="K433" s="4">
        <v>0</v>
      </c>
      <c r="L433" s="4" t="s">
        <v>15</v>
      </c>
    </row>
    <row r="434" spans="1:14" x14ac:dyDescent="0.25">
      <c r="A434" s="4">
        <v>433</v>
      </c>
      <c r="B434" s="4">
        <v>32</v>
      </c>
      <c r="C434" s="4">
        <v>1</v>
      </c>
      <c r="D434" s="4" t="s">
        <v>565</v>
      </c>
      <c r="F434" s="28">
        <v>41611.570347222223</v>
      </c>
      <c r="G434" s="28">
        <v>41611.570370370369</v>
      </c>
      <c r="H434" s="28">
        <v>41611.570381944446</v>
      </c>
      <c r="I434" s="28">
        <v>41611.571388888886</v>
      </c>
      <c r="J434" s="4">
        <v>0.18032786885245899</v>
      </c>
      <c r="K434" s="4">
        <v>0</v>
      </c>
      <c r="L434" s="4" t="s">
        <v>15</v>
      </c>
    </row>
    <row r="435" spans="1:14" x14ac:dyDescent="0.25">
      <c r="A435" s="4">
        <v>434</v>
      </c>
      <c r="B435" s="4">
        <v>32</v>
      </c>
      <c r="C435" s="4">
        <v>1</v>
      </c>
      <c r="D435" s="4" t="s">
        <v>566</v>
      </c>
      <c r="F435" s="28">
        <v>41611.570405092592</v>
      </c>
      <c r="G435" s="28">
        <v>41611.570405092592</v>
      </c>
      <c r="H435" s="28">
        <v>41611.570428240739</v>
      </c>
      <c r="I435" s="28">
        <v>41611.571423611109</v>
      </c>
      <c r="J435" s="4">
        <v>0.18032786885245899</v>
      </c>
      <c r="K435" s="4">
        <v>0</v>
      </c>
      <c r="L435" s="4" t="s">
        <v>15</v>
      </c>
    </row>
    <row r="436" spans="1:14" x14ac:dyDescent="0.25">
      <c r="A436" s="4">
        <v>435</v>
      </c>
      <c r="B436" s="4">
        <v>32</v>
      </c>
      <c r="C436" s="4">
        <v>1</v>
      </c>
      <c r="D436" s="4" t="s">
        <v>567</v>
      </c>
      <c r="F436" s="28">
        <v>41611.570439814815</v>
      </c>
      <c r="G436" s="28">
        <v>41611.570439814815</v>
      </c>
      <c r="H436" s="28">
        <v>41611.570462962962</v>
      </c>
      <c r="I436" s="28">
        <v>41611.571458333332</v>
      </c>
      <c r="J436" s="4">
        <v>0.18032786885245899</v>
      </c>
      <c r="K436" s="4">
        <v>0</v>
      </c>
      <c r="L436" s="4" t="s">
        <v>15</v>
      </c>
    </row>
    <row r="437" spans="1:14" x14ac:dyDescent="0.25">
      <c r="A437" s="4">
        <v>436</v>
      </c>
      <c r="B437" s="4">
        <v>32</v>
      </c>
      <c r="C437" s="4">
        <v>1</v>
      </c>
      <c r="D437" s="4" t="s">
        <v>568</v>
      </c>
      <c r="F437" s="28">
        <v>41611.570474537039</v>
      </c>
      <c r="G437" s="28">
        <v>41611.570486111108</v>
      </c>
      <c r="H437" s="28">
        <v>41611.570497685185</v>
      </c>
      <c r="I437" s="28">
        <v>41611.571493055555</v>
      </c>
      <c r="J437" s="4">
        <v>0.18032786885245899</v>
      </c>
      <c r="K437" s="4">
        <v>0</v>
      </c>
      <c r="L437" s="4" t="s">
        <v>15</v>
      </c>
    </row>
    <row r="438" spans="1:14" x14ac:dyDescent="0.25">
      <c r="A438" s="4">
        <v>437</v>
      </c>
      <c r="B438" s="4">
        <v>32</v>
      </c>
      <c r="C438" s="4">
        <v>1</v>
      </c>
      <c r="D438" s="4" t="s">
        <v>569</v>
      </c>
      <c r="F438" s="28">
        <v>41611.570509259262</v>
      </c>
      <c r="G438" s="28">
        <v>41611.570520833331</v>
      </c>
      <c r="H438" s="28">
        <v>41611.570532407408</v>
      </c>
      <c r="I438" s="28">
        <v>41611.571527777778</v>
      </c>
      <c r="J438" s="4">
        <v>0.18032786885245899</v>
      </c>
      <c r="K438" s="4">
        <v>0</v>
      </c>
      <c r="L438" s="4" t="s">
        <v>15</v>
      </c>
    </row>
    <row r="439" spans="1:14" x14ac:dyDescent="0.25">
      <c r="A439" s="4">
        <v>438</v>
      </c>
      <c r="B439" s="4">
        <v>32</v>
      </c>
      <c r="C439" s="4">
        <v>1</v>
      </c>
      <c r="D439" s="4" t="s">
        <v>570</v>
      </c>
      <c r="F439" s="28">
        <v>41611.570555555554</v>
      </c>
      <c r="G439" s="28">
        <v>41611.570555555554</v>
      </c>
      <c r="H439" s="28">
        <v>41611.570567129631</v>
      </c>
      <c r="I439" s="28">
        <v>41611.571574074071</v>
      </c>
      <c r="J439" s="4">
        <v>0.18032786885245899</v>
      </c>
      <c r="K439" s="4">
        <v>0</v>
      </c>
      <c r="L439" s="4" t="s">
        <v>15</v>
      </c>
    </row>
    <row r="440" spans="1:14" x14ac:dyDescent="0.25">
      <c r="A440" s="4">
        <v>439</v>
      </c>
      <c r="B440" s="4">
        <v>32</v>
      </c>
      <c r="C440" s="4">
        <v>1</v>
      </c>
      <c r="D440" s="4" t="s">
        <v>571</v>
      </c>
      <c r="F440" s="28">
        <v>41611.570590277777</v>
      </c>
      <c r="G440" s="28">
        <v>41611.570590277777</v>
      </c>
      <c r="H440" s="28">
        <v>41611.570601851854</v>
      </c>
      <c r="I440" s="28">
        <v>41611.571597222224</v>
      </c>
      <c r="J440" s="4">
        <v>0.18032786885245899</v>
      </c>
      <c r="K440" s="4">
        <v>0</v>
      </c>
      <c r="L440" s="4" t="s">
        <v>15</v>
      </c>
    </row>
    <row r="441" spans="1:14" x14ac:dyDescent="0.25">
      <c r="A441" s="4">
        <v>440</v>
      </c>
      <c r="B441" s="4">
        <v>32</v>
      </c>
      <c r="C441" s="4">
        <v>1</v>
      </c>
      <c r="D441" s="4" t="s">
        <v>571</v>
      </c>
      <c r="F441" s="28">
        <v>41611.570625</v>
      </c>
      <c r="G441" s="28">
        <v>41611.570625</v>
      </c>
      <c r="H441" s="28">
        <v>41611.570636574077</v>
      </c>
      <c r="I441" s="28">
        <v>41611.571631944447</v>
      </c>
      <c r="J441" s="4">
        <v>0</v>
      </c>
      <c r="K441" s="4">
        <v>0</v>
      </c>
      <c r="L441" s="4" t="s">
        <v>15</v>
      </c>
    </row>
    <row r="442" spans="1:14" x14ac:dyDescent="0.25">
      <c r="A442" s="4">
        <v>441</v>
      </c>
      <c r="B442" s="4">
        <v>32</v>
      </c>
      <c r="C442" s="4">
        <v>1</v>
      </c>
      <c r="D442" s="4" t="s">
        <v>572</v>
      </c>
      <c r="F442" s="28">
        <v>41611.570659722223</v>
      </c>
      <c r="G442" s="28">
        <v>41611.570671296293</v>
      </c>
      <c r="H442" s="28">
        <v>41611.57068287037</v>
      </c>
      <c r="I442" s="28">
        <v>41611.57167824074</v>
      </c>
      <c r="J442" s="4">
        <v>0.18032786885245899</v>
      </c>
      <c r="K442" s="4">
        <v>0</v>
      </c>
      <c r="L442" s="4" t="s">
        <v>15</v>
      </c>
    </row>
    <row r="443" spans="1:14" x14ac:dyDescent="0.25">
      <c r="A443" s="4">
        <v>442</v>
      </c>
      <c r="B443" s="4">
        <v>32</v>
      </c>
      <c r="C443" s="4">
        <v>1</v>
      </c>
      <c r="D443" s="4" t="s">
        <v>564</v>
      </c>
      <c r="F443" s="28">
        <v>41611.577951388892</v>
      </c>
      <c r="G443" s="28">
        <v>41611.578113425923</v>
      </c>
      <c r="H443" s="28">
        <v>41611.578113425923</v>
      </c>
      <c r="I443" s="28">
        <v>41611.579062500001</v>
      </c>
      <c r="J443" s="4">
        <v>0.54462659380692202</v>
      </c>
      <c r="K443" s="4">
        <v>0</v>
      </c>
      <c r="L443" s="4" t="s">
        <v>235</v>
      </c>
      <c r="N443" s="4" t="s">
        <v>573</v>
      </c>
    </row>
    <row r="444" spans="1:14" x14ac:dyDescent="0.25">
      <c r="A444" s="4">
        <v>443</v>
      </c>
      <c r="B444" s="4">
        <v>32</v>
      </c>
      <c r="C444" s="4">
        <v>1</v>
      </c>
      <c r="D444" s="4" t="s">
        <v>574</v>
      </c>
      <c r="F444" s="28">
        <v>41612.459675925929</v>
      </c>
      <c r="G444" s="28">
        <v>41612.459837962961</v>
      </c>
      <c r="H444" s="28">
        <v>41612.459965277776</v>
      </c>
      <c r="I444" s="28">
        <v>41612.460914351854</v>
      </c>
      <c r="J444" s="4">
        <v>0.18214936247723101</v>
      </c>
      <c r="K444" s="4">
        <v>0</v>
      </c>
      <c r="L444" s="4" t="s">
        <v>216</v>
      </c>
      <c r="M444" s="4">
        <v>38</v>
      </c>
    </row>
    <row r="445" spans="1:14" x14ac:dyDescent="0.25">
      <c r="A445" s="4">
        <v>444</v>
      </c>
      <c r="B445" s="4">
        <v>32</v>
      </c>
      <c r="C445" s="4">
        <v>1</v>
      </c>
      <c r="D445" s="4" t="s">
        <v>575</v>
      </c>
      <c r="F445" s="28">
        <v>41612.460520833331</v>
      </c>
      <c r="G445" s="28">
        <v>41612.460659722223</v>
      </c>
      <c r="H445" s="28">
        <v>41612.4606712963</v>
      </c>
      <c r="I445" s="28">
        <v>41612.461631944447</v>
      </c>
      <c r="J445" s="4">
        <v>0.54462659380692202</v>
      </c>
      <c r="K445" s="4">
        <v>0</v>
      </c>
      <c r="L445" s="4" t="s">
        <v>235</v>
      </c>
      <c r="N445" s="4" t="s">
        <v>576</v>
      </c>
    </row>
    <row r="446" spans="1:14" ht="45" x14ac:dyDescent="0.25">
      <c r="A446" s="4">
        <v>445</v>
      </c>
      <c r="B446" s="4">
        <v>32</v>
      </c>
      <c r="C446" s="4">
        <v>131</v>
      </c>
      <c r="D446" s="30" t="s">
        <v>577</v>
      </c>
      <c r="F446" s="28">
        <v>41614.784884259258</v>
      </c>
      <c r="G446" s="28">
        <v>41614.785034722219</v>
      </c>
      <c r="H446" s="28">
        <v>41614.785046296296</v>
      </c>
      <c r="I446" s="28">
        <v>41614.785960648151</v>
      </c>
      <c r="J446" s="4">
        <v>9.1985428051001794E-2</v>
      </c>
      <c r="K446" s="4">
        <v>0</v>
      </c>
      <c r="L446" s="4" t="s">
        <v>15</v>
      </c>
    </row>
    <row r="447" spans="1:14" x14ac:dyDescent="0.25">
      <c r="A447" s="4">
        <v>446</v>
      </c>
      <c r="B447" s="4">
        <v>32</v>
      </c>
      <c r="C447" s="4">
        <v>131</v>
      </c>
      <c r="D447" s="4" t="s">
        <v>578</v>
      </c>
      <c r="F447" s="28">
        <v>41614.785092592596</v>
      </c>
      <c r="G447" s="28">
        <v>41614.785092592596</v>
      </c>
      <c r="H447" s="28">
        <v>41614.785127314812</v>
      </c>
      <c r="I447" s="28">
        <v>41614.786041666666</v>
      </c>
      <c r="J447" s="4">
        <v>0.18032786885245899</v>
      </c>
      <c r="K447" s="4">
        <v>0</v>
      </c>
      <c r="L447" s="4" t="s">
        <v>15</v>
      </c>
    </row>
    <row r="448" spans="1:14" x14ac:dyDescent="0.25">
      <c r="A448" s="4">
        <v>447</v>
      </c>
      <c r="B448" s="4">
        <v>32</v>
      </c>
      <c r="C448" s="4">
        <v>131</v>
      </c>
      <c r="D448" s="4" t="s">
        <v>579</v>
      </c>
      <c r="F448" s="28">
        <v>41614.78534722222</v>
      </c>
      <c r="G448" s="28">
        <v>41614.78534722222</v>
      </c>
      <c r="H448" s="28">
        <v>41614.785509259258</v>
      </c>
      <c r="I448" s="28">
        <v>41614.786412037036</v>
      </c>
      <c r="J448" s="4">
        <v>0.18214936247723101</v>
      </c>
      <c r="K448" s="4">
        <v>0</v>
      </c>
      <c r="L448" s="4" t="s">
        <v>216</v>
      </c>
      <c r="M448" s="4">
        <v>39</v>
      </c>
    </row>
    <row r="449" spans="1:13" x14ac:dyDescent="0.25">
      <c r="A449" s="4">
        <v>448</v>
      </c>
      <c r="B449" s="4">
        <v>36</v>
      </c>
      <c r="C449" s="4">
        <v>113</v>
      </c>
      <c r="D449" s="4" t="s">
        <v>580</v>
      </c>
      <c r="F449" s="28">
        <v>41618.345462962963</v>
      </c>
      <c r="G449" s="28">
        <v>41618.34547453704</v>
      </c>
      <c r="H449" s="28">
        <v>41618.345497685186</v>
      </c>
      <c r="I449" s="28">
        <v>41618.346770833334</v>
      </c>
      <c r="J449" s="4">
        <v>0.36907730673316702</v>
      </c>
      <c r="K449" s="4">
        <v>0</v>
      </c>
      <c r="L449" s="4" t="s">
        <v>15</v>
      </c>
    </row>
    <row r="450" spans="1:13" x14ac:dyDescent="0.25">
      <c r="A450" s="4">
        <v>449</v>
      </c>
      <c r="B450" s="4">
        <v>36</v>
      </c>
      <c r="C450" s="4">
        <v>113</v>
      </c>
      <c r="D450" s="4" t="s">
        <v>581</v>
      </c>
      <c r="F450" s="28">
        <v>41618.345763888887</v>
      </c>
      <c r="G450" s="28">
        <v>41618.346597222226</v>
      </c>
      <c r="H450" s="28">
        <v>41618.346666666665</v>
      </c>
      <c r="I450" s="28">
        <v>41618.347939814812</v>
      </c>
      <c r="J450" s="4">
        <v>0.36907730673316702</v>
      </c>
      <c r="K450" s="4">
        <v>0</v>
      </c>
      <c r="L450" s="4" t="s">
        <v>216</v>
      </c>
      <c r="M450" s="4">
        <v>40</v>
      </c>
    </row>
    <row r="451" spans="1:13" x14ac:dyDescent="0.25">
      <c r="A451" s="4">
        <v>450</v>
      </c>
      <c r="B451" s="4">
        <v>36</v>
      </c>
      <c r="C451" s="4">
        <v>136</v>
      </c>
      <c r="D451" s="4" t="s">
        <v>183</v>
      </c>
      <c r="F451" s="28">
        <v>41618.348194444443</v>
      </c>
      <c r="G451" s="28">
        <v>41618.34820601852</v>
      </c>
      <c r="H451" s="28">
        <v>41618.348240740743</v>
      </c>
      <c r="I451" s="28">
        <v>41618.349236111113</v>
      </c>
      <c r="J451" s="4">
        <v>0</v>
      </c>
      <c r="K451" s="4">
        <v>0</v>
      </c>
      <c r="L451" s="4" t="s">
        <v>15</v>
      </c>
    </row>
    <row r="452" spans="1:13" x14ac:dyDescent="0.25">
      <c r="A452" s="4">
        <v>451</v>
      </c>
      <c r="B452" s="4">
        <v>36</v>
      </c>
      <c r="C452" s="4">
        <v>135</v>
      </c>
      <c r="D452" s="4" t="s">
        <v>582</v>
      </c>
      <c r="F452" s="28">
        <v>41618.351006944446</v>
      </c>
      <c r="G452" s="28">
        <v>41618.351134259261</v>
      </c>
      <c r="H452" s="28">
        <v>41618.351168981484</v>
      </c>
      <c r="I452" s="28">
        <v>41618.352129629631</v>
      </c>
      <c r="J452" s="4">
        <v>0.49625935162094797</v>
      </c>
      <c r="K452" s="4">
        <v>0</v>
      </c>
      <c r="L452" s="4" t="s">
        <v>15</v>
      </c>
    </row>
    <row r="453" spans="1:13" x14ac:dyDescent="0.25">
      <c r="A453" s="4">
        <v>452</v>
      </c>
      <c r="B453" s="4">
        <v>36</v>
      </c>
      <c r="C453" s="4">
        <v>135</v>
      </c>
      <c r="D453" s="4" t="s">
        <v>583</v>
      </c>
      <c r="F453" s="28">
        <v>41618.353449074071</v>
      </c>
      <c r="G453" s="28">
        <v>41618.356944444444</v>
      </c>
      <c r="H453" s="28">
        <v>41618.357037037036</v>
      </c>
      <c r="I453" s="28">
        <v>41618.357997685183</v>
      </c>
      <c r="J453" s="4">
        <v>0.5</v>
      </c>
      <c r="K453" s="4">
        <v>0</v>
      </c>
      <c r="L453" s="4" t="s">
        <v>15</v>
      </c>
    </row>
    <row r="454" spans="1:13" x14ac:dyDescent="0.25">
      <c r="A454" s="4">
        <v>453</v>
      </c>
      <c r="B454" s="4">
        <v>36</v>
      </c>
      <c r="C454" s="4">
        <v>135</v>
      </c>
      <c r="D454" s="4" t="s">
        <v>584</v>
      </c>
      <c r="F454" s="28">
        <v>41618.357106481482</v>
      </c>
      <c r="G454" s="28">
        <v>41618.357511574075</v>
      </c>
      <c r="H454" s="28">
        <v>41618.357546296298</v>
      </c>
      <c r="I454" s="28">
        <v>41618.358506944445</v>
      </c>
      <c r="J454" s="4">
        <v>0.5</v>
      </c>
      <c r="K454" s="4">
        <v>0</v>
      </c>
      <c r="L454" s="4" t="s">
        <v>15</v>
      </c>
    </row>
    <row r="455" spans="1:13" x14ac:dyDescent="0.25">
      <c r="A455" s="4">
        <v>454</v>
      </c>
      <c r="B455" s="4">
        <v>36</v>
      </c>
      <c r="C455" s="4">
        <v>136</v>
      </c>
      <c r="D455" s="4" t="s">
        <v>585</v>
      </c>
      <c r="F455" s="28">
        <v>41618.366273148145</v>
      </c>
      <c r="G455" s="28">
        <v>41618.366319444445</v>
      </c>
      <c r="H455" s="28">
        <v>41618.366342592592</v>
      </c>
      <c r="I455" s="28">
        <v>41618.367349537039</v>
      </c>
      <c r="J455" s="4">
        <v>0.61970074812967602</v>
      </c>
      <c r="K455" s="4">
        <v>0</v>
      </c>
      <c r="L455" s="4" t="s">
        <v>15</v>
      </c>
    </row>
    <row r="456" spans="1:13" x14ac:dyDescent="0.25">
      <c r="A456" s="4">
        <v>455</v>
      </c>
      <c r="B456" s="4">
        <v>36</v>
      </c>
      <c r="C456" s="4">
        <v>113</v>
      </c>
      <c r="D456" s="4" t="s">
        <v>586</v>
      </c>
      <c r="F456" s="28">
        <v>41618.367361111108</v>
      </c>
      <c r="G456" s="28">
        <v>41618.367569444446</v>
      </c>
      <c r="H456" s="28">
        <v>41618.367962962962</v>
      </c>
      <c r="I456" s="28">
        <v>41618.369247685187</v>
      </c>
      <c r="J456" s="4">
        <v>0.49875311720698301</v>
      </c>
      <c r="K456" s="4">
        <v>0</v>
      </c>
      <c r="L456" s="4" t="s">
        <v>216</v>
      </c>
      <c r="M456" s="4">
        <v>41</v>
      </c>
    </row>
    <row r="457" spans="1:13" x14ac:dyDescent="0.25">
      <c r="A457" s="4">
        <v>456</v>
      </c>
      <c r="B457" s="4">
        <v>36</v>
      </c>
      <c r="C457" s="4">
        <v>138</v>
      </c>
      <c r="D457" s="4" t="s">
        <v>587</v>
      </c>
      <c r="F457" s="28">
        <v>41618.370300925926</v>
      </c>
      <c r="G457" s="28">
        <v>41618.370451388888</v>
      </c>
      <c r="H457" s="28">
        <v>41618.370474537034</v>
      </c>
      <c r="I457" s="28">
        <v>41618.371446759258</v>
      </c>
      <c r="J457" s="4">
        <v>0.123441396508728</v>
      </c>
      <c r="K457" s="4">
        <v>0</v>
      </c>
      <c r="L457" s="4" t="s">
        <v>15</v>
      </c>
    </row>
    <row r="458" spans="1:13" x14ac:dyDescent="0.25">
      <c r="A458" s="4">
        <v>457</v>
      </c>
      <c r="B458" s="4">
        <v>36</v>
      </c>
      <c r="C458" s="4">
        <v>113</v>
      </c>
      <c r="D458" s="4" t="s">
        <v>588</v>
      </c>
      <c r="F458" s="28">
        <v>41618.370497685188</v>
      </c>
      <c r="G458" s="28">
        <v>41618.370567129627</v>
      </c>
      <c r="H458" s="28">
        <v>41618.37060185185</v>
      </c>
      <c r="I458" s="28">
        <v>41618.371886574074</v>
      </c>
      <c r="J458" s="4">
        <v>0.24812967581047399</v>
      </c>
      <c r="K458" s="4">
        <v>0</v>
      </c>
      <c r="L458" s="4" t="s">
        <v>15</v>
      </c>
    </row>
    <row r="459" spans="1:13" x14ac:dyDescent="0.25">
      <c r="A459" s="4">
        <v>458</v>
      </c>
      <c r="B459" s="4">
        <v>36</v>
      </c>
      <c r="C459" s="4">
        <v>113</v>
      </c>
      <c r="D459" s="4" t="s">
        <v>589</v>
      </c>
      <c r="F459" s="28">
        <v>41618.370891203704</v>
      </c>
      <c r="G459" s="28">
        <v>41618.370995370373</v>
      </c>
      <c r="H459" s="28">
        <v>41618.371006944442</v>
      </c>
      <c r="I459" s="28">
        <v>41618.372291666667</v>
      </c>
      <c r="J459" s="4">
        <v>0.24812967581047399</v>
      </c>
      <c r="K459" s="4">
        <v>0</v>
      </c>
      <c r="L459" s="4" t="s">
        <v>15</v>
      </c>
    </row>
    <row r="460" spans="1:13" x14ac:dyDescent="0.25">
      <c r="A460" s="4">
        <v>459</v>
      </c>
      <c r="B460" s="4">
        <v>36</v>
      </c>
      <c r="C460" s="4">
        <v>133</v>
      </c>
      <c r="D460" s="4" t="s">
        <v>590</v>
      </c>
      <c r="F460" s="28">
        <v>41618.369189814817</v>
      </c>
      <c r="G460" s="28">
        <v>41618.37228009259</v>
      </c>
      <c r="H460" s="28">
        <v>41618.372395833336</v>
      </c>
      <c r="I460" s="28">
        <v>41618.373356481483</v>
      </c>
      <c r="J460" s="4">
        <v>0.61970074812967602</v>
      </c>
      <c r="K460" s="4">
        <v>0</v>
      </c>
      <c r="L460" s="4" t="s">
        <v>216</v>
      </c>
      <c r="M460" s="4">
        <v>42</v>
      </c>
    </row>
    <row r="461" spans="1:13" x14ac:dyDescent="0.25">
      <c r="A461" s="4">
        <v>460</v>
      </c>
      <c r="B461" s="4">
        <v>36</v>
      </c>
      <c r="C461" s="4">
        <v>113</v>
      </c>
      <c r="D461" s="4" t="s">
        <v>591</v>
      </c>
      <c r="F461" s="28">
        <v>41618.372060185182</v>
      </c>
      <c r="G461" s="28">
        <v>41618.372164351851</v>
      </c>
      <c r="H461" s="28">
        <v>41618.37226851852</v>
      </c>
      <c r="I461" s="28">
        <v>41618.373541666668</v>
      </c>
      <c r="J461" s="4">
        <v>0.493765586034913</v>
      </c>
      <c r="K461" s="4">
        <v>0</v>
      </c>
      <c r="L461" s="4" t="s">
        <v>216</v>
      </c>
      <c r="M461" s="4">
        <v>43</v>
      </c>
    </row>
    <row r="462" spans="1:13" x14ac:dyDescent="0.25">
      <c r="A462" s="4">
        <v>461</v>
      </c>
      <c r="B462" s="4">
        <v>36</v>
      </c>
      <c r="C462" s="4">
        <v>113</v>
      </c>
      <c r="D462" s="4" t="s">
        <v>592</v>
      </c>
      <c r="F462" s="28">
        <v>41618.373935185184</v>
      </c>
      <c r="G462" s="28">
        <v>41618.374699074076</v>
      </c>
      <c r="H462" s="28">
        <v>41618.374722222223</v>
      </c>
      <c r="I462" s="28">
        <v>41618.376006944447</v>
      </c>
      <c r="J462" s="4">
        <v>0.39027431421446401</v>
      </c>
      <c r="K462" s="4">
        <v>0</v>
      </c>
      <c r="L462" s="4" t="s">
        <v>15</v>
      </c>
    </row>
    <row r="463" spans="1:13" x14ac:dyDescent="0.25">
      <c r="A463" s="4">
        <v>462</v>
      </c>
      <c r="B463" s="4">
        <v>36</v>
      </c>
      <c r="C463" s="4">
        <v>135</v>
      </c>
      <c r="D463" s="4" t="s">
        <v>593</v>
      </c>
      <c r="F463" s="28">
        <v>41618.370405092595</v>
      </c>
      <c r="G463" s="28">
        <v>41618.378854166665</v>
      </c>
      <c r="H463" s="28">
        <v>41618.378912037035</v>
      </c>
      <c r="I463" s="28">
        <v>41618.379872685182</v>
      </c>
      <c r="J463" s="4">
        <v>0.25436408977556102</v>
      </c>
      <c r="K463" s="4">
        <v>0</v>
      </c>
      <c r="L463" s="4" t="s">
        <v>15</v>
      </c>
    </row>
    <row r="464" spans="1:13" x14ac:dyDescent="0.25">
      <c r="A464" s="4">
        <v>463</v>
      </c>
      <c r="B464" s="4">
        <v>36</v>
      </c>
      <c r="C464" s="4">
        <v>136</v>
      </c>
      <c r="D464" s="4" t="s">
        <v>88</v>
      </c>
      <c r="F464" s="28">
        <v>41618.379212962966</v>
      </c>
      <c r="G464" s="28">
        <v>41618.379224537035</v>
      </c>
      <c r="H464" s="28">
        <v>41618.379259259258</v>
      </c>
      <c r="I464" s="28">
        <v>41618.380266203705</v>
      </c>
      <c r="J464" s="4">
        <v>0.118453865336658</v>
      </c>
      <c r="K464" s="4">
        <v>0</v>
      </c>
      <c r="L464" s="4" t="s">
        <v>15</v>
      </c>
    </row>
    <row r="465" spans="1:14" x14ac:dyDescent="0.25">
      <c r="A465" s="4">
        <v>464</v>
      </c>
      <c r="B465" s="4">
        <v>36</v>
      </c>
      <c r="C465" s="4">
        <v>113</v>
      </c>
      <c r="D465" s="4" t="s">
        <v>594</v>
      </c>
      <c r="F465" s="28">
        <v>41618.378935185188</v>
      </c>
      <c r="G465" s="28">
        <v>41618.37939814815</v>
      </c>
      <c r="H465" s="28">
        <v>41618.379421296297</v>
      </c>
      <c r="I465" s="28">
        <v>41618.380694444444</v>
      </c>
      <c r="J465" s="4">
        <v>0.99750623441396502</v>
      </c>
      <c r="K465" s="4">
        <v>0</v>
      </c>
      <c r="L465" s="4" t="s">
        <v>235</v>
      </c>
      <c r="N465" s="4" t="s">
        <v>595</v>
      </c>
    </row>
    <row r="466" spans="1:14" x14ac:dyDescent="0.25">
      <c r="A466" s="4">
        <v>465</v>
      </c>
      <c r="B466" s="4">
        <v>36</v>
      </c>
      <c r="C466" s="4">
        <v>113</v>
      </c>
      <c r="D466" s="4" t="s">
        <v>596</v>
      </c>
      <c r="F466" s="28">
        <v>41618.380057870374</v>
      </c>
      <c r="G466" s="28">
        <v>41618.380659722221</v>
      </c>
      <c r="H466" s="28">
        <v>41618.380682870367</v>
      </c>
      <c r="I466" s="28">
        <v>41618.381956018522</v>
      </c>
      <c r="J466" s="4">
        <v>0.38279301745635902</v>
      </c>
      <c r="K466" s="4">
        <v>0</v>
      </c>
      <c r="L466" s="4" t="s">
        <v>15</v>
      </c>
    </row>
    <row r="467" spans="1:14" x14ac:dyDescent="0.25">
      <c r="A467" s="4">
        <v>466</v>
      </c>
      <c r="B467" s="4">
        <v>36</v>
      </c>
      <c r="C467" s="4">
        <v>138</v>
      </c>
      <c r="D467" s="4" t="s">
        <v>597</v>
      </c>
      <c r="F467" s="28">
        <v>41618.381423611114</v>
      </c>
      <c r="G467" s="28">
        <v>41618.381805555553</v>
      </c>
      <c r="H467" s="28">
        <v>41618.38181712963</v>
      </c>
      <c r="I467" s="28">
        <v>41618.382789351854</v>
      </c>
      <c r="J467" s="4">
        <v>0.12593516209476299</v>
      </c>
      <c r="K467" s="4">
        <v>0</v>
      </c>
      <c r="L467" s="4" t="s">
        <v>15</v>
      </c>
    </row>
    <row r="468" spans="1:14" x14ac:dyDescent="0.25">
      <c r="A468" s="4">
        <v>467</v>
      </c>
      <c r="B468" s="4">
        <v>36</v>
      </c>
      <c r="C468" s="4">
        <v>113</v>
      </c>
      <c r="D468" s="4" t="s">
        <v>598</v>
      </c>
      <c r="F468" s="28">
        <v>41618.381840277776</v>
      </c>
      <c r="G468" s="28">
        <v>41618.382002314815</v>
      </c>
      <c r="H468" s="28">
        <v>41618.382025462961</v>
      </c>
      <c r="I468" s="28">
        <v>41618.383310185185</v>
      </c>
      <c r="J468" s="4">
        <v>0.24812967581047399</v>
      </c>
      <c r="K468" s="4">
        <v>0</v>
      </c>
      <c r="L468" s="4" t="s">
        <v>15</v>
      </c>
    </row>
    <row r="469" spans="1:14" x14ac:dyDescent="0.25">
      <c r="A469" s="4">
        <v>468</v>
      </c>
      <c r="B469" s="4">
        <v>36</v>
      </c>
      <c r="C469" s="4">
        <v>135</v>
      </c>
      <c r="D469" s="4" t="s">
        <v>599</v>
      </c>
      <c r="F469" s="28">
        <v>41618.380381944444</v>
      </c>
      <c r="G469" s="28">
        <v>41618.382847222223</v>
      </c>
      <c r="H469" s="28">
        <v>41618.382893518516</v>
      </c>
      <c r="I469" s="28">
        <v>41618.383842592593</v>
      </c>
      <c r="J469" s="4">
        <v>1</v>
      </c>
      <c r="K469" s="4">
        <v>0</v>
      </c>
      <c r="L469" s="4" t="s">
        <v>235</v>
      </c>
      <c r="N469" s="4" t="s">
        <v>600</v>
      </c>
    </row>
    <row r="470" spans="1:14" x14ac:dyDescent="0.25">
      <c r="A470" s="4">
        <v>469</v>
      </c>
      <c r="B470" s="4">
        <v>36</v>
      </c>
      <c r="C470" s="4">
        <v>134</v>
      </c>
      <c r="D470" s="4" t="s">
        <v>601</v>
      </c>
      <c r="F470" s="28">
        <v>41618.384201388886</v>
      </c>
      <c r="G470" s="28">
        <v>41618.387974537036</v>
      </c>
      <c r="H470" s="28">
        <v>41618.387974537036</v>
      </c>
      <c r="I470" s="28">
        <v>41618.388773148145</v>
      </c>
      <c r="J470" s="4">
        <v>0.99376558603491305</v>
      </c>
      <c r="K470" s="4">
        <v>0</v>
      </c>
      <c r="L470" s="4" t="s">
        <v>235</v>
      </c>
      <c r="N470" s="4" t="s">
        <v>602</v>
      </c>
    </row>
    <row r="471" spans="1:14" x14ac:dyDescent="0.25">
      <c r="A471" s="4">
        <v>470</v>
      </c>
      <c r="B471" s="4">
        <v>36</v>
      </c>
      <c r="C471" s="4">
        <v>135</v>
      </c>
      <c r="D471" s="4" t="s">
        <v>603</v>
      </c>
      <c r="F471" s="28">
        <v>41618.388935185183</v>
      </c>
      <c r="G471" s="28">
        <v>41618.389062499999</v>
      </c>
      <c r="H471" s="28">
        <v>41618.389085648145</v>
      </c>
      <c r="I471" s="28">
        <v>41618.390046296299</v>
      </c>
      <c r="J471" s="4">
        <v>0</v>
      </c>
      <c r="K471" s="4">
        <v>0</v>
      </c>
      <c r="L471" s="4" t="s">
        <v>15</v>
      </c>
    </row>
    <row r="472" spans="1:14" x14ac:dyDescent="0.25">
      <c r="A472" s="4">
        <v>471</v>
      </c>
      <c r="B472" s="4">
        <v>36</v>
      </c>
      <c r="C472" s="4">
        <v>113</v>
      </c>
      <c r="D472" s="4" t="s">
        <v>604</v>
      </c>
      <c r="F472" s="28">
        <v>41618.389976851853</v>
      </c>
      <c r="G472" s="28">
        <v>41618.391006944446</v>
      </c>
      <c r="H472" s="28">
        <v>41618.391030092593</v>
      </c>
      <c r="I472" s="28">
        <v>41618.392314814817</v>
      </c>
      <c r="J472" s="4">
        <v>0.385286783042394</v>
      </c>
      <c r="K472" s="4">
        <v>0</v>
      </c>
      <c r="L472" s="4" t="s">
        <v>15</v>
      </c>
    </row>
    <row r="473" spans="1:14" x14ac:dyDescent="0.25">
      <c r="A473" s="4">
        <v>472</v>
      </c>
      <c r="B473" s="4">
        <v>36</v>
      </c>
      <c r="C473" s="4">
        <v>133</v>
      </c>
      <c r="D473" s="4" t="s">
        <v>605</v>
      </c>
      <c r="F473" s="28">
        <v>41618.390173611115</v>
      </c>
      <c r="G473" s="28">
        <v>41618.391747685186</v>
      </c>
      <c r="H473" s="28">
        <v>41618.391747685186</v>
      </c>
      <c r="I473" s="28">
        <v>41618.392708333333</v>
      </c>
      <c r="J473" s="4">
        <v>0.99501246882793004</v>
      </c>
      <c r="K473" s="4">
        <v>0</v>
      </c>
      <c r="L473" s="4" t="s">
        <v>235</v>
      </c>
      <c r="N473" s="4" t="s">
        <v>606</v>
      </c>
    </row>
    <row r="474" spans="1:14" x14ac:dyDescent="0.25">
      <c r="A474" s="4">
        <v>473</v>
      </c>
      <c r="B474" s="4">
        <v>36</v>
      </c>
      <c r="C474" s="4">
        <v>134</v>
      </c>
      <c r="D474" s="4" t="s">
        <v>607</v>
      </c>
      <c r="F474" s="28">
        <v>41618.391875000001</v>
      </c>
      <c r="G474" s="28">
        <v>41618.392002314817</v>
      </c>
      <c r="H474" s="28">
        <v>41618.392025462963</v>
      </c>
      <c r="I474" s="28">
        <v>41618.392812500002</v>
      </c>
      <c r="J474" s="4">
        <v>0.123441396508728</v>
      </c>
      <c r="K474" s="4">
        <v>0</v>
      </c>
      <c r="L474" s="4" t="s">
        <v>15</v>
      </c>
    </row>
    <row r="475" spans="1:14" x14ac:dyDescent="0.25">
      <c r="A475" s="4">
        <v>474</v>
      </c>
      <c r="B475" s="4">
        <v>36</v>
      </c>
      <c r="C475" s="4">
        <v>135</v>
      </c>
      <c r="D475" s="4" t="s">
        <v>608</v>
      </c>
      <c r="F475" s="28">
        <v>41618.395636574074</v>
      </c>
      <c r="G475" s="28">
        <v>41618.396018518521</v>
      </c>
      <c r="H475" s="28">
        <v>41618.396053240744</v>
      </c>
      <c r="I475" s="28">
        <v>41618.397002314814</v>
      </c>
      <c r="J475" s="4">
        <v>0.74812967581047396</v>
      </c>
      <c r="K475" s="4">
        <v>0</v>
      </c>
      <c r="L475" s="4" t="s">
        <v>15</v>
      </c>
    </row>
    <row r="476" spans="1:14" x14ac:dyDescent="0.25">
      <c r="A476" s="4">
        <v>475</v>
      </c>
      <c r="B476" s="4">
        <v>36</v>
      </c>
      <c r="C476" s="4">
        <v>135</v>
      </c>
      <c r="D476" s="4" t="s">
        <v>609</v>
      </c>
      <c r="F476" s="28">
        <v>41618.396180555559</v>
      </c>
      <c r="G476" s="28">
        <v>41618.396331018521</v>
      </c>
      <c r="H476" s="28">
        <v>41618.396354166667</v>
      </c>
      <c r="I476" s="28">
        <v>41618.397314814814</v>
      </c>
      <c r="J476" s="4">
        <v>0.74438902743142099</v>
      </c>
      <c r="K476" s="4">
        <v>0</v>
      </c>
      <c r="L476" s="4" t="s">
        <v>15</v>
      </c>
    </row>
    <row r="477" spans="1:14" x14ac:dyDescent="0.25">
      <c r="A477" s="4">
        <v>476</v>
      </c>
      <c r="B477" s="4">
        <v>36</v>
      </c>
      <c r="C477" s="4">
        <v>135</v>
      </c>
      <c r="D477" s="4" t="s">
        <v>610</v>
      </c>
      <c r="F477" s="28">
        <v>41618.400405092594</v>
      </c>
      <c r="G477" s="28">
        <v>41618.40053240741</v>
      </c>
      <c r="H477" s="28">
        <v>41618.400567129633</v>
      </c>
      <c r="I477" s="28">
        <v>41618.40152777778</v>
      </c>
      <c r="J477" s="4">
        <v>0.123441396508728</v>
      </c>
      <c r="K477" s="4">
        <v>0</v>
      </c>
      <c r="L477" s="4" t="s">
        <v>15</v>
      </c>
    </row>
    <row r="478" spans="1:14" x14ac:dyDescent="0.25">
      <c r="A478" s="4">
        <v>477</v>
      </c>
      <c r="B478" s="4">
        <v>32</v>
      </c>
      <c r="C478" s="4">
        <v>113</v>
      </c>
      <c r="D478" s="4" t="s">
        <v>611</v>
      </c>
      <c r="F478" s="28">
        <v>41618.648275462961</v>
      </c>
      <c r="G478" s="28">
        <v>41618.648726851854</v>
      </c>
      <c r="H478" s="28">
        <v>41618.648796296293</v>
      </c>
      <c r="I478" s="28">
        <v>41618.650081018517</v>
      </c>
      <c r="J478" s="4">
        <v>0.18032786885245899</v>
      </c>
      <c r="K478" s="4">
        <v>0</v>
      </c>
      <c r="L478" s="4" t="s">
        <v>216</v>
      </c>
      <c r="M478" s="4">
        <v>44</v>
      </c>
    </row>
    <row r="479" spans="1:14" x14ac:dyDescent="0.25">
      <c r="A479" s="4">
        <v>478</v>
      </c>
      <c r="B479" s="4">
        <v>37</v>
      </c>
      <c r="C479" s="4">
        <v>113</v>
      </c>
      <c r="D479" s="4" t="s">
        <v>580</v>
      </c>
      <c r="F479" s="28">
        <v>41621.345393518517</v>
      </c>
      <c r="G479" s="28">
        <v>41621.345405092594</v>
      </c>
      <c r="H479" s="28">
        <v>41621.34542824074</v>
      </c>
      <c r="I479" s="28">
        <v>41621.346828703703</v>
      </c>
      <c r="J479" s="4">
        <v>0</v>
      </c>
      <c r="K479" s="4">
        <v>0</v>
      </c>
      <c r="L479" s="4" t="s">
        <v>15</v>
      </c>
    </row>
    <row r="480" spans="1:14" x14ac:dyDescent="0.25">
      <c r="A480" s="4">
        <v>479</v>
      </c>
      <c r="B480" s="4">
        <v>37</v>
      </c>
      <c r="C480" s="4">
        <v>113</v>
      </c>
      <c r="D480" s="4" t="s">
        <v>612</v>
      </c>
      <c r="F480" s="28">
        <v>41621.345706018517</v>
      </c>
      <c r="G480" s="28">
        <v>41621.345775462964</v>
      </c>
      <c r="H480" s="28">
        <v>41621.34584490741</v>
      </c>
      <c r="I480" s="28">
        <v>41621.347245370373</v>
      </c>
      <c r="J480" s="4">
        <v>0</v>
      </c>
      <c r="K480" s="4">
        <v>0</v>
      </c>
      <c r="L480" s="4" t="s">
        <v>216</v>
      </c>
      <c r="M480" s="4">
        <v>45</v>
      </c>
    </row>
    <row r="481" spans="1:13" x14ac:dyDescent="0.25">
      <c r="A481" s="4">
        <v>480</v>
      </c>
      <c r="B481" s="4">
        <v>37</v>
      </c>
      <c r="C481" s="4">
        <v>113</v>
      </c>
      <c r="D481" s="4" t="s">
        <v>613</v>
      </c>
      <c r="F481" s="28">
        <v>41621.356215277781</v>
      </c>
      <c r="G481" s="28">
        <v>41621.356712962966</v>
      </c>
      <c r="H481" s="28">
        <v>41621.356805555559</v>
      </c>
      <c r="I481" s="28">
        <v>41621.358206018522</v>
      </c>
      <c r="J481" s="4">
        <v>1</v>
      </c>
      <c r="K481" s="4">
        <v>0</v>
      </c>
      <c r="L481" s="4" t="s">
        <v>216</v>
      </c>
      <c r="M481" s="4">
        <v>46</v>
      </c>
    </row>
    <row r="482" spans="1:13" x14ac:dyDescent="0.25">
      <c r="A482" s="4">
        <v>481</v>
      </c>
      <c r="B482" s="4">
        <v>38</v>
      </c>
      <c r="C482" s="4">
        <v>113</v>
      </c>
      <c r="D482" s="4" t="s">
        <v>580</v>
      </c>
      <c r="F482" s="28">
        <v>41625.678356481483</v>
      </c>
      <c r="G482" s="28">
        <v>41625.678368055553</v>
      </c>
      <c r="H482" s="28">
        <v>41625.678391203706</v>
      </c>
      <c r="I482" s="28">
        <v>41625.679386574076</v>
      </c>
      <c r="J482" s="4">
        <v>-0.316831683168317</v>
      </c>
      <c r="K482" s="4">
        <v>0</v>
      </c>
      <c r="L482" s="4" t="s">
        <v>15</v>
      </c>
    </row>
    <row r="483" spans="1:13" x14ac:dyDescent="0.25">
      <c r="A483" s="4">
        <v>482</v>
      </c>
      <c r="B483" s="4">
        <v>38</v>
      </c>
      <c r="C483" s="4">
        <v>113</v>
      </c>
      <c r="D483" s="4" t="s">
        <v>614</v>
      </c>
      <c r="F483" s="28">
        <v>41625.678576388891</v>
      </c>
      <c r="G483" s="28">
        <v>41625.678622685184</v>
      </c>
      <c r="H483" s="28">
        <v>41625.678680555553</v>
      </c>
      <c r="I483" s="28">
        <v>41625.6796875</v>
      </c>
      <c r="J483" s="4">
        <v>0.316831683168317</v>
      </c>
      <c r="K483" s="4">
        <v>0</v>
      </c>
      <c r="L483" s="4" t="s">
        <v>216</v>
      </c>
      <c r="M483" s="4">
        <v>47</v>
      </c>
    </row>
    <row r="484" spans="1:13" x14ac:dyDescent="0.25">
      <c r="A484" s="4">
        <v>483</v>
      </c>
      <c r="B484" s="4">
        <v>38</v>
      </c>
      <c r="C484" s="4">
        <v>113</v>
      </c>
      <c r="D484" s="4" t="s">
        <v>615</v>
      </c>
      <c r="F484" s="28">
        <v>41625.678935185184</v>
      </c>
      <c r="G484" s="28">
        <v>41625.679166666669</v>
      </c>
      <c r="H484" s="28">
        <v>41625.679236111115</v>
      </c>
      <c r="I484" s="28">
        <v>41625.680243055554</v>
      </c>
      <c r="J484" s="4">
        <v>0.32013201320132001</v>
      </c>
      <c r="K484" s="4">
        <v>0</v>
      </c>
      <c r="L484" s="4" t="s">
        <v>216</v>
      </c>
      <c r="M484" s="4">
        <v>48</v>
      </c>
    </row>
    <row r="485" spans="1:13" x14ac:dyDescent="0.25">
      <c r="A485" s="4">
        <v>484</v>
      </c>
      <c r="B485" s="4">
        <v>38</v>
      </c>
      <c r="C485" s="4">
        <v>152</v>
      </c>
      <c r="D485" s="4" t="s">
        <v>616</v>
      </c>
      <c r="F485" s="28">
        <v>41625.680104166669</v>
      </c>
      <c r="G485" s="28">
        <v>41625.680196759262</v>
      </c>
      <c r="H485" s="28">
        <v>41625.680219907408</v>
      </c>
      <c r="I485" s="28">
        <v>41625.681157407409</v>
      </c>
      <c r="J485" s="4">
        <v>0.65016501650165004</v>
      </c>
      <c r="K485" s="4">
        <v>0</v>
      </c>
      <c r="L485" s="4" t="s">
        <v>15</v>
      </c>
    </row>
    <row r="486" spans="1:13" x14ac:dyDescent="0.25">
      <c r="A486" s="4">
        <v>485</v>
      </c>
      <c r="B486" s="4">
        <v>38</v>
      </c>
      <c r="C486" s="4">
        <v>151</v>
      </c>
      <c r="D486" s="4" t="s">
        <v>617</v>
      </c>
      <c r="F486" s="28">
        <v>41625.679988425924</v>
      </c>
      <c r="G486" s="28">
        <v>41625.680393518516</v>
      </c>
      <c r="H486" s="28">
        <v>41625.68041666667</v>
      </c>
      <c r="I486" s="28">
        <v>41625.681296296294</v>
      </c>
      <c r="J486" s="4">
        <v>0.66006600660065995</v>
      </c>
      <c r="K486" s="4">
        <v>0</v>
      </c>
      <c r="L486" s="4" t="s">
        <v>15</v>
      </c>
    </row>
    <row r="487" spans="1:13" x14ac:dyDescent="0.25">
      <c r="A487" s="4">
        <v>486</v>
      </c>
      <c r="B487" s="4">
        <v>38</v>
      </c>
      <c r="C487" s="4">
        <v>152</v>
      </c>
      <c r="D487" s="4" t="s">
        <v>618</v>
      </c>
      <c r="F487" s="28">
        <v>41625.680474537039</v>
      </c>
      <c r="G487" s="28">
        <v>41625.680509259262</v>
      </c>
      <c r="H487" s="28">
        <v>41625.680520833332</v>
      </c>
      <c r="I487" s="28">
        <v>41625.681469907409</v>
      </c>
      <c r="J487" s="4">
        <v>0.316831683168317</v>
      </c>
      <c r="K487" s="4">
        <v>0</v>
      </c>
      <c r="L487" s="4" t="s">
        <v>15</v>
      </c>
    </row>
    <row r="488" spans="1:13" x14ac:dyDescent="0.25">
      <c r="A488" s="4">
        <v>487</v>
      </c>
      <c r="B488" s="4">
        <v>38</v>
      </c>
      <c r="C488" s="4">
        <v>154</v>
      </c>
      <c r="D488" s="4" t="s">
        <v>619</v>
      </c>
      <c r="F488" s="28">
        <v>41625.680879629632</v>
      </c>
      <c r="G488" s="28">
        <v>41625.681006944447</v>
      </c>
      <c r="H488" s="28">
        <v>41625.681076388886</v>
      </c>
      <c r="I488" s="28">
        <v>41625.681643518517</v>
      </c>
      <c r="J488" s="4">
        <v>0.316831683168317</v>
      </c>
      <c r="K488" s="4">
        <v>0</v>
      </c>
      <c r="L488" s="4" t="s">
        <v>15</v>
      </c>
    </row>
    <row r="489" spans="1:13" x14ac:dyDescent="0.25">
      <c r="A489" s="4">
        <v>488</v>
      </c>
      <c r="B489" s="4">
        <v>38</v>
      </c>
      <c r="C489" s="4">
        <v>156</v>
      </c>
      <c r="D489" s="4" t="s">
        <v>620</v>
      </c>
      <c r="F489" s="28">
        <v>41625.680833333332</v>
      </c>
      <c r="G489" s="28">
        <v>41625.680833333332</v>
      </c>
      <c r="H489" s="28">
        <v>41625.680868055555</v>
      </c>
      <c r="I489" s="28">
        <v>41625.681851851848</v>
      </c>
      <c r="J489" s="4">
        <v>0.313531353135313</v>
      </c>
      <c r="K489" s="4">
        <v>0</v>
      </c>
      <c r="L489" s="4" t="s">
        <v>15</v>
      </c>
    </row>
    <row r="490" spans="1:13" x14ac:dyDescent="0.25">
      <c r="A490" s="4">
        <v>489</v>
      </c>
      <c r="B490" s="4">
        <v>38</v>
      </c>
      <c r="C490" s="4">
        <v>155</v>
      </c>
      <c r="D490" s="4" t="s">
        <v>621</v>
      </c>
      <c r="F490" s="28">
        <v>41625.680960648147</v>
      </c>
      <c r="G490" s="28">
        <v>41625.680983796294</v>
      </c>
      <c r="H490" s="28">
        <v>41625.681006944447</v>
      </c>
      <c r="I490" s="28">
        <v>41625.681979166664</v>
      </c>
      <c r="J490" s="4">
        <v>0.32013201320132001</v>
      </c>
      <c r="K490" s="4">
        <v>0</v>
      </c>
      <c r="L490" s="4" t="s">
        <v>15</v>
      </c>
    </row>
    <row r="491" spans="1:13" x14ac:dyDescent="0.25">
      <c r="A491" s="4">
        <v>490</v>
      </c>
      <c r="B491" s="4">
        <v>38</v>
      </c>
      <c r="C491" s="4">
        <v>152</v>
      </c>
      <c r="D491" s="4" t="s">
        <v>622</v>
      </c>
      <c r="F491" s="28">
        <v>41625.680960648147</v>
      </c>
      <c r="G491" s="28">
        <v>41625.681041666663</v>
      </c>
      <c r="H491" s="28">
        <v>41625.681111111109</v>
      </c>
      <c r="I491" s="28">
        <v>41625.68204861111</v>
      </c>
      <c r="J491" s="4">
        <v>0</v>
      </c>
      <c r="K491" s="4">
        <v>0</v>
      </c>
      <c r="L491" s="4" t="s">
        <v>15</v>
      </c>
    </row>
    <row r="492" spans="1:13" x14ac:dyDescent="0.25">
      <c r="A492" s="4">
        <v>491</v>
      </c>
      <c r="B492" s="4">
        <v>38</v>
      </c>
      <c r="C492" s="4">
        <v>159</v>
      </c>
      <c r="D492" s="4" t="s">
        <v>623</v>
      </c>
      <c r="F492" s="28">
        <v>41625.682604166665</v>
      </c>
      <c r="G492" s="28">
        <v>41625.682719907411</v>
      </c>
      <c r="H492" s="28">
        <v>41625.682824074072</v>
      </c>
      <c r="I492" s="28">
        <v>41625.683113425926</v>
      </c>
      <c r="J492" s="4">
        <v>0.64686468646864703</v>
      </c>
      <c r="K492" s="4">
        <v>0</v>
      </c>
      <c r="L492" s="4" t="s">
        <v>15</v>
      </c>
    </row>
    <row r="493" spans="1:13" x14ac:dyDescent="0.25">
      <c r="A493" s="4">
        <v>492</v>
      </c>
      <c r="B493" s="4">
        <v>38</v>
      </c>
      <c r="C493" s="4">
        <v>113</v>
      </c>
      <c r="D493" s="4" t="s">
        <v>624</v>
      </c>
      <c r="F493" s="28">
        <v>41625.682245370372</v>
      </c>
      <c r="G493" s="28">
        <v>41625.682291666664</v>
      </c>
      <c r="H493" s="28">
        <v>41625.682349537034</v>
      </c>
      <c r="I493" s="28">
        <v>41625.683344907404</v>
      </c>
      <c r="J493" s="4">
        <v>0.215621562156216</v>
      </c>
      <c r="K493" s="4">
        <v>0</v>
      </c>
      <c r="L493" s="4" t="s">
        <v>15</v>
      </c>
    </row>
    <row r="494" spans="1:13" x14ac:dyDescent="0.25">
      <c r="A494" s="4">
        <v>493</v>
      </c>
      <c r="B494" s="4">
        <v>38</v>
      </c>
      <c r="C494" s="4">
        <v>156</v>
      </c>
      <c r="D494" s="4" t="s">
        <v>625</v>
      </c>
      <c r="F494" s="28">
        <v>41625.683368055557</v>
      </c>
      <c r="G494" s="28">
        <v>41625.683368055557</v>
      </c>
      <c r="H494" s="28">
        <v>41625.68340277778</v>
      </c>
      <c r="I494" s="28">
        <v>41625.684374999997</v>
      </c>
      <c r="J494" s="4">
        <v>0.32013201320132001</v>
      </c>
      <c r="K494" s="4">
        <v>0</v>
      </c>
      <c r="L494" s="4" t="s">
        <v>15</v>
      </c>
    </row>
    <row r="495" spans="1:13" x14ac:dyDescent="0.25">
      <c r="A495" s="4">
        <v>494</v>
      </c>
      <c r="B495" s="4">
        <v>38</v>
      </c>
      <c r="C495" s="4">
        <v>154</v>
      </c>
      <c r="D495" s="4" t="s">
        <v>626</v>
      </c>
      <c r="F495" s="28">
        <v>41625.684108796297</v>
      </c>
      <c r="G495" s="28">
        <v>41625.684340277781</v>
      </c>
      <c r="H495" s="28">
        <v>41625.684351851851</v>
      </c>
      <c r="I495" s="28">
        <v>41625.684918981482</v>
      </c>
      <c r="J495" s="4">
        <v>0.65016501650165004</v>
      </c>
      <c r="K495" s="4">
        <v>0</v>
      </c>
      <c r="L495" s="4" t="s">
        <v>15</v>
      </c>
    </row>
    <row r="496" spans="1:13" x14ac:dyDescent="0.25">
      <c r="A496" s="4">
        <v>495</v>
      </c>
      <c r="B496" s="4">
        <v>38</v>
      </c>
      <c r="C496" s="4">
        <v>155</v>
      </c>
      <c r="D496" s="4" t="s">
        <v>627</v>
      </c>
      <c r="F496" s="28">
        <v>41625.684166666666</v>
      </c>
      <c r="G496" s="28">
        <v>41625.684178240743</v>
      </c>
      <c r="H496" s="28">
        <v>41625.684212962966</v>
      </c>
      <c r="I496" s="28">
        <v>41625.685173611113</v>
      </c>
      <c r="J496" s="4">
        <v>0.64686468646864703</v>
      </c>
      <c r="K496" s="4">
        <v>0</v>
      </c>
      <c r="L496" s="4" t="s">
        <v>15</v>
      </c>
    </row>
    <row r="497" spans="1:12" x14ac:dyDescent="0.25">
      <c r="A497" s="4">
        <v>496</v>
      </c>
      <c r="B497" s="4">
        <v>38</v>
      </c>
      <c r="C497" s="4">
        <v>160</v>
      </c>
      <c r="D497" s="4" t="s">
        <v>628</v>
      </c>
      <c r="F497" s="28">
        <v>41625.684467592589</v>
      </c>
      <c r="G497" s="28">
        <v>41625.684502314813</v>
      </c>
      <c r="H497" s="28">
        <v>41625.684525462966</v>
      </c>
      <c r="I497" s="28">
        <v>41625.68550925926</v>
      </c>
      <c r="J497" s="4">
        <v>0.32013201320132001</v>
      </c>
      <c r="K497" s="4">
        <v>0</v>
      </c>
      <c r="L497" s="4" t="s">
        <v>15</v>
      </c>
    </row>
    <row r="498" spans="1:12" x14ac:dyDescent="0.25">
      <c r="A498" s="4">
        <v>497</v>
      </c>
      <c r="B498" s="4">
        <v>38</v>
      </c>
      <c r="C498" s="4">
        <v>160</v>
      </c>
      <c r="D498" s="4" t="s">
        <v>315</v>
      </c>
      <c r="F498" s="28">
        <v>41625.687152777777</v>
      </c>
      <c r="G498" s="28">
        <v>41625.687152777777</v>
      </c>
      <c r="H498" s="28">
        <v>41625.687152777777</v>
      </c>
      <c r="I498" s="28">
        <v>41625.687152777777</v>
      </c>
      <c r="J498" s="4">
        <v>0.32013201320132001</v>
      </c>
      <c r="K498" s="4">
        <v>0</v>
      </c>
      <c r="L498" s="4" t="s">
        <v>15</v>
      </c>
    </row>
    <row r="499" spans="1:12" x14ac:dyDescent="0.25">
      <c r="A499" s="4">
        <v>498</v>
      </c>
      <c r="B499" s="4">
        <v>38</v>
      </c>
      <c r="C499" s="4">
        <v>155</v>
      </c>
      <c r="D499" s="4" t="s">
        <v>629</v>
      </c>
      <c r="F499" s="28">
        <v>41625.689189814817</v>
      </c>
      <c r="G499" s="28">
        <v>41625.689201388886</v>
      </c>
      <c r="H499" s="28">
        <v>41625.68922453704</v>
      </c>
      <c r="I499" s="28">
        <v>41625.690196759257</v>
      </c>
      <c r="J499" s="4">
        <v>0.32013201320132001</v>
      </c>
      <c r="K499" s="4">
        <v>0</v>
      </c>
      <c r="L499" s="4" t="s">
        <v>15</v>
      </c>
    </row>
    <row r="500" spans="1:12" x14ac:dyDescent="0.25">
      <c r="A500" s="4">
        <v>499</v>
      </c>
      <c r="B500" s="4">
        <v>38</v>
      </c>
      <c r="C500" s="4">
        <v>155</v>
      </c>
      <c r="D500" s="4" t="s">
        <v>630</v>
      </c>
      <c r="F500" s="28">
        <v>41625.691817129627</v>
      </c>
      <c r="G500" s="28">
        <v>41625.691863425927</v>
      </c>
      <c r="H500" s="28">
        <v>41625.69189814815</v>
      </c>
      <c r="I500" s="28">
        <v>41625.692858796298</v>
      </c>
      <c r="J500" s="4">
        <v>0.316831683168317</v>
      </c>
      <c r="K500" s="4">
        <v>0</v>
      </c>
      <c r="L500" s="4" t="s">
        <v>15</v>
      </c>
    </row>
    <row r="501" spans="1:12" x14ac:dyDescent="0.25">
      <c r="A501" s="4">
        <v>500</v>
      </c>
      <c r="B501" s="4">
        <v>38</v>
      </c>
      <c r="C501" s="4">
        <v>113</v>
      </c>
      <c r="D501" s="4" t="s">
        <v>631</v>
      </c>
      <c r="F501" s="28">
        <v>41625.696296296293</v>
      </c>
      <c r="G501" s="28">
        <v>41625.696550925924</v>
      </c>
      <c r="H501" s="28">
        <v>41625.696585648147</v>
      </c>
      <c r="I501" s="28">
        <v>41625.697592592594</v>
      </c>
      <c r="J501" s="4">
        <v>0.32013201320132001</v>
      </c>
      <c r="K501" s="4">
        <v>0</v>
      </c>
      <c r="L501" s="4" t="s">
        <v>15</v>
      </c>
    </row>
    <row r="502" spans="1:12" x14ac:dyDescent="0.25">
      <c r="A502" s="4">
        <v>501</v>
      </c>
      <c r="B502" s="4">
        <v>38</v>
      </c>
      <c r="C502" s="4">
        <v>154</v>
      </c>
      <c r="D502" s="4" t="s">
        <v>632</v>
      </c>
      <c r="F502" s="28">
        <v>41625.698020833333</v>
      </c>
      <c r="G502" s="28">
        <v>41625.698622685188</v>
      </c>
      <c r="H502" s="28">
        <v>41625.698622685188</v>
      </c>
      <c r="I502" s="28">
        <v>41625.699201388888</v>
      </c>
      <c r="J502" s="4">
        <v>0.33003300330032997</v>
      </c>
      <c r="K502" s="4">
        <v>0</v>
      </c>
      <c r="L502" s="4" t="s">
        <v>15</v>
      </c>
    </row>
    <row r="503" spans="1:12" x14ac:dyDescent="0.25">
      <c r="A503" s="4">
        <v>502</v>
      </c>
      <c r="B503" s="4">
        <v>38</v>
      </c>
      <c r="C503" s="4">
        <v>156</v>
      </c>
      <c r="D503" s="4" t="s">
        <v>633</v>
      </c>
      <c r="F503" s="28">
        <v>41625.69908564815</v>
      </c>
      <c r="G503" s="28">
        <v>41625.69908564815</v>
      </c>
      <c r="H503" s="28">
        <v>41625.699120370373</v>
      </c>
      <c r="I503" s="28">
        <v>41625.700092592589</v>
      </c>
      <c r="J503" s="4">
        <v>0.316831683168317</v>
      </c>
      <c r="K503" s="4">
        <v>0</v>
      </c>
      <c r="L503" s="4" t="s">
        <v>15</v>
      </c>
    </row>
    <row r="504" spans="1:12" x14ac:dyDescent="0.25">
      <c r="A504" s="4">
        <v>503</v>
      </c>
      <c r="B504" s="4">
        <v>38</v>
      </c>
      <c r="C504" s="4">
        <v>158</v>
      </c>
      <c r="D504" s="4" t="s">
        <v>634</v>
      </c>
      <c r="F504" s="28">
        <v>41625.700694444444</v>
      </c>
      <c r="G504" s="28">
        <v>41625.701423611114</v>
      </c>
      <c r="H504" s="28">
        <v>41625.70144675926</v>
      </c>
      <c r="I504" s="28">
        <v>41625.70244212963</v>
      </c>
      <c r="J504" s="4">
        <v>0.66996699669966997</v>
      </c>
      <c r="K504" s="4">
        <v>0</v>
      </c>
      <c r="L504" s="4" t="s">
        <v>15</v>
      </c>
    </row>
    <row r="505" spans="1:12" x14ac:dyDescent="0.25">
      <c r="A505" s="4">
        <v>504</v>
      </c>
      <c r="B505" s="4">
        <v>38</v>
      </c>
      <c r="C505" s="4">
        <v>156</v>
      </c>
      <c r="D505" s="4" t="s">
        <v>635</v>
      </c>
      <c r="F505" s="28">
        <v>41625.704212962963</v>
      </c>
      <c r="G505" s="28">
        <v>41625.704212962963</v>
      </c>
      <c r="H505" s="28">
        <v>41625.704282407409</v>
      </c>
      <c r="I505" s="28">
        <v>41625.705254629633</v>
      </c>
      <c r="J505" s="4">
        <v>0.66336633663366296</v>
      </c>
      <c r="K505" s="4">
        <v>0</v>
      </c>
      <c r="L505" s="4" t="s">
        <v>15</v>
      </c>
    </row>
    <row r="506" spans="1:12" x14ac:dyDescent="0.25">
      <c r="A506" s="4">
        <v>505</v>
      </c>
      <c r="B506" s="4">
        <v>38</v>
      </c>
      <c r="C506" s="4">
        <v>158</v>
      </c>
      <c r="D506" s="4" t="s">
        <v>636</v>
      </c>
      <c r="F506" s="28">
        <v>41625.704560185186</v>
      </c>
      <c r="G506" s="28">
        <v>41625.706701388888</v>
      </c>
      <c r="H506" s="28">
        <v>41625.706724537034</v>
      </c>
      <c r="I506" s="28">
        <v>41625.707719907405</v>
      </c>
      <c r="J506" s="4">
        <v>0.392739273927393</v>
      </c>
      <c r="K506" s="4">
        <v>0</v>
      </c>
      <c r="L506" s="4" t="s">
        <v>15</v>
      </c>
    </row>
    <row r="507" spans="1:12" x14ac:dyDescent="0.25">
      <c r="A507" s="4">
        <v>506</v>
      </c>
      <c r="B507" s="4">
        <v>38</v>
      </c>
      <c r="C507" s="4">
        <v>166</v>
      </c>
      <c r="D507" s="4" t="s">
        <v>637</v>
      </c>
      <c r="F507" s="28">
        <v>41625.707476851851</v>
      </c>
      <c r="G507" s="28">
        <v>41625.707569444443</v>
      </c>
      <c r="H507" s="28">
        <v>41625.707604166666</v>
      </c>
      <c r="I507" s="28">
        <v>41625.708449074074</v>
      </c>
      <c r="J507" s="4">
        <v>0.65346534653465305</v>
      </c>
      <c r="K507" s="4">
        <v>0</v>
      </c>
      <c r="L507" s="4" t="s">
        <v>15</v>
      </c>
    </row>
    <row r="508" spans="1:12" x14ac:dyDescent="0.25">
      <c r="A508" s="4">
        <v>507</v>
      </c>
      <c r="B508" s="4">
        <v>38</v>
      </c>
      <c r="C508" s="4">
        <v>158</v>
      </c>
      <c r="D508" s="4" t="s">
        <v>638</v>
      </c>
      <c r="F508" s="28">
        <v>41625.707650462966</v>
      </c>
      <c r="G508" s="28">
        <v>41625.707696759258</v>
      </c>
      <c r="H508" s="28">
        <v>41625.707743055558</v>
      </c>
      <c r="I508" s="28">
        <v>41625.708726851852</v>
      </c>
      <c r="J508" s="4">
        <v>0.316831683168317</v>
      </c>
      <c r="K508" s="4">
        <v>0</v>
      </c>
      <c r="L508" s="4" t="s">
        <v>15</v>
      </c>
    </row>
    <row r="509" spans="1:12" x14ac:dyDescent="0.25">
      <c r="A509" s="4">
        <v>508</v>
      </c>
      <c r="B509" s="4">
        <v>38</v>
      </c>
      <c r="C509" s="4">
        <v>159</v>
      </c>
      <c r="D509" s="4" t="s">
        <v>362</v>
      </c>
      <c r="F509" s="28">
        <v>41625.709224537037</v>
      </c>
      <c r="G509" s="28">
        <v>41625.709247685183</v>
      </c>
      <c r="H509" s="28">
        <v>41625.709317129629</v>
      </c>
      <c r="I509" s="28">
        <v>41625.709606481483</v>
      </c>
      <c r="J509" s="4">
        <v>0.316831683168317</v>
      </c>
      <c r="K509" s="4">
        <v>0</v>
      </c>
      <c r="L509" s="4" t="s">
        <v>15</v>
      </c>
    </row>
    <row r="510" spans="1:12" x14ac:dyDescent="0.25">
      <c r="A510" s="4">
        <v>509</v>
      </c>
      <c r="B510" s="4">
        <v>38</v>
      </c>
      <c r="C510" s="4">
        <v>156</v>
      </c>
      <c r="D510" s="4" t="s">
        <v>639</v>
      </c>
      <c r="F510" s="28">
        <v>41625.709386574075</v>
      </c>
      <c r="G510" s="28">
        <v>41625.709386574075</v>
      </c>
      <c r="H510" s="28">
        <v>41625.709409722222</v>
      </c>
      <c r="I510" s="28">
        <v>41625.710393518515</v>
      </c>
      <c r="J510" s="4">
        <v>0.69306930693069302</v>
      </c>
      <c r="K510" s="4">
        <v>0</v>
      </c>
      <c r="L510" s="4" t="s">
        <v>15</v>
      </c>
    </row>
    <row r="511" spans="1:12" ht="345" x14ac:dyDescent="0.25">
      <c r="A511" s="4">
        <v>510</v>
      </c>
      <c r="B511" s="4">
        <v>38</v>
      </c>
      <c r="C511" s="4">
        <v>157</v>
      </c>
      <c r="D511" s="30" t="s">
        <v>640</v>
      </c>
      <c r="F511" s="28">
        <v>41625.695925925924</v>
      </c>
      <c r="G511" s="28">
        <v>41625.709629629629</v>
      </c>
      <c r="H511" s="28">
        <v>41625.709780092591</v>
      </c>
      <c r="I511" s="28">
        <v>41625.710775462961</v>
      </c>
      <c r="J511" s="4">
        <v>0.633663366336634</v>
      </c>
      <c r="K511" s="4">
        <v>0</v>
      </c>
      <c r="L511" s="4" t="s">
        <v>15</v>
      </c>
    </row>
    <row r="512" spans="1:12" x14ac:dyDescent="0.25">
      <c r="A512" s="4">
        <v>511</v>
      </c>
      <c r="B512" s="4">
        <v>38</v>
      </c>
      <c r="C512" s="4">
        <v>159</v>
      </c>
      <c r="D512" s="4" t="s">
        <v>641</v>
      </c>
      <c r="F512" s="28">
        <v>41625.710810185185</v>
      </c>
      <c r="G512" s="28">
        <v>41625.710810185185</v>
      </c>
      <c r="H512" s="28">
        <v>41625.710844907408</v>
      </c>
      <c r="I512" s="28">
        <v>41625.711134259262</v>
      </c>
      <c r="J512" s="4">
        <v>0.316831683168317</v>
      </c>
      <c r="K512" s="4">
        <v>0</v>
      </c>
      <c r="L512" s="4" t="s">
        <v>15</v>
      </c>
    </row>
    <row r="513" spans="1:13" x14ac:dyDescent="0.25">
      <c r="A513" s="4">
        <v>512</v>
      </c>
      <c r="B513" s="4">
        <v>38</v>
      </c>
      <c r="C513" s="4">
        <v>152</v>
      </c>
      <c r="D513" s="4" t="s">
        <v>642</v>
      </c>
      <c r="F513" s="28">
        <v>41625.710752314815</v>
      </c>
      <c r="G513" s="28">
        <v>41625.710798611108</v>
      </c>
      <c r="H513" s="28">
        <v>41625.710810185185</v>
      </c>
      <c r="I513" s="28">
        <v>41625.711747685185</v>
      </c>
      <c r="J513" s="4">
        <v>0.32673267326732702</v>
      </c>
      <c r="K513" s="4">
        <v>0</v>
      </c>
      <c r="L513" s="4" t="s">
        <v>15</v>
      </c>
    </row>
    <row r="514" spans="1:13" x14ac:dyDescent="0.25">
      <c r="A514" s="4">
        <v>513</v>
      </c>
      <c r="B514" s="4">
        <v>38</v>
      </c>
      <c r="C514" s="4">
        <v>157</v>
      </c>
      <c r="D514" s="4" t="s">
        <v>643</v>
      </c>
      <c r="F514" s="28">
        <v>41625.710717592592</v>
      </c>
      <c r="G514" s="28">
        <v>41625.710833333331</v>
      </c>
      <c r="H514" s="28">
        <v>41625.710914351854</v>
      </c>
      <c r="I514" s="28">
        <v>41625.711921296293</v>
      </c>
      <c r="J514" s="4">
        <v>0.32343234323432302</v>
      </c>
      <c r="K514" s="4">
        <v>0</v>
      </c>
      <c r="L514" s="4" t="s">
        <v>15</v>
      </c>
    </row>
    <row r="515" spans="1:13" x14ac:dyDescent="0.25">
      <c r="A515" s="4">
        <v>514</v>
      </c>
      <c r="B515" s="4">
        <v>38</v>
      </c>
      <c r="C515" s="4">
        <v>113</v>
      </c>
      <c r="D515" s="4" t="s">
        <v>644</v>
      </c>
      <c r="F515" s="28">
        <v>41625.711053240739</v>
      </c>
      <c r="G515" s="28">
        <v>41625.711504629631</v>
      </c>
      <c r="H515" s="28">
        <v>41625.711516203701</v>
      </c>
      <c r="I515" s="28">
        <v>41625.712523148148</v>
      </c>
      <c r="J515" s="4">
        <v>0.34983498349835002</v>
      </c>
      <c r="K515" s="4">
        <v>0</v>
      </c>
      <c r="L515" s="4" t="s">
        <v>15</v>
      </c>
    </row>
    <row r="516" spans="1:13" x14ac:dyDescent="0.25">
      <c r="A516" s="4">
        <v>515</v>
      </c>
      <c r="B516" s="4">
        <v>38</v>
      </c>
      <c r="C516" s="4">
        <v>159</v>
      </c>
      <c r="D516" s="4" t="s">
        <v>645</v>
      </c>
      <c r="F516" s="28">
        <v>41625.712268518517</v>
      </c>
      <c r="G516" s="28">
        <v>41625.71230324074</v>
      </c>
      <c r="H516" s="28">
        <v>41625.712314814817</v>
      </c>
      <c r="I516" s="28">
        <v>41625.712604166663</v>
      </c>
      <c r="J516" s="4">
        <v>0.316831683168317</v>
      </c>
      <c r="K516" s="4">
        <v>0</v>
      </c>
      <c r="L516" s="4" t="s">
        <v>15</v>
      </c>
    </row>
    <row r="517" spans="1:13" x14ac:dyDescent="0.25">
      <c r="A517" s="4">
        <v>516</v>
      </c>
      <c r="B517" s="4">
        <v>38</v>
      </c>
      <c r="C517" s="4">
        <v>159</v>
      </c>
      <c r="D517" s="4" t="s">
        <v>646</v>
      </c>
      <c r="F517" s="28">
        <v>41625.713020833333</v>
      </c>
      <c r="G517" s="28">
        <v>41625.713090277779</v>
      </c>
      <c r="H517" s="28">
        <v>41625.713171296295</v>
      </c>
      <c r="I517" s="28">
        <v>41625.713460648149</v>
      </c>
      <c r="J517" s="4">
        <v>0.32013201320132001</v>
      </c>
      <c r="K517" s="4">
        <v>0</v>
      </c>
      <c r="L517" s="4" t="s">
        <v>15</v>
      </c>
    </row>
    <row r="518" spans="1:13" x14ac:dyDescent="0.25">
      <c r="A518" s="4">
        <v>517</v>
      </c>
      <c r="B518" s="4">
        <v>38</v>
      </c>
      <c r="C518" s="4">
        <v>160</v>
      </c>
      <c r="D518" s="4" t="s">
        <v>647</v>
      </c>
      <c r="F518" s="28">
        <v>41625.712592592594</v>
      </c>
      <c r="G518" s="28">
        <v>41625.712731481479</v>
      </c>
      <c r="H518" s="28">
        <v>41625.712743055556</v>
      </c>
      <c r="I518" s="28">
        <v>41625.713738425926</v>
      </c>
      <c r="J518" s="4">
        <v>0.33003300330032997</v>
      </c>
      <c r="K518" s="4">
        <v>0</v>
      </c>
      <c r="L518" s="4" t="s">
        <v>15</v>
      </c>
    </row>
    <row r="519" spans="1:13" x14ac:dyDescent="0.25">
      <c r="A519" s="4">
        <v>518</v>
      </c>
      <c r="B519" s="4">
        <v>38</v>
      </c>
      <c r="C519" s="4">
        <v>156</v>
      </c>
      <c r="D519" s="4" t="s">
        <v>648</v>
      </c>
      <c r="F519" s="28">
        <v>41625.712905092594</v>
      </c>
      <c r="G519" s="28">
        <v>41625.712905092594</v>
      </c>
      <c r="H519" s="28">
        <v>41625.71292824074</v>
      </c>
      <c r="I519" s="28">
        <v>41625.713900462964</v>
      </c>
      <c r="J519" s="4">
        <v>0.316831683168317</v>
      </c>
      <c r="K519" s="4">
        <v>0</v>
      </c>
      <c r="L519" s="4" t="s">
        <v>15</v>
      </c>
    </row>
    <row r="520" spans="1:13" x14ac:dyDescent="0.25">
      <c r="A520" s="4">
        <v>519</v>
      </c>
      <c r="B520" s="4">
        <v>38</v>
      </c>
      <c r="C520" s="4">
        <v>155</v>
      </c>
      <c r="D520" s="4" t="s">
        <v>649</v>
      </c>
      <c r="F520" s="28">
        <v>41625.685219907406</v>
      </c>
      <c r="G520" s="28">
        <v>41625.712824074071</v>
      </c>
      <c r="H520" s="28">
        <v>41625.713136574072</v>
      </c>
      <c r="I520" s="28">
        <v>41625.714097222219</v>
      </c>
      <c r="J520" s="4">
        <v>0.65016501650165004</v>
      </c>
      <c r="K520" s="4">
        <v>0</v>
      </c>
      <c r="L520" s="4" t="s">
        <v>216</v>
      </c>
      <c r="M520" s="4">
        <v>49</v>
      </c>
    </row>
    <row r="521" spans="1:13" ht="30" x14ac:dyDescent="0.25">
      <c r="A521" s="4">
        <v>520</v>
      </c>
      <c r="B521" s="4">
        <v>38</v>
      </c>
      <c r="C521" s="4">
        <v>151</v>
      </c>
      <c r="D521" s="30" t="s">
        <v>650</v>
      </c>
      <c r="F521" s="28">
        <v>41625.713333333333</v>
      </c>
      <c r="G521" s="28">
        <v>41625.713425925926</v>
      </c>
      <c r="H521" s="28">
        <v>41625.713483796295</v>
      </c>
      <c r="I521" s="28">
        <v>41625.714375000003</v>
      </c>
      <c r="J521" s="4">
        <v>0.32343234323432302</v>
      </c>
      <c r="K521" s="4">
        <v>0</v>
      </c>
      <c r="L521" s="4" t="s">
        <v>15</v>
      </c>
    </row>
    <row r="522" spans="1:13" x14ac:dyDescent="0.25">
      <c r="A522" s="4">
        <v>521</v>
      </c>
      <c r="B522" s="4">
        <v>38</v>
      </c>
      <c r="C522" s="4">
        <v>156</v>
      </c>
      <c r="D522" s="4" t="s">
        <v>651</v>
      </c>
      <c r="F522" s="28">
        <v>41625.713541666664</v>
      </c>
      <c r="G522" s="28">
        <v>41625.713541666664</v>
      </c>
      <c r="H522" s="28">
        <v>41625.713564814818</v>
      </c>
      <c r="I522" s="28">
        <v>41625.714537037034</v>
      </c>
      <c r="J522" s="4">
        <v>0.32343234323432302</v>
      </c>
      <c r="K522" s="4">
        <v>0</v>
      </c>
      <c r="L522" s="4" t="s">
        <v>15</v>
      </c>
    </row>
    <row r="523" spans="1:13" x14ac:dyDescent="0.25">
      <c r="A523" s="4">
        <v>522</v>
      </c>
      <c r="B523" s="4">
        <v>38</v>
      </c>
      <c r="C523" s="4">
        <v>152</v>
      </c>
      <c r="D523" s="4" t="s">
        <v>652</v>
      </c>
      <c r="F523" s="28">
        <v>41625.713645833333</v>
      </c>
      <c r="G523" s="28">
        <v>41625.714074074072</v>
      </c>
      <c r="H523" s="28">
        <v>41625.714097222219</v>
      </c>
      <c r="I523" s="28">
        <v>41625.71503472222</v>
      </c>
      <c r="J523" s="4">
        <v>0.70957095709570905</v>
      </c>
      <c r="K523" s="4">
        <v>0</v>
      </c>
      <c r="L523" s="4" t="s">
        <v>15</v>
      </c>
    </row>
    <row r="524" spans="1:13" x14ac:dyDescent="0.25">
      <c r="A524" s="4">
        <v>523</v>
      </c>
      <c r="B524" s="4">
        <v>38</v>
      </c>
      <c r="C524" s="4">
        <v>113</v>
      </c>
      <c r="D524" s="4" t="s">
        <v>653</v>
      </c>
      <c r="F524" s="28">
        <v>41625.714432870373</v>
      </c>
      <c r="G524" s="28">
        <v>41625.715162037035</v>
      </c>
      <c r="H524" s="28">
        <v>41625.715208333335</v>
      </c>
      <c r="I524" s="28">
        <v>41625.716215277775</v>
      </c>
      <c r="J524" s="4">
        <v>0.35973597359735998</v>
      </c>
      <c r="K524" s="4">
        <v>0</v>
      </c>
      <c r="L524" s="4" t="s">
        <v>15</v>
      </c>
    </row>
    <row r="525" spans="1:13" ht="30" x14ac:dyDescent="0.25">
      <c r="A525" s="4">
        <v>524</v>
      </c>
      <c r="B525" s="4">
        <v>38</v>
      </c>
      <c r="C525" s="4">
        <v>163</v>
      </c>
      <c r="D525" s="30" t="s">
        <v>654</v>
      </c>
      <c r="F525" s="28">
        <v>41625.714999999997</v>
      </c>
      <c r="G525" s="28">
        <v>41625.715462962966</v>
      </c>
      <c r="H525" s="28">
        <v>41625.715543981481</v>
      </c>
      <c r="I525" s="28">
        <v>41625.716516203705</v>
      </c>
      <c r="J525" s="4">
        <v>1</v>
      </c>
      <c r="K525" s="4">
        <v>0</v>
      </c>
      <c r="L525" s="4" t="s">
        <v>15</v>
      </c>
    </row>
    <row r="526" spans="1:13" x14ac:dyDescent="0.25">
      <c r="A526" s="4">
        <v>525</v>
      </c>
      <c r="B526" s="4">
        <v>38</v>
      </c>
      <c r="C526" s="4">
        <v>160</v>
      </c>
      <c r="D526" s="4" t="s">
        <v>655</v>
      </c>
      <c r="F526" s="28">
        <v>41625.71675925926</v>
      </c>
      <c r="G526" s="28">
        <v>41625.716886574075</v>
      </c>
      <c r="H526" s="28">
        <v>41625.716909722221</v>
      </c>
      <c r="I526" s="28">
        <v>41625.717893518522</v>
      </c>
      <c r="J526" s="4">
        <v>-0.16336633663366301</v>
      </c>
      <c r="K526" s="4">
        <v>0</v>
      </c>
      <c r="L526" s="4" t="s">
        <v>15</v>
      </c>
    </row>
    <row r="527" spans="1:13" x14ac:dyDescent="0.25">
      <c r="A527" s="4">
        <v>526</v>
      </c>
      <c r="B527" s="4">
        <v>38</v>
      </c>
      <c r="C527" s="4">
        <v>156</v>
      </c>
      <c r="D527" s="4" t="s">
        <v>656</v>
      </c>
      <c r="F527" s="28">
        <v>41625.717048611114</v>
      </c>
      <c r="G527" s="28">
        <v>41625.717048611114</v>
      </c>
      <c r="H527" s="28">
        <v>41625.717129629629</v>
      </c>
      <c r="I527" s="28">
        <v>41625.718101851853</v>
      </c>
      <c r="J527" s="4">
        <v>0.316831683168317</v>
      </c>
      <c r="K527" s="4">
        <v>0</v>
      </c>
      <c r="L527" s="4" t="s">
        <v>15</v>
      </c>
    </row>
    <row r="528" spans="1:13" x14ac:dyDescent="0.25">
      <c r="A528" s="4">
        <v>527</v>
      </c>
      <c r="B528" s="4">
        <v>38</v>
      </c>
      <c r="C528" s="4">
        <v>152</v>
      </c>
      <c r="D528" s="4" t="s">
        <v>657</v>
      </c>
      <c r="F528" s="28">
        <v>41625.717766203707</v>
      </c>
      <c r="G528" s="28">
        <v>41625.717824074076</v>
      </c>
      <c r="H528" s="28">
        <v>41625.717847222222</v>
      </c>
      <c r="I528" s="28">
        <v>41625.7187962963</v>
      </c>
      <c r="J528" s="4">
        <v>0.32013201320132001</v>
      </c>
      <c r="K528" s="4">
        <v>0</v>
      </c>
      <c r="L528" s="4" t="s">
        <v>15</v>
      </c>
    </row>
    <row r="529" spans="1:12" x14ac:dyDescent="0.25">
      <c r="A529" s="4">
        <v>528</v>
      </c>
      <c r="B529" s="4">
        <v>38</v>
      </c>
      <c r="C529" s="4">
        <v>152</v>
      </c>
      <c r="D529" s="4" t="s">
        <v>658</v>
      </c>
      <c r="F529" s="28">
        <v>41625.717893518522</v>
      </c>
      <c r="G529" s="28">
        <v>41625.717939814815</v>
      </c>
      <c r="H529" s="28">
        <v>41625.717951388891</v>
      </c>
      <c r="I529" s="28">
        <v>41625.718888888892</v>
      </c>
      <c r="J529" s="4">
        <v>0.32013201320132001</v>
      </c>
      <c r="K529" s="4">
        <v>0</v>
      </c>
      <c r="L529" s="4" t="s">
        <v>15</v>
      </c>
    </row>
    <row r="530" spans="1:12" x14ac:dyDescent="0.25">
      <c r="A530" s="4">
        <v>529</v>
      </c>
      <c r="B530" s="4">
        <v>38</v>
      </c>
      <c r="C530" s="4">
        <v>151</v>
      </c>
      <c r="D530" s="4" t="s">
        <v>659</v>
      </c>
      <c r="F530" s="28">
        <v>41625.717685185184</v>
      </c>
      <c r="G530" s="28">
        <v>41625.71802083333</v>
      </c>
      <c r="H530" s="28">
        <v>41625.718124999999</v>
      </c>
      <c r="I530" s="28">
        <v>41625.7190162037</v>
      </c>
      <c r="J530" s="4">
        <v>0.34653465346534701</v>
      </c>
      <c r="K530" s="4">
        <v>0</v>
      </c>
      <c r="L530" s="4" t="s">
        <v>15</v>
      </c>
    </row>
    <row r="531" spans="1:12" ht="45" x14ac:dyDescent="0.25">
      <c r="A531" s="4">
        <v>530</v>
      </c>
      <c r="B531" s="4">
        <v>38</v>
      </c>
      <c r="C531" s="4">
        <v>159</v>
      </c>
      <c r="D531" s="30" t="s">
        <v>660</v>
      </c>
      <c r="F531" s="28">
        <v>41625.718101851853</v>
      </c>
      <c r="G531" s="28">
        <v>41625.718726851854</v>
      </c>
      <c r="H531" s="28">
        <v>41625.71875</v>
      </c>
      <c r="I531" s="28">
        <v>41625.719039351854</v>
      </c>
      <c r="J531" s="4">
        <v>0.34983498349835002</v>
      </c>
      <c r="K531" s="4">
        <v>0</v>
      </c>
      <c r="L531" s="4" t="s">
        <v>15</v>
      </c>
    </row>
    <row r="532" spans="1:12" x14ac:dyDescent="0.25">
      <c r="A532" s="4">
        <v>531</v>
      </c>
      <c r="B532" s="4">
        <v>38</v>
      </c>
      <c r="C532" s="4">
        <v>159</v>
      </c>
      <c r="D532" s="4" t="s">
        <v>661</v>
      </c>
      <c r="F532" s="28">
        <v>41625.718946759262</v>
      </c>
      <c r="G532" s="28">
        <v>41625.718958333331</v>
      </c>
      <c r="H532" s="28">
        <v>41625.718969907408</v>
      </c>
      <c r="I532" s="28">
        <v>41625.719259259262</v>
      </c>
      <c r="J532" s="4">
        <v>0.316831683168317</v>
      </c>
      <c r="K532" s="4">
        <v>0</v>
      </c>
      <c r="L532" s="4" t="s">
        <v>15</v>
      </c>
    </row>
    <row r="533" spans="1:12" x14ac:dyDescent="0.25">
      <c r="A533" s="4">
        <v>532</v>
      </c>
      <c r="B533" s="4">
        <v>38</v>
      </c>
      <c r="C533" s="4">
        <v>155</v>
      </c>
      <c r="D533" s="4" t="s">
        <v>662</v>
      </c>
      <c r="F533" s="28">
        <v>41625.718310185184</v>
      </c>
      <c r="G533" s="28">
        <v>41625.718414351853</v>
      </c>
      <c r="H533" s="28">
        <v>41625.718460648146</v>
      </c>
      <c r="I533" s="28">
        <v>41625.719421296293</v>
      </c>
      <c r="J533" s="4">
        <v>0</v>
      </c>
      <c r="K533" s="4">
        <v>0</v>
      </c>
      <c r="L533" s="4" t="s">
        <v>15</v>
      </c>
    </row>
    <row r="534" spans="1:12" x14ac:dyDescent="0.25">
      <c r="A534" s="4">
        <v>533</v>
      </c>
      <c r="B534" s="4">
        <v>38</v>
      </c>
      <c r="C534" s="4">
        <v>154</v>
      </c>
      <c r="D534" s="4" t="s">
        <v>663</v>
      </c>
      <c r="F534" s="28">
        <v>41625.718981481485</v>
      </c>
      <c r="G534" s="28">
        <v>41625.719027777777</v>
      </c>
      <c r="H534" s="28">
        <v>41625.7190625</v>
      </c>
      <c r="I534" s="28">
        <v>41625.719629629632</v>
      </c>
      <c r="J534" s="4">
        <v>0</v>
      </c>
      <c r="K534" s="4">
        <v>0</v>
      </c>
      <c r="L534" s="4" t="s">
        <v>15</v>
      </c>
    </row>
    <row r="535" spans="1:12" x14ac:dyDescent="0.25">
      <c r="A535" s="4">
        <v>534</v>
      </c>
      <c r="B535" s="4">
        <v>38</v>
      </c>
      <c r="C535" s="4">
        <v>160</v>
      </c>
      <c r="D535" s="4" t="s">
        <v>664</v>
      </c>
      <c r="F535" s="28">
        <v>41625.7184837963</v>
      </c>
      <c r="G535" s="28">
        <v>41625.718564814815</v>
      </c>
      <c r="H535" s="28">
        <v>41625.718668981484</v>
      </c>
      <c r="I535" s="28">
        <v>41625.719664351855</v>
      </c>
      <c r="J535" s="4">
        <v>0.32013201320132001</v>
      </c>
      <c r="K535" s="4">
        <v>0</v>
      </c>
      <c r="L535" s="4" t="s">
        <v>15</v>
      </c>
    </row>
    <row r="536" spans="1:12" x14ac:dyDescent="0.25">
      <c r="A536" s="4">
        <v>535</v>
      </c>
      <c r="B536" s="4">
        <v>38</v>
      </c>
      <c r="C536" s="4">
        <v>152</v>
      </c>
      <c r="D536" s="4" t="s">
        <v>665</v>
      </c>
      <c r="F536" s="28">
        <v>41625.718599537038</v>
      </c>
      <c r="G536" s="28">
        <v>41625.7187037037</v>
      </c>
      <c r="H536" s="28">
        <v>41625.718726851854</v>
      </c>
      <c r="I536" s="28">
        <v>41625.719664351855</v>
      </c>
      <c r="J536" s="4">
        <v>0.33003300330032997</v>
      </c>
      <c r="K536" s="4">
        <v>0</v>
      </c>
      <c r="L536" s="4" t="s">
        <v>15</v>
      </c>
    </row>
    <row r="537" spans="1:12" x14ac:dyDescent="0.25">
      <c r="A537" s="4">
        <v>536</v>
      </c>
      <c r="B537" s="4">
        <v>38</v>
      </c>
      <c r="C537" s="4">
        <v>155</v>
      </c>
      <c r="D537" s="4" t="s">
        <v>666</v>
      </c>
      <c r="F537" s="28">
        <v>41625.718738425923</v>
      </c>
      <c r="G537" s="28">
        <v>41625.718738425923</v>
      </c>
      <c r="H537" s="28">
        <v>41625.718773148146</v>
      </c>
      <c r="I537" s="28">
        <v>41625.719733796293</v>
      </c>
      <c r="J537" s="4">
        <v>0.316831683168317</v>
      </c>
      <c r="K537" s="4">
        <v>0</v>
      </c>
      <c r="L537" s="4" t="s">
        <v>15</v>
      </c>
    </row>
    <row r="538" spans="1:12" x14ac:dyDescent="0.25">
      <c r="A538" s="4">
        <v>537</v>
      </c>
      <c r="B538" s="4">
        <v>38</v>
      </c>
      <c r="C538" s="4">
        <v>152</v>
      </c>
      <c r="D538" s="4" t="s">
        <v>667</v>
      </c>
      <c r="F538" s="28">
        <v>41625.718842592592</v>
      </c>
      <c r="G538" s="28">
        <v>41625.718854166669</v>
      </c>
      <c r="H538" s="28">
        <v>41625.718865740739</v>
      </c>
      <c r="I538" s="28">
        <v>41625.71980324074</v>
      </c>
      <c r="J538" s="4">
        <v>0.313531353135313</v>
      </c>
      <c r="K538" s="4">
        <v>0</v>
      </c>
      <c r="L538" s="4" t="s">
        <v>15</v>
      </c>
    </row>
    <row r="539" spans="1:12" x14ac:dyDescent="0.25">
      <c r="A539" s="4">
        <v>538</v>
      </c>
      <c r="B539" s="4">
        <v>38</v>
      </c>
      <c r="C539" s="4">
        <v>152</v>
      </c>
      <c r="D539" s="4" t="s">
        <v>668</v>
      </c>
      <c r="F539" s="28">
        <v>41625.719189814816</v>
      </c>
      <c r="G539" s="28">
        <v>41625.719236111108</v>
      </c>
      <c r="H539" s="28">
        <v>41625.719247685185</v>
      </c>
      <c r="I539" s="28">
        <v>41625.720185185186</v>
      </c>
      <c r="J539" s="4">
        <v>0.32013201320132001</v>
      </c>
      <c r="K539" s="4">
        <v>0</v>
      </c>
      <c r="L539" s="4" t="s">
        <v>15</v>
      </c>
    </row>
    <row r="540" spans="1:12" x14ac:dyDescent="0.25">
      <c r="A540" s="4">
        <v>539</v>
      </c>
      <c r="B540" s="4">
        <v>38</v>
      </c>
      <c r="C540" s="4">
        <v>152</v>
      </c>
      <c r="D540" s="4" t="s">
        <v>669</v>
      </c>
      <c r="F540" s="28">
        <v>41625.719293981485</v>
      </c>
      <c r="G540" s="28">
        <v>41625.719351851854</v>
      </c>
      <c r="H540" s="28">
        <v>41625.719375000001</v>
      </c>
      <c r="I540" s="28">
        <v>41625.720312500001</v>
      </c>
      <c r="J540" s="4">
        <v>0.16006600660066</v>
      </c>
      <c r="K540" s="4">
        <v>0</v>
      </c>
      <c r="L540" s="4" t="s">
        <v>15</v>
      </c>
    </row>
    <row r="541" spans="1:12" x14ac:dyDescent="0.25">
      <c r="A541" s="4">
        <v>540</v>
      </c>
      <c r="B541" s="4">
        <v>38</v>
      </c>
      <c r="C541" s="4">
        <v>155</v>
      </c>
      <c r="D541" s="4" t="s">
        <v>670</v>
      </c>
      <c r="F541" s="28">
        <v>41625.719618055555</v>
      </c>
      <c r="G541" s="28">
        <v>41625.719641203701</v>
      </c>
      <c r="H541" s="28">
        <v>41625.719664351855</v>
      </c>
      <c r="I541" s="28">
        <v>41625.720636574071</v>
      </c>
      <c r="J541" s="4">
        <v>0.32673267326732702</v>
      </c>
      <c r="K541" s="4">
        <v>0</v>
      </c>
      <c r="L541" s="4" t="s">
        <v>15</v>
      </c>
    </row>
    <row r="542" spans="1:12" x14ac:dyDescent="0.25">
      <c r="A542" s="4">
        <v>541</v>
      </c>
      <c r="B542" s="4">
        <v>38</v>
      </c>
      <c r="C542" s="4">
        <v>154</v>
      </c>
      <c r="D542" s="4" t="s">
        <v>671</v>
      </c>
      <c r="F542" s="28">
        <v>41625.719525462962</v>
      </c>
      <c r="G542" s="28">
        <v>41625.720266203702</v>
      </c>
      <c r="H542" s="28">
        <v>41625.720289351855</v>
      </c>
      <c r="I542" s="28">
        <v>41625.720856481479</v>
      </c>
      <c r="J542" s="4">
        <v>0.33993399339934</v>
      </c>
      <c r="K542" s="4">
        <v>0</v>
      </c>
      <c r="L542" s="4" t="s">
        <v>15</v>
      </c>
    </row>
    <row r="543" spans="1:12" x14ac:dyDescent="0.25">
      <c r="A543" s="4">
        <v>542</v>
      </c>
      <c r="B543" s="4">
        <v>38</v>
      </c>
      <c r="C543" s="4">
        <v>152</v>
      </c>
      <c r="D543" s="4" t="s">
        <v>672</v>
      </c>
      <c r="F543" s="28">
        <v>41625.720138888886</v>
      </c>
      <c r="G543" s="28">
        <v>41625.720462962963</v>
      </c>
      <c r="H543" s="28">
        <v>41625.720486111109</v>
      </c>
      <c r="I543" s="28">
        <v>41625.72142361111</v>
      </c>
      <c r="J543" s="4">
        <v>0.34983498349835002</v>
      </c>
      <c r="K543" s="4">
        <v>0</v>
      </c>
      <c r="L543" s="4" t="s">
        <v>15</v>
      </c>
    </row>
    <row r="544" spans="1:12" x14ac:dyDescent="0.25">
      <c r="A544" s="4">
        <v>543</v>
      </c>
      <c r="B544" s="4">
        <v>38</v>
      </c>
      <c r="C544" s="4">
        <v>160</v>
      </c>
      <c r="D544" s="4" t="s">
        <v>673</v>
      </c>
      <c r="F544" s="28">
        <v>41625.72084490741</v>
      </c>
      <c r="G544" s="28">
        <v>41625.720914351848</v>
      </c>
      <c r="H544" s="28">
        <v>41625.720925925925</v>
      </c>
      <c r="I544" s="28">
        <v>41625.721909722219</v>
      </c>
      <c r="J544" s="4">
        <v>0.33003300330032997</v>
      </c>
      <c r="K544" s="4">
        <v>0</v>
      </c>
      <c r="L544" s="4" t="s">
        <v>15</v>
      </c>
    </row>
    <row r="545" spans="1:13" x14ac:dyDescent="0.25">
      <c r="A545" s="4">
        <v>544</v>
      </c>
      <c r="B545" s="4">
        <v>38</v>
      </c>
      <c r="C545" s="4">
        <v>152</v>
      </c>
      <c r="D545" s="4" t="s">
        <v>674</v>
      </c>
      <c r="F545" s="28">
        <v>41625.720879629633</v>
      </c>
      <c r="G545" s="28">
        <v>41625.720937500002</v>
      </c>
      <c r="H545" s="28">
        <v>41625.721018518518</v>
      </c>
      <c r="I545" s="28">
        <v>41625.721956018519</v>
      </c>
      <c r="J545" s="4">
        <v>0.32343234323432302</v>
      </c>
      <c r="K545" s="4">
        <v>0</v>
      </c>
      <c r="L545" s="4" t="s">
        <v>15</v>
      </c>
    </row>
    <row r="546" spans="1:13" x14ac:dyDescent="0.25">
      <c r="A546" s="4">
        <v>545</v>
      </c>
      <c r="B546" s="4">
        <v>38</v>
      </c>
      <c r="C546" s="4">
        <v>155</v>
      </c>
      <c r="D546" s="4" t="s">
        <v>675</v>
      </c>
      <c r="F546" s="28">
        <v>41625.721030092594</v>
      </c>
      <c r="G546" s="28">
        <v>41625.721041666664</v>
      </c>
      <c r="H546" s="28">
        <v>41625.721087962964</v>
      </c>
      <c r="I546" s="28">
        <v>41625.722048611111</v>
      </c>
      <c r="J546" s="4">
        <v>0.316831683168317</v>
      </c>
      <c r="K546" s="4">
        <v>0</v>
      </c>
      <c r="L546" s="4" t="s">
        <v>15</v>
      </c>
    </row>
    <row r="547" spans="1:13" x14ac:dyDescent="0.25">
      <c r="A547" s="4">
        <v>546</v>
      </c>
      <c r="B547" s="4">
        <v>38</v>
      </c>
      <c r="C547" s="4">
        <v>157</v>
      </c>
      <c r="D547" s="4" t="s">
        <v>676</v>
      </c>
      <c r="F547" s="28">
        <v>41625.72115740741</v>
      </c>
      <c r="G547" s="28">
        <v>41625.721180555556</v>
      </c>
      <c r="H547" s="28">
        <v>41625.721238425926</v>
      </c>
      <c r="I547" s="28">
        <v>41625.722233796296</v>
      </c>
      <c r="J547" s="4">
        <v>0.32013201320132001</v>
      </c>
      <c r="K547" s="4">
        <v>0</v>
      </c>
      <c r="L547" s="4" t="s">
        <v>15</v>
      </c>
    </row>
    <row r="548" spans="1:13" x14ac:dyDescent="0.25">
      <c r="A548" s="4">
        <v>547</v>
      </c>
      <c r="B548" s="4">
        <v>38</v>
      </c>
      <c r="C548" s="4">
        <v>156</v>
      </c>
      <c r="D548" s="4" t="s">
        <v>677</v>
      </c>
      <c r="F548" s="28">
        <v>41625.721284722225</v>
      </c>
      <c r="G548" s="28">
        <v>41625.721284722225</v>
      </c>
      <c r="H548" s="28">
        <v>41625.721319444441</v>
      </c>
      <c r="I548" s="28">
        <v>41625.722291666665</v>
      </c>
      <c r="J548" s="4">
        <v>0.316831683168317</v>
      </c>
      <c r="K548" s="4">
        <v>0</v>
      </c>
      <c r="L548" s="4" t="s">
        <v>15</v>
      </c>
    </row>
    <row r="549" spans="1:13" x14ac:dyDescent="0.25">
      <c r="A549" s="4">
        <v>548</v>
      </c>
      <c r="B549" s="4">
        <v>38</v>
      </c>
      <c r="C549" s="4">
        <v>152</v>
      </c>
      <c r="D549" s="4" t="s">
        <v>678</v>
      </c>
      <c r="F549" s="28">
        <v>41625.721944444442</v>
      </c>
      <c r="G549" s="28">
        <v>41625.721990740742</v>
      </c>
      <c r="H549" s="28">
        <v>41625.722013888888</v>
      </c>
      <c r="I549" s="28">
        <v>41625.722951388889</v>
      </c>
      <c r="J549" s="4">
        <v>0.33003300330032997</v>
      </c>
      <c r="K549" s="4">
        <v>0</v>
      </c>
      <c r="L549" s="4" t="s">
        <v>15</v>
      </c>
    </row>
    <row r="550" spans="1:13" x14ac:dyDescent="0.25">
      <c r="A550" s="4">
        <v>549</v>
      </c>
      <c r="B550" s="4">
        <v>38</v>
      </c>
      <c r="C550" s="4">
        <v>155</v>
      </c>
      <c r="D550" s="4" t="s">
        <v>679</v>
      </c>
      <c r="F550" s="28">
        <v>41625.722314814811</v>
      </c>
      <c r="G550" s="28">
        <v>41625.722326388888</v>
      </c>
      <c r="H550" s="28">
        <v>41625.722326388888</v>
      </c>
      <c r="I550" s="28">
        <v>41625.723298611112</v>
      </c>
      <c r="J550" s="4">
        <v>0.313531353135313</v>
      </c>
      <c r="K550" s="4">
        <v>0</v>
      </c>
      <c r="L550" s="4" t="s">
        <v>15</v>
      </c>
    </row>
    <row r="551" spans="1:13" x14ac:dyDescent="0.25">
      <c r="A551" s="4">
        <v>550</v>
      </c>
      <c r="B551" s="4">
        <v>38</v>
      </c>
      <c r="C551" s="4">
        <v>155</v>
      </c>
      <c r="D551" s="4" t="s">
        <v>680</v>
      </c>
      <c r="F551" s="28">
        <v>41625.722349537034</v>
      </c>
      <c r="G551" s="28">
        <v>41625.722384259258</v>
      </c>
      <c r="H551" s="28">
        <v>41625.722395833334</v>
      </c>
      <c r="I551" s="28">
        <v>41625.723368055558</v>
      </c>
      <c r="J551" s="4">
        <v>0.32013201320132001</v>
      </c>
      <c r="K551" s="4">
        <v>0</v>
      </c>
      <c r="L551" s="4" t="s">
        <v>15</v>
      </c>
    </row>
    <row r="552" spans="1:13" x14ac:dyDescent="0.25">
      <c r="A552" s="4">
        <v>551</v>
      </c>
      <c r="B552" s="4">
        <v>38</v>
      </c>
      <c r="C552" s="4">
        <v>155</v>
      </c>
      <c r="D552" s="4" t="s">
        <v>681</v>
      </c>
      <c r="F552" s="28">
        <v>41625.722604166665</v>
      </c>
      <c r="G552" s="28">
        <v>41625.722650462965</v>
      </c>
      <c r="H552" s="28">
        <v>41625.722662037035</v>
      </c>
      <c r="I552" s="28">
        <v>41625.723634259259</v>
      </c>
      <c r="J552" s="4">
        <v>0.32013201320132001</v>
      </c>
      <c r="K552" s="4">
        <v>0</v>
      </c>
      <c r="L552" s="4" t="s">
        <v>15</v>
      </c>
    </row>
    <row r="553" spans="1:13" x14ac:dyDescent="0.25">
      <c r="A553" s="4">
        <v>552</v>
      </c>
      <c r="B553" s="4">
        <v>38</v>
      </c>
      <c r="C553" s="4">
        <v>152</v>
      </c>
      <c r="D553" s="4" t="s">
        <v>682</v>
      </c>
      <c r="F553" s="28">
        <v>41625.723009259258</v>
      </c>
      <c r="G553" s="28">
        <v>41625.72315972222</v>
      </c>
      <c r="H553" s="28">
        <v>41625.723182870373</v>
      </c>
      <c r="I553" s="28">
        <v>41625.724120370367</v>
      </c>
      <c r="J553" s="4">
        <v>0.32673267326732702</v>
      </c>
      <c r="K553" s="4">
        <v>0</v>
      </c>
      <c r="L553" s="4" t="s">
        <v>15</v>
      </c>
    </row>
    <row r="554" spans="1:13" x14ac:dyDescent="0.25">
      <c r="A554" s="4">
        <v>553</v>
      </c>
      <c r="B554" s="4">
        <v>38</v>
      </c>
      <c r="C554" s="4">
        <v>160</v>
      </c>
      <c r="D554" s="4" t="s">
        <v>683</v>
      </c>
      <c r="F554" s="28">
        <v>41625.722939814812</v>
      </c>
      <c r="G554" s="28">
        <v>41625.723124999997</v>
      </c>
      <c r="H554" s="28">
        <v>41625.723333333335</v>
      </c>
      <c r="I554" s="28">
        <v>41625.724317129629</v>
      </c>
      <c r="J554" s="4">
        <v>0.65676567656765705</v>
      </c>
      <c r="K554" s="4">
        <v>0</v>
      </c>
      <c r="L554" s="4" t="s">
        <v>216</v>
      </c>
      <c r="M554" s="4">
        <v>50</v>
      </c>
    </row>
    <row r="555" spans="1:13" x14ac:dyDescent="0.25">
      <c r="A555" s="4">
        <v>554</v>
      </c>
      <c r="B555" s="4">
        <v>38</v>
      </c>
      <c r="C555" s="4">
        <v>156</v>
      </c>
      <c r="D555" s="4" t="s">
        <v>684</v>
      </c>
      <c r="F555" s="28">
        <v>41625.723344907405</v>
      </c>
      <c r="G555" s="28">
        <v>41625.723344907405</v>
      </c>
      <c r="H555" s="28">
        <v>41625.723391203705</v>
      </c>
      <c r="I555" s="28">
        <v>41625.724363425928</v>
      </c>
      <c r="J555" s="4">
        <v>0.32013201320132001</v>
      </c>
      <c r="K555" s="4">
        <v>0</v>
      </c>
      <c r="L555" s="4" t="s">
        <v>15</v>
      </c>
    </row>
    <row r="556" spans="1:13" x14ac:dyDescent="0.25">
      <c r="A556" s="4">
        <v>555</v>
      </c>
      <c r="B556" s="4">
        <v>38</v>
      </c>
      <c r="C556" s="4">
        <v>154</v>
      </c>
      <c r="D556" s="4" t="s">
        <v>685</v>
      </c>
      <c r="F556" s="28">
        <v>41625.72452546296</v>
      </c>
      <c r="G556" s="28">
        <v>41625.726597222223</v>
      </c>
      <c r="H556" s="28">
        <v>41625.726620370369</v>
      </c>
      <c r="I556" s="28">
        <v>41625.727199074077</v>
      </c>
      <c r="J556" s="4">
        <v>0.33333333333333298</v>
      </c>
      <c r="K556" s="4">
        <v>0</v>
      </c>
      <c r="L556" s="4" t="s">
        <v>15</v>
      </c>
    </row>
    <row r="557" spans="1:13" x14ac:dyDescent="0.25">
      <c r="A557" s="4">
        <v>556</v>
      </c>
      <c r="B557" s="4">
        <v>38</v>
      </c>
      <c r="C557" s="4">
        <v>156</v>
      </c>
      <c r="D557" s="4" t="s">
        <v>686</v>
      </c>
      <c r="F557" s="28">
        <v>41625.72693287037</v>
      </c>
      <c r="G557" s="28">
        <v>41625.727152777778</v>
      </c>
      <c r="H557" s="28">
        <v>41625.727175925924</v>
      </c>
      <c r="I557" s="28">
        <v>41625.728148148148</v>
      </c>
      <c r="J557" s="4">
        <v>0.34653465346534701</v>
      </c>
      <c r="K557" s="4">
        <v>0</v>
      </c>
      <c r="L557" s="4" t="s">
        <v>15</v>
      </c>
    </row>
    <row r="558" spans="1:13" x14ac:dyDescent="0.25">
      <c r="A558" s="4">
        <v>557</v>
      </c>
      <c r="B558" s="4">
        <v>38</v>
      </c>
      <c r="C558" s="4">
        <v>152</v>
      </c>
      <c r="D558" s="4" t="s">
        <v>687</v>
      </c>
      <c r="F558" s="28">
        <v>41625.727326388886</v>
      </c>
      <c r="G558" s="28">
        <v>41625.727500000001</v>
      </c>
      <c r="H558" s="28">
        <v>41625.727511574078</v>
      </c>
      <c r="I558" s="28">
        <v>41625.728449074071</v>
      </c>
      <c r="J558" s="4">
        <v>0.33663366336633699</v>
      </c>
      <c r="K558" s="4">
        <v>0</v>
      </c>
      <c r="L558" s="4" t="s">
        <v>15</v>
      </c>
    </row>
    <row r="559" spans="1:13" x14ac:dyDescent="0.25">
      <c r="A559" s="4">
        <v>558</v>
      </c>
      <c r="B559" s="4">
        <v>38</v>
      </c>
      <c r="C559" s="4">
        <v>151</v>
      </c>
      <c r="D559" s="4" t="s">
        <v>688</v>
      </c>
      <c r="F559" s="28">
        <v>41625.72761574074</v>
      </c>
      <c r="G559" s="28">
        <v>41625.727719907409</v>
      </c>
      <c r="H559" s="28">
        <v>41625.727766203701</v>
      </c>
      <c r="I559" s="28">
        <v>41625.72865740741</v>
      </c>
      <c r="J559" s="4">
        <v>0.32343234323432302</v>
      </c>
      <c r="K559" s="4">
        <v>0</v>
      </c>
      <c r="L559" s="4" t="s">
        <v>15</v>
      </c>
    </row>
    <row r="560" spans="1:13" x14ac:dyDescent="0.25">
      <c r="A560" s="4">
        <v>559</v>
      </c>
      <c r="B560" s="4">
        <v>38</v>
      </c>
      <c r="C560" s="4">
        <v>159</v>
      </c>
      <c r="D560" s="4" t="s">
        <v>689</v>
      </c>
      <c r="F560" s="28">
        <v>41625.728194444448</v>
      </c>
      <c r="G560" s="28">
        <v>41625.728368055556</v>
      </c>
      <c r="H560" s="28">
        <v>41625.728414351855</v>
      </c>
      <c r="I560" s="28">
        <v>41625.728703703702</v>
      </c>
      <c r="J560" s="4">
        <v>0.32343234323432302</v>
      </c>
      <c r="K560" s="4">
        <v>0</v>
      </c>
      <c r="L560" s="4" t="s">
        <v>15</v>
      </c>
    </row>
    <row r="561" spans="1:12" x14ac:dyDescent="0.25">
      <c r="A561" s="4">
        <v>560</v>
      </c>
      <c r="B561" s="4">
        <v>38</v>
      </c>
      <c r="C561" s="4">
        <v>155</v>
      </c>
      <c r="D561" s="4" t="s">
        <v>690</v>
      </c>
      <c r="F561" s="28">
        <v>41625.727569444447</v>
      </c>
      <c r="G561" s="28">
        <v>41625.727743055555</v>
      </c>
      <c r="H561" s="28">
        <v>41625.727766203701</v>
      </c>
      <c r="I561" s="28">
        <v>41625.728738425925</v>
      </c>
      <c r="J561" s="4">
        <v>0.33333333333333298</v>
      </c>
      <c r="K561" s="4">
        <v>0</v>
      </c>
      <c r="L561" s="4" t="s">
        <v>15</v>
      </c>
    </row>
    <row r="562" spans="1:12" x14ac:dyDescent="0.25">
      <c r="A562" s="4">
        <v>561</v>
      </c>
      <c r="B562" s="4">
        <v>38</v>
      </c>
      <c r="C562" s="4">
        <v>154</v>
      </c>
      <c r="D562" s="4" t="s">
        <v>691</v>
      </c>
      <c r="F562" s="28">
        <v>41625.728043981479</v>
      </c>
      <c r="G562" s="28">
        <v>41625.728425925925</v>
      </c>
      <c r="H562" s="28">
        <v>41625.728437500002</v>
      </c>
      <c r="I562" s="28">
        <v>41625.729004629633</v>
      </c>
      <c r="J562" s="4">
        <v>0.32673267326732702</v>
      </c>
      <c r="K562" s="4">
        <v>0</v>
      </c>
      <c r="L562" s="4" t="s">
        <v>15</v>
      </c>
    </row>
    <row r="563" spans="1:12" x14ac:dyDescent="0.25">
      <c r="A563" s="4">
        <v>562</v>
      </c>
      <c r="B563" s="4">
        <v>38</v>
      </c>
      <c r="C563" s="4">
        <v>158</v>
      </c>
      <c r="D563" s="4" t="s">
        <v>692</v>
      </c>
      <c r="F563" s="28">
        <v>41625.727442129632</v>
      </c>
      <c r="G563" s="28">
        <v>41625.728310185186</v>
      </c>
      <c r="H563" s="28">
        <v>41625.728368055556</v>
      </c>
      <c r="I563" s="28">
        <v>41625.729351851849</v>
      </c>
      <c r="J563" s="4">
        <v>0.34653465346534701</v>
      </c>
      <c r="K563" s="4">
        <v>0</v>
      </c>
      <c r="L563" s="4" t="s">
        <v>15</v>
      </c>
    </row>
    <row r="564" spans="1:12" x14ac:dyDescent="0.25">
      <c r="A564" s="4">
        <v>563</v>
      </c>
      <c r="B564" s="4">
        <v>38</v>
      </c>
      <c r="C564" s="4">
        <v>152</v>
      </c>
      <c r="D564" s="4" t="s">
        <v>693</v>
      </c>
      <c r="F564" s="28">
        <v>41625.728333333333</v>
      </c>
      <c r="G564" s="28">
        <v>41625.728506944448</v>
      </c>
      <c r="H564" s="28">
        <v>41625.728530092594</v>
      </c>
      <c r="I564" s="28">
        <v>41625.729479166665</v>
      </c>
      <c r="J564" s="4">
        <v>0.33333333333333298</v>
      </c>
      <c r="K564" s="4">
        <v>0</v>
      </c>
      <c r="L564" s="4" t="s">
        <v>15</v>
      </c>
    </row>
    <row r="565" spans="1:12" x14ac:dyDescent="0.25">
      <c r="A565" s="4">
        <v>564</v>
      </c>
      <c r="B565" s="4">
        <v>38</v>
      </c>
      <c r="C565" s="4">
        <v>154</v>
      </c>
      <c r="D565" s="4" t="s">
        <v>694</v>
      </c>
      <c r="F565" s="28">
        <v>41625.728900462964</v>
      </c>
      <c r="G565" s="28">
        <v>41625.729930555557</v>
      </c>
      <c r="H565" s="28">
        <v>41625.729988425926</v>
      </c>
      <c r="I565" s="28">
        <v>41625.730555555558</v>
      </c>
      <c r="J565" s="4">
        <v>0.32673267326732702</v>
      </c>
      <c r="K565" s="4">
        <v>0</v>
      </c>
      <c r="L565" s="4" t="s">
        <v>15</v>
      </c>
    </row>
    <row r="566" spans="1:12" x14ac:dyDescent="0.25">
      <c r="A566" s="4">
        <v>565</v>
      </c>
      <c r="B566" s="4">
        <v>38</v>
      </c>
      <c r="C566" s="4">
        <v>159</v>
      </c>
      <c r="D566" s="4" t="s">
        <v>695</v>
      </c>
      <c r="F566" s="28">
        <v>41625.73064814815</v>
      </c>
      <c r="G566" s="28">
        <v>41625.730752314812</v>
      </c>
      <c r="H566" s="28">
        <v>41625.730763888889</v>
      </c>
      <c r="I566" s="28">
        <v>41625.731053240743</v>
      </c>
      <c r="J566" s="4">
        <v>0.32013201320132001</v>
      </c>
      <c r="K566" s="4">
        <v>0</v>
      </c>
      <c r="L566" s="4" t="s">
        <v>15</v>
      </c>
    </row>
    <row r="567" spans="1:12" x14ac:dyDescent="0.25">
      <c r="A567" s="4">
        <v>566</v>
      </c>
      <c r="B567" s="4">
        <v>38</v>
      </c>
      <c r="C567" s="4">
        <v>158</v>
      </c>
      <c r="D567" s="4" t="s">
        <v>696</v>
      </c>
      <c r="F567" s="28">
        <v>41625.729733796295</v>
      </c>
      <c r="G567" s="28">
        <v>41625.730682870373</v>
      </c>
      <c r="H567" s="28">
        <v>41625.730717592596</v>
      </c>
      <c r="I567" s="28">
        <v>41625.73170138889</v>
      </c>
      <c r="J567" s="4">
        <v>0.343234323432343</v>
      </c>
      <c r="K567" s="4">
        <v>0</v>
      </c>
      <c r="L567" s="4" t="s">
        <v>15</v>
      </c>
    </row>
    <row r="568" spans="1:12" x14ac:dyDescent="0.25">
      <c r="A568" s="4">
        <v>567</v>
      </c>
      <c r="B568" s="4">
        <v>38</v>
      </c>
      <c r="C568" s="4">
        <v>155</v>
      </c>
      <c r="D568" s="4" t="s">
        <v>697</v>
      </c>
      <c r="F568" s="28">
        <v>41625.730624999997</v>
      </c>
      <c r="G568" s="28">
        <v>41625.730787037035</v>
      </c>
      <c r="H568" s="28">
        <v>41625.730833333335</v>
      </c>
      <c r="I568" s="28">
        <v>41625.731817129628</v>
      </c>
      <c r="J568" s="4">
        <v>0.32673267326732702</v>
      </c>
      <c r="K568" s="4">
        <v>0</v>
      </c>
      <c r="L568" s="4" t="s">
        <v>15</v>
      </c>
    </row>
    <row r="569" spans="1:12" x14ac:dyDescent="0.25">
      <c r="A569" s="4">
        <v>568</v>
      </c>
      <c r="B569" s="4">
        <v>38</v>
      </c>
      <c r="C569" s="4">
        <v>154</v>
      </c>
      <c r="D569" s="4" t="s">
        <v>698</v>
      </c>
      <c r="F569" s="28">
        <v>41625.731030092589</v>
      </c>
      <c r="G569" s="28">
        <v>41625.731631944444</v>
      </c>
      <c r="H569" s="28">
        <v>41625.73165509259</v>
      </c>
      <c r="I569" s="28">
        <v>41625.732222222221</v>
      </c>
      <c r="J569" s="4">
        <v>0.343234323432343</v>
      </c>
      <c r="K569" s="4">
        <v>0</v>
      </c>
      <c r="L569" s="4" t="s">
        <v>15</v>
      </c>
    </row>
    <row r="570" spans="1:12" x14ac:dyDescent="0.25">
      <c r="A570" s="4">
        <v>569</v>
      </c>
      <c r="B570" s="4">
        <v>38</v>
      </c>
      <c r="C570" s="4">
        <v>155</v>
      </c>
      <c r="D570" s="4" t="s">
        <v>699</v>
      </c>
      <c r="F570" s="28">
        <v>41625.731516203705</v>
      </c>
      <c r="G570" s="28">
        <v>41625.731574074074</v>
      </c>
      <c r="H570" s="28">
        <v>41625.73159722222</v>
      </c>
      <c r="I570" s="28">
        <v>41625.732569444444</v>
      </c>
      <c r="J570" s="4">
        <v>0.32013201320132001</v>
      </c>
      <c r="K570" s="4">
        <v>0</v>
      </c>
      <c r="L570" s="4" t="s">
        <v>15</v>
      </c>
    </row>
    <row r="571" spans="1:12" x14ac:dyDescent="0.25">
      <c r="A571" s="4">
        <v>570</v>
      </c>
      <c r="B571" s="4">
        <v>38</v>
      </c>
      <c r="C571" s="4">
        <v>156</v>
      </c>
      <c r="D571" s="4" t="s">
        <v>700</v>
      </c>
      <c r="F571" s="28">
        <v>41625.731921296298</v>
      </c>
      <c r="G571" s="28">
        <v>41625.731921296298</v>
      </c>
      <c r="H571" s="28">
        <v>41625.731956018521</v>
      </c>
      <c r="I571" s="28">
        <v>41625.732928240737</v>
      </c>
      <c r="J571" s="4">
        <v>0.343234323432343</v>
      </c>
      <c r="K571" s="4">
        <v>0</v>
      </c>
      <c r="L571" s="4" t="s">
        <v>15</v>
      </c>
    </row>
    <row r="572" spans="1:12" x14ac:dyDescent="0.25">
      <c r="A572" s="4">
        <v>571</v>
      </c>
      <c r="B572" s="4">
        <v>38</v>
      </c>
      <c r="C572" s="4">
        <v>159</v>
      </c>
      <c r="D572" s="4" t="s">
        <v>701</v>
      </c>
      <c r="F572" s="28">
        <v>41625.73170138889</v>
      </c>
      <c r="G572" s="28">
        <v>41625.732569444444</v>
      </c>
      <c r="H572" s="28">
        <v>41625.732662037037</v>
      </c>
      <c r="I572" s="28">
        <v>41625.732939814814</v>
      </c>
      <c r="J572" s="4">
        <v>0.33003300330032997</v>
      </c>
      <c r="K572" s="4">
        <v>0</v>
      </c>
      <c r="L572" s="4" t="s">
        <v>15</v>
      </c>
    </row>
    <row r="573" spans="1:12" x14ac:dyDescent="0.25">
      <c r="A573" s="4">
        <v>572</v>
      </c>
      <c r="B573" s="4">
        <v>38</v>
      </c>
      <c r="C573" s="4">
        <v>154</v>
      </c>
      <c r="D573" s="4" t="s">
        <v>702</v>
      </c>
      <c r="F573" s="28">
        <v>41625.732256944444</v>
      </c>
      <c r="G573" s="28">
        <v>41625.732418981483</v>
      </c>
      <c r="H573" s="28">
        <v>41625.732430555552</v>
      </c>
      <c r="I573" s="28">
        <v>41625.732997685183</v>
      </c>
      <c r="J573" s="4">
        <v>0.32673267326732702</v>
      </c>
      <c r="K573" s="4">
        <v>0</v>
      </c>
      <c r="L573" s="4" t="s">
        <v>15</v>
      </c>
    </row>
    <row r="574" spans="1:12" x14ac:dyDescent="0.25">
      <c r="A574" s="4">
        <v>573</v>
      </c>
      <c r="B574" s="4">
        <v>38</v>
      </c>
      <c r="C574" s="4">
        <v>158</v>
      </c>
      <c r="D574" s="4" t="s">
        <v>703</v>
      </c>
      <c r="F574" s="28">
        <v>41625.731365740743</v>
      </c>
      <c r="G574" s="28">
        <v>41625.732129629629</v>
      </c>
      <c r="H574" s="28">
        <v>41625.732152777775</v>
      </c>
      <c r="I574" s="28">
        <v>41625.733136574076</v>
      </c>
      <c r="J574" s="4">
        <v>0.33663366336633699</v>
      </c>
      <c r="K574" s="4">
        <v>0</v>
      </c>
      <c r="L574" s="4" t="s">
        <v>15</v>
      </c>
    </row>
    <row r="575" spans="1:12" x14ac:dyDescent="0.25">
      <c r="A575" s="4">
        <v>574</v>
      </c>
      <c r="B575" s="4">
        <v>38</v>
      </c>
      <c r="C575" s="4">
        <v>160</v>
      </c>
      <c r="D575" s="4" t="s">
        <v>704</v>
      </c>
      <c r="F575" s="28">
        <v>41625.732222222221</v>
      </c>
      <c r="G575" s="28">
        <v>41625.73238425926</v>
      </c>
      <c r="H575" s="28">
        <v>41625.732395833336</v>
      </c>
      <c r="I575" s="28">
        <v>41625.733391203707</v>
      </c>
      <c r="J575" s="4">
        <v>0.33333333333333298</v>
      </c>
      <c r="K575" s="4">
        <v>0</v>
      </c>
      <c r="L575" s="4" t="s">
        <v>15</v>
      </c>
    </row>
    <row r="576" spans="1:12" x14ac:dyDescent="0.25">
      <c r="A576" s="4">
        <v>575</v>
      </c>
      <c r="B576" s="4">
        <v>38</v>
      </c>
      <c r="C576" s="4">
        <v>154</v>
      </c>
      <c r="D576" s="4" t="s">
        <v>705</v>
      </c>
      <c r="F576" s="28">
        <v>41625.732986111114</v>
      </c>
      <c r="G576" s="28">
        <v>41625.733437499999</v>
      </c>
      <c r="H576" s="28">
        <v>41625.733449074076</v>
      </c>
      <c r="I576" s="28">
        <v>41625.734016203707</v>
      </c>
      <c r="J576" s="4">
        <v>0.33993399339934</v>
      </c>
      <c r="K576" s="4">
        <v>0</v>
      </c>
      <c r="L576" s="4" t="s">
        <v>15</v>
      </c>
    </row>
    <row r="577" spans="1:12" x14ac:dyDescent="0.25">
      <c r="A577" s="4">
        <v>576</v>
      </c>
      <c r="B577" s="4">
        <v>38</v>
      </c>
      <c r="C577" s="4">
        <v>156</v>
      </c>
      <c r="D577" s="4" t="s">
        <v>706</v>
      </c>
      <c r="F577" s="28">
        <v>41625.73333333333</v>
      </c>
      <c r="G577" s="28">
        <v>41625.73333333333</v>
      </c>
      <c r="H577" s="28">
        <v>41625.733344907407</v>
      </c>
      <c r="I577" s="28">
        <v>41625.734317129631</v>
      </c>
      <c r="J577" s="4">
        <v>0.32343234323432302</v>
      </c>
      <c r="K577" s="4">
        <v>0</v>
      </c>
      <c r="L577" s="4" t="s">
        <v>15</v>
      </c>
    </row>
    <row r="578" spans="1:12" x14ac:dyDescent="0.25">
      <c r="A578" s="4">
        <v>577</v>
      </c>
      <c r="B578" s="4">
        <v>38</v>
      </c>
      <c r="C578" s="4">
        <v>152</v>
      </c>
      <c r="D578" s="4" t="s">
        <v>707</v>
      </c>
      <c r="F578" s="28">
        <v>41625.733414351853</v>
      </c>
      <c r="G578" s="28">
        <v>41625.733761574076</v>
      </c>
      <c r="H578" s="28">
        <v>41625.733773148146</v>
      </c>
      <c r="I578" s="28">
        <v>41625.734710648147</v>
      </c>
      <c r="J578" s="4">
        <v>0.35973597359735998</v>
      </c>
      <c r="K578" s="4">
        <v>0</v>
      </c>
      <c r="L578" s="4" t="s">
        <v>15</v>
      </c>
    </row>
    <row r="579" spans="1:12" x14ac:dyDescent="0.25">
      <c r="A579" s="4">
        <v>578</v>
      </c>
      <c r="B579" s="4">
        <v>38</v>
      </c>
      <c r="C579" s="4">
        <v>152</v>
      </c>
      <c r="D579" s="4" t="s">
        <v>708</v>
      </c>
      <c r="F579" s="28">
        <v>41625.733819444446</v>
      </c>
      <c r="G579" s="28">
        <v>41625.733969907407</v>
      </c>
      <c r="H579" s="28">
        <v>41625.733993055554</v>
      </c>
      <c r="I579" s="28">
        <v>41625.734930555554</v>
      </c>
      <c r="J579" s="4">
        <v>0.33663366336633699</v>
      </c>
      <c r="K579" s="4">
        <v>0</v>
      </c>
      <c r="L579" s="4" t="s">
        <v>15</v>
      </c>
    </row>
    <row r="580" spans="1:12" x14ac:dyDescent="0.25">
      <c r="A580" s="4">
        <v>579</v>
      </c>
      <c r="B580" s="4">
        <v>38</v>
      </c>
      <c r="C580" s="4">
        <v>158</v>
      </c>
      <c r="D580" s="4" t="s">
        <v>709</v>
      </c>
      <c r="F580" s="28">
        <v>41625.732662037037</v>
      </c>
      <c r="G580" s="28">
        <v>41625.733946759261</v>
      </c>
      <c r="H580" s="28">
        <v>41625.733958333331</v>
      </c>
      <c r="I580" s="28">
        <v>41625.734942129631</v>
      </c>
      <c r="J580" s="4">
        <v>0.366336633663366</v>
      </c>
      <c r="K580" s="4">
        <v>0</v>
      </c>
      <c r="L580" s="4" t="s">
        <v>15</v>
      </c>
    </row>
    <row r="581" spans="1:12" x14ac:dyDescent="0.25">
      <c r="A581" s="4">
        <v>580</v>
      </c>
      <c r="B581" s="4">
        <v>38</v>
      </c>
      <c r="C581" s="4">
        <v>159</v>
      </c>
      <c r="D581" s="4" t="s">
        <v>710</v>
      </c>
      <c r="F581" s="28">
        <v>41625.734571759262</v>
      </c>
      <c r="G581" s="28">
        <v>41625.73474537037</v>
      </c>
      <c r="H581" s="28">
        <v>41625.734768518516</v>
      </c>
      <c r="I581" s="28">
        <v>41625.73505787037</v>
      </c>
      <c r="J581" s="4">
        <v>0.32673267326732702</v>
      </c>
      <c r="K581" s="4">
        <v>0</v>
      </c>
      <c r="L581" s="4" t="s">
        <v>15</v>
      </c>
    </row>
    <row r="582" spans="1:12" x14ac:dyDescent="0.25">
      <c r="A582" s="4">
        <v>581</v>
      </c>
      <c r="B582" s="4">
        <v>38</v>
      </c>
      <c r="C582" s="4">
        <v>152</v>
      </c>
      <c r="D582" s="4" t="s">
        <v>711</v>
      </c>
      <c r="F582" s="28">
        <v>41625.7341087963</v>
      </c>
      <c r="G582" s="28">
        <v>41625.734236111108</v>
      </c>
      <c r="H582" s="28">
        <v>41625.734247685185</v>
      </c>
      <c r="I582" s="28">
        <v>41625.735185185185</v>
      </c>
      <c r="J582" s="4">
        <v>0.32343234323432302</v>
      </c>
      <c r="K582" s="4">
        <v>0</v>
      </c>
      <c r="L582" s="4" t="s">
        <v>15</v>
      </c>
    </row>
    <row r="583" spans="1:12" x14ac:dyDescent="0.25">
      <c r="A583" s="4">
        <v>582</v>
      </c>
      <c r="B583" s="4">
        <v>38</v>
      </c>
      <c r="C583" s="4">
        <v>113</v>
      </c>
      <c r="D583" s="4" t="s">
        <v>712</v>
      </c>
      <c r="F583" s="28">
        <v>41625.734166666669</v>
      </c>
      <c r="G583" s="28">
        <v>41625.734351851854</v>
      </c>
      <c r="H583" s="28">
        <v>41625.734467592592</v>
      </c>
      <c r="I583" s="28">
        <v>41625.735474537039</v>
      </c>
      <c r="J583" s="4">
        <v>0.32343234323432302</v>
      </c>
      <c r="K583" s="4">
        <v>0</v>
      </c>
      <c r="L583" s="4" t="s">
        <v>15</v>
      </c>
    </row>
    <row r="584" spans="1:12" x14ac:dyDescent="0.25">
      <c r="A584" s="4">
        <v>583</v>
      </c>
      <c r="B584" s="4">
        <v>38</v>
      </c>
      <c r="C584" s="4">
        <v>154</v>
      </c>
      <c r="D584" s="4" t="s">
        <v>713</v>
      </c>
      <c r="F584" s="28">
        <v>41625.734918981485</v>
      </c>
      <c r="G584" s="28">
        <v>41625.735023148147</v>
      </c>
      <c r="H584" s="28">
        <v>41625.735081018516</v>
      </c>
      <c r="I584" s="28">
        <v>41625.735648148147</v>
      </c>
      <c r="J584" s="4">
        <v>0.32343234323432302</v>
      </c>
      <c r="K584" s="4">
        <v>0</v>
      </c>
      <c r="L584" s="4" t="s">
        <v>15</v>
      </c>
    </row>
    <row r="585" spans="1:12" x14ac:dyDescent="0.25">
      <c r="A585" s="4">
        <v>584</v>
      </c>
      <c r="B585" s="4">
        <v>38</v>
      </c>
      <c r="C585" s="4">
        <v>158</v>
      </c>
      <c r="D585" s="4" t="s">
        <v>714</v>
      </c>
      <c r="F585" s="28">
        <v>41625.734861111108</v>
      </c>
      <c r="G585" s="28">
        <v>41625.734930555554</v>
      </c>
      <c r="H585" s="28">
        <v>41625.734953703701</v>
      </c>
      <c r="I585" s="28">
        <v>41625.735937500001</v>
      </c>
      <c r="J585" s="4">
        <v>0</v>
      </c>
      <c r="K585" s="4">
        <v>0</v>
      </c>
      <c r="L585" s="4" t="s">
        <v>15</v>
      </c>
    </row>
    <row r="586" spans="1:12" x14ac:dyDescent="0.25">
      <c r="A586" s="4">
        <v>585</v>
      </c>
      <c r="B586" s="4">
        <v>38</v>
      </c>
      <c r="C586" s="4">
        <v>157</v>
      </c>
      <c r="D586" s="4" t="s">
        <v>715</v>
      </c>
      <c r="F586" s="28">
        <v>41625.734918981485</v>
      </c>
      <c r="G586" s="28">
        <v>41625.735034722224</v>
      </c>
      <c r="H586" s="28">
        <v>41625.73505787037</v>
      </c>
      <c r="I586" s="28">
        <v>41625.73605324074</v>
      </c>
      <c r="J586" s="4">
        <v>0.32013201320132001</v>
      </c>
      <c r="K586" s="4">
        <v>0</v>
      </c>
      <c r="L586" s="4" t="s">
        <v>15</v>
      </c>
    </row>
    <row r="587" spans="1:12" x14ac:dyDescent="0.25">
      <c r="A587" s="4">
        <v>586</v>
      </c>
      <c r="B587" s="4">
        <v>38</v>
      </c>
      <c r="C587" s="4">
        <v>159</v>
      </c>
      <c r="D587" s="4" t="s">
        <v>716</v>
      </c>
      <c r="F587" s="28">
        <v>41625.735717592594</v>
      </c>
      <c r="G587" s="28">
        <v>41625.735752314817</v>
      </c>
      <c r="H587" s="28">
        <v>41625.73578703704</v>
      </c>
      <c r="I587" s="28">
        <v>41625.736076388886</v>
      </c>
      <c r="J587" s="4">
        <v>0.32013201320132001</v>
      </c>
      <c r="K587" s="4">
        <v>0</v>
      </c>
      <c r="L587" s="4" t="s">
        <v>15</v>
      </c>
    </row>
    <row r="588" spans="1:12" x14ac:dyDescent="0.25">
      <c r="A588" s="4">
        <v>587</v>
      </c>
      <c r="B588" s="4">
        <v>38</v>
      </c>
      <c r="C588" s="4">
        <v>159</v>
      </c>
      <c r="D588" s="4" t="s">
        <v>717</v>
      </c>
      <c r="F588" s="28">
        <v>41625.736273148148</v>
      </c>
      <c r="G588" s="28">
        <v>41625.73641203704</v>
      </c>
      <c r="H588" s="28">
        <v>41625.73642361111</v>
      </c>
      <c r="I588" s="28">
        <v>41625.736712962964</v>
      </c>
      <c r="J588" s="4">
        <v>0.65676567656765705</v>
      </c>
      <c r="K588" s="4">
        <v>0</v>
      </c>
      <c r="L588" s="4" t="s">
        <v>15</v>
      </c>
    </row>
    <row r="589" spans="1:12" x14ac:dyDescent="0.25">
      <c r="A589" s="4">
        <v>588</v>
      </c>
      <c r="B589" s="4">
        <v>38</v>
      </c>
      <c r="C589" s="4">
        <v>152</v>
      </c>
      <c r="D589" s="4" t="s">
        <v>718</v>
      </c>
      <c r="F589" s="28">
        <v>41625.736041666663</v>
      </c>
      <c r="G589" s="28">
        <v>41625.73609953704</v>
      </c>
      <c r="H589" s="28">
        <v>41625.736122685186</v>
      </c>
      <c r="I589" s="28">
        <v>41625.737060185187</v>
      </c>
      <c r="J589" s="4">
        <v>0.32343234323432302</v>
      </c>
      <c r="K589" s="4">
        <v>0</v>
      </c>
      <c r="L589" s="4" t="s">
        <v>15</v>
      </c>
    </row>
    <row r="590" spans="1:12" x14ac:dyDescent="0.25">
      <c r="A590" s="4">
        <v>589</v>
      </c>
      <c r="B590" s="4">
        <v>38</v>
      </c>
      <c r="C590" s="4">
        <v>155</v>
      </c>
      <c r="D590" s="4" t="s">
        <v>719</v>
      </c>
      <c r="F590" s="28">
        <v>41625.736446759256</v>
      </c>
      <c r="G590" s="28">
        <v>41625.736481481479</v>
      </c>
      <c r="H590" s="28">
        <v>41625.736550925925</v>
      </c>
      <c r="I590" s="28">
        <v>41625.737523148149</v>
      </c>
      <c r="J590" s="4">
        <v>0.32343234323432302</v>
      </c>
      <c r="K590" s="4">
        <v>0</v>
      </c>
      <c r="L590" s="4" t="s">
        <v>15</v>
      </c>
    </row>
    <row r="591" spans="1:12" x14ac:dyDescent="0.25">
      <c r="A591" s="4">
        <v>590</v>
      </c>
      <c r="B591" s="4">
        <v>38</v>
      </c>
      <c r="C591" s="4">
        <v>160</v>
      </c>
      <c r="D591" s="4" t="s">
        <v>720</v>
      </c>
      <c r="F591" s="28">
        <v>41625.736342592594</v>
      </c>
      <c r="G591" s="28">
        <v>41625.736539351848</v>
      </c>
      <c r="H591" s="28">
        <v>41625.736550925925</v>
      </c>
      <c r="I591" s="28">
        <v>41625.737546296295</v>
      </c>
      <c r="J591" s="4">
        <v>0.66996699669966997</v>
      </c>
      <c r="K591" s="4">
        <v>0</v>
      </c>
      <c r="L591" s="4" t="s">
        <v>15</v>
      </c>
    </row>
    <row r="592" spans="1:12" x14ac:dyDescent="0.25">
      <c r="A592" s="4">
        <v>591</v>
      </c>
      <c r="B592" s="4">
        <v>38</v>
      </c>
      <c r="C592" s="4">
        <v>155</v>
      </c>
      <c r="D592" s="4" t="s">
        <v>721</v>
      </c>
      <c r="F592" s="28">
        <v>41625.736574074072</v>
      </c>
      <c r="G592" s="28">
        <v>41625.736597222225</v>
      </c>
      <c r="H592" s="28">
        <v>41625.736608796295</v>
      </c>
      <c r="I592" s="28">
        <v>41625.737581018519</v>
      </c>
      <c r="J592" s="4">
        <v>0.316831683168317</v>
      </c>
      <c r="K592" s="4">
        <v>0</v>
      </c>
      <c r="L592" s="4" t="s">
        <v>15</v>
      </c>
    </row>
    <row r="593" spans="1:13" x14ac:dyDescent="0.25">
      <c r="A593" s="4">
        <v>592</v>
      </c>
      <c r="B593" s="4">
        <v>38</v>
      </c>
      <c r="C593" s="4">
        <v>158</v>
      </c>
      <c r="D593" s="4" t="s">
        <v>722</v>
      </c>
      <c r="F593" s="28">
        <v>41625.735023148147</v>
      </c>
      <c r="G593" s="28">
        <v>41625.737071759257</v>
      </c>
      <c r="H593" s="28">
        <v>41625.73709490741</v>
      </c>
      <c r="I593" s="28">
        <v>41625.738078703704</v>
      </c>
      <c r="J593" s="4">
        <v>0.36303630363036299</v>
      </c>
      <c r="K593" s="4">
        <v>0</v>
      </c>
      <c r="L593" s="4" t="s">
        <v>15</v>
      </c>
    </row>
    <row r="594" spans="1:13" x14ac:dyDescent="0.25">
      <c r="A594" s="4">
        <v>593</v>
      </c>
      <c r="B594" s="4">
        <v>38</v>
      </c>
      <c r="C594" s="4">
        <v>113</v>
      </c>
      <c r="D594" s="4" t="s">
        <v>723</v>
      </c>
      <c r="F594" s="28">
        <v>41625.737326388888</v>
      </c>
      <c r="G594" s="28">
        <v>41625.737442129626</v>
      </c>
      <c r="H594" s="28">
        <v>41625.73746527778</v>
      </c>
      <c r="I594" s="28">
        <v>41625.73847222222</v>
      </c>
      <c r="J594" s="4">
        <v>0.32343234323432302</v>
      </c>
      <c r="K594" s="4">
        <v>0</v>
      </c>
      <c r="L594" s="4" t="s">
        <v>15</v>
      </c>
    </row>
    <row r="595" spans="1:13" x14ac:dyDescent="0.25">
      <c r="A595" s="4">
        <v>594</v>
      </c>
      <c r="B595" s="4">
        <v>38</v>
      </c>
      <c r="C595" s="4">
        <v>158</v>
      </c>
      <c r="D595" s="4" t="s">
        <v>724</v>
      </c>
      <c r="F595" s="28">
        <v>41625.737627314818</v>
      </c>
      <c r="G595" s="28">
        <v>41625.737673611111</v>
      </c>
      <c r="H595" s="28">
        <v>41625.737824074073</v>
      </c>
      <c r="I595" s="28">
        <v>41625.738807870373</v>
      </c>
      <c r="J595" s="4">
        <v>0.32013201320132001</v>
      </c>
      <c r="K595" s="4">
        <v>0</v>
      </c>
      <c r="L595" s="4" t="s">
        <v>15</v>
      </c>
    </row>
    <row r="596" spans="1:13" x14ac:dyDescent="0.25">
      <c r="A596" s="4">
        <v>595</v>
      </c>
      <c r="B596" s="4">
        <v>38</v>
      </c>
      <c r="C596" s="4">
        <v>113</v>
      </c>
      <c r="D596" s="4" t="s">
        <v>725</v>
      </c>
      <c r="F596" s="28">
        <v>41625.737847222219</v>
      </c>
      <c r="G596" s="28">
        <v>41625.737893518519</v>
      </c>
      <c r="H596" s="28">
        <v>41625.737905092596</v>
      </c>
      <c r="I596" s="28">
        <v>41625.738912037035</v>
      </c>
      <c r="J596" s="4">
        <v>0.316831683168317</v>
      </c>
      <c r="K596" s="4">
        <v>0</v>
      </c>
      <c r="L596" s="4" t="s">
        <v>15</v>
      </c>
    </row>
    <row r="597" spans="1:13" x14ac:dyDescent="0.25">
      <c r="A597" s="4">
        <v>596</v>
      </c>
      <c r="B597" s="4">
        <v>38</v>
      </c>
      <c r="C597" s="4">
        <v>158</v>
      </c>
      <c r="D597" s="4" t="s">
        <v>726</v>
      </c>
      <c r="F597" s="28">
        <v>41625.737881944442</v>
      </c>
      <c r="G597" s="28">
        <v>41625.737939814811</v>
      </c>
      <c r="H597" s="28">
        <v>41625.737962962965</v>
      </c>
      <c r="I597" s="28">
        <v>41625.738946759258</v>
      </c>
      <c r="J597" s="4">
        <v>0.32013201320132001</v>
      </c>
      <c r="K597" s="4">
        <v>0</v>
      </c>
      <c r="L597" s="4" t="s">
        <v>15</v>
      </c>
    </row>
    <row r="598" spans="1:13" ht="409.5" x14ac:dyDescent="0.25">
      <c r="A598" s="4">
        <v>597</v>
      </c>
      <c r="B598" s="4">
        <v>42</v>
      </c>
      <c r="C598" s="4">
        <v>173</v>
      </c>
      <c r="D598" s="30" t="s">
        <v>727</v>
      </c>
      <c r="F598" s="28">
        <v>41627.500937500001</v>
      </c>
      <c r="G598" s="28">
        <v>41627.500937500001</v>
      </c>
      <c r="H598" s="28">
        <v>41627.500960648147</v>
      </c>
      <c r="I598" s="28">
        <v>41627.501944444448</v>
      </c>
      <c r="J598" s="4">
        <v>1</v>
      </c>
      <c r="K598" s="4">
        <v>0</v>
      </c>
      <c r="L598" s="4" t="s">
        <v>15</v>
      </c>
    </row>
    <row r="599" spans="1:13" ht="409.5" x14ac:dyDescent="0.25">
      <c r="A599" s="4">
        <v>598</v>
      </c>
      <c r="B599" s="4">
        <v>49</v>
      </c>
      <c r="C599" s="4">
        <v>184</v>
      </c>
      <c r="D599" s="30" t="s">
        <v>728</v>
      </c>
      <c r="F599" s="28">
        <v>41627.525717592594</v>
      </c>
      <c r="G599" s="28">
        <v>41627.525717592594</v>
      </c>
      <c r="H599" s="28">
        <v>41627.525879629633</v>
      </c>
      <c r="I599" s="28">
        <v>41627.526909722219</v>
      </c>
      <c r="J599" s="4">
        <v>1</v>
      </c>
      <c r="K599" s="4">
        <v>0</v>
      </c>
      <c r="L599" s="4" t="s">
        <v>15</v>
      </c>
    </row>
    <row r="600" spans="1:13" x14ac:dyDescent="0.25">
      <c r="A600" s="4">
        <v>599</v>
      </c>
      <c r="B600" s="4">
        <v>55</v>
      </c>
      <c r="C600" s="4">
        <v>223</v>
      </c>
      <c r="D600" s="4" t="s">
        <v>729</v>
      </c>
      <c r="F600" s="28">
        <v>41627.637442129628</v>
      </c>
      <c r="G600" s="28">
        <v>41627.637476851851</v>
      </c>
      <c r="H600" s="28">
        <v>41627.637488425928</v>
      </c>
      <c r="I600" s="28">
        <v>41627.638506944444</v>
      </c>
      <c r="J600" s="4">
        <v>1</v>
      </c>
      <c r="K600" s="4">
        <v>0</v>
      </c>
      <c r="L600" s="4" t="s">
        <v>15</v>
      </c>
    </row>
    <row r="601" spans="1:13" x14ac:dyDescent="0.25">
      <c r="A601" s="4">
        <v>600</v>
      </c>
      <c r="B601" s="4">
        <v>58</v>
      </c>
      <c r="C601" s="4">
        <v>117</v>
      </c>
      <c r="D601" s="4" t="s">
        <v>730</v>
      </c>
      <c r="F601" s="28">
        <v>41627.776655092595</v>
      </c>
      <c r="G601" s="28">
        <v>41627.776655092595</v>
      </c>
      <c r="H601" s="28">
        <v>41627.776666666665</v>
      </c>
      <c r="I601" s="28">
        <v>41627.777650462966</v>
      </c>
      <c r="J601" s="4">
        <v>1</v>
      </c>
      <c r="K601" s="4">
        <v>0</v>
      </c>
      <c r="L601" s="4" t="s">
        <v>15</v>
      </c>
    </row>
    <row r="602" spans="1:13" x14ac:dyDescent="0.25">
      <c r="A602" s="4">
        <v>601</v>
      </c>
      <c r="B602" s="4">
        <v>60</v>
      </c>
      <c r="C602" s="4">
        <v>260</v>
      </c>
      <c r="D602" s="4" t="s">
        <v>731</v>
      </c>
      <c r="F602" s="28">
        <v>41627.846678240741</v>
      </c>
      <c r="G602" s="28">
        <v>41627.846689814818</v>
      </c>
      <c r="H602" s="28">
        <v>41627.846701388888</v>
      </c>
      <c r="I602" s="28">
        <v>41627.847662037035</v>
      </c>
      <c r="J602" s="4">
        <v>0</v>
      </c>
      <c r="K602" s="4">
        <v>0</v>
      </c>
      <c r="L602" s="4" t="s">
        <v>15</v>
      </c>
    </row>
    <row r="603" spans="1:13" ht="409.5" x14ac:dyDescent="0.25">
      <c r="A603" s="4">
        <v>602</v>
      </c>
      <c r="B603" s="4">
        <v>72</v>
      </c>
      <c r="C603" s="4">
        <v>279</v>
      </c>
      <c r="D603" s="30" t="s">
        <v>727</v>
      </c>
      <c r="F603" s="28">
        <v>41628.412083333336</v>
      </c>
      <c r="G603" s="28">
        <v>41628.412083333336</v>
      </c>
      <c r="H603" s="28">
        <v>41628.412094907406</v>
      </c>
      <c r="I603" s="28">
        <v>41628.412997685184</v>
      </c>
      <c r="J603" s="4">
        <v>1</v>
      </c>
      <c r="K603" s="4">
        <v>0</v>
      </c>
      <c r="L603" s="4" t="s">
        <v>15</v>
      </c>
    </row>
    <row r="604" spans="1:13" x14ac:dyDescent="0.25">
      <c r="A604" s="4">
        <v>603</v>
      </c>
      <c r="B604" s="4">
        <v>77</v>
      </c>
      <c r="C604" s="4">
        <v>295</v>
      </c>
      <c r="D604" s="4" t="s">
        <v>732</v>
      </c>
      <c r="F604" s="28">
        <v>41628.508599537039</v>
      </c>
      <c r="G604" s="28">
        <v>41628.508599537039</v>
      </c>
      <c r="H604" s="28">
        <v>41628.508796296293</v>
      </c>
      <c r="I604" s="28">
        <v>41628.509791666664</v>
      </c>
      <c r="J604" s="4">
        <v>1</v>
      </c>
      <c r="K604" s="4">
        <v>0</v>
      </c>
      <c r="L604" s="4" t="s">
        <v>216</v>
      </c>
      <c r="M604" s="4">
        <v>66</v>
      </c>
    </row>
    <row r="605" spans="1:13" x14ac:dyDescent="0.25">
      <c r="A605" s="4">
        <v>604</v>
      </c>
      <c r="B605" s="4">
        <v>77</v>
      </c>
      <c r="C605" s="4">
        <v>295</v>
      </c>
      <c r="D605" s="4" t="s">
        <v>733</v>
      </c>
      <c r="F605" s="28">
        <v>41628.50886574074</v>
      </c>
      <c r="G605" s="28">
        <v>41628.508981481478</v>
      </c>
      <c r="H605" s="28">
        <v>41628.509131944447</v>
      </c>
      <c r="I605" s="28">
        <v>41628.510138888887</v>
      </c>
      <c r="J605" s="4">
        <v>1</v>
      </c>
      <c r="K605" s="4">
        <v>0</v>
      </c>
      <c r="L605" s="4" t="s">
        <v>216</v>
      </c>
      <c r="M605" s="4">
        <v>67</v>
      </c>
    </row>
    <row r="606" spans="1:13" x14ac:dyDescent="0.25">
      <c r="A606" s="4">
        <v>605</v>
      </c>
      <c r="B606" s="4">
        <v>77</v>
      </c>
      <c r="C606" s="4">
        <v>295</v>
      </c>
      <c r="D606" s="4" t="s">
        <v>734</v>
      </c>
      <c r="F606" s="28">
        <v>41628.509189814817</v>
      </c>
      <c r="G606" s="28">
        <v>41628.509895833333</v>
      </c>
      <c r="H606" s="28">
        <v>41628.509965277779</v>
      </c>
      <c r="I606" s="28">
        <v>41628.510960648149</v>
      </c>
      <c r="J606" s="4">
        <v>1</v>
      </c>
      <c r="K606" s="4">
        <v>0</v>
      </c>
      <c r="L606" s="4" t="s">
        <v>216</v>
      </c>
      <c r="M606" s="4">
        <v>68</v>
      </c>
    </row>
    <row r="607" spans="1:13" x14ac:dyDescent="0.25">
      <c r="A607" s="4">
        <v>606</v>
      </c>
      <c r="B607" s="4">
        <v>77</v>
      </c>
      <c r="C607" s="4">
        <v>295</v>
      </c>
      <c r="D607" s="4" t="s">
        <v>735</v>
      </c>
      <c r="F607" s="28">
        <v>41628.510150462964</v>
      </c>
      <c r="G607" s="28">
        <v>41628.510150462964</v>
      </c>
      <c r="H607" s="28">
        <v>41628.510254629633</v>
      </c>
      <c r="I607" s="28">
        <v>41628.511250000003</v>
      </c>
      <c r="J607" s="4">
        <v>1</v>
      </c>
      <c r="K607" s="4">
        <v>0</v>
      </c>
      <c r="L607" s="4" t="s">
        <v>216</v>
      </c>
      <c r="M607" s="4">
        <v>69</v>
      </c>
    </row>
    <row r="608" spans="1:13" x14ac:dyDescent="0.25">
      <c r="A608" s="4">
        <v>607</v>
      </c>
      <c r="B608" s="4">
        <v>77</v>
      </c>
      <c r="C608" s="4">
        <v>295</v>
      </c>
      <c r="D608" s="4" t="s">
        <v>736</v>
      </c>
      <c r="F608" s="28">
        <v>41628.510520833333</v>
      </c>
      <c r="G608" s="28">
        <v>41628.510520833333</v>
      </c>
      <c r="H608" s="28">
        <v>41628.510706018518</v>
      </c>
      <c r="I608" s="28">
        <v>41628.511701388888</v>
      </c>
      <c r="J608" s="4">
        <v>1</v>
      </c>
      <c r="K608" s="4">
        <v>0</v>
      </c>
      <c r="L608" s="4" t="s">
        <v>216</v>
      </c>
      <c r="M608" s="4">
        <v>70</v>
      </c>
    </row>
    <row r="609" spans="1:13" x14ac:dyDescent="0.25">
      <c r="A609" s="4">
        <v>608</v>
      </c>
      <c r="B609" s="4">
        <v>77</v>
      </c>
      <c r="C609" s="4">
        <v>295</v>
      </c>
      <c r="D609" s="4" t="s">
        <v>737</v>
      </c>
      <c r="F609" s="28">
        <v>41628.511273148149</v>
      </c>
      <c r="G609" s="28">
        <v>41628.511273148149</v>
      </c>
      <c r="H609" s="28">
        <v>41628.511458333334</v>
      </c>
      <c r="I609" s="28">
        <v>41628.512465277781</v>
      </c>
      <c r="J609" s="4">
        <v>0</v>
      </c>
      <c r="K609" s="4">
        <v>0</v>
      </c>
      <c r="L609" s="4" t="s">
        <v>216</v>
      </c>
      <c r="M609" s="4">
        <v>71</v>
      </c>
    </row>
    <row r="610" spans="1:13" x14ac:dyDescent="0.25">
      <c r="A610" s="4">
        <v>609</v>
      </c>
      <c r="B610" s="4">
        <v>77</v>
      </c>
      <c r="C610" s="4">
        <v>295</v>
      </c>
      <c r="D610" s="4" t="s">
        <v>738</v>
      </c>
      <c r="F610" s="28">
        <v>41628.511608796296</v>
      </c>
      <c r="G610" s="28">
        <v>41628.511608796296</v>
      </c>
      <c r="H610" s="28">
        <v>41628.511736111112</v>
      </c>
      <c r="I610" s="28">
        <v>41628.512731481482</v>
      </c>
      <c r="J610" s="4">
        <v>1</v>
      </c>
      <c r="K610" s="4">
        <v>0</v>
      </c>
      <c r="L610" s="4" t="s">
        <v>216</v>
      </c>
      <c r="M610" s="4">
        <v>72</v>
      </c>
    </row>
    <row r="611" spans="1:13" x14ac:dyDescent="0.25">
      <c r="A611" s="4">
        <v>610</v>
      </c>
      <c r="B611" s="4">
        <v>77</v>
      </c>
      <c r="C611" s="4">
        <v>295</v>
      </c>
      <c r="D611" s="4" t="s">
        <v>739</v>
      </c>
      <c r="F611" s="28">
        <v>41628.511782407404</v>
      </c>
      <c r="G611" s="28">
        <v>41628.512233796297</v>
      </c>
      <c r="H611" s="28">
        <v>41628.512314814812</v>
      </c>
      <c r="I611" s="28">
        <v>41628.513310185182</v>
      </c>
      <c r="J611" s="4">
        <v>1</v>
      </c>
      <c r="K611" s="4">
        <v>0</v>
      </c>
      <c r="L611" s="4" t="s">
        <v>216</v>
      </c>
      <c r="M611" s="4">
        <v>73</v>
      </c>
    </row>
    <row r="612" spans="1:13" x14ac:dyDescent="0.25">
      <c r="A612" s="4">
        <v>611</v>
      </c>
      <c r="B612" s="4">
        <v>85</v>
      </c>
      <c r="C612" s="4">
        <v>223</v>
      </c>
      <c r="D612" s="4" t="s">
        <v>740</v>
      </c>
      <c r="F612" s="28">
        <v>41628.647060185183</v>
      </c>
      <c r="G612" s="28">
        <v>41628.647060185183</v>
      </c>
      <c r="H612" s="28">
        <v>41628.647083333337</v>
      </c>
      <c r="I612" s="28">
        <v>41628.648113425923</v>
      </c>
      <c r="J612" s="4">
        <v>0</v>
      </c>
      <c r="K612" s="4">
        <v>0</v>
      </c>
      <c r="L612" s="4" t="s">
        <v>15</v>
      </c>
    </row>
    <row r="613" spans="1:13" x14ac:dyDescent="0.25">
      <c r="A613" s="4">
        <v>612</v>
      </c>
      <c r="B613" s="4">
        <v>85</v>
      </c>
      <c r="C613" s="4">
        <v>223</v>
      </c>
      <c r="D613" s="4" t="s">
        <v>741</v>
      </c>
      <c r="F613" s="28">
        <v>41628.647094907406</v>
      </c>
      <c r="G613" s="28">
        <v>41628.647118055553</v>
      </c>
      <c r="H613" s="28">
        <v>41628.647129629629</v>
      </c>
      <c r="I613" s="28">
        <v>41628.648159722223</v>
      </c>
      <c r="J613" s="4">
        <v>0</v>
      </c>
      <c r="K613" s="4">
        <v>0</v>
      </c>
      <c r="L613" s="4" t="s">
        <v>15</v>
      </c>
    </row>
    <row r="614" spans="1:13" x14ac:dyDescent="0.25">
      <c r="A614" s="4">
        <v>613</v>
      </c>
      <c r="B614" s="4">
        <v>32</v>
      </c>
      <c r="C614" s="4">
        <v>223</v>
      </c>
      <c r="D614" s="4" t="s">
        <v>742</v>
      </c>
      <c r="F614" s="28">
        <v>41628.723854166667</v>
      </c>
      <c r="G614" s="28">
        <v>41628.723865740743</v>
      </c>
      <c r="H614" s="28">
        <v>41628.723900462966</v>
      </c>
      <c r="I614" s="28">
        <v>41628.724861111114</v>
      </c>
      <c r="J614" s="4">
        <v>0.18032786885245899</v>
      </c>
      <c r="K614" s="4">
        <v>0</v>
      </c>
      <c r="L614" s="4" t="s">
        <v>15</v>
      </c>
    </row>
  </sheetData>
  <sheetProtection formatCells="0" formatColumns="0" deleteRows="0"/>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heetViews>
  <sheetFormatPr baseColWidth="10" defaultRowHeight="15" x14ac:dyDescent="0.25"/>
  <cols>
    <col min="1" max="1" width="3" bestFit="1" customWidth="1"/>
    <col min="2" max="2" width="39.42578125" bestFit="1" customWidth="1"/>
    <col min="3" max="3" width="11.85546875" bestFit="1" customWidth="1"/>
    <col min="4" max="4" width="8" bestFit="1" customWidth="1"/>
    <col min="5" max="5" width="49.5703125" bestFit="1" customWidth="1"/>
    <col min="6" max="6" width="10" bestFit="1" customWidth="1"/>
    <col min="7" max="7" width="15.140625" bestFit="1" customWidth="1"/>
    <col min="8" max="8" width="34.7109375" bestFit="1" customWidth="1"/>
  </cols>
  <sheetData>
    <row r="1" spans="1:8" x14ac:dyDescent="0.25">
      <c r="A1" s="2" t="s">
        <v>0</v>
      </c>
      <c r="B1" s="2" t="s">
        <v>442</v>
      </c>
      <c r="C1" s="2" t="s">
        <v>441</v>
      </c>
      <c r="D1" s="2" t="s">
        <v>443</v>
      </c>
      <c r="E1" s="2" t="s">
        <v>444</v>
      </c>
      <c r="F1" s="2" t="s">
        <v>445</v>
      </c>
      <c r="G1" s="2" t="s">
        <v>446</v>
      </c>
      <c r="H1" s="2" t="s">
        <v>447</v>
      </c>
    </row>
    <row r="2" spans="1:8" x14ac:dyDescent="0.25">
      <c r="A2">
        <v>1</v>
      </c>
      <c r="B2" t="s">
        <v>448</v>
      </c>
      <c r="C2" t="b">
        <v>1</v>
      </c>
      <c r="D2">
        <v>8307</v>
      </c>
      <c r="E2" t="s">
        <v>449</v>
      </c>
      <c r="F2">
        <v>1</v>
      </c>
      <c r="G2" s="1">
        <v>41605.502210648148</v>
      </c>
      <c r="H2" t="s">
        <v>450</v>
      </c>
    </row>
    <row r="3" spans="1:8" x14ac:dyDescent="0.25">
      <c r="A3">
        <v>2</v>
      </c>
      <c r="B3" t="s">
        <v>451</v>
      </c>
      <c r="C3" t="b">
        <v>1</v>
      </c>
      <c r="D3">
        <v>334384</v>
      </c>
      <c r="E3" t="s">
        <v>452</v>
      </c>
      <c r="F3">
        <v>1</v>
      </c>
      <c r="G3" s="1">
        <v>41607.455069444448</v>
      </c>
      <c r="H3" t="s">
        <v>453</v>
      </c>
    </row>
    <row r="4" spans="1:8" x14ac:dyDescent="0.25">
      <c r="A4">
        <v>3</v>
      </c>
      <c r="B4" t="s">
        <v>454</v>
      </c>
      <c r="C4" t="b">
        <v>1</v>
      </c>
      <c r="D4">
        <v>18096</v>
      </c>
      <c r="E4" t="s">
        <v>455</v>
      </c>
      <c r="F4">
        <v>1</v>
      </c>
      <c r="G4" s="1">
        <v>41607.456597222219</v>
      </c>
      <c r="H4" t="s">
        <v>456</v>
      </c>
    </row>
    <row r="5" spans="1:8" x14ac:dyDescent="0.25">
      <c r="A5">
        <v>4</v>
      </c>
      <c r="B5" t="s">
        <v>457</v>
      </c>
      <c r="C5" t="b">
        <v>1</v>
      </c>
      <c r="D5">
        <v>37686</v>
      </c>
      <c r="E5" t="s">
        <v>458</v>
      </c>
      <c r="F5">
        <v>128</v>
      </c>
      <c r="G5" s="1">
        <v>41607.460150462961</v>
      </c>
      <c r="H5" t="s">
        <v>459</v>
      </c>
    </row>
    <row r="6" spans="1:8" x14ac:dyDescent="0.25">
      <c r="A6">
        <v>5</v>
      </c>
      <c r="B6" t="s">
        <v>460</v>
      </c>
      <c r="C6" t="b">
        <v>1</v>
      </c>
      <c r="D6">
        <v>14372</v>
      </c>
      <c r="E6" t="s">
        <v>461</v>
      </c>
      <c r="F6">
        <v>122</v>
      </c>
      <c r="G6" s="1">
        <v>41607.460752314815</v>
      </c>
      <c r="H6" t="s">
        <v>462</v>
      </c>
    </row>
    <row r="7" spans="1:8" x14ac:dyDescent="0.25">
      <c r="A7">
        <v>6</v>
      </c>
      <c r="B7" t="s">
        <v>463</v>
      </c>
      <c r="C7" t="b">
        <v>1</v>
      </c>
      <c r="D7">
        <v>14953</v>
      </c>
      <c r="E7" t="s">
        <v>464</v>
      </c>
      <c r="F7">
        <v>126</v>
      </c>
      <c r="G7" s="1">
        <v>41607.460775462961</v>
      </c>
      <c r="H7" t="s">
        <v>465</v>
      </c>
    </row>
    <row r="8" spans="1:8" x14ac:dyDescent="0.25">
      <c r="A8">
        <v>7</v>
      </c>
      <c r="B8" t="s">
        <v>466</v>
      </c>
      <c r="C8" t="b">
        <v>1</v>
      </c>
      <c r="D8">
        <v>10802</v>
      </c>
      <c r="E8" t="s">
        <v>467</v>
      </c>
      <c r="F8">
        <v>123</v>
      </c>
      <c r="G8" s="1">
        <v>41607.461030092592</v>
      </c>
      <c r="H8" t="s">
        <v>468</v>
      </c>
    </row>
    <row r="9" spans="1:8" x14ac:dyDescent="0.25">
      <c r="A9">
        <v>8</v>
      </c>
      <c r="B9" t="s">
        <v>469</v>
      </c>
      <c r="C9" t="b">
        <v>1</v>
      </c>
      <c r="D9">
        <v>16328</v>
      </c>
      <c r="E9" t="s">
        <v>470</v>
      </c>
      <c r="F9">
        <v>125</v>
      </c>
      <c r="G9" s="1">
        <v>41607.461192129631</v>
      </c>
      <c r="H9" t="s">
        <v>471</v>
      </c>
    </row>
    <row r="10" spans="1:8" x14ac:dyDescent="0.25">
      <c r="A10">
        <v>9</v>
      </c>
      <c r="B10" t="s">
        <v>472</v>
      </c>
      <c r="C10" t="b">
        <v>0</v>
      </c>
      <c r="D10">
        <v>71189</v>
      </c>
      <c r="E10" t="s">
        <v>473</v>
      </c>
      <c r="F10">
        <v>126</v>
      </c>
      <c r="G10" s="1">
        <v>41607.461331018516</v>
      </c>
      <c r="H10" t="s">
        <v>474</v>
      </c>
    </row>
    <row r="11" spans="1:8" x14ac:dyDescent="0.25">
      <c r="A11">
        <v>10</v>
      </c>
      <c r="B11" t="s">
        <v>475</v>
      </c>
      <c r="C11" t="b">
        <v>1</v>
      </c>
      <c r="D11">
        <v>396064</v>
      </c>
      <c r="E11" t="s">
        <v>476</v>
      </c>
      <c r="F11">
        <v>119</v>
      </c>
      <c r="G11" s="1">
        <v>41607.461354166669</v>
      </c>
      <c r="H11" t="s">
        <v>477</v>
      </c>
    </row>
    <row r="12" spans="1:8" x14ac:dyDescent="0.25">
      <c r="A12">
        <v>11</v>
      </c>
      <c r="B12" t="s">
        <v>478</v>
      </c>
      <c r="C12" t="b">
        <v>1</v>
      </c>
      <c r="D12">
        <v>233113</v>
      </c>
      <c r="E12" t="s">
        <v>479</v>
      </c>
      <c r="F12">
        <v>121</v>
      </c>
      <c r="G12" s="1">
        <v>41607.461631944447</v>
      </c>
      <c r="H12" t="s">
        <v>480</v>
      </c>
    </row>
    <row r="13" spans="1:8" x14ac:dyDescent="0.25">
      <c r="A13">
        <v>12</v>
      </c>
      <c r="B13" t="s">
        <v>481</v>
      </c>
      <c r="C13" t="b">
        <v>1</v>
      </c>
      <c r="D13">
        <v>287432</v>
      </c>
      <c r="E13" t="s">
        <v>482</v>
      </c>
      <c r="F13">
        <v>122</v>
      </c>
      <c r="G13" s="1">
        <v>41607.461631944447</v>
      </c>
      <c r="H13" t="s">
        <v>483</v>
      </c>
    </row>
    <row r="14" spans="1:8" x14ac:dyDescent="0.25">
      <c r="A14">
        <v>13</v>
      </c>
      <c r="B14" t="s">
        <v>484</v>
      </c>
      <c r="C14" t="b">
        <v>0</v>
      </c>
      <c r="D14">
        <v>105542</v>
      </c>
      <c r="E14" t="s">
        <v>485</v>
      </c>
      <c r="F14">
        <v>119</v>
      </c>
      <c r="G14" s="1">
        <v>41607.461863425924</v>
      </c>
      <c r="H14" t="s">
        <v>486</v>
      </c>
    </row>
    <row r="15" spans="1:8" x14ac:dyDescent="0.25">
      <c r="A15">
        <v>14</v>
      </c>
      <c r="B15" t="s">
        <v>487</v>
      </c>
      <c r="C15" t="b">
        <v>1</v>
      </c>
      <c r="D15">
        <v>71542</v>
      </c>
      <c r="E15" t="s">
        <v>488</v>
      </c>
      <c r="F15">
        <v>128</v>
      </c>
      <c r="G15" s="1">
        <v>41607.462476851855</v>
      </c>
      <c r="H15" t="s">
        <v>489</v>
      </c>
    </row>
    <row r="16" spans="1:8" x14ac:dyDescent="0.25">
      <c r="A16">
        <v>15</v>
      </c>
      <c r="B16" t="s">
        <v>490</v>
      </c>
      <c r="C16" t="b">
        <v>1</v>
      </c>
      <c r="D16">
        <v>272844</v>
      </c>
      <c r="E16" t="s">
        <v>491</v>
      </c>
      <c r="F16">
        <v>125</v>
      </c>
      <c r="G16" s="1">
        <v>41607.463078703702</v>
      </c>
      <c r="H16" t="s">
        <v>492</v>
      </c>
    </row>
    <row r="17" spans="1:8" x14ac:dyDescent="0.25">
      <c r="A17">
        <v>16</v>
      </c>
      <c r="B17" t="s">
        <v>493</v>
      </c>
      <c r="C17" t="b">
        <v>1</v>
      </c>
      <c r="D17">
        <v>72552</v>
      </c>
      <c r="E17" t="s">
        <v>494</v>
      </c>
      <c r="F17">
        <v>120</v>
      </c>
      <c r="G17" s="1">
        <v>41607.464143518519</v>
      </c>
      <c r="H17" t="s">
        <v>495</v>
      </c>
    </row>
    <row r="18" spans="1:8" x14ac:dyDescent="0.25">
      <c r="A18">
        <v>17</v>
      </c>
      <c r="B18" t="s">
        <v>496</v>
      </c>
      <c r="C18" t="b">
        <v>0</v>
      </c>
      <c r="D18">
        <v>620888</v>
      </c>
      <c r="E18" t="s">
        <v>497</v>
      </c>
      <c r="F18">
        <v>127</v>
      </c>
      <c r="G18" s="1">
        <v>41607.464143518519</v>
      </c>
      <c r="H18" t="s">
        <v>498</v>
      </c>
    </row>
    <row r="19" spans="1:8" x14ac:dyDescent="0.25">
      <c r="A19">
        <v>18</v>
      </c>
      <c r="B19" t="s">
        <v>499</v>
      </c>
      <c r="C19" t="b">
        <v>1</v>
      </c>
      <c r="D19">
        <v>66957</v>
      </c>
      <c r="E19" t="s">
        <v>500</v>
      </c>
      <c r="F19">
        <v>120</v>
      </c>
      <c r="G19" s="1">
        <v>41607.466909722221</v>
      </c>
      <c r="H19" t="s">
        <v>501</v>
      </c>
    </row>
    <row r="20" spans="1:8" x14ac:dyDescent="0.25">
      <c r="A20">
        <v>19</v>
      </c>
      <c r="B20" t="s">
        <v>502</v>
      </c>
      <c r="C20" t="b">
        <v>1</v>
      </c>
      <c r="D20">
        <v>4559</v>
      </c>
      <c r="E20" t="s">
        <v>503</v>
      </c>
      <c r="F20">
        <v>129</v>
      </c>
      <c r="G20" s="1">
        <v>41607.467824074076</v>
      </c>
      <c r="H20" t="s">
        <v>504</v>
      </c>
    </row>
    <row r="21" spans="1:8" x14ac:dyDescent="0.25">
      <c r="A21">
        <v>20</v>
      </c>
      <c r="B21" t="s">
        <v>505</v>
      </c>
      <c r="C21" t="b">
        <v>0</v>
      </c>
      <c r="D21">
        <v>11290</v>
      </c>
      <c r="E21" t="s">
        <v>506</v>
      </c>
      <c r="F21">
        <v>127</v>
      </c>
      <c r="G21" s="1">
        <v>41607.469606481478</v>
      </c>
      <c r="H21" t="s">
        <v>507</v>
      </c>
    </row>
    <row r="22" spans="1:8" x14ac:dyDescent="0.25">
      <c r="A22">
        <v>21</v>
      </c>
      <c r="B22" t="s">
        <v>508</v>
      </c>
      <c r="C22" t="b">
        <v>0</v>
      </c>
      <c r="D22">
        <v>4114</v>
      </c>
      <c r="E22" t="s">
        <v>509</v>
      </c>
      <c r="F22">
        <v>127</v>
      </c>
      <c r="G22" s="1">
        <v>41607.476921296293</v>
      </c>
      <c r="H22" t="s">
        <v>510</v>
      </c>
    </row>
    <row r="23" spans="1:8" x14ac:dyDescent="0.25">
      <c r="A23">
        <v>22</v>
      </c>
      <c r="B23" t="s">
        <v>511</v>
      </c>
      <c r="C23" t="b">
        <v>1</v>
      </c>
      <c r="D23">
        <v>316965</v>
      </c>
      <c r="E23" t="s">
        <v>512</v>
      </c>
      <c r="F23">
        <v>122</v>
      </c>
      <c r="G23" s="1">
        <v>41607.477141203701</v>
      </c>
      <c r="H23" t="s">
        <v>513</v>
      </c>
    </row>
    <row r="24" spans="1:8" x14ac:dyDescent="0.25">
      <c r="A24">
        <v>23</v>
      </c>
      <c r="B24" t="s">
        <v>514</v>
      </c>
      <c r="C24" t="b">
        <v>1</v>
      </c>
      <c r="D24">
        <v>608022</v>
      </c>
      <c r="E24" t="s">
        <v>515</v>
      </c>
      <c r="F24">
        <v>119</v>
      </c>
      <c r="G24" s="1">
        <v>41607.477430555555</v>
      </c>
      <c r="H24" t="s">
        <v>516</v>
      </c>
    </row>
    <row r="25" spans="1:8" x14ac:dyDescent="0.25">
      <c r="A25">
        <v>24</v>
      </c>
      <c r="B25" t="s">
        <v>517</v>
      </c>
      <c r="C25" t="b">
        <v>1</v>
      </c>
      <c r="D25">
        <v>608022</v>
      </c>
      <c r="E25" t="s">
        <v>518</v>
      </c>
      <c r="F25">
        <v>121</v>
      </c>
      <c r="G25" s="1">
        <v>41607.477638888886</v>
      </c>
      <c r="H25" t="s">
        <v>519</v>
      </c>
    </row>
    <row r="26" spans="1:8" x14ac:dyDescent="0.25">
      <c r="A26">
        <v>25</v>
      </c>
      <c r="B26" t="s">
        <v>520</v>
      </c>
      <c r="C26" t="b">
        <v>1</v>
      </c>
      <c r="D26">
        <v>587473</v>
      </c>
      <c r="E26" t="s">
        <v>521</v>
      </c>
      <c r="F26">
        <v>122</v>
      </c>
      <c r="G26" s="1">
        <v>41607.477893518517</v>
      </c>
      <c r="H26" t="s">
        <v>522</v>
      </c>
    </row>
    <row r="27" spans="1:8" x14ac:dyDescent="0.25">
      <c r="A27">
        <v>26</v>
      </c>
      <c r="B27" t="s">
        <v>523</v>
      </c>
      <c r="C27" t="b">
        <v>1</v>
      </c>
      <c r="D27">
        <v>324415</v>
      </c>
      <c r="E27" t="s">
        <v>524</v>
      </c>
      <c r="F27">
        <v>127</v>
      </c>
      <c r="G27" s="1">
        <v>41607.478090277778</v>
      </c>
      <c r="H27" t="s">
        <v>525</v>
      </c>
    </row>
    <row r="28" spans="1:8" x14ac:dyDescent="0.25">
      <c r="A28">
        <v>27</v>
      </c>
      <c r="B28" t="s">
        <v>526</v>
      </c>
      <c r="C28" t="b">
        <v>1</v>
      </c>
      <c r="D28">
        <v>265899</v>
      </c>
      <c r="E28" t="s">
        <v>527</v>
      </c>
      <c r="F28">
        <v>123</v>
      </c>
      <c r="G28" s="1">
        <v>41607.478182870371</v>
      </c>
      <c r="H28" t="s">
        <v>528</v>
      </c>
    </row>
    <row r="29" spans="1:8" x14ac:dyDescent="0.25">
      <c r="A29">
        <v>28</v>
      </c>
      <c r="B29" t="s">
        <v>529</v>
      </c>
      <c r="C29" t="b">
        <v>1</v>
      </c>
      <c r="D29">
        <v>511124</v>
      </c>
      <c r="E29" t="s">
        <v>530</v>
      </c>
      <c r="F29">
        <v>119</v>
      </c>
      <c r="G29" s="1">
        <v>41607.480127314811</v>
      </c>
      <c r="H29" t="s">
        <v>531</v>
      </c>
    </row>
    <row r="30" spans="1:8" x14ac:dyDescent="0.25">
      <c r="A30">
        <v>29</v>
      </c>
      <c r="B30" t="s">
        <v>532</v>
      </c>
      <c r="C30" t="b">
        <v>1</v>
      </c>
      <c r="D30">
        <v>513877</v>
      </c>
      <c r="E30" t="s">
        <v>533</v>
      </c>
      <c r="F30">
        <v>122</v>
      </c>
      <c r="G30" s="1">
        <v>41607.480300925927</v>
      </c>
      <c r="H30" t="s">
        <v>534</v>
      </c>
    </row>
    <row r="31" spans="1:8" x14ac:dyDescent="0.25">
      <c r="A31">
        <v>30</v>
      </c>
      <c r="B31" t="s">
        <v>535</v>
      </c>
      <c r="C31" t="b">
        <v>1</v>
      </c>
      <c r="D31">
        <v>6872</v>
      </c>
      <c r="E31" t="s">
        <v>536</v>
      </c>
      <c r="F31">
        <v>129</v>
      </c>
      <c r="G31" s="1">
        <v>41607.481192129628</v>
      </c>
      <c r="H31" t="s">
        <v>537</v>
      </c>
    </row>
    <row r="32" spans="1:8" x14ac:dyDescent="0.25">
      <c r="A32">
        <v>31</v>
      </c>
      <c r="B32" t="s">
        <v>538</v>
      </c>
      <c r="C32" t="b">
        <v>1</v>
      </c>
      <c r="D32">
        <v>278682</v>
      </c>
      <c r="E32" t="s">
        <v>539</v>
      </c>
      <c r="F32">
        <v>127</v>
      </c>
      <c r="G32" s="1">
        <v>41607.482442129629</v>
      </c>
      <c r="H32" t="s">
        <v>540</v>
      </c>
    </row>
    <row r="33" spans="1:8" x14ac:dyDescent="0.25">
      <c r="A33">
        <v>32</v>
      </c>
      <c r="B33" t="s">
        <v>541</v>
      </c>
      <c r="C33" t="b">
        <v>1</v>
      </c>
      <c r="D33">
        <v>647981</v>
      </c>
      <c r="E33" t="s">
        <v>542</v>
      </c>
      <c r="F33">
        <v>122</v>
      </c>
      <c r="G33" s="1">
        <v>41607.483159722222</v>
      </c>
      <c r="H33" t="s">
        <v>543</v>
      </c>
    </row>
    <row r="34" spans="1:8" x14ac:dyDescent="0.25">
      <c r="A34">
        <v>33</v>
      </c>
      <c r="B34" t="s">
        <v>544</v>
      </c>
      <c r="C34" t="b">
        <v>1</v>
      </c>
      <c r="D34">
        <v>526584</v>
      </c>
      <c r="E34" t="s">
        <v>545</v>
      </c>
      <c r="F34">
        <v>125</v>
      </c>
      <c r="G34" s="1">
        <v>41607.484629629631</v>
      </c>
      <c r="H34" t="s">
        <v>546</v>
      </c>
    </row>
    <row r="35" spans="1:8" x14ac:dyDescent="0.25">
      <c r="A35">
        <v>34</v>
      </c>
      <c r="B35" t="s">
        <v>547</v>
      </c>
      <c r="C35" t="b">
        <v>0</v>
      </c>
      <c r="D35">
        <v>561276</v>
      </c>
      <c r="E35" t="s">
        <v>548</v>
      </c>
      <c r="F35">
        <v>127</v>
      </c>
      <c r="G35" s="1">
        <v>41607.485023148147</v>
      </c>
      <c r="H35" t="s">
        <v>549</v>
      </c>
    </row>
    <row r="36" spans="1:8" x14ac:dyDescent="0.25">
      <c r="A36">
        <v>35</v>
      </c>
      <c r="B36" t="s">
        <v>550</v>
      </c>
      <c r="C36" t="b">
        <v>1</v>
      </c>
      <c r="D36">
        <v>712172</v>
      </c>
      <c r="E36" t="s">
        <v>551</v>
      </c>
      <c r="F36">
        <v>120</v>
      </c>
      <c r="G36" s="1">
        <v>41607.488310185188</v>
      </c>
      <c r="H36" t="s">
        <v>552</v>
      </c>
    </row>
    <row r="37" spans="1:8" x14ac:dyDescent="0.25">
      <c r="A37">
        <v>36</v>
      </c>
      <c r="B37" t="s">
        <v>553</v>
      </c>
      <c r="C37" t="b">
        <v>0</v>
      </c>
      <c r="D37">
        <v>620888</v>
      </c>
      <c r="E37" t="s">
        <v>554</v>
      </c>
      <c r="F37">
        <v>127</v>
      </c>
      <c r="G37" s="1">
        <v>41607.488715277781</v>
      </c>
      <c r="H37" t="s">
        <v>555</v>
      </c>
    </row>
    <row r="38" spans="1:8" x14ac:dyDescent="0.25">
      <c r="A38">
        <v>37</v>
      </c>
      <c r="B38" t="s">
        <v>556</v>
      </c>
      <c r="C38" t="b">
        <v>1</v>
      </c>
      <c r="D38">
        <v>12498</v>
      </c>
      <c r="E38" t="s">
        <v>557</v>
      </c>
      <c r="F38">
        <v>127</v>
      </c>
      <c r="G38" s="1">
        <v>41607.488993055558</v>
      </c>
      <c r="H38" t="s">
        <v>558</v>
      </c>
    </row>
    <row r="39" spans="1:8" x14ac:dyDescent="0.25">
      <c r="A39">
        <v>38</v>
      </c>
      <c r="B39" t="s">
        <v>743</v>
      </c>
      <c r="C39" t="b">
        <v>1</v>
      </c>
      <c r="D39">
        <v>5994</v>
      </c>
      <c r="E39" t="s">
        <v>744</v>
      </c>
      <c r="F39">
        <v>1</v>
      </c>
      <c r="G39" s="1">
        <v>41612.460914351854</v>
      </c>
      <c r="H39" t="s">
        <v>745</v>
      </c>
    </row>
    <row r="40" spans="1:8" x14ac:dyDescent="0.25">
      <c r="A40">
        <v>39</v>
      </c>
      <c r="B40" t="s">
        <v>746</v>
      </c>
      <c r="C40" t="b">
        <v>0</v>
      </c>
      <c r="D40">
        <v>21429</v>
      </c>
      <c r="E40" t="s">
        <v>747</v>
      </c>
      <c r="F40">
        <v>131</v>
      </c>
      <c r="G40" s="1">
        <v>41614.786412037036</v>
      </c>
      <c r="H40" t="s">
        <v>748</v>
      </c>
    </row>
    <row r="41" spans="1:8" x14ac:dyDescent="0.25">
      <c r="A41">
        <v>40</v>
      </c>
      <c r="B41" t="s">
        <v>749</v>
      </c>
      <c r="C41" t="b">
        <v>1</v>
      </c>
      <c r="D41">
        <v>421477</v>
      </c>
      <c r="E41" t="s">
        <v>750</v>
      </c>
      <c r="F41">
        <v>113</v>
      </c>
      <c r="G41" s="1">
        <v>41618.347939814812</v>
      </c>
      <c r="H41" t="s">
        <v>751</v>
      </c>
    </row>
    <row r="42" spans="1:8" x14ac:dyDescent="0.25">
      <c r="A42">
        <v>41</v>
      </c>
      <c r="B42" t="s">
        <v>752</v>
      </c>
      <c r="C42" t="b">
        <v>1</v>
      </c>
      <c r="D42">
        <v>27194</v>
      </c>
      <c r="E42" t="s">
        <v>753</v>
      </c>
      <c r="F42">
        <v>113</v>
      </c>
      <c r="G42" s="1">
        <v>41618.369247685187</v>
      </c>
      <c r="H42" t="s">
        <v>754</v>
      </c>
    </row>
    <row r="43" spans="1:8" x14ac:dyDescent="0.25">
      <c r="A43">
        <v>42</v>
      </c>
      <c r="B43" t="s">
        <v>755</v>
      </c>
      <c r="C43" t="b">
        <v>1</v>
      </c>
      <c r="D43">
        <v>96611</v>
      </c>
      <c r="E43" t="s">
        <v>756</v>
      </c>
      <c r="F43">
        <v>133</v>
      </c>
      <c r="G43" s="1">
        <v>41618.373356481483</v>
      </c>
      <c r="H43" t="s">
        <v>757</v>
      </c>
    </row>
    <row r="44" spans="1:8" x14ac:dyDescent="0.25">
      <c r="A44">
        <v>43</v>
      </c>
      <c r="B44" t="s">
        <v>758</v>
      </c>
      <c r="C44" t="b">
        <v>1</v>
      </c>
      <c r="D44">
        <v>70040</v>
      </c>
      <c r="E44" t="s">
        <v>759</v>
      </c>
      <c r="F44">
        <v>113</v>
      </c>
      <c r="G44" s="1">
        <v>41618.373541666668</v>
      </c>
      <c r="H44" t="s">
        <v>760</v>
      </c>
    </row>
    <row r="45" spans="1:8" x14ac:dyDescent="0.25">
      <c r="A45">
        <v>44</v>
      </c>
      <c r="B45" t="s">
        <v>761</v>
      </c>
      <c r="C45" t="b">
        <v>1</v>
      </c>
      <c r="D45">
        <v>322184</v>
      </c>
      <c r="E45" t="s">
        <v>762</v>
      </c>
      <c r="F45">
        <v>113</v>
      </c>
      <c r="G45" s="1">
        <v>41618.650081018517</v>
      </c>
      <c r="H45" t="s">
        <v>763</v>
      </c>
    </row>
    <row r="46" spans="1:8" x14ac:dyDescent="0.25">
      <c r="A46">
        <v>45</v>
      </c>
      <c r="B46" t="s">
        <v>764</v>
      </c>
      <c r="C46" t="b">
        <v>1</v>
      </c>
      <c r="D46">
        <v>18997</v>
      </c>
      <c r="E46" t="s">
        <v>765</v>
      </c>
      <c r="F46">
        <v>113</v>
      </c>
      <c r="G46" s="1">
        <v>41621.347245370373</v>
      </c>
      <c r="H46" t="s">
        <v>766</v>
      </c>
    </row>
    <row r="47" spans="1:8" x14ac:dyDescent="0.25">
      <c r="A47">
        <v>46</v>
      </c>
      <c r="B47" t="s">
        <v>767</v>
      </c>
      <c r="C47" t="b">
        <v>1</v>
      </c>
      <c r="D47">
        <v>6330</v>
      </c>
      <c r="E47" t="s">
        <v>768</v>
      </c>
      <c r="F47">
        <v>113</v>
      </c>
      <c r="G47" s="1">
        <v>41621.358206018522</v>
      </c>
      <c r="H47" t="s">
        <v>769</v>
      </c>
    </row>
    <row r="48" spans="1:8" x14ac:dyDescent="0.25">
      <c r="A48">
        <v>47</v>
      </c>
      <c r="B48" t="s">
        <v>770</v>
      </c>
      <c r="C48" t="b">
        <v>1</v>
      </c>
      <c r="D48">
        <v>19502</v>
      </c>
      <c r="E48" t="s">
        <v>771</v>
      </c>
      <c r="F48">
        <v>113</v>
      </c>
      <c r="G48" s="1">
        <v>41625.6796875</v>
      </c>
      <c r="H48" t="s">
        <v>772</v>
      </c>
    </row>
    <row r="49" spans="1:8" x14ac:dyDescent="0.25">
      <c r="A49">
        <v>48</v>
      </c>
      <c r="B49" t="s">
        <v>773</v>
      </c>
      <c r="C49" t="b">
        <v>1</v>
      </c>
      <c r="D49">
        <v>119669</v>
      </c>
      <c r="E49" t="s">
        <v>774</v>
      </c>
      <c r="F49">
        <v>113</v>
      </c>
      <c r="G49" s="1">
        <v>41625.680243055554</v>
      </c>
      <c r="H49" t="s">
        <v>775</v>
      </c>
    </row>
    <row r="50" spans="1:8" x14ac:dyDescent="0.25">
      <c r="A50">
        <v>49</v>
      </c>
      <c r="B50" t="s">
        <v>776</v>
      </c>
      <c r="C50" t="b">
        <v>1</v>
      </c>
      <c r="D50">
        <v>268315</v>
      </c>
      <c r="E50" t="s">
        <v>777</v>
      </c>
      <c r="F50">
        <v>155</v>
      </c>
      <c r="G50" s="1">
        <v>41625.714097222219</v>
      </c>
      <c r="H50" t="s">
        <v>778</v>
      </c>
    </row>
    <row r="51" spans="1:8" x14ac:dyDescent="0.25">
      <c r="A51">
        <v>50</v>
      </c>
      <c r="B51" t="s">
        <v>779</v>
      </c>
      <c r="C51" t="b">
        <v>1</v>
      </c>
      <c r="D51">
        <v>248259</v>
      </c>
      <c r="E51" t="s">
        <v>780</v>
      </c>
      <c r="F51">
        <v>160</v>
      </c>
      <c r="G51" s="1">
        <v>41625.724317129629</v>
      </c>
      <c r="H51" t="s">
        <v>781</v>
      </c>
    </row>
    <row r="52" spans="1:8" x14ac:dyDescent="0.25">
      <c r="A52">
        <v>51</v>
      </c>
      <c r="B52" t="s">
        <v>782</v>
      </c>
      <c r="C52" t="b">
        <v>0</v>
      </c>
      <c r="D52">
        <v>51791</v>
      </c>
      <c r="E52" t="s">
        <v>783</v>
      </c>
      <c r="F52">
        <v>208</v>
      </c>
      <c r="G52" s="1">
        <v>41628.427870370368</v>
      </c>
      <c r="H52" t="s">
        <v>784</v>
      </c>
    </row>
    <row r="53" spans="1:8" x14ac:dyDescent="0.25">
      <c r="A53">
        <v>52</v>
      </c>
      <c r="B53" t="s">
        <v>785</v>
      </c>
      <c r="C53" t="b">
        <v>0</v>
      </c>
      <c r="D53">
        <v>71597</v>
      </c>
      <c r="E53" t="s">
        <v>786</v>
      </c>
      <c r="F53">
        <v>208</v>
      </c>
      <c r="G53" s="1">
        <v>41628.432835648149</v>
      </c>
      <c r="H53" t="s">
        <v>787</v>
      </c>
    </row>
    <row r="54" spans="1:8" x14ac:dyDescent="0.25">
      <c r="A54">
        <v>53</v>
      </c>
      <c r="B54" t="s">
        <v>788</v>
      </c>
      <c r="C54" t="b">
        <v>0</v>
      </c>
      <c r="D54">
        <v>84146</v>
      </c>
      <c r="E54" t="s">
        <v>789</v>
      </c>
      <c r="F54">
        <v>208</v>
      </c>
      <c r="G54" s="1">
        <v>41628.43409722222</v>
      </c>
      <c r="H54" t="s">
        <v>790</v>
      </c>
    </row>
    <row r="55" spans="1:8" x14ac:dyDescent="0.25">
      <c r="A55">
        <v>54</v>
      </c>
      <c r="B55" t="s">
        <v>791</v>
      </c>
      <c r="C55" t="b">
        <v>0</v>
      </c>
      <c r="D55">
        <v>63183</v>
      </c>
      <c r="E55" t="s">
        <v>792</v>
      </c>
      <c r="F55">
        <v>208</v>
      </c>
      <c r="G55" s="1">
        <v>41628.435567129629</v>
      </c>
      <c r="H55" t="s">
        <v>793</v>
      </c>
    </row>
    <row r="56" spans="1:8" x14ac:dyDescent="0.25">
      <c r="A56">
        <v>55</v>
      </c>
      <c r="B56" t="s">
        <v>794</v>
      </c>
      <c r="C56" t="b">
        <v>0</v>
      </c>
      <c r="D56">
        <v>75763</v>
      </c>
      <c r="E56" t="s">
        <v>795</v>
      </c>
      <c r="F56">
        <v>208</v>
      </c>
      <c r="G56" s="1">
        <v>41628.447534722225</v>
      </c>
      <c r="H56" t="s">
        <v>796</v>
      </c>
    </row>
    <row r="57" spans="1:8" x14ac:dyDescent="0.25">
      <c r="A57">
        <v>56</v>
      </c>
      <c r="B57" t="s">
        <v>797</v>
      </c>
      <c r="C57" t="b">
        <v>0</v>
      </c>
      <c r="D57">
        <v>60662</v>
      </c>
      <c r="E57" t="s">
        <v>798</v>
      </c>
      <c r="F57">
        <v>208</v>
      </c>
      <c r="G57" s="1">
        <v>41628.447939814818</v>
      </c>
      <c r="H57" t="s">
        <v>799</v>
      </c>
    </row>
    <row r="58" spans="1:8" x14ac:dyDescent="0.25">
      <c r="A58">
        <v>57</v>
      </c>
      <c r="B58" t="s">
        <v>800</v>
      </c>
      <c r="C58" t="b">
        <v>0</v>
      </c>
      <c r="D58">
        <v>49714</v>
      </c>
      <c r="E58" t="s">
        <v>801</v>
      </c>
      <c r="F58">
        <v>168</v>
      </c>
      <c r="G58" s="1">
        <v>41628.480081018519</v>
      </c>
      <c r="H58" t="s">
        <v>802</v>
      </c>
    </row>
    <row r="59" spans="1:8" x14ac:dyDescent="0.25">
      <c r="A59">
        <v>58</v>
      </c>
      <c r="B59" t="s">
        <v>803</v>
      </c>
      <c r="C59" t="b">
        <v>0</v>
      </c>
      <c r="D59">
        <v>1404517</v>
      </c>
      <c r="E59" t="s">
        <v>804</v>
      </c>
      <c r="F59">
        <v>295</v>
      </c>
      <c r="G59" s="1">
        <v>41628.49454861111</v>
      </c>
      <c r="H59" t="s">
        <v>805</v>
      </c>
    </row>
    <row r="60" spans="1:8" x14ac:dyDescent="0.25">
      <c r="A60">
        <v>59</v>
      </c>
      <c r="B60" t="s">
        <v>806</v>
      </c>
      <c r="C60" t="b">
        <v>0</v>
      </c>
      <c r="D60">
        <v>1404517</v>
      </c>
      <c r="E60" t="s">
        <v>807</v>
      </c>
      <c r="F60">
        <v>295</v>
      </c>
      <c r="G60" s="1">
        <v>41628.495266203703</v>
      </c>
      <c r="H60" t="s">
        <v>808</v>
      </c>
    </row>
    <row r="61" spans="1:8" x14ac:dyDescent="0.25">
      <c r="A61">
        <v>60</v>
      </c>
      <c r="B61" t="s">
        <v>809</v>
      </c>
      <c r="C61" t="b">
        <v>0</v>
      </c>
      <c r="D61">
        <v>1404517</v>
      </c>
      <c r="E61" t="s">
        <v>810</v>
      </c>
      <c r="F61">
        <v>295</v>
      </c>
      <c r="G61" s="1">
        <v>41628.495833333334</v>
      </c>
      <c r="H61" t="s">
        <v>811</v>
      </c>
    </row>
    <row r="62" spans="1:8" x14ac:dyDescent="0.25">
      <c r="A62">
        <v>61</v>
      </c>
      <c r="B62" t="s">
        <v>812</v>
      </c>
      <c r="C62" t="b">
        <v>0</v>
      </c>
      <c r="D62">
        <v>1117253</v>
      </c>
      <c r="E62" t="s">
        <v>813</v>
      </c>
      <c r="F62">
        <v>295</v>
      </c>
      <c r="G62" s="1">
        <v>41628.497800925928</v>
      </c>
      <c r="H62" t="s">
        <v>814</v>
      </c>
    </row>
    <row r="63" spans="1:8" x14ac:dyDescent="0.25">
      <c r="A63">
        <v>62</v>
      </c>
      <c r="B63" t="s">
        <v>815</v>
      </c>
      <c r="C63" t="b">
        <v>0</v>
      </c>
      <c r="D63">
        <v>1404517</v>
      </c>
      <c r="E63" t="s">
        <v>816</v>
      </c>
      <c r="F63">
        <v>295</v>
      </c>
      <c r="G63" s="1">
        <v>41628.499178240738</v>
      </c>
      <c r="H63" t="s">
        <v>817</v>
      </c>
    </row>
    <row r="64" spans="1:8" x14ac:dyDescent="0.25">
      <c r="A64">
        <v>63</v>
      </c>
      <c r="B64" t="s">
        <v>818</v>
      </c>
      <c r="C64" t="b">
        <v>0</v>
      </c>
      <c r="D64">
        <v>799421</v>
      </c>
      <c r="E64" t="s">
        <v>819</v>
      </c>
      <c r="F64">
        <v>295</v>
      </c>
      <c r="G64" s="1">
        <v>41628.5</v>
      </c>
      <c r="H64" t="s">
        <v>820</v>
      </c>
    </row>
    <row r="65" spans="1:8" x14ac:dyDescent="0.25">
      <c r="A65">
        <v>64</v>
      </c>
      <c r="B65" t="s">
        <v>821</v>
      </c>
      <c r="C65" t="b">
        <v>0</v>
      </c>
      <c r="D65">
        <v>943301</v>
      </c>
      <c r="E65" t="s">
        <v>822</v>
      </c>
      <c r="F65">
        <v>295</v>
      </c>
      <c r="G65" s="1">
        <v>41628.503449074073</v>
      </c>
      <c r="H65" t="s">
        <v>823</v>
      </c>
    </row>
    <row r="66" spans="1:8" x14ac:dyDescent="0.25">
      <c r="A66">
        <v>65</v>
      </c>
      <c r="B66" t="s">
        <v>824</v>
      </c>
      <c r="C66" t="b">
        <v>0</v>
      </c>
      <c r="D66">
        <v>603527</v>
      </c>
      <c r="E66" t="s">
        <v>825</v>
      </c>
      <c r="F66">
        <v>295</v>
      </c>
      <c r="G66" s="1">
        <v>41628.505381944444</v>
      </c>
      <c r="H66" t="s">
        <v>826</v>
      </c>
    </row>
    <row r="67" spans="1:8" x14ac:dyDescent="0.25">
      <c r="A67">
        <v>66</v>
      </c>
      <c r="B67" t="s">
        <v>827</v>
      </c>
      <c r="C67" t="b">
        <v>0</v>
      </c>
      <c r="D67">
        <v>1404517</v>
      </c>
      <c r="E67" t="s">
        <v>828</v>
      </c>
      <c r="F67">
        <v>295</v>
      </c>
      <c r="G67" s="1">
        <v>41628.509791666664</v>
      </c>
      <c r="H67" t="s">
        <v>829</v>
      </c>
    </row>
    <row r="68" spans="1:8" x14ac:dyDescent="0.25">
      <c r="A68">
        <v>67</v>
      </c>
      <c r="B68" t="s">
        <v>830</v>
      </c>
      <c r="C68" t="b">
        <v>0</v>
      </c>
      <c r="D68">
        <v>1117253</v>
      </c>
      <c r="E68" t="s">
        <v>831</v>
      </c>
      <c r="F68">
        <v>295</v>
      </c>
      <c r="G68" s="1">
        <v>41628.510138888887</v>
      </c>
      <c r="H68" t="s">
        <v>832</v>
      </c>
    </row>
    <row r="69" spans="1:8" x14ac:dyDescent="0.25">
      <c r="A69">
        <v>68</v>
      </c>
      <c r="B69" t="s">
        <v>833</v>
      </c>
      <c r="C69" t="b">
        <v>0</v>
      </c>
      <c r="D69">
        <v>563311</v>
      </c>
      <c r="E69" t="s">
        <v>834</v>
      </c>
      <c r="F69">
        <v>295</v>
      </c>
      <c r="G69" s="1">
        <v>41628.510960648149</v>
      </c>
      <c r="H69" t="s">
        <v>835</v>
      </c>
    </row>
    <row r="70" spans="1:8" x14ac:dyDescent="0.25">
      <c r="A70">
        <v>69</v>
      </c>
      <c r="B70" t="s">
        <v>836</v>
      </c>
      <c r="C70" t="b">
        <v>0</v>
      </c>
      <c r="D70">
        <v>563311</v>
      </c>
      <c r="E70" t="s">
        <v>837</v>
      </c>
      <c r="F70">
        <v>295</v>
      </c>
      <c r="G70" s="1">
        <v>41628.511250000003</v>
      </c>
      <c r="H70" t="s">
        <v>838</v>
      </c>
    </row>
    <row r="71" spans="1:8" x14ac:dyDescent="0.25">
      <c r="A71">
        <v>70</v>
      </c>
      <c r="B71" t="s">
        <v>839</v>
      </c>
      <c r="C71" t="b">
        <v>0</v>
      </c>
      <c r="D71">
        <v>992567</v>
      </c>
      <c r="E71" t="s">
        <v>840</v>
      </c>
      <c r="F71">
        <v>295</v>
      </c>
      <c r="G71" s="1">
        <v>41628.511701388888</v>
      </c>
      <c r="H71" t="s">
        <v>841</v>
      </c>
    </row>
    <row r="72" spans="1:8" x14ac:dyDescent="0.25">
      <c r="A72">
        <v>71</v>
      </c>
      <c r="B72" t="s">
        <v>842</v>
      </c>
      <c r="C72" t="b">
        <v>0</v>
      </c>
      <c r="D72">
        <v>761027</v>
      </c>
      <c r="E72" t="s">
        <v>843</v>
      </c>
      <c r="F72">
        <v>295</v>
      </c>
      <c r="G72" s="1">
        <v>41628.512453703705</v>
      </c>
      <c r="H72" t="s">
        <v>844</v>
      </c>
    </row>
    <row r="73" spans="1:8" x14ac:dyDescent="0.25">
      <c r="A73">
        <v>72</v>
      </c>
      <c r="B73" t="s">
        <v>845</v>
      </c>
      <c r="C73" t="b">
        <v>0</v>
      </c>
      <c r="D73">
        <v>799421</v>
      </c>
      <c r="E73" t="s">
        <v>846</v>
      </c>
      <c r="F73">
        <v>295</v>
      </c>
      <c r="G73" s="1">
        <v>41628.512731481482</v>
      </c>
      <c r="H73" t="s">
        <v>847</v>
      </c>
    </row>
    <row r="74" spans="1:8" x14ac:dyDescent="0.25">
      <c r="A74">
        <v>73</v>
      </c>
      <c r="B74" t="s">
        <v>848</v>
      </c>
      <c r="C74" t="b">
        <v>0</v>
      </c>
      <c r="D74">
        <v>305561</v>
      </c>
      <c r="E74" t="s">
        <v>849</v>
      </c>
      <c r="F74">
        <v>295</v>
      </c>
      <c r="G74" s="1">
        <v>41628.513310185182</v>
      </c>
      <c r="H74" t="s">
        <v>850</v>
      </c>
    </row>
    <row r="75" spans="1:8" x14ac:dyDescent="0.25">
      <c r="A75">
        <v>74</v>
      </c>
      <c r="B75" t="s">
        <v>851</v>
      </c>
      <c r="C75" t="b">
        <v>0</v>
      </c>
      <c r="D75">
        <v>53466</v>
      </c>
      <c r="E75" t="s">
        <v>852</v>
      </c>
      <c r="F75">
        <v>168</v>
      </c>
      <c r="G75" s="1">
        <v>41628.558206018519</v>
      </c>
      <c r="H75" t="s">
        <v>853</v>
      </c>
    </row>
    <row r="76" spans="1:8" x14ac:dyDescent="0.25">
      <c r="A76">
        <v>75</v>
      </c>
      <c r="B76" t="s">
        <v>854</v>
      </c>
      <c r="C76" t="b">
        <v>0</v>
      </c>
      <c r="D76">
        <v>96624</v>
      </c>
      <c r="E76" t="s">
        <v>855</v>
      </c>
      <c r="F76">
        <v>168</v>
      </c>
      <c r="G76" s="1">
        <v>41628.564317129632</v>
      </c>
      <c r="H76" t="s">
        <v>856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5"/>
  <sheetViews>
    <sheetView tabSelected="1" workbookViewId="0">
      <selection activeCell="D455" sqref="B2:D455"/>
    </sheetView>
  </sheetViews>
  <sheetFormatPr baseColWidth="10" defaultRowHeight="15" x14ac:dyDescent="0.25"/>
  <sheetData>
    <row r="1" spans="1:4" x14ac:dyDescent="0.25">
      <c r="A1" s="2" t="s">
        <v>0</v>
      </c>
      <c r="B1" s="2" t="s">
        <v>562</v>
      </c>
      <c r="C1" s="2" t="s">
        <v>560</v>
      </c>
      <c r="D1" s="2" t="s">
        <v>561</v>
      </c>
    </row>
    <row r="2" spans="1:4" x14ac:dyDescent="0.25">
      <c r="B2">
        <f>completed!$A2</f>
        <v>241</v>
      </c>
      <c r="C2">
        <f>completed!$F2</f>
        <v>1</v>
      </c>
      <c r="D2">
        <f>completed!$G2</f>
        <v>1</v>
      </c>
    </row>
    <row r="3" spans="1:4" x14ac:dyDescent="0.25">
      <c r="B3">
        <f>completed!$A3</f>
        <v>242</v>
      </c>
      <c r="C3">
        <f>completed!$F3</f>
        <v>-1</v>
      </c>
      <c r="D3">
        <f>completed!$G3</f>
        <v>1</v>
      </c>
    </row>
    <row r="4" spans="1:4" x14ac:dyDescent="0.25">
      <c r="B4">
        <f>completed!$A4</f>
        <v>243</v>
      </c>
      <c r="C4">
        <f>completed!$F4</f>
        <v>-1</v>
      </c>
      <c r="D4">
        <f>completed!$G4</f>
        <v>1</v>
      </c>
    </row>
    <row r="5" spans="1:4" x14ac:dyDescent="0.25">
      <c r="B5">
        <f>completed!$A5</f>
        <v>244</v>
      </c>
      <c r="C5">
        <f>completed!$F5</f>
        <v>1</v>
      </c>
      <c r="D5">
        <f>completed!$G5</f>
        <v>0</v>
      </c>
    </row>
    <row r="6" spans="1:4" x14ac:dyDescent="0.25">
      <c r="B6">
        <f>completed!$A6</f>
        <v>245</v>
      </c>
      <c r="C6">
        <f>completed!$F6</f>
        <v>-1</v>
      </c>
      <c r="D6">
        <f>completed!$G6</f>
        <v>1</v>
      </c>
    </row>
    <row r="7" spans="1:4" x14ac:dyDescent="0.25">
      <c r="B7">
        <f>completed!$A7</f>
        <v>246</v>
      </c>
      <c r="C7">
        <f>completed!$F7</f>
        <v>-1</v>
      </c>
      <c r="D7">
        <f>completed!$G7</f>
        <v>1</v>
      </c>
    </row>
    <row r="8" spans="1:4" x14ac:dyDescent="0.25">
      <c r="B8">
        <f>completed!$A8</f>
        <v>247</v>
      </c>
      <c r="C8">
        <f>completed!$F8</f>
        <v>-1</v>
      </c>
      <c r="D8">
        <f>completed!$G8</f>
        <v>1</v>
      </c>
    </row>
    <row r="9" spans="1:4" x14ac:dyDescent="0.25">
      <c r="B9">
        <f>completed!$A9</f>
        <v>248</v>
      </c>
      <c r="C9">
        <f>completed!$F9</f>
        <v>-1</v>
      </c>
      <c r="D9">
        <f>completed!$G9</f>
        <v>1</v>
      </c>
    </row>
    <row r="10" spans="1:4" x14ac:dyDescent="0.25">
      <c r="B10">
        <f>completed!$A10</f>
        <v>249</v>
      </c>
      <c r="C10">
        <f>completed!$F10</f>
        <v>1</v>
      </c>
      <c r="D10">
        <f>completed!$G10</f>
        <v>1</v>
      </c>
    </row>
    <row r="11" spans="1:4" x14ac:dyDescent="0.25">
      <c r="B11">
        <f>completed!$A11</f>
        <v>250</v>
      </c>
      <c r="C11">
        <f>completed!$F11</f>
        <v>0</v>
      </c>
      <c r="D11">
        <f>completed!$G11</f>
        <v>1</v>
      </c>
    </row>
    <row r="12" spans="1:4" x14ac:dyDescent="0.25">
      <c r="B12">
        <f>completed!$A12</f>
        <v>251</v>
      </c>
      <c r="C12">
        <f>completed!$F12</f>
        <v>-1</v>
      </c>
      <c r="D12">
        <f>completed!$G12</f>
        <v>1</v>
      </c>
    </row>
    <row r="13" spans="1:4" x14ac:dyDescent="0.25">
      <c r="B13">
        <f>completed!$A13</f>
        <v>252</v>
      </c>
      <c r="C13">
        <f>completed!$F13</f>
        <v>-1</v>
      </c>
      <c r="D13">
        <f>completed!$G13</f>
        <v>1</v>
      </c>
    </row>
    <row r="14" spans="1:4" x14ac:dyDescent="0.25">
      <c r="B14">
        <f>completed!$A14</f>
        <v>253</v>
      </c>
      <c r="C14">
        <f>completed!$F14</f>
        <v>1</v>
      </c>
      <c r="D14">
        <f>completed!$G14</f>
        <v>1</v>
      </c>
    </row>
    <row r="15" spans="1:4" x14ac:dyDescent="0.25">
      <c r="B15">
        <f>completed!$A15</f>
        <v>254</v>
      </c>
      <c r="C15">
        <f>completed!$F15</f>
        <v>1</v>
      </c>
      <c r="D15">
        <f>completed!$G15</f>
        <v>1</v>
      </c>
    </row>
    <row r="16" spans="1:4" x14ac:dyDescent="0.25">
      <c r="B16">
        <f>completed!$A16</f>
        <v>255</v>
      </c>
      <c r="C16">
        <f>completed!$F16</f>
        <v>0</v>
      </c>
      <c r="D16">
        <f>completed!$G16</f>
        <v>1</v>
      </c>
    </row>
    <row r="17" spans="2:4" x14ac:dyDescent="0.25">
      <c r="B17">
        <f>completed!$A17</f>
        <v>256</v>
      </c>
      <c r="C17">
        <f>completed!$F17</f>
        <v>-1</v>
      </c>
      <c r="D17">
        <f>completed!$G17</f>
        <v>1</v>
      </c>
    </row>
    <row r="18" spans="2:4" x14ac:dyDescent="0.25">
      <c r="B18">
        <f>completed!$A18</f>
        <v>257</v>
      </c>
      <c r="C18">
        <f>completed!$F18</f>
        <v>0</v>
      </c>
      <c r="D18">
        <f>completed!$G18</f>
        <v>1</v>
      </c>
    </row>
    <row r="19" spans="2:4" x14ac:dyDescent="0.25">
      <c r="B19">
        <f>completed!$A19</f>
        <v>258</v>
      </c>
      <c r="C19">
        <f>completed!$F19</f>
        <v>0</v>
      </c>
      <c r="D19">
        <f>completed!$G19</f>
        <v>1</v>
      </c>
    </row>
    <row r="20" spans="2:4" x14ac:dyDescent="0.25">
      <c r="B20">
        <f>completed!$A20</f>
        <v>259</v>
      </c>
      <c r="C20">
        <f>completed!$F20</f>
        <v>0</v>
      </c>
      <c r="D20">
        <f>completed!$G20</f>
        <v>1</v>
      </c>
    </row>
    <row r="21" spans="2:4" x14ac:dyDescent="0.25">
      <c r="B21">
        <f>completed!$A21</f>
        <v>260</v>
      </c>
      <c r="C21">
        <f>completed!$F21</f>
        <v>0</v>
      </c>
      <c r="D21">
        <f>completed!$G21</f>
        <v>1</v>
      </c>
    </row>
    <row r="22" spans="2:4" x14ac:dyDescent="0.25">
      <c r="B22">
        <f>completed!$A22</f>
        <v>261</v>
      </c>
      <c r="C22">
        <f>completed!$F22</f>
        <v>1</v>
      </c>
      <c r="D22">
        <f>completed!$G22</f>
        <v>1</v>
      </c>
    </row>
    <row r="23" spans="2:4" x14ac:dyDescent="0.25">
      <c r="B23">
        <f>completed!$A23</f>
        <v>262</v>
      </c>
      <c r="C23">
        <f>completed!$F23</f>
        <v>-1</v>
      </c>
      <c r="D23">
        <f>completed!$G23</f>
        <v>1</v>
      </c>
    </row>
    <row r="24" spans="2:4" x14ac:dyDescent="0.25">
      <c r="B24">
        <f>completed!$A24</f>
        <v>263</v>
      </c>
      <c r="C24">
        <f>completed!$F24</f>
        <v>0</v>
      </c>
      <c r="D24">
        <f>completed!$G24</f>
        <v>1</v>
      </c>
    </row>
    <row r="25" spans="2:4" x14ac:dyDescent="0.25">
      <c r="B25">
        <f>completed!$A25</f>
        <v>264</v>
      </c>
      <c r="C25">
        <f>completed!$F25</f>
        <v>1</v>
      </c>
      <c r="D25">
        <f>completed!$G25</f>
        <v>1</v>
      </c>
    </row>
    <row r="26" spans="2:4" x14ac:dyDescent="0.25">
      <c r="B26">
        <f>completed!$A26</f>
        <v>265</v>
      </c>
      <c r="C26">
        <f>completed!$F26</f>
        <v>0</v>
      </c>
      <c r="D26">
        <f>completed!$G26</f>
        <v>1</v>
      </c>
    </row>
    <row r="27" spans="2:4" x14ac:dyDescent="0.25">
      <c r="B27">
        <f>completed!$A27</f>
        <v>266</v>
      </c>
      <c r="C27">
        <f>completed!$F27</f>
        <v>0</v>
      </c>
      <c r="D27">
        <f>completed!$G27</f>
        <v>1</v>
      </c>
    </row>
    <row r="28" spans="2:4" x14ac:dyDescent="0.25">
      <c r="B28">
        <f>completed!$A28</f>
        <v>267</v>
      </c>
      <c r="C28">
        <f>completed!$F28</f>
        <v>0</v>
      </c>
      <c r="D28">
        <f>completed!$G28</f>
        <v>1</v>
      </c>
    </row>
    <row r="29" spans="2:4" x14ac:dyDescent="0.25">
      <c r="B29">
        <f>completed!$A29</f>
        <v>268</v>
      </c>
      <c r="C29">
        <f>completed!$F29</f>
        <v>1</v>
      </c>
      <c r="D29">
        <f>completed!$G29</f>
        <v>1</v>
      </c>
    </row>
    <row r="30" spans="2:4" x14ac:dyDescent="0.25">
      <c r="B30">
        <f>completed!$A30</f>
        <v>269</v>
      </c>
      <c r="C30">
        <f>completed!$F30</f>
        <v>1</v>
      </c>
      <c r="D30">
        <f>completed!$G30</f>
        <v>1</v>
      </c>
    </row>
    <row r="31" spans="2:4" x14ac:dyDescent="0.25">
      <c r="B31">
        <f>completed!$A31</f>
        <v>270</v>
      </c>
      <c r="C31">
        <f>completed!$F31</f>
        <v>-1</v>
      </c>
      <c r="D31">
        <f>completed!$G31</f>
        <v>1</v>
      </c>
    </row>
    <row r="32" spans="2:4" x14ac:dyDescent="0.25">
      <c r="B32">
        <f>completed!$A32</f>
        <v>271</v>
      </c>
      <c r="C32">
        <f>completed!$F32</f>
        <v>0</v>
      </c>
      <c r="D32">
        <f>completed!$G32</f>
        <v>1</v>
      </c>
    </row>
    <row r="33" spans="2:4" x14ac:dyDescent="0.25">
      <c r="B33">
        <f>completed!$A33</f>
        <v>272</v>
      </c>
      <c r="C33">
        <f>completed!$F33</f>
        <v>1</v>
      </c>
      <c r="D33">
        <f>completed!$G33</f>
        <v>1</v>
      </c>
    </row>
    <row r="34" spans="2:4" x14ac:dyDescent="0.25">
      <c r="B34">
        <f>completed!$A34</f>
        <v>273</v>
      </c>
      <c r="C34">
        <f>completed!$F34</f>
        <v>1</v>
      </c>
      <c r="D34">
        <f>completed!$G34</f>
        <v>1</v>
      </c>
    </row>
    <row r="35" spans="2:4" x14ac:dyDescent="0.25">
      <c r="B35">
        <f>completed!$A35</f>
        <v>274</v>
      </c>
      <c r="C35">
        <f>completed!$F35</f>
        <v>-1</v>
      </c>
      <c r="D35">
        <f>completed!$G35</f>
        <v>1</v>
      </c>
    </row>
    <row r="36" spans="2:4" x14ac:dyDescent="0.25">
      <c r="B36">
        <f>completed!$A36</f>
        <v>275</v>
      </c>
      <c r="C36">
        <f>completed!$F36</f>
        <v>-1</v>
      </c>
      <c r="D36">
        <f>completed!$G36</f>
        <v>1</v>
      </c>
    </row>
    <row r="37" spans="2:4" x14ac:dyDescent="0.25">
      <c r="B37">
        <f>completed!$A37</f>
        <v>276</v>
      </c>
      <c r="C37">
        <f>completed!$F37</f>
        <v>-1</v>
      </c>
      <c r="D37">
        <f>completed!$G37</f>
        <v>1</v>
      </c>
    </row>
    <row r="38" spans="2:4" x14ac:dyDescent="0.25">
      <c r="B38">
        <f>completed!$A38</f>
        <v>277</v>
      </c>
      <c r="C38">
        <f>completed!$F38</f>
        <v>-1</v>
      </c>
      <c r="D38">
        <f>completed!$G38</f>
        <v>1</v>
      </c>
    </row>
    <row r="39" spans="2:4" x14ac:dyDescent="0.25">
      <c r="B39">
        <f>completed!$A39</f>
        <v>278</v>
      </c>
      <c r="C39">
        <f>completed!$F39</f>
        <v>-1</v>
      </c>
      <c r="D39">
        <f>completed!$G39</f>
        <v>1</v>
      </c>
    </row>
    <row r="40" spans="2:4" x14ac:dyDescent="0.25">
      <c r="B40">
        <f>completed!$A40</f>
        <v>279</v>
      </c>
      <c r="C40">
        <f>completed!$F40</f>
        <v>-1</v>
      </c>
      <c r="D40">
        <f>completed!$G40</f>
        <v>1</v>
      </c>
    </row>
    <row r="41" spans="2:4" x14ac:dyDescent="0.25">
      <c r="B41">
        <f>completed!$A41</f>
        <v>280</v>
      </c>
      <c r="C41">
        <f>completed!$F41</f>
        <v>0</v>
      </c>
      <c r="D41">
        <f>completed!$G41</f>
        <v>1</v>
      </c>
    </row>
    <row r="42" spans="2:4" x14ac:dyDescent="0.25">
      <c r="B42">
        <f>completed!$A42</f>
        <v>281</v>
      </c>
      <c r="C42">
        <f>completed!$F42</f>
        <v>-1</v>
      </c>
      <c r="D42">
        <f>completed!$G42</f>
        <v>1</v>
      </c>
    </row>
    <row r="43" spans="2:4" x14ac:dyDescent="0.25">
      <c r="B43">
        <f>completed!$A43</f>
        <v>282</v>
      </c>
      <c r="C43">
        <f>completed!$F43</f>
        <v>1</v>
      </c>
      <c r="D43">
        <f>completed!$G43</f>
        <v>1</v>
      </c>
    </row>
    <row r="44" spans="2:4" x14ac:dyDescent="0.25">
      <c r="B44">
        <f>completed!$A44</f>
        <v>283</v>
      </c>
      <c r="C44">
        <f>completed!$F44</f>
        <v>-1</v>
      </c>
      <c r="D44">
        <f>completed!$G44</f>
        <v>1</v>
      </c>
    </row>
    <row r="45" spans="2:4" x14ac:dyDescent="0.25">
      <c r="B45">
        <f>completed!$A45</f>
        <v>284</v>
      </c>
      <c r="C45">
        <f>completed!$F45</f>
        <v>1</v>
      </c>
      <c r="D45">
        <f>completed!$G45</f>
        <v>1</v>
      </c>
    </row>
    <row r="46" spans="2:4" x14ac:dyDescent="0.25">
      <c r="B46">
        <f>completed!$A46</f>
        <v>285</v>
      </c>
      <c r="C46">
        <f>completed!$F46</f>
        <v>-1</v>
      </c>
      <c r="D46">
        <f>completed!$G46</f>
        <v>1</v>
      </c>
    </row>
    <row r="47" spans="2:4" x14ac:dyDescent="0.25">
      <c r="B47">
        <f>completed!$A47</f>
        <v>430</v>
      </c>
      <c r="C47">
        <f>completed!$F47</f>
        <v>-1</v>
      </c>
      <c r="D47">
        <f>completed!$G47</f>
        <v>1</v>
      </c>
    </row>
    <row r="48" spans="2:4" x14ac:dyDescent="0.25">
      <c r="B48">
        <f>completed!$A48</f>
        <v>286</v>
      </c>
      <c r="C48">
        <f>completed!$F48</f>
        <v>1</v>
      </c>
      <c r="D48">
        <f>completed!$G48</f>
        <v>1</v>
      </c>
    </row>
    <row r="49" spans="2:4" x14ac:dyDescent="0.25">
      <c r="B49">
        <f>completed!$A49</f>
        <v>287</v>
      </c>
      <c r="C49">
        <f>completed!$F49</f>
        <v>-1</v>
      </c>
      <c r="D49">
        <f>completed!$G49</f>
        <v>1</v>
      </c>
    </row>
    <row r="50" spans="2:4" x14ac:dyDescent="0.25">
      <c r="B50">
        <f>completed!$A50</f>
        <v>288</v>
      </c>
      <c r="C50">
        <f>completed!$F50</f>
        <v>-1</v>
      </c>
      <c r="D50">
        <f>completed!$G50</f>
        <v>1</v>
      </c>
    </row>
    <row r="51" spans="2:4" x14ac:dyDescent="0.25">
      <c r="B51">
        <f>completed!$A51</f>
        <v>289</v>
      </c>
      <c r="C51">
        <f>completed!$F51</f>
        <v>-1</v>
      </c>
      <c r="D51">
        <f>completed!$G51</f>
        <v>1</v>
      </c>
    </row>
    <row r="52" spans="2:4" x14ac:dyDescent="0.25">
      <c r="B52">
        <f>completed!$A52</f>
        <v>290</v>
      </c>
      <c r="C52">
        <f>completed!$F52</f>
        <v>1</v>
      </c>
      <c r="D52">
        <f>completed!$G52</f>
        <v>1</v>
      </c>
    </row>
    <row r="53" spans="2:4" x14ac:dyDescent="0.25">
      <c r="B53">
        <f>completed!$A53</f>
        <v>291</v>
      </c>
      <c r="C53">
        <f>completed!$F53</f>
        <v>-1</v>
      </c>
      <c r="D53">
        <f>completed!$G53</f>
        <v>1</v>
      </c>
    </row>
    <row r="54" spans="2:4" x14ac:dyDescent="0.25">
      <c r="B54">
        <f>completed!$A54</f>
        <v>292</v>
      </c>
      <c r="C54">
        <f>completed!$F54</f>
        <v>0</v>
      </c>
      <c r="D54">
        <f>completed!$G54</f>
        <v>1</v>
      </c>
    </row>
    <row r="55" spans="2:4" x14ac:dyDescent="0.25">
      <c r="B55">
        <f>completed!$A55</f>
        <v>293</v>
      </c>
      <c r="C55">
        <f>completed!$F55</f>
        <v>-1</v>
      </c>
      <c r="D55">
        <f>completed!$G55</f>
        <v>1</v>
      </c>
    </row>
    <row r="56" spans="2:4" x14ac:dyDescent="0.25">
      <c r="B56">
        <f>completed!$A56</f>
        <v>294</v>
      </c>
      <c r="C56">
        <f>completed!$F56</f>
        <v>-1</v>
      </c>
      <c r="D56">
        <f>completed!$G56</f>
        <v>1</v>
      </c>
    </row>
    <row r="57" spans="2:4" x14ac:dyDescent="0.25">
      <c r="B57">
        <f>completed!$A57</f>
        <v>295</v>
      </c>
      <c r="C57">
        <f>completed!$F57</f>
        <v>1</v>
      </c>
      <c r="D57">
        <f>completed!$G57</f>
        <v>1</v>
      </c>
    </row>
    <row r="58" spans="2:4" x14ac:dyDescent="0.25">
      <c r="B58">
        <f>completed!$A58</f>
        <v>296</v>
      </c>
      <c r="C58">
        <f>completed!$F58</f>
        <v>1</v>
      </c>
      <c r="D58">
        <f>completed!$G58</f>
        <v>1</v>
      </c>
    </row>
    <row r="59" spans="2:4" x14ac:dyDescent="0.25">
      <c r="B59">
        <f>completed!$A59</f>
        <v>297</v>
      </c>
      <c r="C59">
        <f>completed!$F59</f>
        <v>-1</v>
      </c>
      <c r="D59">
        <f>completed!$G59</f>
        <v>1</v>
      </c>
    </row>
    <row r="60" spans="2:4" x14ac:dyDescent="0.25">
      <c r="B60">
        <f>completed!$A60</f>
        <v>298</v>
      </c>
      <c r="C60">
        <f>completed!$F60</f>
        <v>-1</v>
      </c>
      <c r="D60">
        <f>completed!$G60</f>
        <v>1</v>
      </c>
    </row>
    <row r="61" spans="2:4" x14ac:dyDescent="0.25">
      <c r="B61">
        <f>completed!$A61</f>
        <v>299</v>
      </c>
      <c r="C61">
        <f>completed!$F61</f>
        <v>1</v>
      </c>
      <c r="D61">
        <f>completed!$G61</f>
        <v>1</v>
      </c>
    </row>
    <row r="62" spans="2:4" x14ac:dyDescent="0.25">
      <c r="B62">
        <f>completed!$A62</f>
        <v>300</v>
      </c>
      <c r="C62">
        <f>completed!$F62</f>
        <v>1</v>
      </c>
      <c r="D62">
        <f>completed!$G62</f>
        <v>1</v>
      </c>
    </row>
    <row r="63" spans="2:4" x14ac:dyDescent="0.25">
      <c r="B63">
        <f>completed!$A63</f>
        <v>301</v>
      </c>
      <c r="C63">
        <f>completed!$F63</f>
        <v>-1</v>
      </c>
      <c r="D63">
        <f>completed!$G63</f>
        <v>1</v>
      </c>
    </row>
    <row r="64" spans="2:4" x14ac:dyDescent="0.25">
      <c r="B64">
        <f>completed!$A64</f>
        <v>302</v>
      </c>
      <c r="C64">
        <f>completed!$F64</f>
        <v>-1</v>
      </c>
      <c r="D64">
        <f>completed!$G64</f>
        <v>1</v>
      </c>
    </row>
    <row r="65" spans="2:4" x14ac:dyDescent="0.25">
      <c r="B65">
        <f>completed!$A65</f>
        <v>303</v>
      </c>
      <c r="C65">
        <f>completed!$F65</f>
        <v>1</v>
      </c>
      <c r="D65">
        <f>completed!$G65</f>
        <v>1</v>
      </c>
    </row>
    <row r="66" spans="2:4" x14ac:dyDescent="0.25">
      <c r="B66">
        <f>completed!$A66</f>
        <v>304</v>
      </c>
      <c r="C66">
        <f>completed!$F66</f>
        <v>-1</v>
      </c>
      <c r="D66">
        <f>completed!$G66</f>
        <v>1</v>
      </c>
    </row>
    <row r="67" spans="2:4" x14ac:dyDescent="0.25">
      <c r="B67">
        <f>completed!$A67</f>
        <v>305</v>
      </c>
      <c r="C67">
        <f>completed!$F67</f>
        <v>-1</v>
      </c>
      <c r="D67">
        <f>completed!$G67</f>
        <v>1</v>
      </c>
    </row>
    <row r="68" spans="2:4" x14ac:dyDescent="0.25">
      <c r="B68">
        <f>completed!$A68</f>
        <v>306</v>
      </c>
      <c r="C68">
        <f>completed!$F68</f>
        <v>-1</v>
      </c>
      <c r="D68">
        <f>completed!$G68</f>
        <v>0</v>
      </c>
    </row>
    <row r="69" spans="2:4" x14ac:dyDescent="0.25">
      <c r="B69">
        <f>completed!$A69</f>
        <v>307</v>
      </c>
      <c r="C69">
        <f>completed!$F69</f>
        <v>1</v>
      </c>
      <c r="D69">
        <f>completed!$G69</f>
        <v>1</v>
      </c>
    </row>
    <row r="70" spans="2:4" x14ac:dyDescent="0.25">
      <c r="B70">
        <f>completed!$A70</f>
        <v>308</v>
      </c>
      <c r="C70">
        <f>completed!$F70</f>
        <v>-1</v>
      </c>
      <c r="D70">
        <f>completed!$G70</f>
        <v>0</v>
      </c>
    </row>
    <row r="71" spans="2:4" x14ac:dyDescent="0.25">
      <c r="B71">
        <f>completed!$A71</f>
        <v>309</v>
      </c>
      <c r="C71">
        <f>completed!$F71</f>
        <v>-1</v>
      </c>
      <c r="D71">
        <f>completed!$G71</f>
        <v>0</v>
      </c>
    </row>
    <row r="72" spans="2:4" x14ac:dyDescent="0.25">
      <c r="B72">
        <f>completed!$A72</f>
        <v>310</v>
      </c>
      <c r="C72">
        <f>completed!$F72</f>
        <v>-1</v>
      </c>
      <c r="D72">
        <f>completed!$G72</f>
        <v>1</v>
      </c>
    </row>
    <row r="73" spans="2:4" x14ac:dyDescent="0.25">
      <c r="B73">
        <f>completed!$A73</f>
        <v>311</v>
      </c>
      <c r="C73">
        <f>completed!$F73</f>
        <v>-1</v>
      </c>
      <c r="D73">
        <f>completed!$G73</f>
        <v>1</v>
      </c>
    </row>
    <row r="74" spans="2:4" x14ac:dyDescent="0.25">
      <c r="B74">
        <f>completed!$A74</f>
        <v>312</v>
      </c>
      <c r="C74">
        <f>completed!$F74</f>
        <v>1</v>
      </c>
      <c r="D74">
        <f>completed!$G74</f>
        <v>1</v>
      </c>
    </row>
    <row r="75" spans="2:4" x14ac:dyDescent="0.25">
      <c r="B75">
        <f>completed!$A75</f>
        <v>313</v>
      </c>
      <c r="C75">
        <f>completed!$F75</f>
        <v>-1</v>
      </c>
      <c r="D75">
        <f>completed!$G75</f>
        <v>1</v>
      </c>
    </row>
    <row r="76" spans="2:4" x14ac:dyDescent="0.25">
      <c r="B76">
        <f>completed!$A76</f>
        <v>314</v>
      </c>
      <c r="C76">
        <f>completed!$F76</f>
        <v>-1</v>
      </c>
      <c r="D76">
        <f>completed!$G76</f>
        <v>1</v>
      </c>
    </row>
    <row r="77" spans="2:4" x14ac:dyDescent="0.25">
      <c r="B77">
        <f>completed!$A77</f>
        <v>315</v>
      </c>
      <c r="C77">
        <f>completed!$F77</f>
        <v>1</v>
      </c>
      <c r="D77">
        <f>completed!$G77</f>
        <v>1</v>
      </c>
    </row>
    <row r="78" spans="2:4" x14ac:dyDescent="0.25">
      <c r="B78">
        <f>completed!$A78</f>
        <v>316</v>
      </c>
      <c r="C78">
        <f>completed!$F78</f>
        <v>0</v>
      </c>
      <c r="D78">
        <f>completed!$G78</f>
        <v>1</v>
      </c>
    </row>
    <row r="79" spans="2:4" x14ac:dyDescent="0.25">
      <c r="B79">
        <f>completed!$A79</f>
        <v>317</v>
      </c>
      <c r="C79">
        <f>completed!$F79</f>
        <v>-1</v>
      </c>
      <c r="D79">
        <f>completed!$G79</f>
        <v>1</v>
      </c>
    </row>
    <row r="80" spans="2:4" x14ac:dyDescent="0.25">
      <c r="B80">
        <f>completed!$A80</f>
        <v>318</v>
      </c>
      <c r="C80">
        <f>completed!$F80</f>
        <v>-1</v>
      </c>
      <c r="D80">
        <f>completed!$G80</f>
        <v>1</v>
      </c>
    </row>
    <row r="81" spans="2:4" x14ac:dyDescent="0.25">
      <c r="B81">
        <f>completed!$A81</f>
        <v>319</v>
      </c>
      <c r="C81">
        <f>completed!$F81</f>
        <v>-1</v>
      </c>
      <c r="D81">
        <f>completed!$G81</f>
        <v>1</v>
      </c>
    </row>
    <row r="82" spans="2:4" x14ac:dyDescent="0.25">
      <c r="B82">
        <f>completed!$A82</f>
        <v>320</v>
      </c>
      <c r="C82">
        <f>completed!$F82</f>
        <v>-1</v>
      </c>
      <c r="D82">
        <f>completed!$G82</f>
        <v>1</v>
      </c>
    </row>
    <row r="83" spans="2:4" x14ac:dyDescent="0.25">
      <c r="B83">
        <f>completed!$A83</f>
        <v>321</v>
      </c>
      <c r="C83">
        <f>completed!$F83</f>
        <v>-1</v>
      </c>
      <c r="D83">
        <f>completed!$G83</f>
        <v>1</v>
      </c>
    </row>
    <row r="84" spans="2:4" x14ac:dyDescent="0.25">
      <c r="B84">
        <f>completed!$A84</f>
        <v>322</v>
      </c>
      <c r="C84">
        <f>completed!$F84</f>
        <v>-1</v>
      </c>
      <c r="D84">
        <f>completed!$G84</f>
        <v>1</v>
      </c>
    </row>
    <row r="85" spans="2:4" x14ac:dyDescent="0.25">
      <c r="B85">
        <f>completed!$A85</f>
        <v>323</v>
      </c>
      <c r="C85">
        <f>completed!$F85</f>
        <v>-1</v>
      </c>
      <c r="D85">
        <f>completed!$G85</f>
        <v>1</v>
      </c>
    </row>
    <row r="86" spans="2:4" x14ac:dyDescent="0.25">
      <c r="B86">
        <f>completed!$A86</f>
        <v>324</v>
      </c>
      <c r="C86">
        <f>completed!$F86</f>
        <v>-1</v>
      </c>
      <c r="D86">
        <f>completed!$G86</f>
        <v>1</v>
      </c>
    </row>
    <row r="87" spans="2:4" x14ac:dyDescent="0.25">
      <c r="B87">
        <f>completed!$A87</f>
        <v>325</v>
      </c>
      <c r="C87">
        <f>completed!$F87</f>
        <v>0</v>
      </c>
      <c r="D87">
        <f>completed!$G87</f>
        <v>1</v>
      </c>
    </row>
    <row r="88" spans="2:4" x14ac:dyDescent="0.25">
      <c r="B88">
        <f>completed!$A88</f>
        <v>326</v>
      </c>
      <c r="C88">
        <f>completed!$F88</f>
        <v>-1</v>
      </c>
      <c r="D88">
        <f>completed!$G88</f>
        <v>1</v>
      </c>
    </row>
    <row r="89" spans="2:4" x14ac:dyDescent="0.25">
      <c r="B89">
        <f>completed!$A89</f>
        <v>327</v>
      </c>
      <c r="C89">
        <f>completed!$F89</f>
        <v>1</v>
      </c>
      <c r="D89">
        <f>completed!$G89</f>
        <v>1</v>
      </c>
    </row>
    <row r="90" spans="2:4" x14ac:dyDescent="0.25">
      <c r="B90">
        <f>completed!$A90</f>
        <v>328</v>
      </c>
      <c r="C90">
        <f>completed!$F90</f>
        <v>0</v>
      </c>
      <c r="D90">
        <f>completed!$G90</f>
        <v>1</v>
      </c>
    </row>
    <row r="91" spans="2:4" x14ac:dyDescent="0.25">
      <c r="B91">
        <f>completed!$A91</f>
        <v>329</v>
      </c>
      <c r="C91">
        <f>completed!$F91</f>
        <v>-1</v>
      </c>
      <c r="D91">
        <f>completed!$G91</f>
        <v>1</v>
      </c>
    </row>
    <row r="92" spans="2:4" x14ac:dyDescent="0.25">
      <c r="B92">
        <f>completed!$A92</f>
        <v>330</v>
      </c>
      <c r="C92">
        <f>completed!$F92</f>
        <v>1</v>
      </c>
      <c r="D92">
        <f>completed!$G92</f>
        <v>1</v>
      </c>
    </row>
    <row r="93" spans="2:4" x14ac:dyDescent="0.25">
      <c r="B93">
        <f>completed!$A93</f>
        <v>331</v>
      </c>
      <c r="C93">
        <f>completed!$F93</f>
        <v>-1</v>
      </c>
      <c r="D93">
        <f>completed!$G93</f>
        <v>1</v>
      </c>
    </row>
    <row r="94" spans="2:4" x14ac:dyDescent="0.25">
      <c r="B94">
        <f>completed!$A94</f>
        <v>332</v>
      </c>
      <c r="C94">
        <f>completed!$F94</f>
        <v>-1</v>
      </c>
      <c r="D94">
        <f>completed!$G94</f>
        <v>1</v>
      </c>
    </row>
    <row r="95" spans="2:4" x14ac:dyDescent="0.25">
      <c r="B95">
        <f>completed!$A95</f>
        <v>333</v>
      </c>
      <c r="C95">
        <f>completed!$F95</f>
        <v>-1</v>
      </c>
      <c r="D95">
        <f>completed!$G95</f>
        <v>1</v>
      </c>
    </row>
    <row r="96" spans="2:4" x14ac:dyDescent="0.25">
      <c r="B96">
        <f>completed!$A96</f>
        <v>334</v>
      </c>
      <c r="C96">
        <f>completed!$F96</f>
        <v>-1</v>
      </c>
      <c r="D96">
        <f>completed!$G96</f>
        <v>1</v>
      </c>
    </row>
    <row r="97" spans="2:4" x14ac:dyDescent="0.25">
      <c r="B97">
        <f>completed!$A97</f>
        <v>335</v>
      </c>
      <c r="C97">
        <f>completed!$F97</f>
        <v>-1</v>
      </c>
      <c r="D97">
        <f>completed!$G97</f>
        <v>1</v>
      </c>
    </row>
    <row r="98" spans="2:4" x14ac:dyDescent="0.25">
      <c r="B98">
        <f>completed!$A98</f>
        <v>336</v>
      </c>
      <c r="C98">
        <f>completed!$F98</f>
        <v>-1</v>
      </c>
      <c r="D98">
        <f>completed!$G98</f>
        <v>1</v>
      </c>
    </row>
    <row r="99" spans="2:4" x14ac:dyDescent="0.25">
      <c r="B99">
        <f>completed!$A99</f>
        <v>337</v>
      </c>
      <c r="C99">
        <f>completed!$F99</f>
        <v>-1</v>
      </c>
      <c r="D99">
        <f>completed!$G99</f>
        <v>1</v>
      </c>
    </row>
    <row r="100" spans="2:4" x14ac:dyDescent="0.25">
      <c r="B100">
        <f>completed!$A100</f>
        <v>338</v>
      </c>
      <c r="C100">
        <f>completed!$F100</f>
        <v>1</v>
      </c>
      <c r="D100">
        <f>completed!$G100</f>
        <v>1</v>
      </c>
    </row>
    <row r="101" spans="2:4" x14ac:dyDescent="0.25">
      <c r="B101">
        <f>completed!$A101</f>
        <v>339</v>
      </c>
      <c r="C101">
        <f>completed!$F101</f>
        <v>-1</v>
      </c>
      <c r="D101">
        <f>completed!$G101</f>
        <v>1</v>
      </c>
    </row>
    <row r="102" spans="2:4" x14ac:dyDescent="0.25">
      <c r="B102">
        <f>completed!$A102</f>
        <v>340</v>
      </c>
      <c r="C102">
        <f>completed!$F102</f>
        <v>-1</v>
      </c>
      <c r="D102">
        <f>completed!$G102</f>
        <v>1</v>
      </c>
    </row>
    <row r="103" spans="2:4" x14ac:dyDescent="0.25">
      <c r="B103">
        <f>completed!$A103</f>
        <v>341</v>
      </c>
      <c r="C103">
        <f>completed!$F103</f>
        <v>-1</v>
      </c>
      <c r="D103">
        <f>completed!$G103</f>
        <v>1</v>
      </c>
    </row>
    <row r="104" spans="2:4" x14ac:dyDescent="0.25">
      <c r="B104">
        <f>completed!$A104</f>
        <v>342</v>
      </c>
      <c r="C104">
        <f>completed!$F104</f>
        <v>-1</v>
      </c>
      <c r="D104">
        <f>completed!$G104</f>
        <v>1</v>
      </c>
    </row>
    <row r="105" spans="2:4" x14ac:dyDescent="0.25">
      <c r="B105">
        <f>completed!$A105</f>
        <v>343</v>
      </c>
      <c r="C105">
        <f>completed!$F105</f>
        <v>1</v>
      </c>
      <c r="D105">
        <f>completed!$G105</f>
        <v>0</v>
      </c>
    </row>
    <row r="106" spans="2:4" x14ac:dyDescent="0.25">
      <c r="B106">
        <f>completed!$A106</f>
        <v>344</v>
      </c>
      <c r="C106">
        <f>completed!$F106</f>
        <v>-1</v>
      </c>
      <c r="D106">
        <f>completed!$G106</f>
        <v>1</v>
      </c>
    </row>
    <row r="107" spans="2:4" x14ac:dyDescent="0.25">
      <c r="B107">
        <f>completed!$A107</f>
        <v>345</v>
      </c>
      <c r="C107">
        <f>completed!$F107</f>
        <v>0</v>
      </c>
      <c r="D107">
        <f>completed!$G107</f>
        <v>1</v>
      </c>
    </row>
    <row r="108" spans="2:4" x14ac:dyDescent="0.25">
      <c r="B108">
        <f>completed!$A108</f>
        <v>346</v>
      </c>
      <c r="C108">
        <f>completed!$F108</f>
        <v>1</v>
      </c>
      <c r="D108">
        <f>completed!$G108</f>
        <v>1</v>
      </c>
    </row>
    <row r="109" spans="2:4" x14ac:dyDescent="0.25">
      <c r="B109">
        <f>completed!$A109</f>
        <v>347</v>
      </c>
      <c r="C109">
        <f>completed!$F109</f>
        <v>-1</v>
      </c>
      <c r="D109">
        <f>completed!$G109</f>
        <v>1</v>
      </c>
    </row>
    <row r="110" spans="2:4" x14ac:dyDescent="0.25">
      <c r="B110">
        <f>completed!$A110</f>
        <v>348</v>
      </c>
      <c r="C110">
        <f>completed!$F110</f>
        <v>-1</v>
      </c>
      <c r="D110">
        <f>completed!$G110</f>
        <v>1</v>
      </c>
    </row>
    <row r="111" spans="2:4" x14ac:dyDescent="0.25">
      <c r="B111">
        <f>completed!$A111</f>
        <v>349</v>
      </c>
      <c r="C111">
        <f>completed!$F111</f>
        <v>-1</v>
      </c>
      <c r="D111">
        <f>completed!$G111</f>
        <v>1</v>
      </c>
    </row>
    <row r="112" spans="2:4" x14ac:dyDescent="0.25">
      <c r="B112">
        <f>completed!$A112</f>
        <v>350</v>
      </c>
      <c r="C112">
        <f>completed!$F112</f>
        <v>-1</v>
      </c>
      <c r="D112">
        <f>completed!$G112</f>
        <v>1</v>
      </c>
    </row>
    <row r="113" spans="2:4" x14ac:dyDescent="0.25">
      <c r="B113">
        <f>completed!$A113</f>
        <v>351</v>
      </c>
      <c r="C113">
        <f>completed!$F113</f>
        <v>-1</v>
      </c>
      <c r="D113">
        <f>completed!$G113</f>
        <v>1</v>
      </c>
    </row>
    <row r="114" spans="2:4" x14ac:dyDescent="0.25">
      <c r="B114">
        <f>completed!$A114</f>
        <v>352</v>
      </c>
      <c r="C114">
        <f>completed!$F114</f>
        <v>-1</v>
      </c>
      <c r="D114">
        <f>completed!$G114</f>
        <v>1</v>
      </c>
    </row>
    <row r="115" spans="2:4" x14ac:dyDescent="0.25">
      <c r="B115">
        <f>completed!$A115</f>
        <v>353</v>
      </c>
      <c r="C115">
        <f>completed!$F115</f>
        <v>-1</v>
      </c>
      <c r="D115">
        <f>completed!$G115</f>
        <v>1</v>
      </c>
    </row>
    <row r="116" spans="2:4" x14ac:dyDescent="0.25">
      <c r="B116">
        <f>completed!$A116</f>
        <v>354</v>
      </c>
      <c r="C116">
        <f>completed!$F116</f>
        <v>-1</v>
      </c>
      <c r="D116">
        <f>completed!$G116</f>
        <v>1</v>
      </c>
    </row>
    <row r="117" spans="2:4" x14ac:dyDescent="0.25">
      <c r="B117">
        <f>completed!$A117</f>
        <v>355</v>
      </c>
      <c r="C117">
        <f>completed!$F117</f>
        <v>-1</v>
      </c>
      <c r="D117">
        <f>completed!$G117</f>
        <v>1</v>
      </c>
    </row>
    <row r="118" spans="2:4" x14ac:dyDescent="0.25">
      <c r="B118">
        <f>completed!$A118</f>
        <v>356</v>
      </c>
      <c r="C118">
        <f>completed!$F118</f>
        <v>-1</v>
      </c>
      <c r="D118">
        <f>completed!$G118</f>
        <v>1</v>
      </c>
    </row>
    <row r="119" spans="2:4" x14ac:dyDescent="0.25">
      <c r="B119">
        <f>completed!$A119</f>
        <v>357</v>
      </c>
      <c r="C119">
        <f>completed!$F119</f>
        <v>-1</v>
      </c>
      <c r="D119">
        <f>completed!$G119</f>
        <v>1</v>
      </c>
    </row>
    <row r="120" spans="2:4" x14ac:dyDescent="0.25">
      <c r="B120">
        <f>completed!$A120</f>
        <v>358</v>
      </c>
      <c r="C120">
        <f>completed!$F120</f>
        <v>-1</v>
      </c>
      <c r="D120">
        <f>completed!$G120</f>
        <v>1</v>
      </c>
    </row>
    <row r="121" spans="2:4" x14ac:dyDescent="0.25">
      <c r="B121">
        <f>completed!$A121</f>
        <v>359</v>
      </c>
      <c r="C121">
        <f>completed!$F121</f>
        <v>-1</v>
      </c>
      <c r="D121">
        <f>completed!$G121</f>
        <v>1</v>
      </c>
    </row>
    <row r="122" spans="2:4" x14ac:dyDescent="0.25">
      <c r="B122">
        <f>completed!$A122</f>
        <v>360</v>
      </c>
      <c r="C122">
        <f>completed!$F122</f>
        <v>-1</v>
      </c>
      <c r="D122">
        <f>completed!$G122</f>
        <v>1</v>
      </c>
    </row>
    <row r="123" spans="2:4" x14ac:dyDescent="0.25">
      <c r="B123">
        <f>completed!$A123</f>
        <v>361</v>
      </c>
      <c r="C123">
        <f>completed!$F123</f>
        <v>1</v>
      </c>
      <c r="D123">
        <f>completed!$G123</f>
        <v>1</v>
      </c>
    </row>
    <row r="124" spans="2:4" x14ac:dyDescent="0.25">
      <c r="B124">
        <f>completed!$A124</f>
        <v>362</v>
      </c>
      <c r="C124">
        <f>completed!$F124</f>
        <v>-1</v>
      </c>
      <c r="D124">
        <f>completed!$G124</f>
        <v>1</v>
      </c>
    </row>
    <row r="125" spans="2:4" x14ac:dyDescent="0.25">
      <c r="B125">
        <f>completed!$A125</f>
        <v>363</v>
      </c>
      <c r="C125">
        <f>completed!$F125</f>
        <v>1</v>
      </c>
      <c r="D125">
        <f>completed!$G125</f>
        <v>1</v>
      </c>
    </row>
    <row r="126" spans="2:4" x14ac:dyDescent="0.25">
      <c r="B126">
        <f>completed!$A126</f>
        <v>364</v>
      </c>
      <c r="C126">
        <f>completed!$F126</f>
        <v>0</v>
      </c>
      <c r="D126">
        <f>completed!$G126</f>
        <v>1</v>
      </c>
    </row>
    <row r="127" spans="2:4" x14ac:dyDescent="0.25">
      <c r="B127">
        <f>completed!$A127</f>
        <v>365</v>
      </c>
      <c r="C127">
        <f>completed!$F127</f>
        <v>1</v>
      </c>
      <c r="D127">
        <f>completed!$G127</f>
        <v>1</v>
      </c>
    </row>
    <row r="128" spans="2:4" x14ac:dyDescent="0.25">
      <c r="B128">
        <f>completed!$A128</f>
        <v>366</v>
      </c>
      <c r="C128">
        <f>completed!$F128</f>
        <v>1</v>
      </c>
      <c r="D128">
        <f>completed!$G128</f>
        <v>1</v>
      </c>
    </row>
    <row r="129" spans="2:4" x14ac:dyDescent="0.25">
      <c r="B129">
        <f>completed!$A129</f>
        <v>367</v>
      </c>
      <c r="C129">
        <f>completed!$F129</f>
        <v>0</v>
      </c>
      <c r="D129">
        <f>completed!$G129</f>
        <v>1</v>
      </c>
    </row>
    <row r="130" spans="2:4" x14ac:dyDescent="0.25">
      <c r="B130">
        <f>completed!$A130</f>
        <v>368</v>
      </c>
      <c r="C130">
        <f>completed!$F130</f>
        <v>-1</v>
      </c>
      <c r="D130">
        <f>completed!$G130</f>
        <v>1</v>
      </c>
    </row>
    <row r="131" spans="2:4" x14ac:dyDescent="0.25">
      <c r="B131">
        <f>completed!$A131</f>
        <v>369</v>
      </c>
      <c r="C131">
        <f>completed!$F131</f>
        <v>-1</v>
      </c>
      <c r="D131">
        <f>completed!$G131</f>
        <v>1</v>
      </c>
    </row>
    <row r="132" spans="2:4" x14ac:dyDescent="0.25">
      <c r="B132">
        <f>completed!$A132</f>
        <v>370</v>
      </c>
      <c r="C132">
        <f>completed!$F132</f>
        <v>-1</v>
      </c>
      <c r="D132">
        <f>completed!$G132</f>
        <v>1</v>
      </c>
    </row>
    <row r="133" spans="2:4" x14ac:dyDescent="0.25">
      <c r="B133">
        <f>completed!$A133</f>
        <v>371</v>
      </c>
      <c r="C133">
        <f>completed!$F133</f>
        <v>-1</v>
      </c>
      <c r="D133">
        <f>completed!$G133</f>
        <v>1</v>
      </c>
    </row>
    <row r="134" spans="2:4" x14ac:dyDescent="0.25">
      <c r="B134">
        <f>completed!$A134</f>
        <v>372</v>
      </c>
      <c r="C134">
        <f>completed!$F134</f>
        <v>-1</v>
      </c>
      <c r="D134">
        <f>completed!$G134</f>
        <v>1</v>
      </c>
    </row>
    <row r="135" spans="2:4" x14ac:dyDescent="0.25">
      <c r="B135">
        <f>completed!$A135</f>
        <v>373</v>
      </c>
      <c r="C135">
        <f>completed!$F135</f>
        <v>-1</v>
      </c>
      <c r="D135">
        <f>completed!$G135</f>
        <v>1</v>
      </c>
    </row>
    <row r="136" spans="2:4" x14ac:dyDescent="0.25">
      <c r="B136">
        <f>completed!$A136</f>
        <v>374</v>
      </c>
      <c r="C136">
        <f>completed!$F136</f>
        <v>-1</v>
      </c>
      <c r="D136">
        <f>completed!$G136</f>
        <v>1</v>
      </c>
    </row>
    <row r="137" spans="2:4" x14ac:dyDescent="0.25">
      <c r="B137">
        <f>completed!$A137</f>
        <v>375</v>
      </c>
      <c r="C137">
        <f>completed!$F137</f>
        <v>-1</v>
      </c>
      <c r="D137">
        <f>completed!$G137</f>
        <v>1</v>
      </c>
    </row>
    <row r="138" spans="2:4" x14ac:dyDescent="0.25">
      <c r="B138">
        <f>completed!$A138</f>
        <v>376</v>
      </c>
      <c r="C138">
        <f>completed!$F138</f>
        <v>-1</v>
      </c>
      <c r="D138">
        <f>completed!$G138</f>
        <v>1</v>
      </c>
    </row>
    <row r="139" spans="2:4" x14ac:dyDescent="0.25">
      <c r="B139">
        <f>completed!$A139</f>
        <v>377</v>
      </c>
      <c r="C139">
        <f>completed!$F139</f>
        <v>-1</v>
      </c>
      <c r="D139">
        <f>completed!$G139</f>
        <v>1</v>
      </c>
    </row>
    <row r="140" spans="2:4" x14ac:dyDescent="0.25">
      <c r="B140">
        <f>completed!$A140</f>
        <v>378</v>
      </c>
      <c r="C140">
        <f>completed!$F140</f>
        <v>0</v>
      </c>
      <c r="D140">
        <f>completed!$G140</f>
        <v>1</v>
      </c>
    </row>
    <row r="141" spans="2:4" x14ac:dyDescent="0.25">
      <c r="B141">
        <f>completed!$A141</f>
        <v>379</v>
      </c>
      <c r="C141">
        <f>completed!$F141</f>
        <v>1</v>
      </c>
      <c r="D141">
        <f>completed!$G141</f>
        <v>1</v>
      </c>
    </row>
    <row r="142" spans="2:4" x14ac:dyDescent="0.25">
      <c r="B142">
        <f>completed!$A142</f>
        <v>380</v>
      </c>
      <c r="C142">
        <f>completed!$F142</f>
        <v>-1</v>
      </c>
      <c r="D142">
        <f>completed!$G142</f>
        <v>1</v>
      </c>
    </row>
    <row r="143" spans="2:4" x14ac:dyDescent="0.25">
      <c r="B143">
        <f>completed!$A143</f>
        <v>381</v>
      </c>
      <c r="C143">
        <f>completed!$F143</f>
        <v>-1</v>
      </c>
      <c r="D143">
        <f>completed!$G143</f>
        <v>1</v>
      </c>
    </row>
    <row r="144" spans="2:4" x14ac:dyDescent="0.25">
      <c r="B144">
        <f>completed!$A144</f>
        <v>382</v>
      </c>
      <c r="C144">
        <f>completed!$F144</f>
        <v>-1</v>
      </c>
      <c r="D144">
        <f>completed!$G144</f>
        <v>1</v>
      </c>
    </row>
    <row r="145" spans="2:4" x14ac:dyDescent="0.25">
      <c r="B145">
        <f>completed!$A145</f>
        <v>383</v>
      </c>
      <c r="C145">
        <f>completed!$F145</f>
        <v>-1</v>
      </c>
      <c r="D145">
        <f>completed!$G145</f>
        <v>1</v>
      </c>
    </row>
    <row r="146" spans="2:4" x14ac:dyDescent="0.25">
      <c r="B146">
        <f>completed!$A146</f>
        <v>384</v>
      </c>
      <c r="C146">
        <f>completed!$F146</f>
        <v>-1</v>
      </c>
      <c r="D146">
        <f>completed!$G146</f>
        <v>1</v>
      </c>
    </row>
    <row r="147" spans="2:4" x14ac:dyDescent="0.25">
      <c r="B147">
        <f>completed!$A147</f>
        <v>385</v>
      </c>
      <c r="C147">
        <f>completed!$F147</f>
        <v>-1</v>
      </c>
      <c r="D147">
        <f>completed!$G147</f>
        <v>1</v>
      </c>
    </row>
    <row r="148" spans="2:4" x14ac:dyDescent="0.25">
      <c r="B148">
        <f>completed!$A148</f>
        <v>386</v>
      </c>
      <c r="C148">
        <f>completed!$F148</f>
        <v>0</v>
      </c>
      <c r="D148">
        <f>completed!$G148</f>
        <v>1</v>
      </c>
    </row>
    <row r="149" spans="2:4" x14ac:dyDescent="0.25">
      <c r="B149">
        <f>completed!$A149</f>
        <v>387</v>
      </c>
      <c r="C149">
        <f>completed!$F149</f>
        <v>-1</v>
      </c>
      <c r="D149">
        <f>completed!$G149</f>
        <v>1</v>
      </c>
    </row>
    <row r="150" spans="2:4" x14ac:dyDescent="0.25">
      <c r="B150">
        <f>completed!$A150</f>
        <v>388</v>
      </c>
      <c r="C150">
        <f>completed!$F150</f>
        <v>1</v>
      </c>
      <c r="D150">
        <f>completed!$G150</f>
        <v>1</v>
      </c>
    </row>
    <row r="151" spans="2:4" x14ac:dyDescent="0.25">
      <c r="B151">
        <f>completed!$A151</f>
        <v>389</v>
      </c>
      <c r="C151">
        <f>completed!$F151</f>
        <v>-1</v>
      </c>
      <c r="D151">
        <f>completed!$G151</f>
        <v>1</v>
      </c>
    </row>
    <row r="152" spans="2:4" x14ac:dyDescent="0.25">
      <c r="B152">
        <f>completed!$A152</f>
        <v>390</v>
      </c>
      <c r="C152">
        <f>completed!$F152</f>
        <v>-1</v>
      </c>
      <c r="D152">
        <f>completed!$G152</f>
        <v>1</v>
      </c>
    </row>
    <row r="153" spans="2:4" x14ac:dyDescent="0.25">
      <c r="B153">
        <f>completed!$A153</f>
        <v>391</v>
      </c>
      <c r="C153">
        <f>completed!$F153</f>
        <v>-1</v>
      </c>
      <c r="D153">
        <f>completed!$G153</f>
        <v>1</v>
      </c>
    </row>
    <row r="154" spans="2:4" x14ac:dyDescent="0.25">
      <c r="B154">
        <f>completed!$A154</f>
        <v>392</v>
      </c>
      <c r="C154">
        <f>completed!$F154</f>
        <v>-1</v>
      </c>
      <c r="D154">
        <f>completed!$G154</f>
        <v>1</v>
      </c>
    </row>
    <row r="155" spans="2:4" x14ac:dyDescent="0.25">
      <c r="B155">
        <f>completed!$A155</f>
        <v>393</v>
      </c>
      <c r="C155">
        <f>completed!$F155</f>
        <v>-1</v>
      </c>
      <c r="D155">
        <f>completed!$G155</f>
        <v>1</v>
      </c>
    </row>
    <row r="156" spans="2:4" x14ac:dyDescent="0.25">
      <c r="B156">
        <f>completed!$A156</f>
        <v>394</v>
      </c>
      <c r="C156">
        <f>completed!$F156</f>
        <v>1</v>
      </c>
      <c r="D156">
        <f>completed!$G156</f>
        <v>1</v>
      </c>
    </row>
    <row r="157" spans="2:4" x14ac:dyDescent="0.25">
      <c r="B157">
        <f>completed!$A157</f>
        <v>395</v>
      </c>
      <c r="C157">
        <f>completed!$F157</f>
        <v>-1</v>
      </c>
      <c r="D157">
        <f>completed!$G157</f>
        <v>1</v>
      </c>
    </row>
    <row r="158" spans="2:4" x14ac:dyDescent="0.25">
      <c r="B158">
        <f>completed!$A158</f>
        <v>396</v>
      </c>
      <c r="C158">
        <f>completed!$F158</f>
        <v>1</v>
      </c>
      <c r="D158">
        <f>completed!$G158</f>
        <v>1</v>
      </c>
    </row>
    <row r="159" spans="2:4" x14ac:dyDescent="0.25">
      <c r="B159">
        <f>completed!$A159</f>
        <v>397</v>
      </c>
      <c r="C159">
        <f>completed!$F159</f>
        <v>1</v>
      </c>
      <c r="D159">
        <f>completed!$G159</f>
        <v>1</v>
      </c>
    </row>
    <row r="160" spans="2:4" x14ac:dyDescent="0.25">
      <c r="B160">
        <f>completed!$A160</f>
        <v>398</v>
      </c>
      <c r="C160">
        <f>completed!$F160</f>
        <v>0</v>
      </c>
      <c r="D160">
        <f>completed!$G160</f>
        <v>1</v>
      </c>
    </row>
    <row r="161" spans="2:4" x14ac:dyDescent="0.25">
      <c r="B161">
        <f>completed!$A161</f>
        <v>399</v>
      </c>
      <c r="C161">
        <f>completed!$F161</f>
        <v>1</v>
      </c>
      <c r="D161">
        <f>completed!$G161</f>
        <v>1</v>
      </c>
    </row>
    <row r="162" spans="2:4" x14ac:dyDescent="0.25">
      <c r="B162">
        <f>completed!$A162</f>
        <v>400</v>
      </c>
      <c r="C162">
        <f>completed!$F162</f>
        <v>-1</v>
      </c>
      <c r="D162">
        <f>completed!$G162</f>
        <v>1</v>
      </c>
    </row>
    <row r="163" spans="2:4" x14ac:dyDescent="0.25">
      <c r="B163">
        <f>completed!$A163</f>
        <v>401</v>
      </c>
      <c r="C163">
        <f>completed!$F163</f>
        <v>1</v>
      </c>
      <c r="D163">
        <f>completed!$G163</f>
        <v>1</v>
      </c>
    </row>
    <row r="164" spans="2:4" x14ac:dyDescent="0.25">
      <c r="B164">
        <f>completed!$A164</f>
        <v>402</v>
      </c>
      <c r="C164">
        <f>completed!$F164</f>
        <v>-1</v>
      </c>
      <c r="D164">
        <f>completed!$G164</f>
        <v>1</v>
      </c>
    </row>
    <row r="165" spans="2:4" x14ac:dyDescent="0.25">
      <c r="B165">
        <f>completed!$A165</f>
        <v>403</v>
      </c>
      <c r="C165">
        <f>completed!$F165</f>
        <v>-1</v>
      </c>
      <c r="D165">
        <f>completed!$G165</f>
        <v>1</v>
      </c>
    </row>
    <row r="166" spans="2:4" x14ac:dyDescent="0.25">
      <c r="B166">
        <f>completed!$A166</f>
        <v>404</v>
      </c>
      <c r="C166">
        <f>completed!$F166</f>
        <v>-1</v>
      </c>
      <c r="D166">
        <f>completed!$G166</f>
        <v>1</v>
      </c>
    </row>
    <row r="167" spans="2:4" x14ac:dyDescent="0.25">
      <c r="B167">
        <f>completed!$A167</f>
        <v>405</v>
      </c>
      <c r="C167">
        <f>completed!$F167</f>
        <v>-1</v>
      </c>
      <c r="D167">
        <f>completed!$G167</f>
        <v>1</v>
      </c>
    </row>
    <row r="168" spans="2:4" x14ac:dyDescent="0.25">
      <c r="B168">
        <f>completed!$A168</f>
        <v>406</v>
      </c>
      <c r="C168">
        <f>completed!$F168</f>
        <v>-1</v>
      </c>
      <c r="D168">
        <f>completed!$G168</f>
        <v>1</v>
      </c>
    </row>
    <row r="169" spans="2:4" x14ac:dyDescent="0.25">
      <c r="B169">
        <f>completed!$A169</f>
        <v>407</v>
      </c>
      <c r="C169">
        <f>completed!$F169</f>
        <v>-1</v>
      </c>
      <c r="D169">
        <f>completed!$G169</f>
        <v>1</v>
      </c>
    </row>
    <row r="170" spans="2:4" x14ac:dyDescent="0.25">
      <c r="B170">
        <f>completed!$A170</f>
        <v>408</v>
      </c>
      <c r="C170">
        <f>completed!$F170</f>
        <v>-1</v>
      </c>
      <c r="D170">
        <f>completed!$G170</f>
        <v>1</v>
      </c>
    </row>
    <row r="171" spans="2:4" x14ac:dyDescent="0.25">
      <c r="B171">
        <f>completed!$A171</f>
        <v>409</v>
      </c>
      <c r="C171">
        <f>completed!$F171</f>
        <v>-1</v>
      </c>
      <c r="D171">
        <f>completed!$G171</f>
        <v>1</v>
      </c>
    </row>
    <row r="172" spans="2:4" x14ac:dyDescent="0.25">
      <c r="B172">
        <f>completed!$A172</f>
        <v>410</v>
      </c>
      <c r="C172">
        <f>completed!$F172</f>
        <v>-1</v>
      </c>
      <c r="D172">
        <f>completed!$G172</f>
        <v>1</v>
      </c>
    </row>
    <row r="173" spans="2:4" x14ac:dyDescent="0.25">
      <c r="B173">
        <f>completed!$A173</f>
        <v>411</v>
      </c>
      <c r="C173">
        <f>completed!$F173</f>
        <v>-1</v>
      </c>
      <c r="D173">
        <f>completed!$G173</f>
        <v>1</v>
      </c>
    </row>
    <row r="174" spans="2:4" x14ac:dyDescent="0.25">
      <c r="B174">
        <f>completed!$A174</f>
        <v>412</v>
      </c>
      <c r="C174">
        <f>completed!$F174</f>
        <v>-1</v>
      </c>
      <c r="D174">
        <f>completed!$G174</f>
        <v>1</v>
      </c>
    </row>
    <row r="175" spans="2:4" x14ac:dyDescent="0.25">
      <c r="B175">
        <f>completed!$A175</f>
        <v>413</v>
      </c>
      <c r="C175">
        <f>completed!$F175</f>
        <v>-1</v>
      </c>
      <c r="D175">
        <f>completed!$G175</f>
        <v>1</v>
      </c>
    </row>
    <row r="176" spans="2:4" x14ac:dyDescent="0.25">
      <c r="B176">
        <f>completed!$A176</f>
        <v>414</v>
      </c>
      <c r="C176">
        <f>completed!$F176</f>
        <v>-1</v>
      </c>
      <c r="D176">
        <f>completed!$G176</f>
        <v>1</v>
      </c>
    </row>
    <row r="177" spans="2:4" x14ac:dyDescent="0.25">
      <c r="B177">
        <f>completed!$A177</f>
        <v>415</v>
      </c>
      <c r="C177">
        <f>completed!$F177</f>
        <v>-1</v>
      </c>
      <c r="D177">
        <f>completed!$G177</f>
        <v>1</v>
      </c>
    </row>
    <row r="178" spans="2:4" x14ac:dyDescent="0.25">
      <c r="B178">
        <f>completed!$A178</f>
        <v>416</v>
      </c>
      <c r="C178">
        <f>completed!$F178</f>
        <v>-1</v>
      </c>
      <c r="D178">
        <f>completed!$G178</f>
        <v>1</v>
      </c>
    </row>
    <row r="179" spans="2:4" x14ac:dyDescent="0.25">
      <c r="B179">
        <f>completed!$A179</f>
        <v>417</v>
      </c>
      <c r="C179">
        <f>completed!$F179</f>
        <v>-1</v>
      </c>
      <c r="D179">
        <f>completed!$G179</f>
        <v>1</v>
      </c>
    </row>
    <row r="180" spans="2:4" x14ac:dyDescent="0.25">
      <c r="B180">
        <f>completed!$A180</f>
        <v>418</v>
      </c>
      <c r="C180">
        <f>completed!$F180</f>
        <v>-1</v>
      </c>
      <c r="D180">
        <f>completed!$G180</f>
        <v>1</v>
      </c>
    </row>
    <row r="181" spans="2:4" x14ac:dyDescent="0.25">
      <c r="B181">
        <f>completed!$A181</f>
        <v>419</v>
      </c>
      <c r="C181">
        <f>completed!$F181</f>
        <v>-1</v>
      </c>
      <c r="D181">
        <f>completed!$G181</f>
        <v>1</v>
      </c>
    </row>
    <row r="182" spans="2:4" x14ac:dyDescent="0.25">
      <c r="B182">
        <f>completed!$A182</f>
        <v>420</v>
      </c>
      <c r="C182">
        <f>completed!$F182</f>
        <v>-1</v>
      </c>
      <c r="D182">
        <f>completed!$G182</f>
        <v>1</v>
      </c>
    </row>
    <row r="183" spans="2:4" x14ac:dyDescent="0.25">
      <c r="B183">
        <f>completed!$A183</f>
        <v>421</v>
      </c>
      <c r="C183">
        <f>completed!$F183</f>
        <v>-1</v>
      </c>
      <c r="D183">
        <f>completed!$G183</f>
        <v>1</v>
      </c>
    </row>
    <row r="184" spans="2:4" x14ac:dyDescent="0.25">
      <c r="B184">
        <f>completed!$A184</f>
        <v>422</v>
      </c>
      <c r="C184">
        <f>completed!$F184</f>
        <v>-1</v>
      </c>
      <c r="D184">
        <f>completed!$G184</f>
        <v>1</v>
      </c>
    </row>
    <row r="185" spans="2:4" x14ac:dyDescent="0.25">
      <c r="B185">
        <f>completed!$A185</f>
        <v>423</v>
      </c>
      <c r="C185">
        <f>completed!$F185</f>
        <v>1</v>
      </c>
      <c r="D185">
        <f>completed!$G185</f>
        <v>1</v>
      </c>
    </row>
    <row r="186" spans="2:4" x14ac:dyDescent="0.25">
      <c r="B186">
        <f>completed!$A186</f>
        <v>424</v>
      </c>
      <c r="C186">
        <f>completed!$F186</f>
        <v>-1</v>
      </c>
      <c r="D186">
        <f>completed!$G186</f>
        <v>1</v>
      </c>
    </row>
    <row r="187" spans="2:4" x14ac:dyDescent="0.25">
      <c r="B187">
        <f>completed!$A187</f>
        <v>425</v>
      </c>
      <c r="C187">
        <f>completed!$F187</f>
        <v>-1</v>
      </c>
      <c r="D187">
        <f>completed!$G187</f>
        <v>1</v>
      </c>
    </row>
    <row r="188" spans="2:4" x14ac:dyDescent="0.25">
      <c r="B188">
        <f>completed!$A188</f>
        <v>426</v>
      </c>
      <c r="C188">
        <f>completed!$F188</f>
        <v>-1</v>
      </c>
      <c r="D188">
        <f>completed!$G188</f>
        <v>1</v>
      </c>
    </row>
    <row r="189" spans="2:4" x14ac:dyDescent="0.25">
      <c r="B189">
        <f>completed!$A189</f>
        <v>427</v>
      </c>
      <c r="C189">
        <f>completed!$F189</f>
        <v>-1</v>
      </c>
      <c r="D189">
        <f>completed!$G189</f>
        <v>1</v>
      </c>
    </row>
    <row r="190" spans="2:4" x14ac:dyDescent="0.25">
      <c r="B190">
        <f>completed!$A190</f>
        <v>428</v>
      </c>
      <c r="C190">
        <f>completed!$F190</f>
        <v>-1</v>
      </c>
      <c r="D190">
        <f>completed!$G190</f>
        <v>1</v>
      </c>
    </row>
    <row r="191" spans="2:4" x14ac:dyDescent="0.25">
      <c r="B191">
        <f>completed!$A191</f>
        <v>429</v>
      </c>
      <c r="C191">
        <f>completed!$F191</f>
        <v>-1</v>
      </c>
      <c r="D191">
        <f>completed!$G191</f>
        <v>1</v>
      </c>
    </row>
    <row r="192" spans="2:4" x14ac:dyDescent="0.25">
      <c r="B192">
        <f>completed!$A192</f>
        <v>48</v>
      </c>
      <c r="C192">
        <f>completed!$F192</f>
        <v>1</v>
      </c>
      <c r="D192">
        <f>completed!$G192</f>
        <v>1</v>
      </c>
    </row>
    <row r="193" spans="2:4" x14ac:dyDescent="0.25">
      <c r="B193">
        <f>completed!$A193</f>
        <v>49</v>
      </c>
      <c r="C193">
        <f>completed!$F193</f>
        <v>1</v>
      </c>
      <c r="D193">
        <f>completed!$G193</f>
        <v>1</v>
      </c>
    </row>
    <row r="194" spans="2:4" x14ac:dyDescent="0.25">
      <c r="B194">
        <f>completed!$A194</f>
        <v>50</v>
      </c>
      <c r="C194">
        <f>completed!$F194</f>
        <v>0</v>
      </c>
      <c r="D194">
        <f>completed!$G194</f>
        <v>1</v>
      </c>
    </row>
    <row r="195" spans="2:4" x14ac:dyDescent="0.25">
      <c r="B195">
        <f>completed!$A195</f>
        <v>51</v>
      </c>
      <c r="C195">
        <f>completed!$F195</f>
        <v>0</v>
      </c>
      <c r="D195">
        <f>completed!$G195</f>
        <v>1</v>
      </c>
    </row>
    <row r="196" spans="2:4" x14ac:dyDescent="0.25">
      <c r="B196">
        <f>completed!$A196</f>
        <v>52</v>
      </c>
      <c r="C196">
        <f>completed!$F196</f>
        <v>0</v>
      </c>
      <c r="D196">
        <f>completed!$G196</f>
        <v>1</v>
      </c>
    </row>
    <row r="197" spans="2:4" x14ac:dyDescent="0.25">
      <c r="B197">
        <f>completed!$A197</f>
        <v>53</v>
      </c>
      <c r="C197">
        <f>completed!$F197</f>
        <v>0</v>
      </c>
      <c r="D197">
        <f>completed!$G197</f>
        <v>1</v>
      </c>
    </row>
    <row r="198" spans="2:4" x14ac:dyDescent="0.25">
      <c r="B198">
        <f>completed!$A198</f>
        <v>54</v>
      </c>
      <c r="C198">
        <f>completed!$F198</f>
        <v>0</v>
      </c>
      <c r="D198">
        <f>completed!$G198</f>
        <v>1</v>
      </c>
    </row>
    <row r="199" spans="2:4" x14ac:dyDescent="0.25">
      <c r="B199">
        <f>completed!$A199</f>
        <v>55</v>
      </c>
      <c r="C199">
        <f>completed!$F199</f>
        <v>1</v>
      </c>
      <c r="D199">
        <f>completed!$G199</f>
        <v>1</v>
      </c>
    </row>
    <row r="200" spans="2:4" x14ac:dyDescent="0.25">
      <c r="B200">
        <f>completed!$A200</f>
        <v>57</v>
      </c>
      <c r="C200">
        <f>completed!$F200</f>
        <v>1</v>
      </c>
      <c r="D200">
        <f>completed!$G200</f>
        <v>1</v>
      </c>
    </row>
    <row r="201" spans="2:4" x14ac:dyDescent="0.25">
      <c r="B201">
        <f>completed!$A201</f>
        <v>56</v>
      </c>
      <c r="C201">
        <f>completed!$F201</f>
        <v>1</v>
      </c>
      <c r="D201">
        <f>completed!$G201</f>
        <v>1</v>
      </c>
    </row>
    <row r="202" spans="2:4" x14ac:dyDescent="0.25">
      <c r="B202">
        <f>completed!$A202</f>
        <v>58</v>
      </c>
      <c r="C202">
        <f>completed!$F202</f>
        <v>0</v>
      </c>
      <c r="D202">
        <f>completed!$G202</f>
        <v>1</v>
      </c>
    </row>
    <row r="203" spans="2:4" x14ac:dyDescent="0.25">
      <c r="B203">
        <f>completed!$A203</f>
        <v>59</v>
      </c>
      <c r="C203">
        <f>completed!$F203</f>
        <v>0</v>
      </c>
      <c r="D203">
        <f>completed!$G203</f>
        <v>1</v>
      </c>
    </row>
    <row r="204" spans="2:4" x14ac:dyDescent="0.25">
      <c r="B204">
        <f>completed!$A204</f>
        <v>60</v>
      </c>
      <c r="C204">
        <f>completed!$F204</f>
        <v>1</v>
      </c>
      <c r="D204">
        <f>completed!$G204</f>
        <v>1</v>
      </c>
    </row>
    <row r="205" spans="2:4" x14ac:dyDescent="0.25">
      <c r="B205">
        <f>completed!$A205</f>
        <v>61</v>
      </c>
      <c r="C205">
        <f>completed!$F205</f>
        <v>1</v>
      </c>
      <c r="D205">
        <f>completed!$G205</f>
        <v>1</v>
      </c>
    </row>
    <row r="206" spans="2:4" x14ac:dyDescent="0.25">
      <c r="B206">
        <f>completed!$A206</f>
        <v>62</v>
      </c>
      <c r="C206">
        <f>completed!$F206</f>
        <v>0</v>
      </c>
      <c r="D206">
        <f>completed!$G206</f>
        <v>1</v>
      </c>
    </row>
    <row r="207" spans="2:4" x14ac:dyDescent="0.25">
      <c r="B207">
        <f>completed!$A207</f>
        <v>63</v>
      </c>
      <c r="C207">
        <f>completed!$F207</f>
        <v>1</v>
      </c>
      <c r="D207">
        <f>completed!$G207</f>
        <v>1</v>
      </c>
    </row>
    <row r="208" spans="2:4" x14ac:dyDescent="0.25">
      <c r="B208">
        <f>completed!$A208</f>
        <v>64</v>
      </c>
      <c r="C208">
        <f>completed!$F208</f>
        <v>1</v>
      </c>
      <c r="D208">
        <f>completed!$G208</f>
        <v>1</v>
      </c>
    </row>
    <row r="209" spans="2:4" x14ac:dyDescent="0.25">
      <c r="B209">
        <f>completed!$A209</f>
        <v>65</v>
      </c>
      <c r="C209">
        <f>completed!$F209</f>
        <v>1</v>
      </c>
      <c r="D209">
        <f>completed!$G209</f>
        <v>1</v>
      </c>
    </row>
    <row r="210" spans="2:4" x14ac:dyDescent="0.25">
      <c r="B210">
        <f>completed!$A210</f>
        <v>66</v>
      </c>
      <c r="C210">
        <f>completed!$F210</f>
        <v>1</v>
      </c>
      <c r="D210">
        <f>completed!$G210</f>
        <v>1</v>
      </c>
    </row>
    <row r="211" spans="2:4" x14ac:dyDescent="0.25">
      <c r="B211">
        <f>completed!$A211</f>
        <v>67</v>
      </c>
      <c r="C211">
        <f>completed!$F211</f>
        <v>0</v>
      </c>
      <c r="D211">
        <f>completed!$G211</f>
        <v>1</v>
      </c>
    </row>
    <row r="212" spans="2:4" x14ac:dyDescent="0.25">
      <c r="B212">
        <f>completed!$A212</f>
        <v>68</v>
      </c>
      <c r="C212">
        <f>completed!$F212</f>
        <v>1</v>
      </c>
      <c r="D212">
        <f>completed!$G212</f>
        <v>1</v>
      </c>
    </row>
    <row r="213" spans="2:4" x14ac:dyDescent="0.25">
      <c r="B213">
        <f>completed!$A213</f>
        <v>69</v>
      </c>
      <c r="C213">
        <f>completed!$F213</f>
        <v>0</v>
      </c>
      <c r="D213">
        <f>completed!$G213</f>
        <v>1</v>
      </c>
    </row>
    <row r="214" spans="2:4" x14ac:dyDescent="0.25">
      <c r="B214">
        <f>completed!$A214</f>
        <v>70</v>
      </c>
      <c r="C214">
        <f>completed!$F214</f>
        <v>1</v>
      </c>
      <c r="D214">
        <f>completed!$G214</f>
        <v>1</v>
      </c>
    </row>
    <row r="215" spans="2:4" x14ac:dyDescent="0.25">
      <c r="B215">
        <f>completed!$A215</f>
        <v>71</v>
      </c>
      <c r="C215">
        <f>completed!$F215</f>
        <v>0</v>
      </c>
      <c r="D215">
        <f>completed!$G215</f>
        <v>1</v>
      </c>
    </row>
    <row r="216" spans="2:4" x14ac:dyDescent="0.25">
      <c r="B216">
        <f>completed!$A216</f>
        <v>72</v>
      </c>
      <c r="C216">
        <f>completed!$F216</f>
        <v>1</v>
      </c>
      <c r="D216">
        <f>completed!$G216</f>
        <v>1</v>
      </c>
    </row>
    <row r="217" spans="2:4" x14ac:dyDescent="0.25">
      <c r="B217">
        <f>completed!$A217</f>
        <v>73</v>
      </c>
      <c r="C217">
        <f>completed!$F217</f>
        <v>1</v>
      </c>
      <c r="D217">
        <f>completed!$G217</f>
        <v>1</v>
      </c>
    </row>
    <row r="218" spans="2:4" x14ac:dyDescent="0.25">
      <c r="B218">
        <f>completed!$A218</f>
        <v>74</v>
      </c>
      <c r="C218">
        <f>completed!$F218</f>
        <v>1</v>
      </c>
      <c r="D218">
        <f>completed!$G218</f>
        <v>1</v>
      </c>
    </row>
    <row r="219" spans="2:4" x14ac:dyDescent="0.25">
      <c r="B219">
        <f>completed!$A219</f>
        <v>75</v>
      </c>
      <c r="C219">
        <f>completed!$F219</f>
        <v>1</v>
      </c>
      <c r="D219">
        <f>completed!$G219</f>
        <v>1</v>
      </c>
    </row>
    <row r="220" spans="2:4" x14ac:dyDescent="0.25">
      <c r="B220">
        <f>completed!$A220</f>
        <v>76</v>
      </c>
      <c r="C220">
        <f>completed!$F220</f>
        <v>0</v>
      </c>
      <c r="D220">
        <f>completed!$G220</f>
        <v>1</v>
      </c>
    </row>
    <row r="221" spans="2:4" x14ac:dyDescent="0.25">
      <c r="B221">
        <f>completed!$A221</f>
        <v>77</v>
      </c>
      <c r="C221">
        <f>completed!$F221</f>
        <v>1</v>
      </c>
      <c r="D221">
        <f>completed!$G221</f>
        <v>1</v>
      </c>
    </row>
    <row r="222" spans="2:4" x14ac:dyDescent="0.25">
      <c r="B222">
        <f>completed!$A222</f>
        <v>78</v>
      </c>
      <c r="C222">
        <f>completed!$F222</f>
        <v>0</v>
      </c>
      <c r="D222">
        <f>completed!$G222</f>
        <v>1</v>
      </c>
    </row>
    <row r="223" spans="2:4" x14ac:dyDescent="0.25">
      <c r="B223">
        <f>completed!$A223</f>
        <v>79</v>
      </c>
      <c r="C223">
        <f>completed!$F223</f>
        <v>0</v>
      </c>
      <c r="D223">
        <f>completed!$G223</f>
        <v>1</v>
      </c>
    </row>
    <row r="224" spans="2:4" x14ac:dyDescent="0.25">
      <c r="B224">
        <f>completed!$A224</f>
        <v>80</v>
      </c>
      <c r="C224">
        <f>completed!$F224</f>
        <v>1</v>
      </c>
      <c r="D224">
        <f>completed!$G224</f>
        <v>1</v>
      </c>
    </row>
    <row r="225" spans="2:4" x14ac:dyDescent="0.25">
      <c r="B225">
        <f>completed!$A225</f>
        <v>81</v>
      </c>
      <c r="C225">
        <f>completed!$F225</f>
        <v>1</v>
      </c>
      <c r="D225">
        <f>completed!$G225</f>
        <v>1</v>
      </c>
    </row>
    <row r="226" spans="2:4" x14ac:dyDescent="0.25">
      <c r="B226">
        <f>completed!$A226</f>
        <v>82</v>
      </c>
      <c r="C226">
        <f>completed!$F226</f>
        <v>1</v>
      </c>
      <c r="D226">
        <f>completed!$G226</f>
        <v>1</v>
      </c>
    </row>
    <row r="227" spans="2:4" x14ac:dyDescent="0.25">
      <c r="B227">
        <f>completed!$A227</f>
        <v>83</v>
      </c>
      <c r="C227">
        <f>completed!$F227</f>
        <v>0</v>
      </c>
      <c r="D227">
        <f>completed!$G227</f>
        <v>1</v>
      </c>
    </row>
    <row r="228" spans="2:4" x14ac:dyDescent="0.25">
      <c r="B228">
        <f>completed!$A228</f>
        <v>84</v>
      </c>
      <c r="C228">
        <f>completed!$F228</f>
        <v>-1</v>
      </c>
      <c r="D228">
        <f>completed!$G228</f>
        <v>1</v>
      </c>
    </row>
    <row r="229" spans="2:4" x14ac:dyDescent="0.25">
      <c r="B229">
        <f>completed!$A229</f>
        <v>85</v>
      </c>
      <c r="C229">
        <f>completed!$F229</f>
        <v>1</v>
      </c>
      <c r="D229">
        <f>completed!$G229</f>
        <v>1</v>
      </c>
    </row>
    <row r="230" spans="2:4" x14ac:dyDescent="0.25">
      <c r="B230">
        <f>completed!$A230</f>
        <v>86</v>
      </c>
      <c r="C230">
        <f>completed!$F230</f>
        <v>1</v>
      </c>
      <c r="D230">
        <f>completed!$G230</f>
        <v>1</v>
      </c>
    </row>
    <row r="231" spans="2:4" x14ac:dyDescent="0.25">
      <c r="B231">
        <f>completed!$A231</f>
        <v>87</v>
      </c>
      <c r="C231">
        <f>completed!$F231</f>
        <v>0</v>
      </c>
      <c r="D231">
        <f>completed!$G231</f>
        <v>1</v>
      </c>
    </row>
    <row r="232" spans="2:4" x14ac:dyDescent="0.25">
      <c r="B232">
        <f>completed!$A232</f>
        <v>88</v>
      </c>
      <c r="C232">
        <f>completed!$F232</f>
        <v>0</v>
      </c>
      <c r="D232">
        <f>completed!$G232</f>
        <v>1</v>
      </c>
    </row>
    <row r="233" spans="2:4" x14ac:dyDescent="0.25">
      <c r="B233">
        <f>completed!$A233</f>
        <v>89</v>
      </c>
      <c r="C233">
        <f>completed!$F233</f>
        <v>0</v>
      </c>
      <c r="D233">
        <f>completed!$G233</f>
        <v>1</v>
      </c>
    </row>
    <row r="234" spans="2:4" x14ac:dyDescent="0.25">
      <c r="B234">
        <f>completed!$A234</f>
        <v>90</v>
      </c>
      <c r="C234">
        <f>completed!$F234</f>
        <v>0</v>
      </c>
      <c r="D234">
        <f>completed!$G234</f>
        <v>1</v>
      </c>
    </row>
    <row r="235" spans="2:4" x14ac:dyDescent="0.25">
      <c r="B235">
        <f>completed!$A235</f>
        <v>91</v>
      </c>
      <c r="C235">
        <f>completed!$F235</f>
        <v>1</v>
      </c>
      <c r="D235">
        <f>completed!$G235</f>
        <v>1</v>
      </c>
    </row>
    <row r="236" spans="2:4" x14ac:dyDescent="0.25">
      <c r="B236">
        <f>completed!$A236</f>
        <v>92</v>
      </c>
      <c r="C236">
        <f>completed!$F236</f>
        <v>0</v>
      </c>
      <c r="D236">
        <f>completed!$G236</f>
        <v>1</v>
      </c>
    </row>
    <row r="237" spans="2:4" x14ac:dyDescent="0.25">
      <c r="B237">
        <f>completed!$A237</f>
        <v>93</v>
      </c>
      <c r="C237">
        <f>completed!$F237</f>
        <v>0</v>
      </c>
      <c r="D237">
        <f>completed!$G237</f>
        <v>1</v>
      </c>
    </row>
    <row r="238" spans="2:4" x14ac:dyDescent="0.25">
      <c r="B238">
        <f>completed!$A238</f>
        <v>94</v>
      </c>
      <c r="C238">
        <f>completed!$F238</f>
        <v>1</v>
      </c>
      <c r="D238">
        <f>completed!$G238</f>
        <v>1</v>
      </c>
    </row>
    <row r="239" spans="2:4" x14ac:dyDescent="0.25">
      <c r="B239">
        <f>completed!$A239</f>
        <v>95</v>
      </c>
      <c r="C239">
        <f>completed!$F239</f>
        <v>0</v>
      </c>
      <c r="D239">
        <f>completed!$G239</f>
        <v>1</v>
      </c>
    </row>
    <row r="240" spans="2:4" x14ac:dyDescent="0.25">
      <c r="B240">
        <f>completed!$A240</f>
        <v>96</v>
      </c>
      <c r="C240">
        <f>completed!$F240</f>
        <v>0</v>
      </c>
      <c r="D240">
        <f>completed!$G240</f>
        <v>1</v>
      </c>
    </row>
    <row r="241" spans="2:4" x14ac:dyDescent="0.25">
      <c r="B241">
        <f>completed!$A241</f>
        <v>97</v>
      </c>
      <c r="C241">
        <f>completed!$F241</f>
        <v>1</v>
      </c>
      <c r="D241">
        <f>completed!$G241</f>
        <v>1</v>
      </c>
    </row>
    <row r="242" spans="2:4" x14ac:dyDescent="0.25">
      <c r="B242">
        <f>completed!$A242</f>
        <v>98</v>
      </c>
      <c r="C242">
        <f>completed!$F242</f>
        <v>1</v>
      </c>
      <c r="D242">
        <f>completed!$G242</f>
        <v>1</v>
      </c>
    </row>
    <row r="243" spans="2:4" x14ac:dyDescent="0.25">
      <c r="B243">
        <f>completed!$A243</f>
        <v>99</v>
      </c>
      <c r="C243">
        <f>completed!$F243</f>
        <v>1</v>
      </c>
      <c r="D243">
        <f>completed!$G243</f>
        <v>1</v>
      </c>
    </row>
    <row r="244" spans="2:4" x14ac:dyDescent="0.25">
      <c r="B244">
        <f>completed!$A244</f>
        <v>100</v>
      </c>
      <c r="C244">
        <f>completed!$F244</f>
        <v>0</v>
      </c>
      <c r="D244">
        <f>completed!$G244</f>
        <v>1</v>
      </c>
    </row>
    <row r="245" spans="2:4" x14ac:dyDescent="0.25">
      <c r="B245">
        <f>completed!$A245</f>
        <v>101</v>
      </c>
      <c r="C245">
        <f>completed!$F245</f>
        <v>1</v>
      </c>
      <c r="D245">
        <f>completed!$G245</f>
        <v>1</v>
      </c>
    </row>
    <row r="246" spans="2:4" x14ac:dyDescent="0.25">
      <c r="B246">
        <f>completed!$A246</f>
        <v>102</v>
      </c>
      <c r="C246">
        <f>completed!$F246</f>
        <v>0</v>
      </c>
      <c r="D246">
        <f>completed!$G246</f>
        <v>1</v>
      </c>
    </row>
    <row r="247" spans="2:4" x14ac:dyDescent="0.25">
      <c r="B247">
        <f>completed!$A247</f>
        <v>103</v>
      </c>
      <c r="C247">
        <f>completed!$F247</f>
        <v>1</v>
      </c>
      <c r="D247">
        <f>completed!$G247</f>
        <v>1</v>
      </c>
    </row>
    <row r="248" spans="2:4" x14ac:dyDescent="0.25">
      <c r="B248">
        <f>completed!$A248</f>
        <v>104</v>
      </c>
      <c r="C248">
        <f>completed!$F248</f>
        <v>1</v>
      </c>
      <c r="D248">
        <f>completed!$G248</f>
        <v>1</v>
      </c>
    </row>
    <row r="249" spans="2:4" x14ac:dyDescent="0.25">
      <c r="B249">
        <f>completed!$A249</f>
        <v>105</v>
      </c>
      <c r="C249">
        <f>completed!$F249</f>
        <v>0</v>
      </c>
      <c r="D249">
        <f>completed!$G249</f>
        <v>1</v>
      </c>
    </row>
    <row r="250" spans="2:4" x14ac:dyDescent="0.25">
      <c r="B250">
        <f>completed!$A250</f>
        <v>106</v>
      </c>
      <c r="C250">
        <f>completed!$F250</f>
        <v>1</v>
      </c>
      <c r="D250">
        <f>completed!$G250</f>
        <v>1</v>
      </c>
    </row>
    <row r="251" spans="2:4" x14ac:dyDescent="0.25">
      <c r="B251">
        <f>completed!$A251</f>
        <v>107</v>
      </c>
      <c r="C251">
        <f>completed!$F251</f>
        <v>0</v>
      </c>
      <c r="D251">
        <f>completed!$G251</f>
        <v>1</v>
      </c>
    </row>
    <row r="252" spans="2:4" x14ac:dyDescent="0.25">
      <c r="B252">
        <f>completed!$A252</f>
        <v>108</v>
      </c>
      <c r="C252">
        <f>completed!$F252</f>
        <v>1</v>
      </c>
      <c r="D252">
        <f>completed!$G252</f>
        <v>1</v>
      </c>
    </row>
    <row r="253" spans="2:4" x14ac:dyDescent="0.25">
      <c r="B253">
        <f>completed!$A253</f>
        <v>109</v>
      </c>
      <c r="C253">
        <f>completed!$F253</f>
        <v>1</v>
      </c>
      <c r="D253">
        <f>completed!$G253</f>
        <v>1</v>
      </c>
    </row>
    <row r="254" spans="2:4" x14ac:dyDescent="0.25">
      <c r="B254">
        <f>completed!$A254</f>
        <v>110</v>
      </c>
      <c r="C254">
        <f>completed!$F254</f>
        <v>0</v>
      </c>
      <c r="D254">
        <f>completed!$G254</f>
        <v>1</v>
      </c>
    </row>
    <row r="255" spans="2:4" x14ac:dyDescent="0.25">
      <c r="B255">
        <f>completed!$A255</f>
        <v>111</v>
      </c>
      <c r="C255">
        <f>completed!$F255</f>
        <v>1</v>
      </c>
      <c r="D255">
        <f>completed!$G255</f>
        <v>1</v>
      </c>
    </row>
    <row r="256" spans="2:4" x14ac:dyDescent="0.25">
      <c r="B256">
        <f>completed!$A256</f>
        <v>112</v>
      </c>
      <c r="C256">
        <f>completed!$F256</f>
        <v>1</v>
      </c>
      <c r="D256">
        <f>completed!$G256</f>
        <v>1</v>
      </c>
    </row>
    <row r="257" spans="2:4" x14ac:dyDescent="0.25">
      <c r="B257">
        <f>completed!$A257</f>
        <v>113</v>
      </c>
      <c r="C257">
        <f>completed!$F257</f>
        <v>0</v>
      </c>
      <c r="D257">
        <f>completed!$G257</f>
        <v>1</v>
      </c>
    </row>
    <row r="258" spans="2:4" x14ac:dyDescent="0.25">
      <c r="B258">
        <f>completed!$A258</f>
        <v>114</v>
      </c>
      <c r="C258">
        <f>completed!$F258</f>
        <v>1</v>
      </c>
      <c r="D258">
        <f>completed!$G258</f>
        <v>1</v>
      </c>
    </row>
    <row r="259" spans="2:4" x14ac:dyDescent="0.25">
      <c r="B259">
        <f>completed!$A259</f>
        <v>115</v>
      </c>
      <c r="C259">
        <f>completed!$F259</f>
        <v>1</v>
      </c>
      <c r="D259">
        <f>completed!$G259</f>
        <v>1</v>
      </c>
    </row>
    <row r="260" spans="2:4" x14ac:dyDescent="0.25">
      <c r="B260">
        <f>completed!$A260</f>
        <v>116</v>
      </c>
      <c r="C260">
        <f>completed!$F260</f>
        <v>0</v>
      </c>
      <c r="D260">
        <f>completed!$G260</f>
        <v>1</v>
      </c>
    </row>
    <row r="261" spans="2:4" x14ac:dyDescent="0.25">
      <c r="B261">
        <f>completed!$A261</f>
        <v>117</v>
      </c>
      <c r="C261">
        <f>completed!$F261</f>
        <v>1</v>
      </c>
      <c r="D261">
        <f>completed!$G261</f>
        <v>1</v>
      </c>
    </row>
    <row r="262" spans="2:4" x14ac:dyDescent="0.25">
      <c r="B262">
        <f>completed!$A262</f>
        <v>118</v>
      </c>
      <c r="C262">
        <f>completed!$F262</f>
        <v>1</v>
      </c>
      <c r="D262">
        <f>completed!$G262</f>
        <v>1</v>
      </c>
    </row>
    <row r="263" spans="2:4" x14ac:dyDescent="0.25">
      <c r="B263">
        <f>completed!$A263</f>
        <v>119</v>
      </c>
      <c r="C263">
        <f>completed!$F263</f>
        <v>1</v>
      </c>
      <c r="D263">
        <f>completed!$G263</f>
        <v>1</v>
      </c>
    </row>
    <row r="264" spans="2:4" x14ac:dyDescent="0.25">
      <c r="B264">
        <f>completed!$A264</f>
        <v>120</v>
      </c>
      <c r="C264">
        <f>completed!$F264</f>
        <v>1</v>
      </c>
      <c r="D264">
        <f>completed!$G264</f>
        <v>1</v>
      </c>
    </row>
    <row r="265" spans="2:4" x14ac:dyDescent="0.25">
      <c r="B265">
        <f>completed!$A265</f>
        <v>121</v>
      </c>
      <c r="C265">
        <f>completed!$F265</f>
        <v>0</v>
      </c>
      <c r="D265">
        <f>completed!$G265</f>
        <v>1</v>
      </c>
    </row>
    <row r="266" spans="2:4" x14ac:dyDescent="0.25">
      <c r="B266">
        <f>completed!$A266</f>
        <v>122</v>
      </c>
      <c r="C266">
        <f>completed!$F266</f>
        <v>1</v>
      </c>
      <c r="D266">
        <f>completed!$G266</f>
        <v>1</v>
      </c>
    </row>
    <row r="267" spans="2:4" x14ac:dyDescent="0.25">
      <c r="B267">
        <f>completed!$A267</f>
        <v>123</v>
      </c>
      <c r="C267">
        <f>completed!$F267</f>
        <v>0</v>
      </c>
      <c r="D267">
        <f>completed!$G267</f>
        <v>1</v>
      </c>
    </row>
    <row r="268" spans="2:4" x14ac:dyDescent="0.25">
      <c r="B268">
        <f>completed!$A268</f>
        <v>124</v>
      </c>
      <c r="C268">
        <f>completed!$F268</f>
        <v>1</v>
      </c>
      <c r="D268">
        <f>completed!$G268</f>
        <v>1</v>
      </c>
    </row>
    <row r="269" spans="2:4" x14ac:dyDescent="0.25">
      <c r="B269">
        <f>completed!$A269</f>
        <v>125</v>
      </c>
      <c r="C269">
        <f>completed!$F269</f>
        <v>1</v>
      </c>
      <c r="D269">
        <f>completed!$G269</f>
        <v>1</v>
      </c>
    </row>
    <row r="270" spans="2:4" x14ac:dyDescent="0.25">
      <c r="B270">
        <f>completed!$A270</f>
        <v>126</v>
      </c>
      <c r="C270">
        <f>completed!$F270</f>
        <v>1</v>
      </c>
      <c r="D270">
        <f>completed!$G270</f>
        <v>1</v>
      </c>
    </row>
    <row r="271" spans="2:4" x14ac:dyDescent="0.25">
      <c r="B271">
        <f>completed!$A271</f>
        <v>127</v>
      </c>
      <c r="C271">
        <f>completed!$F271</f>
        <v>0</v>
      </c>
      <c r="D271">
        <f>completed!$G271</f>
        <v>1</v>
      </c>
    </row>
    <row r="272" spans="2:4" x14ac:dyDescent="0.25">
      <c r="B272">
        <f>completed!$A272</f>
        <v>128</v>
      </c>
      <c r="C272">
        <f>completed!$F272</f>
        <v>1</v>
      </c>
      <c r="D272">
        <f>completed!$G272</f>
        <v>1</v>
      </c>
    </row>
    <row r="273" spans="2:4" x14ac:dyDescent="0.25">
      <c r="B273">
        <f>completed!$A273</f>
        <v>129</v>
      </c>
      <c r="C273">
        <f>completed!$F273</f>
        <v>1</v>
      </c>
      <c r="D273">
        <f>completed!$G273</f>
        <v>1</v>
      </c>
    </row>
    <row r="274" spans="2:4" x14ac:dyDescent="0.25">
      <c r="B274">
        <f>completed!$A274</f>
        <v>130</v>
      </c>
      <c r="C274">
        <f>completed!$F274</f>
        <v>1</v>
      </c>
      <c r="D274">
        <f>completed!$G274</f>
        <v>1</v>
      </c>
    </row>
    <row r="275" spans="2:4" x14ac:dyDescent="0.25">
      <c r="B275">
        <f>completed!$A275</f>
        <v>131</v>
      </c>
      <c r="C275">
        <f>completed!$F275</f>
        <v>1</v>
      </c>
      <c r="D275">
        <f>completed!$G275</f>
        <v>1</v>
      </c>
    </row>
    <row r="276" spans="2:4" x14ac:dyDescent="0.25">
      <c r="B276">
        <f>completed!$A276</f>
        <v>132</v>
      </c>
      <c r="C276">
        <f>completed!$F276</f>
        <v>0</v>
      </c>
      <c r="D276">
        <f>completed!$G276</f>
        <v>1</v>
      </c>
    </row>
    <row r="277" spans="2:4" x14ac:dyDescent="0.25">
      <c r="B277">
        <f>completed!$A277</f>
        <v>133</v>
      </c>
      <c r="C277">
        <f>completed!$F277</f>
        <v>1</v>
      </c>
      <c r="D277">
        <f>completed!$G277</f>
        <v>1</v>
      </c>
    </row>
    <row r="278" spans="2:4" x14ac:dyDescent="0.25">
      <c r="B278">
        <f>completed!$A278</f>
        <v>134</v>
      </c>
      <c r="C278">
        <f>completed!$F278</f>
        <v>1</v>
      </c>
      <c r="D278">
        <f>completed!$G278</f>
        <v>1</v>
      </c>
    </row>
    <row r="279" spans="2:4" x14ac:dyDescent="0.25">
      <c r="B279">
        <f>completed!$A279</f>
        <v>135</v>
      </c>
      <c r="C279">
        <f>completed!$F279</f>
        <v>0</v>
      </c>
      <c r="D279">
        <f>completed!$G279</f>
        <v>1</v>
      </c>
    </row>
    <row r="280" spans="2:4" x14ac:dyDescent="0.25">
      <c r="B280">
        <f>completed!$A280</f>
        <v>136</v>
      </c>
      <c r="C280">
        <f>completed!$F280</f>
        <v>1</v>
      </c>
      <c r="D280">
        <f>completed!$G280</f>
        <v>1</v>
      </c>
    </row>
    <row r="281" spans="2:4" x14ac:dyDescent="0.25">
      <c r="B281">
        <f>completed!$A281</f>
        <v>137</v>
      </c>
      <c r="C281">
        <f>completed!$F281</f>
        <v>1</v>
      </c>
      <c r="D281">
        <f>completed!$G281</f>
        <v>1</v>
      </c>
    </row>
    <row r="282" spans="2:4" x14ac:dyDescent="0.25">
      <c r="B282">
        <f>completed!$A282</f>
        <v>138</v>
      </c>
      <c r="C282">
        <f>completed!$F282</f>
        <v>1</v>
      </c>
      <c r="D282">
        <f>completed!$G282</f>
        <v>1</v>
      </c>
    </row>
    <row r="283" spans="2:4" x14ac:dyDescent="0.25">
      <c r="B283">
        <f>completed!$A283</f>
        <v>139</v>
      </c>
      <c r="C283">
        <f>completed!$F283</f>
        <v>1</v>
      </c>
      <c r="D283">
        <f>completed!$G283</f>
        <v>1</v>
      </c>
    </row>
    <row r="284" spans="2:4" x14ac:dyDescent="0.25">
      <c r="B284">
        <f>completed!$A284</f>
        <v>140</v>
      </c>
      <c r="C284">
        <f>completed!$F284</f>
        <v>-1</v>
      </c>
      <c r="D284">
        <f>completed!$G284</f>
        <v>1</v>
      </c>
    </row>
    <row r="285" spans="2:4" x14ac:dyDescent="0.25">
      <c r="B285">
        <f>completed!$A285</f>
        <v>141</v>
      </c>
      <c r="C285">
        <f>completed!$F285</f>
        <v>1</v>
      </c>
      <c r="D285">
        <f>completed!$G285</f>
        <v>1</v>
      </c>
    </row>
    <row r="286" spans="2:4" x14ac:dyDescent="0.25">
      <c r="B286">
        <f>completed!$A286</f>
        <v>142</v>
      </c>
      <c r="C286">
        <f>completed!$F286</f>
        <v>1</v>
      </c>
      <c r="D286">
        <f>completed!$G286</f>
        <v>1</v>
      </c>
    </row>
    <row r="287" spans="2:4" x14ac:dyDescent="0.25">
      <c r="B287">
        <f>completed!$A287</f>
        <v>143</v>
      </c>
      <c r="C287">
        <f>completed!$F287</f>
        <v>1</v>
      </c>
      <c r="D287">
        <f>completed!$G287</f>
        <v>1</v>
      </c>
    </row>
    <row r="288" spans="2:4" x14ac:dyDescent="0.25">
      <c r="B288">
        <f>completed!$A288</f>
        <v>448</v>
      </c>
      <c r="C288">
        <f>completed!$F288</f>
        <v>-1</v>
      </c>
      <c r="D288">
        <f>completed!$G288</f>
        <v>1</v>
      </c>
    </row>
    <row r="289" spans="2:4" x14ac:dyDescent="0.25">
      <c r="B289">
        <f>completed!$A289</f>
        <v>449</v>
      </c>
      <c r="C289">
        <f>completed!$F289</f>
        <v>-1</v>
      </c>
      <c r="D289">
        <f>completed!$G289</f>
        <v>1</v>
      </c>
    </row>
    <row r="290" spans="2:4" x14ac:dyDescent="0.25">
      <c r="B290">
        <f>completed!$A290</f>
        <v>450</v>
      </c>
      <c r="C290">
        <f>completed!$F290</f>
        <v>-1</v>
      </c>
      <c r="D290">
        <f>completed!$G290</f>
        <v>1</v>
      </c>
    </row>
    <row r="291" spans="2:4" x14ac:dyDescent="0.25">
      <c r="B291">
        <f>completed!$A291</f>
        <v>451</v>
      </c>
      <c r="C291">
        <f>completed!$F291</f>
        <v>1</v>
      </c>
      <c r="D291">
        <f>completed!$G291</f>
        <v>1</v>
      </c>
    </row>
    <row r="292" spans="2:4" x14ac:dyDescent="0.25">
      <c r="B292">
        <f>completed!$A292</f>
        <v>452</v>
      </c>
      <c r="C292">
        <f>completed!$F292</f>
        <v>1</v>
      </c>
      <c r="D292">
        <f>completed!$G292</f>
        <v>1</v>
      </c>
    </row>
    <row r="293" spans="2:4" x14ac:dyDescent="0.25">
      <c r="B293">
        <f>completed!$A293</f>
        <v>453</v>
      </c>
      <c r="C293">
        <f>completed!$F293</f>
        <v>1</v>
      </c>
      <c r="D293">
        <f>completed!$G293</f>
        <v>1</v>
      </c>
    </row>
    <row r="294" spans="2:4" x14ac:dyDescent="0.25">
      <c r="B294">
        <f>completed!$A294</f>
        <v>454</v>
      </c>
      <c r="C294">
        <f>completed!$F294</f>
        <v>1</v>
      </c>
      <c r="D294">
        <f>completed!$G294</f>
        <v>1</v>
      </c>
    </row>
    <row r="295" spans="2:4" x14ac:dyDescent="0.25">
      <c r="B295">
        <f>completed!$A295</f>
        <v>455</v>
      </c>
      <c r="C295">
        <f>completed!$F295</f>
        <v>1</v>
      </c>
      <c r="D295">
        <f>completed!$G295</f>
        <v>1</v>
      </c>
    </row>
    <row r="296" spans="2:4" x14ac:dyDescent="0.25">
      <c r="B296">
        <f>completed!$A296</f>
        <v>456</v>
      </c>
      <c r="C296">
        <f>completed!$F296</f>
        <v>-1</v>
      </c>
      <c r="D296">
        <f>completed!$G296</f>
        <v>0</v>
      </c>
    </row>
    <row r="297" spans="2:4" x14ac:dyDescent="0.25">
      <c r="B297">
        <f>completed!$A297</f>
        <v>457</v>
      </c>
      <c r="C297">
        <f>completed!$F297</f>
        <v>-1</v>
      </c>
      <c r="D297">
        <f>completed!$G297</f>
        <v>0</v>
      </c>
    </row>
    <row r="298" spans="2:4" x14ac:dyDescent="0.25">
      <c r="B298">
        <f>completed!$A298</f>
        <v>458</v>
      </c>
      <c r="C298">
        <f>completed!$F298</f>
        <v>-1</v>
      </c>
      <c r="D298">
        <f>completed!$G298</f>
        <v>0</v>
      </c>
    </row>
    <row r="299" spans="2:4" x14ac:dyDescent="0.25">
      <c r="B299">
        <f>completed!$A299</f>
        <v>459</v>
      </c>
      <c r="C299">
        <f>completed!$F299</f>
        <v>1</v>
      </c>
      <c r="D299">
        <f>completed!$G299</f>
        <v>1</v>
      </c>
    </row>
    <row r="300" spans="2:4" x14ac:dyDescent="0.25">
      <c r="B300">
        <f>completed!$A300</f>
        <v>460</v>
      </c>
      <c r="C300">
        <f>completed!$F300</f>
        <v>1</v>
      </c>
      <c r="D300">
        <f>completed!$G300</f>
        <v>1</v>
      </c>
    </row>
    <row r="301" spans="2:4" x14ac:dyDescent="0.25">
      <c r="B301">
        <f>completed!$A301</f>
        <v>461</v>
      </c>
      <c r="C301">
        <f>completed!$F301</f>
        <v>1</v>
      </c>
      <c r="D301">
        <f>completed!$G301</f>
        <v>1</v>
      </c>
    </row>
    <row r="302" spans="2:4" x14ac:dyDescent="0.25">
      <c r="B302">
        <f>completed!$A302</f>
        <v>462</v>
      </c>
      <c r="C302">
        <f>completed!$F302</f>
        <v>-1</v>
      </c>
      <c r="D302">
        <f>completed!$G302</f>
        <v>1</v>
      </c>
    </row>
    <row r="303" spans="2:4" x14ac:dyDescent="0.25">
      <c r="B303">
        <f>completed!$A303</f>
        <v>463</v>
      </c>
      <c r="C303">
        <f>completed!$F303</f>
        <v>-1</v>
      </c>
      <c r="D303">
        <f>completed!$G303</f>
        <v>1</v>
      </c>
    </row>
    <row r="304" spans="2:4" x14ac:dyDescent="0.25">
      <c r="B304">
        <f>completed!$A304</f>
        <v>464</v>
      </c>
      <c r="C304">
        <f>completed!$F304</f>
        <v>1</v>
      </c>
      <c r="D304">
        <f>completed!$G304</f>
        <v>1</v>
      </c>
    </row>
    <row r="305" spans="2:4" x14ac:dyDescent="0.25">
      <c r="B305">
        <f>completed!$A305</f>
        <v>465</v>
      </c>
      <c r="C305">
        <f>completed!$F305</f>
        <v>-1</v>
      </c>
      <c r="D305">
        <f>completed!$G305</f>
        <v>0</v>
      </c>
    </row>
    <row r="306" spans="2:4" x14ac:dyDescent="0.25">
      <c r="B306">
        <f>completed!$A306</f>
        <v>466</v>
      </c>
      <c r="C306">
        <f>completed!$F306</f>
        <v>-1</v>
      </c>
      <c r="D306">
        <f>completed!$G306</f>
        <v>0</v>
      </c>
    </row>
    <row r="307" spans="2:4" x14ac:dyDescent="0.25">
      <c r="B307">
        <f>completed!$A307</f>
        <v>467</v>
      </c>
      <c r="C307">
        <f>completed!$F307</f>
        <v>-1</v>
      </c>
      <c r="D307">
        <f>completed!$G307</f>
        <v>0</v>
      </c>
    </row>
    <row r="308" spans="2:4" x14ac:dyDescent="0.25">
      <c r="B308">
        <f>completed!$A308</f>
        <v>468</v>
      </c>
      <c r="C308">
        <f>completed!$F308</f>
        <v>1</v>
      </c>
      <c r="D308">
        <f>completed!$G308</f>
        <v>1</v>
      </c>
    </row>
    <row r="309" spans="2:4" x14ac:dyDescent="0.25">
      <c r="B309">
        <f>completed!$A309</f>
        <v>469</v>
      </c>
      <c r="C309">
        <f>completed!$F309</f>
        <v>1</v>
      </c>
      <c r="D309">
        <f>completed!$G309</f>
        <v>1</v>
      </c>
    </row>
    <row r="310" spans="2:4" x14ac:dyDescent="0.25">
      <c r="B310">
        <f>completed!$A310</f>
        <v>470</v>
      </c>
      <c r="C310">
        <f>completed!$F310</f>
        <v>-1</v>
      </c>
      <c r="D310">
        <f>completed!$G310</f>
        <v>0</v>
      </c>
    </row>
    <row r="311" spans="2:4" x14ac:dyDescent="0.25">
      <c r="B311">
        <f>completed!$A311</f>
        <v>471</v>
      </c>
      <c r="C311">
        <f>completed!$F311</f>
        <v>-1</v>
      </c>
      <c r="D311">
        <f>completed!$G311</f>
        <v>0</v>
      </c>
    </row>
    <row r="312" spans="2:4" x14ac:dyDescent="0.25">
      <c r="B312">
        <f>completed!$A312</f>
        <v>472</v>
      </c>
      <c r="C312">
        <f>completed!$F312</f>
        <v>1</v>
      </c>
      <c r="D312">
        <f>completed!$G312</f>
        <v>1</v>
      </c>
    </row>
    <row r="313" spans="2:4" x14ac:dyDescent="0.25">
      <c r="B313">
        <f>completed!$A313</f>
        <v>473</v>
      </c>
      <c r="C313">
        <f>completed!$F313</f>
        <v>1</v>
      </c>
      <c r="D313">
        <f>completed!$G313</f>
        <v>1</v>
      </c>
    </row>
    <row r="314" spans="2:4" x14ac:dyDescent="0.25">
      <c r="B314">
        <f>completed!$A314</f>
        <v>474</v>
      </c>
      <c r="C314">
        <f>completed!$F314</f>
        <v>1</v>
      </c>
      <c r="D314">
        <f>completed!$G314</f>
        <v>1</v>
      </c>
    </row>
    <row r="315" spans="2:4" x14ac:dyDescent="0.25">
      <c r="B315">
        <f>completed!$A315</f>
        <v>475</v>
      </c>
      <c r="C315">
        <f>completed!$F315</f>
        <v>1</v>
      </c>
      <c r="D315">
        <f>completed!$G315</f>
        <v>1</v>
      </c>
    </row>
    <row r="316" spans="2:4" x14ac:dyDescent="0.25">
      <c r="B316">
        <f>completed!$A316</f>
        <v>476</v>
      </c>
      <c r="C316">
        <f>completed!$F316</f>
        <v>-1</v>
      </c>
      <c r="D316">
        <f>completed!$G316</f>
        <v>1</v>
      </c>
    </row>
    <row r="317" spans="2:4" x14ac:dyDescent="0.25">
      <c r="B317">
        <f>completed!$A317</f>
        <v>481</v>
      </c>
      <c r="C317">
        <f>completed!$F317</f>
        <v>-1</v>
      </c>
      <c r="D317">
        <f>completed!$G317</f>
        <v>1</v>
      </c>
    </row>
    <row r="318" spans="2:4" x14ac:dyDescent="0.25">
      <c r="B318">
        <f>completed!$A318</f>
        <v>482</v>
      </c>
      <c r="C318">
        <f>completed!$F318</f>
        <v>-1</v>
      </c>
      <c r="D318">
        <f>completed!$G318</f>
        <v>1</v>
      </c>
    </row>
    <row r="319" spans="2:4" x14ac:dyDescent="0.25">
      <c r="B319">
        <f>completed!$A319</f>
        <v>483</v>
      </c>
      <c r="C319">
        <f>completed!$F319</f>
        <v>-1</v>
      </c>
      <c r="D319">
        <f>completed!$G319</f>
        <v>1</v>
      </c>
    </row>
    <row r="320" spans="2:4" x14ac:dyDescent="0.25">
      <c r="B320">
        <f>completed!$A320</f>
        <v>484</v>
      </c>
      <c r="C320">
        <f>completed!$F320</f>
        <v>-1</v>
      </c>
      <c r="D320">
        <f>completed!$G320</f>
        <v>1</v>
      </c>
    </row>
    <row r="321" spans="2:4" x14ac:dyDescent="0.25">
      <c r="B321">
        <f>completed!$A321</f>
        <v>485</v>
      </c>
      <c r="C321">
        <f>completed!$F321</f>
        <v>-1</v>
      </c>
      <c r="D321">
        <f>completed!$G321</f>
        <v>0</v>
      </c>
    </row>
    <row r="322" spans="2:4" x14ac:dyDescent="0.25">
      <c r="B322">
        <f>completed!$A322</f>
        <v>486</v>
      </c>
      <c r="C322">
        <f>completed!$F322</f>
        <v>-1</v>
      </c>
      <c r="D322">
        <f>completed!$G322</f>
        <v>1</v>
      </c>
    </row>
    <row r="323" spans="2:4" x14ac:dyDescent="0.25">
      <c r="B323">
        <f>completed!$A323</f>
        <v>487</v>
      </c>
      <c r="C323">
        <f>completed!$F323</f>
        <v>-1</v>
      </c>
      <c r="D323">
        <f>completed!$G323</f>
        <v>1</v>
      </c>
    </row>
    <row r="324" spans="2:4" x14ac:dyDescent="0.25">
      <c r="B324">
        <f>completed!$A324</f>
        <v>488</v>
      </c>
      <c r="C324">
        <f>completed!$F324</f>
        <v>-1</v>
      </c>
      <c r="D324">
        <f>completed!$G324</f>
        <v>1</v>
      </c>
    </row>
    <row r="325" spans="2:4" x14ac:dyDescent="0.25">
      <c r="B325">
        <f>completed!$A325</f>
        <v>489</v>
      </c>
      <c r="C325">
        <f>completed!$F325</f>
        <v>-1</v>
      </c>
      <c r="D325">
        <f>completed!$G325</f>
        <v>1</v>
      </c>
    </row>
    <row r="326" spans="2:4" x14ac:dyDescent="0.25">
      <c r="B326">
        <f>completed!$A326</f>
        <v>490</v>
      </c>
      <c r="C326">
        <f>completed!$F326</f>
        <v>-1</v>
      </c>
      <c r="D326">
        <f>completed!$G326</f>
        <v>1</v>
      </c>
    </row>
    <row r="327" spans="2:4" x14ac:dyDescent="0.25">
      <c r="B327">
        <f>completed!$A327</f>
        <v>491</v>
      </c>
      <c r="C327">
        <f>completed!$F327</f>
        <v>-1</v>
      </c>
      <c r="D327">
        <f>completed!$G327</f>
        <v>1</v>
      </c>
    </row>
    <row r="328" spans="2:4" x14ac:dyDescent="0.25">
      <c r="B328">
        <f>completed!$A328</f>
        <v>492</v>
      </c>
      <c r="C328">
        <f>completed!$F328</f>
        <v>-1</v>
      </c>
      <c r="D328">
        <f>completed!$G328</f>
        <v>1</v>
      </c>
    </row>
    <row r="329" spans="2:4" x14ac:dyDescent="0.25">
      <c r="B329">
        <f>completed!$A329</f>
        <v>493</v>
      </c>
      <c r="C329">
        <f>completed!$F329</f>
        <v>-1</v>
      </c>
      <c r="D329">
        <f>completed!$G329</f>
        <v>1</v>
      </c>
    </row>
    <row r="330" spans="2:4" x14ac:dyDescent="0.25">
      <c r="B330">
        <f>completed!$A330</f>
        <v>494</v>
      </c>
      <c r="C330">
        <f>completed!$F330</f>
        <v>-1</v>
      </c>
      <c r="D330">
        <f>completed!$G330</f>
        <v>1</v>
      </c>
    </row>
    <row r="331" spans="2:4" x14ac:dyDescent="0.25">
      <c r="B331">
        <f>completed!$A331</f>
        <v>495</v>
      </c>
      <c r="C331">
        <f>completed!$F331</f>
        <v>-1</v>
      </c>
      <c r="D331">
        <f>completed!$G331</f>
        <v>1</v>
      </c>
    </row>
    <row r="332" spans="2:4" x14ac:dyDescent="0.25">
      <c r="B332">
        <f>completed!$A332</f>
        <v>496</v>
      </c>
      <c r="C332">
        <f>completed!$F332</f>
        <v>-1</v>
      </c>
      <c r="D332">
        <f>completed!$G332</f>
        <v>1</v>
      </c>
    </row>
    <row r="333" spans="2:4" x14ac:dyDescent="0.25">
      <c r="B333">
        <f>completed!$A333</f>
        <v>497</v>
      </c>
      <c r="C333">
        <f>completed!$F333</f>
        <v>1</v>
      </c>
      <c r="D333">
        <f>completed!$G333</f>
        <v>1</v>
      </c>
    </row>
    <row r="334" spans="2:4" x14ac:dyDescent="0.25">
      <c r="B334">
        <f>completed!$A334</f>
        <v>498</v>
      </c>
      <c r="C334">
        <f>completed!$F334</f>
        <v>-1</v>
      </c>
      <c r="D334">
        <f>completed!$G334</f>
        <v>1</v>
      </c>
    </row>
    <row r="335" spans="2:4" x14ac:dyDescent="0.25">
      <c r="B335">
        <f>completed!$A335</f>
        <v>499</v>
      </c>
      <c r="C335">
        <f>completed!$F335</f>
        <v>-1</v>
      </c>
      <c r="D335">
        <f>completed!$G335</f>
        <v>1</v>
      </c>
    </row>
    <row r="336" spans="2:4" x14ac:dyDescent="0.25">
      <c r="B336">
        <f>completed!$A336</f>
        <v>500</v>
      </c>
      <c r="C336">
        <f>completed!$F336</f>
        <v>-1</v>
      </c>
      <c r="D336">
        <f>completed!$G336</f>
        <v>1</v>
      </c>
    </row>
    <row r="337" spans="2:4" x14ac:dyDescent="0.25">
      <c r="B337">
        <f>completed!$A337</f>
        <v>501</v>
      </c>
      <c r="C337">
        <f>completed!$F337</f>
        <v>-1</v>
      </c>
      <c r="D337">
        <f>completed!$G337</f>
        <v>1</v>
      </c>
    </row>
    <row r="338" spans="2:4" x14ac:dyDescent="0.25">
      <c r="B338">
        <f>completed!$A338</f>
        <v>502</v>
      </c>
      <c r="C338">
        <f>completed!$F338</f>
        <v>-1</v>
      </c>
      <c r="D338">
        <f>completed!$G338</f>
        <v>1</v>
      </c>
    </row>
    <row r="339" spans="2:4" x14ac:dyDescent="0.25">
      <c r="B339">
        <f>completed!$A339</f>
        <v>503</v>
      </c>
      <c r="C339">
        <f>completed!$F339</f>
        <v>1</v>
      </c>
      <c r="D339">
        <f>completed!$G339</f>
        <v>1</v>
      </c>
    </row>
    <row r="340" spans="2:4" x14ac:dyDescent="0.25">
      <c r="B340">
        <f>completed!$A340</f>
        <v>504</v>
      </c>
      <c r="C340">
        <f>completed!$F340</f>
        <v>1</v>
      </c>
      <c r="D340">
        <f>completed!$G340</f>
        <v>1</v>
      </c>
    </row>
    <row r="341" spans="2:4" x14ac:dyDescent="0.25">
      <c r="B341">
        <f>completed!$A341</f>
        <v>505</v>
      </c>
      <c r="C341">
        <f>completed!$F341</f>
        <v>1</v>
      </c>
      <c r="D341">
        <f>completed!$G341</f>
        <v>1</v>
      </c>
    </row>
    <row r="342" spans="2:4" x14ac:dyDescent="0.25">
      <c r="B342">
        <f>completed!$A342</f>
        <v>506</v>
      </c>
      <c r="C342">
        <f>completed!$F342</f>
        <v>-1</v>
      </c>
      <c r="D342">
        <f>completed!$G342</f>
        <v>1</v>
      </c>
    </row>
    <row r="343" spans="2:4" x14ac:dyDescent="0.25">
      <c r="B343">
        <f>completed!$A343</f>
        <v>507</v>
      </c>
      <c r="C343">
        <f>completed!$F343</f>
        <v>-1</v>
      </c>
      <c r="D343">
        <f>completed!$G343</f>
        <v>1</v>
      </c>
    </row>
    <row r="344" spans="2:4" x14ac:dyDescent="0.25">
      <c r="B344">
        <f>completed!$A344</f>
        <v>508</v>
      </c>
      <c r="C344">
        <f>completed!$F344</f>
        <v>-1</v>
      </c>
      <c r="D344">
        <f>completed!$G344</f>
        <v>1</v>
      </c>
    </row>
    <row r="345" spans="2:4" x14ac:dyDescent="0.25">
      <c r="B345">
        <f>completed!$A345</f>
        <v>509</v>
      </c>
      <c r="C345">
        <f>completed!$F345</f>
        <v>1</v>
      </c>
      <c r="D345">
        <f>completed!$G345</f>
        <v>1</v>
      </c>
    </row>
    <row r="346" spans="2:4" x14ac:dyDescent="0.25">
      <c r="B346">
        <f>completed!$A346</f>
        <v>510</v>
      </c>
      <c r="C346">
        <f>completed!$F346</f>
        <v>1</v>
      </c>
      <c r="D346">
        <f>completed!$G346</f>
        <v>1</v>
      </c>
    </row>
    <row r="347" spans="2:4" x14ac:dyDescent="0.25">
      <c r="B347">
        <f>completed!$A347</f>
        <v>511</v>
      </c>
      <c r="C347">
        <f>completed!$F347</f>
        <v>-1</v>
      </c>
      <c r="D347">
        <f>completed!$G347</f>
        <v>1</v>
      </c>
    </row>
    <row r="348" spans="2:4" x14ac:dyDescent="0.25">
      <c r="B348">
        <f>completed!$A348</f>
        <v>512</v>
      </c>
      <c r="C348">
        <f>completed!$F348</f>
        <v>-1</v>
      </c>
      <c r="D348">
        <f>completed!$G348</f>
        <v>1</v>
      </c>
    </row>
    <row r="349" spans="2:4" x14ac:dyDescent="0.25">
      <c r="B349">
        <f>completed!$A349</f>
        <v>513</v>
      </c>
      <c r="C349">
        <f>completed!$F349</f>
        <v>-1</v>
      </c>
      <c r="D349">
        <f>completed!$G349</f>
        <v>1</v>
      </c>
    </row>
    <row r="350" spans="2:4" x14ac:dyDescent="0.25">
      <c r="B350">
        <f>completed!$A350</f>
        <v>514</v>
      </c>
      <c r="C350">
        <f>completed!$F350</f>
        <v>-1</v>
      </c>
      <c r="D350">
        <f>completed!$G350</f>
        <v>1</v>
      </c>
    </row>
    <row r="351" spans="2:4" x14ac:dyDescent="0.25">
      <c r="B351">
        <f>completed!$A351</f>
        <v>515</v>
      </c>
      <c r="C351">
        <f>completed!$F351</f>
        <v>-1</v>
      </c>
      <c r="D351">
        <f>completed!$G351</f>
        <v>1</v>
      </c>
    </row>
    <row r="352" spans="2:4" x14ac:dyDescent="0.25">
      <c r="B352">
        <f>completed!$A352</f>
        <v>516</v>
      </c>
      <c r="C352">
        <f>completed!$F352</f>
        <v>-1</v>
      </c>
      <c r="D352">
        <f>completed!$G352</f>
        <v>1</v>
      </c>
    </row>
    <row r="353" spans="2:4" x14ac:dyDescent="0.25">
      <c r="B353">
        <f>completed!$A353</f>
        <v>517</v>
      </c>
      <c r="C353">
        <f>completed!$F353</f>
        <v>-1</v>
      </c>
      <c r="D353">
        <f>completed!$G353</f>
        <v>1</v>
      </c>
    </row>
    <row r="354" spans="2:4" x14ac:dyDescent="0.25">
      <c r="B354">
        <f>completed!$A354</f>
        <v>518</v>
      </c>
      <c r="C354">
        <f>completed!$F354</f>
        <v>-1</v>
      </c>
      <c r="D354">
        <f>completed!$G354</f>
        <v>1</v>
      </c>
    </row>
    <row r="355" spans="2:4" x14ac:dyDescent="0.25">
      <c r="B355">
        <f>completed!$A355</f>
        <v>519</v>
      </c>
      <c r="C355">
        <f>completed!$F355</f>
        <v>1</v>
      </c>
      <c r="D355">
        <f>completed!$G355</f>
        <v>1</v>
      </c>
    </row>
    <row r="356" spans="2:4" x14ac:dyDescent="0.25">
      <c r="B356">
        <f>completed!$A356</f>
        <v>520</v>
      </c>
      <c r="C356">
        <f>completed!$F356</f>
        <v>-1</v>
      </c>
      <c r="D356">
        <f>completed!$G356</f>
        <v>1</v>
      </c>
    </row>
    <row r="357" spans="2:4" x14ac:dyDescent="0.25">
      <c r="B357">
        <f>completed!$A357</f>
        <v>521</v>
      </c>
      <c r="C357">
        <f>completed!$F357</f>
        <v>-1</v>
      </c>
      <c r="D357">
        <f>completed!$G357</f>
        <v>1</v>
      </c>
    </row>
    <row r="358" spans="2:4" x14ac:dyDescent="0.25">
      <c r="B358">
        <f>completed!$A358</f>
        <v>522</v>
      </c>
      <c r="C358">
        <f>completed!$F358</f>
        <v>-1</v>
      </c>
      <c r="D358">
        <f>completed!$G358</f>
        <v>1</v>
      </c>
    </row>
    <row r="359" spans="2:4" x14ac:dyDescent="0.25">
      <c r="B359">
        <f>completed!$A359</f>
        <v>523</v>
      </c>
      <c r="C359">
        <f>completed!$F359</f>
        <v>-1</v>
      </c>
      <c r="D359">
        <f>completed!$G359</f>
        <v>1</v>
      </c>
    </row>
    <row r="360" spans="2:4" x14ac:dyDescent="0.25">
      <c r="B360">
        <f>completed!$A360</f>
        <v>524</v>
      </c>
      <c r="C360">
        <f>completed!$F360</f>
        <v>1</v>
      </c>
      <c r="D360">
        <f>completed!$G360</f>
        <v>1</v>
      </c>
    </row>
    <row r="361" spans="2:4" x14ac:dyDescent="0.25">
      <c r="B361">
        <f>completed!$A361</f>
        <v>525</v>
      </c>
      <c r="C361">
        <f>completed!$F361</f>
        <v>-1</v>
      </c>
      <c r="D361">
        <f>completed!$G361</f>
        <v>1</v>
      </c>
    </row>
    <row r="362" spans="2:4" x14ac:dyDescent="0.25">
      <c r="B362">
        <f>completed!$A362</f>
        <v>526</v>
      </c>
      <c r="C362">
        <f>completed!$F362</f>
        <v>-1</v>
      </c>
      <c r="D362">
        <f>completed!$G362</f>
        <v>1</v>
      </c>
    </row>
    <row r="363" spans="2:4" x14ac:dyDescent="0.25">
      <c r="B363">
        <f>completed!$A363</f>
        <v>527</v>
      </c>
      <c r="C363">
        <f>completed!$F363</f>
        <v>-1</v>
      </c>
      <c r="D363">
        <f>completed!$G363</f>
        <v>1</v>
      </c>
    </row>
    <row r="364" spans="2:4" x14ac:dyDescent="0.25">
      <c r="B364">
        <f>completed!$A364</f>
        <v>528</v>
      </c>
      <c r="C364">
        <f>completed!$F364</f>
        <v>-1</v>
      </c>
      <c r="D364">
        <f>completed!$G364</f>
        <v>1</v>
      </c>
    </row>
    <row r="365" spans="2:4" x14ac:dyDescent="0.25">
      <c r="B365">
        <f>completed!$A365</f>
        <v>529</v>
      </c>
      <c r="C365">
        <f>completed!$F365</f>
        <v>-1</v>
      </c>
      <c r="D365">
        <f>completed!$G365</f>
        <v>1</v>
      </c>
    </row>
    <row r="366" spans="2:4" x14ac:dyDescent="0.25">
      <c r="B366">
        <f>completed!$A366</f>
        <v>530</v>
      </c>
      <c r="C366">
        <f>completed!$F366</f>
        <v>-1</v>
      </c>
      <c r="D366">
        <f>completed!$G366</f>
        <v>1</v>
      </c>
    </row>
    <row r="367" spans="2:4" x14ac:dyDescent="0.25">
      <c r="B367">
        <f>completed!$A367</f>
        <v>531</v>
      </c>
      <c r="C367">
        <f>completed!$F367</f>
        <v>-1</v>
      </c>
      <c r="D367">
        <f>completed!$G367</f>
        <v>1</v>
      </c>
    </row>
    <row r="368" spans="2:4" x14ac:dyDescent="0.25">
      <c r="B368">
        <f>completed!$A368</f>
        <v>532</v>
      </c>
      <c r="C368">
        <f>completed!$F368</f>
        <v>-1</v>
      </c>
      <c r="D368">
        <f>completed!$G368</f>
        <v>1</v>
      </c>
    </row>
    <row r="369" spans="2:4" x14ac:dyDescent="0.25">
      <c r="B369">
        <f>completed!$A369</f>
        <v>533</v>
      </c>
      <c r="C369">
        <f>completed!$F369</f>
        <v>-1</v>
      </c>
      <c r="D369">
        <f>completed!$G369</f>
        <v>1</v>
      </c>
    </row>
    <row r="370" spans="2:4" x14ac:dyDescent="0.25">
      <c r="B370">
        <f>completed!$A370</f>
        <v>534</v>
      </c>
      <c r="C370">
        <f>completed!$F370</f>
        <v>-1</v>
      </c>
      <c r="D370">
        <f>completed!$G370</f>
        <v>1</v>
      </c>
    </row>
    <row r="371" spans="2:4" x14ac:dyDescent="0.25">
      <c r="B371">
        <f>completed!$A371</f>
        <v>535</v>
      </c>
      <c r="C371">
        <f>completed!$F371</f>
        <v>-1</v>
      </c>
      <c r="D371">
        <f>completed!$G371</f>
        <v>1</v>
      </c>
    </row>
    <row r="372" spans="2:4" x14ac:dyDescent="0.25">
      <c r="B372">
        <f>completed!$A372</f>
        <v>536</v>
      </c>
      <c r="C372">
        <f>completed!$F372</f>
        <v>-1</v>
      </c>
      <c r="D372">
        <f>completed!$G372</f>
        <v>1</v>
      </c>
    </row>
    <row r="373" spans="2:4" x14ac:dyDescent="0.25">
      <c r="B373">
        <f>completed!$A373</f>
        <v>537</v>
      </c>
      <c r="C373">
        <f>completed!$F373</f>
        <v>-1</v>
      </c>
      <c r="D373">
        <f>completed!$G373</f>
        <v>1</v>
      </c>
    </row>
    <row r="374" spans="2:4" x14ac:dyDescent="0.25">
      <c r="B374">
        <f>completed!$A374</f>
        <v>538</v>
      </c>
      <c r="C374">
        <f>completed!$F374</f>
        <v>-1</v>
      </c>
      <c r="D374">
        <f>completed!$G374</f>
        <v>1</v>
      </c>
    </row>
    <row r="375" spans="2:4" x14ac:dyDescent="0.25">
      <c r="B375">
        <f>completed!$A375</f>
        <v>539</v>
      </c>
      <c r="C375">
        <f>completed!$F375</f>
        <v>-1</v>
      </c>
      <c r="D375">
        <f>completed!$G375</f>
        <v>1</v>
      </c>
    </row>
    <row r="376" spans="2:4" x14ac:dyDescent="0.25">
      <c r="B376">
        <f>completed!$A376</f>
        <v>540</v>
      </c>
      <c r="C376">
        <f>completed!$F376</f>
        <v>-1</v>
      </c>
      <c r="D376">
        <f>completed!$G376</f>
        <v>1</v>
      </c>
    </row>
    <row r="377" spans="2:4" x14ac:dyDescent="0.25">
      <c r="B377">
        <f>completed!$A377</f>
        <v>541</v>
      </c>
      <c r="C377">
        <f>completed!$F377</f>
        <v>1</v>
      </c>
      <c r="D377">
        <f>completed!$G377</f>
        <v>1</v>
      </c>
    </row>
    <row r="378" spans="2:4" x14ac:dyDescent="0.25">
      <c r="B378">
        <f>completed!$A378</f>
        <v>542</v>
      </c>
      <c r="C378">
        <f>completed!$F378</f>
        <v>-1</v>
      </c>
      <c r="D378">
        <f>completed!$G378</f>
        <v>1</v>
      </c>
    </row>
    <row r="379" spans="2:4" x14ac:dyDescent="0.25">
      <c r="B379">
        <f>completed!$A379</f>
        <v>543</v>
      </c>
      <c r="C379">
        <f>completed!$F379</f>
        <v>-1</v>
      </c>
      <c r="D379">
        <f>completed!$G379</f>
        <v>1</v>
      </c>
    </row>
    <row r="380" spans="2:4" x14ac:dyDescent="0.25">
      <c r="B380">
        <f>completed!$A380</f>
        <v>544</v>
      </c>
      <c r="C380">
        <f>completed!$F380</f>
        <v>-1</v>
      </c>
      <c r="D380">
        <f>completed!$G380</f>
        <v>1</v>
      </c>
    </row>
    <row r="381" spans="2:4" x14ac:dyDescent="0.25">
      <c r="B381">
        <f>completed!$A381</f>
        <v>545</v>
      </c>
      <c r="C381">
        <f>completed!$F381</f>
        <v>-1</v>
      </c>
      <c r="D381">
        <f>completed!$G381</f>
        <v>1</v>
      </c>
    </row>
    <row r="382" spans="2:4" x14ac:dyDescent="0.25">
      <c r="B382">
        <f>completed!$A382</f>
        <v>546</v>
      </c>
      <c r="C382">
        <f>completed!$F382</f>
        <v>-1</v>
      </c>
      <c r="D382">
        <f>completed!$G382</f>
        <v>1</v>
      </c>
    </row>
    <row r="383" spans="2:4" x14ac:dyDescent="0.25">
      <c r="B383">
        <f>completed!$A383</f>
        <v>547</v>
      </c>
      <c r="C383">
        <f>completed!$F383</f>
        <v>-1</v>
      </c>
      <c r="D383">
        <f>completed!$G383</f>
        <v>1</v>
      </c>
    </row>
    <row r="384" spans="2:4" x14ac:dyDescent="0.25">
      <c r="B384">
        <f>completed!$A384</f>
        <v>548</v>
      </c>
      <c r="C384">
        <f>completed!$F384</f>
        <v>-1</v>
      </c>
      <c r="D384">
        <f>completed!$G384</f>
        <v>1</v>
      </c>
    </row>
    <row r="385" spans="2:4" x14ac:dyDescent="0.25">
      <c r="B385">
        <f>completed!$A385</f>
        <v>549</v>
      </c>
      <c r="C385">
        <f>completed!$F385</f>
        <v>-1</v>
      </c>
      <c r="D385">
        <f>completed!$G385</f>
        <v>1</v>
      </c>
    </row>
    <row r="386" spans="2:4" x14ac:dyDescent="0.25">
      <c r="B386">
        <f>completed!$A386</f>
        <v>550</v>
      </c>
      <c r="C386">
        <f>completed!$F386</f>
        <v>-1</v>
      </c>
      <c r="D386">
        <f>completed!$G386</f>
        <v>1</v>
      </c>
    </row>
    <row r="387" spans="2:4" x14ac:dyDescent="0.25">
      <c r="B387">
        <f>completed!$A387</f>
        <v>551</v>
      </c>
      <c r="C387">
        <f>completed!$F387</f>
        <v>-1</v>
      </c>
      <c r="D387">
        <f>completed!$G387</f>
        <v>1</v>
      </c>
    </row>
    <row r="388" spans="2:4" x14ac:dyDescent="0.25">
      <c r="B388">
        <f>completed!$A388</f>
        <v>552</v>
      </c>
      <c r="C388">
        <f>completed!$F388</f>
        <v>-1</v>
      </c>
      <c r="D388">
        <f>completed!$G388</f>
        <v>1</v>
      </c>
    </row>
    <row r="389" spans="2:4" x14ac:dyDescent="0.25">
      <c r="B389">
        <f>completed!$A389</f>
        <v>553</v>
      </c>
      <c r="C389">
        <f>completed!$F389</f>
        <v>1</v>
      </c>
      <c r="D389">
        <f>completed!$G389</f>
        <v>1</v>
      </c>
    </row>
    <row r="390" spans="2:4" x14ac:dyDescent="0.25">
      <c r="B390">
        <f>completed!$A390</f>
        <v>554</v>
      </c>
      <c r="C390">
        <f>completed!$F390</f>
        <v>-1</v>
      </c>
      <c r="D390">
        <f>completed!$G390</f>
        <v>1</v>
      </c>
    </row>
    <row r="391" spans="2:4" x14ac:dyDescent="0.25">
      <c r="B391">
        <f>completed!$A391</f>
        <v>555</v>
      </c>
      <c r="C391">
        <f>completed!$F391</f>
        <v>-1</v>
      </c>
      <c r="D391">
        <f>completed!$G391</f>
        <v>1</v>
      </c>
    </row>
    <row r="392" spans="2:4" x14ac:dyDescent="0.25">
      <c r="B392">
        <f>completed!$A392</f>
        <v>556</v>
      </c>
      <c r="C392">
        <f>completed!$F392</f>
        <v>-1</v>
      </c>
      <c r="D392">
        <f>completed!$G392</f>
        <v>1</v>
      </c>
    </row>
    <row r="393" spans="2:4" x14ac:dyDescent="0.25">
      <c r="B393">
        <f>completed!$A393</f>
        <v>557</v>
      </c>
      <c r="C393">
        <f>completed!$F393</f>
        <v>-1</v>
      </c>
      <c r="D393">
        <f>completed!$G393</f>
        <v>1</v>
      </c>
    </row>
    <row r="394" spans="2:4" x14ac:dyDescent="0.25">
      <c r="B394">
        <f>completed!$A394</f>
        <v>558</v>
      </c>
      <c r="C394">
        <f>completed!$F394</f>
        <v>-1</v>
      </c>
      <c r="D394">
        <f>completed!$G394</f>
        <v>1</v>
      </c>
    </row>
    <row r="395" spans="2:4" x14ac:dyDescent="0.25">
      <c r="B395">
        <f>completed!$A395</f>
        <v>559</v>
      </c>
      <c r="C395">
        <f>completed!$F395</f>
        <v>-1</v>
      </c>
      <c r="D395">
        <f>completed!$G395</f>
        <v>1</v>
      </c>
    </row>
    <row r="396" spans="2:4" x14ac:dyDescent="0.25">
      <c r="B396">
        <f>completed!$A396</f>
        <v>560</v>
      </c>
      <c r="C396">
        <f>completed!$F396</f>
        <v>-1</v>
      </c>
      <c r="D396">
        <f>completed!$G396</f>
        <v>1</v>
      </c>
    </row>
    <row r="397" spans="2:4" x14ac:dyDescent="0.25">
      <c r="B397">
        <f>completed!$A397</f>
        <v>561</v>
      </c>
      <c r="C397">
        <f>completed!$F397</f>
        <v>-1</v>
      </c>
      <c r="D397">
        <f>completed!$G397</f>
        <v>1</v>
      </c>
    </row>
    <row r="398" spans="2:4" x14ac:dyDescent="0.25">
      <c r="B398">
        <f>completed!$A398</f>
        <v>562</v>
      </c>
      <c r="C398">
        <f>completed!$F398</f>
        <v>-1</v>
      </c>
      <c r="D398">
        <f>completed!$G398</f>
        <v>1</v>
      </c>
    </row>
    <row r="399" spans="2:4" x14ac:dyDescent="0.25">
      <c r="B399">
        <f>completed!$A399</f>
        <v>563</v>
      </c>
      <c r="C399">
        <f>completed!$F399</f>
        <v>-1</v>
      </c>
      <c r="D399">
        <f>completed!$G399</f>
        <v>1</v>
      </c>
    </row>
    <row r="400" spans="2:4" x14ac:dyDescent="0.25">
      <c r="B400">
        <f>completed!$A400</f>
        <v>564</v>
      </c>
      <c r="C400">
        <f>completed!$F400</f>
        <v>-1</v>
      </c>
      <c r="D400">
        <f>completed!$G400</f>
        <v>1</v>
      </c>
    </row>
    <row r="401" spans="2:4" x14ac:dyDescent="0.25">
      <c r="B401">
        <f>completed!$A401</f>
        <v>565</v>
      </c>
      <c r="C401">
        <f>completed!$F401</f>
        <v>-1</v>
      </c>
      <c r="D401">
        <f>completed!$G401</f>
        <v>1</v>
      </c>
    </row>
    <row r="402" spans="2:4" x14ac:dyDescent="0.25">
      <c r="B402">
        <f>completed!$A402</f>
        <v>566</v>
      </c>
      <c r="C402">
        <f>completed!$F402</f>
        <v>-1</v>
      </c>
      <c r="D402">
        <f>completed!$G402</f>
        <v>1</v>
      </c>
    </row>
    <row r="403" spans="2:4" x14ac:dyDescent="0.25">
      <c r="B403">
        <f>completed!$A403</f>
        <v>567</v>
      </c>
      <c r="C403">
        <f>completed!$F403</f>
        <v>-1</v>
      </c>
      <c r="D403">
        <f>completed!$G403</f>
        <v>1</v>
      </c>
    </row>
    <row r="404" spans="2:4" x14ac:dyDescent="0.25">
      <c r="B404">
        <f>completed!$A404</f>
        <v>568</v>
      </c>
      <c r="C404">
        <f>completed!$F404</f>
        <v>-1</v>
      </c>
      <c r="D404">
        <f>completed!$G404</f>
        <v>1</v>
      </c>
    </row>
    <row r="405" spans="2:4" x14ac:dyDescent="0.25">
      <c r="B405">
        <f>completed!$A405</f>
        <v>569</v>
      </c>
      <c r="C405">
        <f>completed!$F405</f>
        <v>-1</v>
      </c>
      <c r="D405">
        <f>completed!$G405</f>
        <v>1</v>
      </c>
    </row>
    <row r="406" spans="2:4" x14ac:dyDescent="0.25">
      <c r="B406">
        <f>completed!$A406</f>
        <v>570</v>
      </c>
      <c r="C406">
        <f>completed!$F406</f>
        <v>-1</v>
      </c>
      <c r="D406">
        <f>completed!$G406</f>
        <v>1</v>
      </c>
    </row>
    <row r="407" spans="2:4" x14ac:dyDescent="0.25">
      <c r="B407">
        <f>completed!$A407</f>
        <v>571</v>
      </c>
      <c r="C407">
        <f>completed!$F407</f>
        <v>-1</v>
      </c>
      <c r="D407">
        <f>completed!$G407</f>
        <v>1</v>
      </c>
    </row>
    <row r="408" spans="2:4" x14ac:dyDescent="0.25">
      <c r="B408">
        <f>completed!$A408</f>
        <v>572</v>
      </c>
      <c r="C408">
        <f>completed!$F408</f>
        <v>-1</v>
      </c>
      <c r="D408">
        <f>completed!$G408</f>
        <v>1</v>
      </c>
    </row>
    <row r="409" spans="2:4" x14ac:dyDescent="0.25">
      <c r="B409">
        <f>completed!$A409</f>
        <v>573</v>
      </c>
      <c r="C409">
        <f>completed!$F409</f>
        <v>-1</v>
      </c>
      <c r="D409">
        <f>completed!$G409</f>
        <v>1</v>
      </c>
    </row>
    <row r="410" spans="2:4" x14ac:dyDescent="0.25">
      <c r="B410">
        <f>completed!$A410</f>
        <v>574</v>
      </c>
      <c r="C410">
        <f>completed!$F410</f>
        <v>-1</v>
      </c>
      <c r="D410">
        <f>completed!$G410</f>
        <v>1</v>
      </c>
    </row>
    <row r="411" spans="2:4" x14ac:dyDescent="0.25">
      <c r="B411">
        <f>completed!$A411</f>
        <v>575</v>
      </c>
      <c r="C411">
        <f>completed!$F411</f>
        <v>-1</v>
      </c>
      <c r="D411">
        <f>completed!$G411</f>
        <v>1</v>
      </c>
    </row>
    <row r="412" spans="2:4" x14ac:dyDescent="0.25">
      <c r="B412">
        <f>completed!$A412</f>
        <v>576</v>
      </c>
      <c r="C412">
        <f>completed!$F412</f>
        <v>-1</v>
      </c>
      <c r="D412">
        <f>completed!$G412</f>
        <v>1</v>
      </c>
    </row>
    <row r="413" spans="2:4" x14ac:dyDescent="0.25">
      <c r="B413">
        <f>completed!$A413</f>
        <v>577</v>
      </c>
      <c r="C413">
        <f>completed!$F413</f>
        <v>-1</v>
      </c>
      <c r="D413">
        <f>completed!$G413</f>
        <v>1</v>
      </c>
    </row>
    <row r="414" spans="2:4" x14ac:dyDescent="0.25">
      <c r="B414">
        <f>completed!$A414</f>
        <v>578</v>
      </c>
      <c r="C414">
        <f>completed!$F414</f>
        <v>-1</v>
      </c>
      <c r="D414">
        <f>completed!$G414</f>
        <v>1</v>
      </c>
    </row>
    <row r="415" spans="2:4" x14ac:dyDescent="0.25">
      <c r="B415">
        <f>completed!$A415</f>
        <v>579</v>
      </c>
      <c r="C415">
        <f>completed!$F415</f>
        <v>-1</v>
      </c>
      <c r="D415">
        <f>completed!$G415</f>
        <v>0</v>
      </c>
    </row>
    <row r="416" spans="2:4" x14ac:dyDescent="0.25">
      <c r="B416">
        <f>completed!$A416</f>
        <v>580</v>
      </c>
      <c r="C416">
        <f>completed!$F416</f>
        <v>-1</v>
      </c>
      <c r="D416">
        <f>completed!$G416</f>
        <v>1</v>
      </c>
    </row>
    <row r="417" spans="2:4" x14ac:dyDescent="0.25">
      <c r="B417">
        <f>completed!$A417</f>
        <v>581</v>
      </c>
      <c r="C417">
        <f>completed!$F417</f>
        <v>-1</v>
      </c>
      <c r="D417">
        <f>completed!$G417</f>
        <v>0</v>
      </c>
    </row>
    <row r="418" spans="2:4" x14ac:dyDescent="0.25">
      <c r="B418">
        <f>completed!$A418</f>
        <v>582</v>
      </c>
      <c r="C418">
        <f>completed!$F418</f>
        <v>-1</v>
      </c>
      <c r="D418">
        <f>completed!$G418</f>
        <v>0</v>
      </c>
    </row>
    <row r="419" spans="2:4" x14ac:dyDescent="0.25">
      <c r="B419">
        <f>completed!$A419</f>
        <v>583</v>
      </c>
      <c r="C419">
        <f>completed!$F419</f>
        <v>-1</v>
      </c>
      <c r="D419">
        <f>completed!$G419</f>
        <v>1</v>
      </c>
    </row>
    <row r="420" spans="2:4" x14ac:dyDescent="0.25">
      <c r="B420">
        <f>completed!$A420</f>
        <v>584</v>
      </c>
      <c r="C420">
        <f>completed!$F420</f>
        <v>-1</v>
      </c>
      <c r="D420">
        <f>completed!$G420</f>
        <v>1</v>
      </c>
    </row>
    <row r="421" spans="2:4" x14ac:dyDescent="0.25">
      <c r="B421">
        <f>completed!$A421</f>
        <v>585</v>
      </c>
      <c r="C421">
        <f>completed!$F421</f>
        <v>-1</v>
      </c>
      <c r="D421">
        <f>completed!$G421</f>
        <v>1</v>
      </c>
    </row>
    <row r="422" spans="2:4" x14ac:dyDescent="0.25">
      <c r="B422">
        <f>completed!$A422</f>
        <v>586</v>
      </c>
      <c r="C422">
        <f>completed!$F422</f>
        <v>1</v>
      </c>
      <c r="D422">
        <f>completed!$G422</f>
        <v>1</v>
      </c>
    </row>
    <row r="423" spans="2:4" x14ac:dyDescent="0.25">
      <c r="B423">
        <f>completed!$A423</f>
        <v>587</v>
      </c>
      <c r="C423">
        <f>completed!$F423</f>
        <v>1</v>
      </c>
      <c r="D423">
        <f>completed!$G423</f>
        <v>1</v>
      </c>
    </row>
    <row r="424" spans="2:4" x14ac:dyDescent="0.25">
      <c r="B424">
        <f>completed!$A424</f>
        <v>588</v>
      </c>
      <c r="C424">
        <f>completed!$F424</f>
        <v>-1</v>
      </c>
      <c r="D424">
        <f>completed!$G424</f>
        <v>1</v>
      </c>
    </row>
    <row r="425" spans="2:4" x14ac:dyDescent="0.25">
      <c r="B425">
        <f>completed!$A425</f>
        <v>589</v>
      </c>
      <c r="C425">
        <f>completed!$F425</f>
        <v>-1</v>
      </c>
      <c r="D425">
        <f>completed!$G425</f>
        <v>1</v>
      </c>
    </row>
    <row r="426" spans="2:4" x14ac:dyDescent="0.25">
      <c r="B426">
        <f>completed!$A426</f>
        <v>590</v>
      </c>
      <c r="C426">
        <f>completed!$F426</f>
        <v>1</v>
      </c>
      <c r="D426">
        <f>completed!$G426</f>
        <v>1</v>
      </c>
    </row>
    <row r="427" spans="2:4" x14ac:dyDescent="0.25">
      <c r="B427">
        <f>completed!$A427</f>
        <v>591</v>
      </c>
      <c r="C427">
        <f>completed!$F427</f>
        <v>-1</v>
      </c>
      <c r="D427">
        <f>completed!$G427</f>
        <v>1</v>
      </c>
    </row>
    <row r="428" spans="2:4" x14ac:dyDescent="0.25">
      <c r="B428">
        <f>completed!$A428</f>
        <v>592</v>
      </c>
      <c r="C428">
        <f>completed!$F428</f>
        <v>-1</v>
      </c>
      <c r="D428">
        <f>completed!$G428</f>
        <v>0</v>
      </c>
    </row>
    <row r="429" spans="2:4" x14ac:dyDescent="0.25">
      <c r="B429">
        <f>completed!$A429</f>
        <v>593</v>
      </c>
      <c r="C429">
        <f>completed!$F429</f>
        <v>-1</v>
      </c>
      <c r="D429">
        <f>completed!$G429</f>
        <v>0</v>
      </c>
    </row>
    <row r="430" spans="2:4" x14ac:dyDescent="0.25">
      <c r="B430">
        <f>completed!$A430</f>
        <v>594</v>
      </c>
      <c r="C430">
        <f>completed!$F430</f>
        <v>-1</v>
      </c>
      <c r="D430">
        <f>completed!$G430</f>
        <v>0</v>
      </c>
    </row>
    <row r="431" spans="2:4" x14ac:dyDescent="0.25">
      <c r="B431">
        <f>completed!$A431</f>
        <v>595</v>
      </c>
      <c r="C431">
        <f>completed!$F431</f>
        <v>-1</v>
      </c>
      <c r="D431">
        <f>completed!$G431</f>
        <v>0</v>
      </c>
    </row>
    <row r="432" spans="2:4" x14ac:dyDescent="0.25">
      <c r="B432">
        <f>completed!$A432</f>
        <v>596</v>
      </c>
      <c r="C432">
        <f>completed!$F432</f>
        <v>-1</v>
      </c>
      <c r="D432">
        <f>completed!$G432</f>
        <v>0</v>
      </c>
    </row>
    <row r="433" spans="2:4" x14ac:dyDescent="0.25">
      <c r="B433">
        <f>completed!$A433</f>
        <v>156</v>
      </c>
      <c r="C433">
        <f>completed!$F433</f>
        <v>1</v>
      </c>
      <c r="D433">
        <f>completed!$G433</f>
        <v>1</v>
      </c>
    </row>
    <row r="434" spans="2:4" x14ac:dyDescent="0.25">
      <c r="B434">
        <f>completed!$A434</f>
        <v>157</v>
      </c>
      <c r="C434">
        <f>completed!$F434</f>
        <v>1</v>
      </c>
      <c r="D434">
        <f>completed!$G434</f>
        <v>1</v>
      </c>
    </row>
    <row r="435" spans="2:4" x14ac:dyDescent="0.25">
      <c r="B435">
        <f>completed!$A435</f>
        <v>158</v>
      </c>
      <c r="C435">
        <f>completed!$F435</f>
        <v>1</v>
      </c>
      <c r="D435">
        <f>completed!$G435</f>
        <v>1</v>
      </c>
    </row>
    <row r="436" spans="2:4" x14ac:dyDescent="0.25">
      <c r="B436">
        <f>completed!$A436</f>
        <v>159</v>
      </c>
      <c r="C436">
        <f>completed!$F436</f>
        <v>1</v>
      </c>
      <c r="D436">
        <f>completed!$G436</f>
        <v>1</v>
      </c>
    </row>
    <row r="437" spans="2:4" x14ac:dyDescent="0.25">
      <c r="B437">
        <f>completed!$A437</f>
        <v>160</v>
      </c>
      <c r="C437">
        <f>completed!$F437</f>
        <v>0</v>
      </c>
      <c r="D437">
        <f>completed!$G437</f>
        <v>1</v>
      </c>
    </row>
    <row r="438" spans="2:4" x14ac:dyDescent="0.25">
      <c r="B438">
        <f>completed!$A438</f>
        <v>161</v>
      </c>
      <c r="C438">
        <f>completed!$F438</f>
        <v>1</v>
      </c>
      <c r="D438">
        <f>completed!$G438</f>
        <v>1</v>
      </c>
    </row>
    <row r="439" spans="2:4" x14ac:dyDescent="0.25">
      <c r="B439">
        <f>completed!$A439</f>
        <v>162</v>
      </c>
      <c r="C439">
        <f>completed!$F439</f>
        <v>0</v>
      </c>
      <c r="D439">
        <f>completed!$G439</f>
        <v>1</v>
      </c>
    </row>
    <row r="440" spans="2:4" x14ac:dyDescent="0.25">
      <c r="B440">
        <f>completed!$A440</f>
        <v>163</v>
      </c>
      <c r="C440">
        <f>completed!$F440</f>
        <v>1</v>
      </c>
      <c r="D440">
        <f>completed!$G440</f>
        <v>1</v>
      </c>
    </row>
    <row r="441" spans="2:4" x14ac:dyDescent="0.25">
      <c r="B441">
        <f>completed!$A441</f>
        <v>164</v>
      </c>
      <c r="C441">
        <f>completed!$F441</f>
        <v>1</v>
      </c>
      <c r="D441">
        <f>completed!$G441</f>
        <v>1</v>
      </c>
    </row>
    <row r="442" spans="2:4" x14ac:dyDescent="0.25">
      <c r="B442">
        <f>completed!$A442</f>
        <v>165</v>
      </c>
      <c r="C442">
        <f>completed!$F442</f>
        <v>1</v>
      </c>
      <c r="D442">
        <f>completed!$G442</f>
        <v>1</v>
      </c>
    </row>
    <row r="443" spans="2:4" x14ac:dyDescent="0.25">
      <c r="B443">
        <f>completed!$A443</f>
        <v>166</v>
      </c>
      <c r="C443">
        <f>completed!$F443</f>
        <v>1</v>
      </c>
      <c r="D443">
        <f>completed!$G443</f>
        <v>1</v>
      </c>
    </row>
    <row r="444" spans="2:4" x14ac:dyDescent="0.25">
      <c r="B444">
        <f>completed!$A444</f>
        <v>167</v>
      </c>
      <c r="C444">
        <f>completed!$F444</f>
        <v>1</v>
      </c>
      <c r="D444">
        <f>completed!$G444</f>
        <v>1</v>
      </c>
    </row>
    <row r="445" spans="2:4" x14ac:dyDescent="0.25">
      <c r="B445">
        <f>completed!$A445</f>
        <v>168</v>
      </c>
      <c r="C445">
        <f>completed!$F445</f>
        <v>1</v>
      </c>
      <c r="D445">
        <f>completed!$G445</f>
        <v>1</v>
      </c>
    </row>
    <row r="446" spans="2:4" x14ac:dyDescent="0.25">
      <c r="B446">
        <f>completed!$A446</f>
        <v>169</v>
      </c>
      <c r="C446">
        <f>completed!$F446</f>
        <v>1</v>
      </c>
      <c r="D446">
        <f>completed!$G446</f>
        <v>1</v>
      </c>
    </row>
    <row r="447" spans="2:4" x14ac:dyDescent="0.25">
      <c r="B447">
        <f>completed!$A447</f>
        <v>170</v>
      </c>
      <c r="C447">
        <f>completed!$F447</f>
        <v>1</v>
      </c>
      <c r="D447">
        <f>completed!$G447</f>
        <v>1</v>
      </c>
    </row>
    <row r="448" spans="2:4" x14ac:dyDescent="0.25">
      <c r="B448">
        <f>completed!$A448</f>
        <v>171</v>
      </c>
      <c r="C448">
        <f>completed!$F448</f>
        <v>1</v>
      </c>
      <c r="D448">
        <f>completed!$G448</f>
        <v>1</v>
      </c>
    </row>
    <row r="449" spans="2:4" x14ac:dyDescent="0.25">
      <c r="B449">
        <f>completed!$A449</f>
        <v>172</v>
      </c>
      <c r="C449">
        <f>completed!$F449</f>
        <v>1</v>
      </c>
      <c r="D449">
        <f>completed!$G449</f>
        <v>1</v>
      </c>
    </row>
    <row r="450" spans="2:4" x14ac:dyDescent="0.25">
      <c r="B450">
        <f>completed!$A450</f>
        <v>173</v>
      </c>
      <c r="C450">
        <f>completed!$F450</f>
        <v>1</v>
      </c>
      <c r="D450">
        <f>completed!$G450</f>
        <v>1</v>
      </c>
    </row>
    <row r="451" spans="2:4" x14ac:dyDescent="0.25">
      <c r="B451">
        <f>completed!$A451</f>
        <v>174</v>
      </c>
      <c r="C451">
        <f>completed!$F451</f>
        <v>1</v>
      </c>
      <c r="D451">
        <f>completed!$G451</f>
        <v>1</v>
      </c>
    </row>
    <row r="452" spans="2:4" x14ac:dyDescent="0.25">
      <c r="B452">
        <f>completed!$A452</f>
        <v>175</v>
      </c>
      <c r="C452">
        <f>completed!$F452</f>
        <v>1</v>
      </c>
      <c r="D452">
        <f>completed!$G452</f>
        <v>1</v>
      </c>
    </row>
    <row r="453" spans="2:4" x14ac:dyDescent="0.25">
      <c r="B453">
        <f>completed!$A453</f>
        <v>176</v>
      </c>
      <c r="C453">
        <f>completed!$F453</f>
        <v>1</v>
      </c>
      <c r="D453">
        <f>completed!$G453</f>
        <v>1</v>
      </c>
    </row>
    <row r="454" spans="2:4" x14ac:dyDescent="0.25">
      <c r="B454">
        <f>completed!$A454</f>
        <v>177</v>
      </c>
      <c r="C454">
        <f>completed!$F454</f>
        <v>1</v>
      </c>
      <c r="D454">
        <f>completed!$G454</f>
        <v>1</v>
      </c>
    </row>
    <row r="455" spans="2:4" x14ac:dyDescent="0.25">
      <c r="B455">
        <f>completed!$A455</f>
        <v>178</v>
      </c>
      <c r="C455">
        <f>completed!$F455</f>
        <v>1</v>
      </c>
      <c r="D455">
        <f>completed!$G455</f>
        <v>1</v>
      </c>
    </row>
  </sheetData>
  <conditionalFormatting sqref="C1:D1">
    <cfRule type="iconSet" priority="2">
      <iconSet showValue="0">
        <cfvo type="percent" val="0"/>
        <cfvo type="num" val="0"/>
        <cfvo type="num" val="0" gte="0"/>
      </iconSet>
    </cfRule>
  </conditionalFormatting>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iconSet" priority="1" id="{5541C6F0-24D9-49E6-A328-23E34BD82E7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D1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completed</vt:lpstr>
      <vt:lpstr>postingrating</vt:lpstr>
      <vt:lpstr>posting</vt:lpstr>
      <vt:lpstr>image</vt:lpstr>
      <vt:lpstr>TRAININGSDATEN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Doepke</dc:creator>
  <cp:lastModifiedBy>Roland Doepke</cp:lastModifiedBy>
  <dcterms:created xsi:type="dcterms:W3CDTF">2013-12-04T14:53:41Z</dcterms:created>
  <dcterms:modified xsi:type="dcterms:W3CDTF">2014-01-09T20:10:28Z</dcterms:modified>
</cp:coreProperties>
</file>