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lime\reps\AlgoritmLAB3\doc\"/>
    </mc:Choice>
  </mc:AlternateContent>
  <xr:revisionPtr revIDLastSave="0" documentId="13_ncr:1_{B2B73BF8-70CB-46E2-95B5-3FC54585AE33}" xr6:coauthVersionLast="47" xr6:coauthVersionMax="47" xr10:uidLastSave="{00000000-0000-0000-0000-000000000000}"/>
  <bookViews>
    <workbookView xWindow="1480" yWindow="1480" windowWidth="28800" windowHeight="15500" xr2:uid="{00000000-000D-0000-FFFF-FFFF00000000}"/>
  </bookViews>
  <sheets>
    <sheet name="средний случай" sheetId="1" r:id="rId1"/>
    <sheet name="худший случа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17" i="2"/>
  <c r="F12" i="2"/>
  <c r="F3" i="2"/>
  <c r="F4" i="2"/>
  <c r="F5" i="2"/>
  <c r="F6" i="2"/>
  <c r="F7" i="2"/>
  <c r="F8" i="2"/>
  <c r="F9" i="2"/>
  <c r="F10" i="2"/>
  <c r="F11" i="2"/>
  <c r="F2" i="2"/>
  <c r="B34" i="2"/>
  <c r="B27" i="1"/>
  <c r="D6" i="1"/>
  <c r="H3" i="1"/>
  <c r="H4" i="1"/>
  <c r="H5" i="1"/>
  <c r="H6" i="1"/>
  <c r="H7" i="1"/>
  <c r="H8" i="1"/>
  <c r="H9" i="1"/>
  <c r="H10" i="1"/>
  <c r="H11" i="1"/>
  <c r="H2" i="1"/>
  <c r="E24" i="1" a="1"/>
  <c r="E24" i="1" s="1"/>
  <c r="B24" i="1" a="1"/>
  <c r="B24" i="1" s="1"/>
  <c r="D3" i="1"/>
  <c r="D4" i="1"/>
  <c r="D5" i="1"/>
  <c r="D7" i="1"/>
  <c r="D8" i="1"/>
  <c r="D9" i="1"/>
  <c r="G9" i="1" s="1"/>
  <c r="D10" i="1"/>
  <c r="G10" i="1" s="1"/>
  <c r="D11" i="1"/>
  <c r="G11" i="1" s="1"/>
  <c r="D12" i="1"/>
  <c r="D2" i="1"/>
  <c r="D2" i="2"/>
  <c r="D3" i="2"/>
  <c r="D4" i="2"/>
  <c r="D5" i="2"/>
  <c r="D6" i="2"/>
  <c r="D7" i="2"/>
  <c r="G7" i="2" s="1"/>
  <c r="D8" i="2"/>
  <c r="G8" i="2" s="1"/>
  <c r="D9" i="2"/>
  <c r="D10" i="2"/>
  <c r="G10" i="2" s="1"/>
  <c r="D11" i="2"/>
  <c r="D12" i="2"/>
  <c r="G9" i="2"/>
  <c r="G11" i="2"/>
  <c r="E30" i="2" a="1"/>
  <c r="E30" i="2" s="1"/>
  <c r="B30" i="2" a="1"/>
  <c r="B30" i="2" s="1"/>
  <c r="G5" i="2"/>
  <c r="G4" i="2"/>
  <c r="G3" i="2"/>
  <c r="G2" i="2"/>
  <c r="G6" i="2"/>
  <c r="G2" i="1"/>
  <c r="G3" i="1"/>
  <c r="G4" i="1"/>
  <c r="G5" i="1"/>
  <c r="G6" i="1"/>
  <c r="G7" i="1"/>
  <c r="G8" i="1"/>
  <c r="F2" i="1"/>
  <c r="C12" i="2"/>
  <c r="B12" i="2"/>
  <c r="E11" i="2"/>
  <c r="E10" i="2"/>
  <c r="E9" i="2"/>
  <c r="E8" i="2"/>
  <c r="E7" i="2"/>
  <c r="E6" i="2"/>
  <c r="E5" i="2"/>
  <c r="E4" i="2"/>
  <c r="E3" i="2"/>
  <c r="E2" i="2"/>
  <c r="E12" i="2" s="1"/>
  <c r="E31" i="2" l="1"/>
  <c r="H3" i="2" s="1"/>
  <c r="G12" i="2"/>
  <c r="C12" i="1"/>
  <c r="B12" i="1"/>
  <c r="F11" i="1"/>
  <c r="E11" i="1"/>
  <c r="E10" i="1"/>
  <c r="E9" i="1"/>
  <c r="E8" i="1"/>
  <c r="E7" i="1"/>
  <c r="F7" i="1"/>
  <c r="E6" i="1"/>
  <c r="F6" i="1"/>
  <c r="E5" i="1"/>
  <c r="F5" i="1"/>
  <c r="F4" i="1"/>
  <c r="E4" i="1"/>
  <c r="E3" i="1"/>
  <c r="E2" i="1"/>
  <c r="E12" i="1" s="1"/>
  <c r="H9" i="2" l="1"/>
  <c r="H11" i="2"/>
  <c r="H8" i="2"/>
  <c r="H6" i="2"/>
  <c r="H10" i="2"/>
  <c r="H7" i="2"/>
  <c r="H4" i="2"/>
  <c r="H2" i="2"/>
  <c r="H5" i="2"/>
  <c r="F9" i="1"/>
  <c r="G12" i="1"/>
  <c r="F10" i="1"/>
  <c r="F3" i="1"/>
  <c r="F8" i="1"/>
  <c r="F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<sst xmlns="http://schemas.openxmlformats.org/spreadsheetml/2006/main" count="34" uniqueCount="22">
  <si>
    <t>n</t>
  </si>
  <si>
    <t>time</t>
  </si>
  <si>
    <t>n*n</t>
  </si>
  <si>
    <t>time*time</t>
  </si>
  <si>
    <t>time*n</t>
  </si>
  <si>
    <t>Y</t>
  </si>
  <si>
    <t>сумма</t>
  </si>
  <si>
    <t>385000*a+5500b=0,0022066</t>
  </si>
  <si>
    <t>5500a+10b=0,000002984</t>
  </si>
  <si>
    <t>ур1</t>
  </si>
  <si>
    <t>ур2</t>
  </si>
  <si>
    <t>a*сумм(n*n)+b*сумм(n)=сумм(t*n)</t>
  </si>
  <si>
    <t>a*сумм(n)+b*N=сумм(t)</t>
  </si>
  <si>
    <t>а=</t>
  </si>
  <si>
    <t>б=</t>
  </si>
  <si>
    <t>КОРЕЛЛ</t>
  </si>
  <si>
    <t>time*10000</t>
  </si>
  <si>
    <t>Матричный способ решения системы:</t>
  </si>
  <si>
    <t>a=</t>
  </si>
  <si>
    <t>b=</t>
  </si>
  <si>
    <t>t*t</t>
  </si>
  <si>
    <t>КОРРЕЛ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</si>
</sst>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"/>
    <numFmt numFmtId="165" formatCode="0.000000000000000"/>
    <numFmt numFmtId="166" formatCode="0.0000000000000000"/>
    <numFmt numFmtId="167" formatCode="0.00000000"/>
    <numFmt numFmtId="168" formatCode="0.000000000000000000"/>
    <numFmt numFmtId="169" formatCode="0.0000000000000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4" fontId="1" fillId="0" borderId="0" xfId="0" applyNumberFormat="1" applyFont="1"/>
    <xf numFmtId="165" fontId="0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 applyAlignment="1"/>
    <xf numFmtId="1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Font="1" applyAlignment="1"/>
    <xf numFmtId="169" fontId="0" fillId="0" borderId="0" xfId="0" applyNumberFormat="1" applyFont="1" applyAlignment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702651794182606"/>
          <c:y val="2.73437466358579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0570623236087965"/>
          <c:y val="0.1047325781579013"/>
          <c:w val="0.68102817893305057"/>
          <c:h val="0.665542056404766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'средний случай'!$D$1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'средний случай'!$B$2:$B$11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'средний случай'!$D$2:$D$11</c:f>
              <c:numCache>
                <c:formatCode>0.0000000000</c:formatCode>
                <c:ptCount val="10"/>
                <c:pt idx="0">
                  <c:v>7.4999999999999993E-6</c:v>
                </c:pt>
                <c:pt idx="1">
                  <c:v>1.95E-5</c:v>
                </c:pt>
                <c:pt idx="2">
                  <c:v>8.2000000000000011E-6</c:v>
                </c:pt>
                <c:pt idx="3">
                  <c:v>2.7600000000000003E-5</c:v>
                </c:pt>
                <c:pt idx="4">
                  <c:v>2.02E-5</c:v>
                </c:pt>
                <c:pt idx="5">
                  <c:v>4.7999999999999998E-6</c:v>
                </c:pt>
                <c:pt idx="6">
                  <c:v>1.5099999999999999E-5</c:v>
                </c:pt>
                <c:pt idx="7">
                  <c:v>6.0399999999999998E-5</c:v>
                </c:pt>
                <c:pt idx="8">
                  <c:v>4.46E-5</c:v>
                </c:pt>
                <c:pt idx="9">
                  <c:v>9.0500000000000004E-5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2E-41A4-A010-3FCD7EB87221}"/>
            </c:ext>
          </c:extLst>
        </c:ser>
        <c:ser>
          <c:idx val="1"/>
          <c:order val="1"/>
          <c:tx>
            <c:strRef>
              <c:f>'средний случай'!$H$1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'средний случай'!$B$2:$B$11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'средний случай'!$H$2:$H$11</c:f>
              <c:numCache>
                <c:formatCode>0.0000000000</c:formatCode>
                <c:ptCount val="10"/>
                <c:pt idx="0">
                  <c:v>2.2411249999999988E-6</c:v>
                </c:pt>
                <c:pt idx="1">
                  <c:v>8.3742083333333302E-6</c:v>
                </c:pt>
                <c:pt idx="2">
                  <c:v>1.4507291666666664E-5</c:v>
                </c:pt>
                <c:pt idx="3">
                  <c:v>2.0640374999999995E-5</c:v>
                </c:pt>
                <c:pt idx="4">
                  <c:v>2.6773458333333329E-5</c:v>
                </c:pt>
                <c:pt idx="5">
                  <c:v>3.2906541666666666E-5</c:v>
                </c:pt>
                <c:pt idx="6">
                  <c:v>3.9039624999999993E-5</c:v>
                </c:pt>
                <c:pt idx="7">
                  <c:v>4.5172708333333327E-5</c:v>
                </c:pt>
                <c:pt idx="8">
                  <c:v>5.1305791666666661E-5</c:v>
                </c:pt>
                <c:pt idx="9">
                  <c:v>5.7438874999999995E-5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2E-41A4-A010-3FCD7EB8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915904"/>
        <c:axId val="1200807008"/>
      </c:scatterChart>
      <c:valAx>
        <c:axId val="163191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Размер</a:t>
                </a:r>
                <a:r>
                  <a:rPr lang="ru-RU" sz="1400" baseline="0"/>
                  <a:t> массива (сек)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807008"/>
        <c:crosses val="autoZero"/>
        <c:crossBetween val="midCat"/>
      </c:valAx>
      <c:valAx>
        <c:axId val="120080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</a:t>
                </a:r>
                <a:r>
                  <a:rPr lang="ru-RU" sz="1400" baseline="0"/>
                  <a:t> (сек)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4.8715943656717241E-2"/>
              <c:y val="0.27367693212411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191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  <a:r>
              <a:rPr lang="ru-RU" baseline="0"/>
              <a:t> зависимость </a:t>
            </a:r>
            <a:r>
              <a:rPr lang="en-US" baseline="0"/>
              <a:t>Time</a:t>
            </a:r>
            <a:r>
              <a:rPr lang="ru-RU" baseline="0"/>
              <a:t> от </a:t>
            </a:r>
            <a:r>
              <a:rPr lang="en-US" baseline="0"/>
              <a:t>n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'худший случай'!$D$1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'худший случай'!$B$2:$B$11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'худший случай'!$D$2:$D$11</c:f>
              <c:numCache>
                <c:formatCode>0.0000000000</c:formatCode>
                <c:ptCount val="10"/>
                <c:pt idx="0">
                  <c:v>1.2500000000000001E-5</c:v>
                </c:pt>
                <c:pt idx="1">
                  <c:v>2.2100000000000002E-5</c:v>
                </c:pt>
                <c:pt idx="2">
                  <c:v>3.2400000000000001E-5</c:v>
                </c:pt>
                <c:pt idx="3">
                  <c:v>4.0600000000000004E-5</c:v>
                </c:pt>
                <c:pt idx="4">
                  <c:v>4.99E-5</c:v>
                </c:pt>
                <c:pt idx="5">
                  <c:v>5.9599999999999999E-5</c:v>
                </c:pt>
                <c:pt idx="6">
                  <c:v>7.039999999999999E-5</c:v>
                </c:pt>
                <c:pt idx="7">
                  <c:v>7.9200000000000001E-5</c:v>
                </c:pt>
                <c:pt idx="8">
                  <c:v>8.8800000000000004E-5</c:v>
                </c:pt>
                <c:pt idx="9">
                  <c:v>9.8399999999999993E-5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D5-462E-96C5-58A658C2A06F}"/>
            </c:ext>
          </c:extLst>
        </c:ser>
        <c:ser>
          <c:idx val="1"/>
          <c:order val="1"/>
          <c:tx>
            <c:strRef>
              <c:f>'худший случай'!$H$1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'худший случай'!$B$2:$B$11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'худший случай'!$H$2:$H$11</c:f>
              <c:numCache>
                <c:formatCode>0.000000000000000</c:formatCode>
                <c:ptCount val="10"/>
                <c:pt idx="0">
                  <c:v>9.9953977272727268E-6</c:v>
                </c:pt>
                <c:pt idx="1">
                  <c:v>2.0083087121212118E-5</c:v>
                </c:pt>
                <c:pt idx="2">
                  <c:v>3.0170776515151514E-5</c:v>
                </c:pt>
                <c:pt idx="3">
                  <c:v>4.0258465909090903E-5</c:v>
                </c:pt>
                <c:pt idx="4">
                  <c:v>5.0346155303030299E-5</c:v>
                </c:pt>
                <c:pt idx="5">
                  <c:v>6.0433844696969688E-5</c:v>
                </c:pt>
                <c:pt idx="6">
                  <c:v>7.0521534090909084E-5</c:v>
                </c:pt>
                <c:pt idx="7">
                  <c:v>8.060922348484848E-5</c:v>
                </c:pt>
                <c:pt idx="8">
                  <c:v>9.0696912878787875E-5</c:v>
                </c:pt>
                <c:pt idx="9">
                  <c:v>1.0078460227272727E-4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D5-462E-96C5-58A658C2A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99520"/>
        <c:axId val="220094544"/>
      </c:scatterChart>
      <c:valAx>
        <c:axId val="12729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 (</a:t>
                </a:r>
                <a:r>
                  <a:rPr lang="en-US" baseline="0"/>
                  <a:t>n)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094544"/>
        <c:crosses val="autoZero"/>
        <c:crossBetween val="midCat"/>
      </c:valAx>
      <c:valAx>
        <c:axId val="2200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(сек)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29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761196</xdr:colOff>
      <xdr:row>12</xdr:row>
      <xdr:rowOff>45356</xdr:rowOff>
    </xdr:from>
    <xdr:to>
      <xdr:col>12</xdr:col>
      <xdr:colOff>745352</xdr:colOff>
      <xdr:row>35</xdr:row>
      <xdr:rowOff>99785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062EE6-A446-40E0-942D-5E0375214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1402880</xdr:colOff>
      <xdr:row>20</xdr:row>
      <xdr:rowOff>53273</xdr:rowOff>
    </xdr:from>
    <xdr:to>
      <xdr:col>11</xdr:col>
      <xdr:colOff>565556</xdr:colOff>
      <xdr:row>37</xdr:row>
      <xdr:rowOff>141735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4BC6CA-7E8B-4E9D-AFB9-039D1FEC8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"/>
  <sheetViews>
    <sheetView tabSelected="1" zoomScale="70" zoomScaleNormal="70" workbookViewId="0">
      <selection activeCell="N2" sqref="N2:P12"/>
    </sheetView>
  </sheetViews>
  <sheetFormatPr defaultColWidth="12.54296875" defaultRowHeight="15.75" customHeight="1" x14ac:dyDescent="0.25"/>
  <cols>
    <col min="2" max="2" width="30.54296875" customWidth="1"/>
    <col min="3" max="3" width="26.1796875" customWidth="1"/>
    <col min="4" max="4" width="16" customWidth="1"/>
    <col min="5" max="5" width="18.54296875" customWidth="1"/>
    <col min="6" max="6" width="22.1796875" customWidth="1"/>
    <col min="7" max="7" width="17.54296875" bestFit="1" customWidth="1"/>
    <col min="8" max="8" width="20" customWidth="1"/>
  </cols>
  <sheetData>
    <row r="1" spans="1:16" ht="15.75" customHeight="1" x14ac:dyDescent="0.25">
      <c r="B1" s="13" t="s">
        <v>0</v>
      </c>
      <c r="C1" s="16" t="s">
        <v>16</v>
      </c>
      <c r="D1" s="13" t="s">
        <v>1</v>
      </c>
      <c r="E1" s="14" t="s">
        <v>2</v>
      </c>
      <c r="F1" s="14" t="s">
        <v>3</v>
      </c>
      <c r="G1" s="14" t="s">
        <v>4</v>
      </c>
      <c r="H1" s="13" t="s">
        <v>5</v>
      </c>
    </row>
    <row r="2" spans="1:16" ht="15.75" customHeight="1" x14ac:dyDescent="0.25">
      <c r="B2" s="9">
        <v>100</v>
      </c>
      <c r="C2" s="1">
        <v>7.4999999999999997E-2</v>
      </c>
      <c r="D2" s="4">
        <f>C2/10000</f>
        <v>7.4999999999999993E-6</v>
      </c>
      <c r="E2" s="2">
        <f t="shared" ref="E2:E11" si="0">B2*B2</f>
        <v>10000</v>
      </c>
      <c r="F2" s="7">
        <f>D2*D2</f>
        <v>5.6249999999999993E-11</v>
      </c>
      <c r="G2" s="8">
        <f t="shared" ref="G2:G11" si="1">D2*B2</f>
        <v>7.4999999999999991E-4</v>
      </c>
      <c r="H2" s="4">
        <f>$E$24*B2+$E$25</f>
        <v>2.2411249999999988E-6</v>
      </c>
      <c r="N2" s="13"/>
      <c r="O2" s="16" t="s">
        <v>16</v>
      </c>
      <c r="P2" s="12" t="s">
        <v>16</v>
      </c>
    </row>
    <row r="3" spans="1:16" ht="15.75" customHeight="1" x14ac:dyDescent="0.25">
      <c r="B3" s="9">
        <v>200</v>
      </c>
      <c r="C3" s="1">
        <v>0.19500000000000001</v>
      </c>
      <c r="D3" s="4">
        <f t="shared" ref="D3:D12" si="2">C3/10000</f>
        <v>1.95E-5</v>
      </c>
      <c r="E3" s="2">
        <f t="shared" si="0"/>
        <v>40000</v>
      </c>
      <c r="F3" s="7">
        <f t="shared" ref="F3:F11" si="3">D3*D3</f>
        <v>3.8025000000000001E-10</v>
      </c>
      <c r="G3" s="8">
        <f t="shared" si="1"/>
        <v>3.8999999999999998E-3</v>
      </c>
      <c r="H3" s="4">
        <f t="shared" ref="H3:H11" si="4">$E$24*B3+$E$25</f>
        <v>8.3742083333333302E-6</v>
      </c>
      <c r="N3" s="9">
        <v>100</v>
      </c>
      <c r="O3" s="1">
        <v>7.4999999999999997E-2</v>
      </c>
      <c r="P3" s="1">
        <v>0.125</v>
      </c>
    </row>
    <row r="4" spans="1:16" ht="15.75" customHeight="1" x14ac:dyDescent="0.25">
      <c r="B4" s="9">
        <v>300</v>
      </c>
      <c r="C4" s="1">
        <v>8.2000000000000003E-2</v>
      </c>
      <c r="D4" s="4">
        <f t="shared" si="2"/>
        <v>8.2000000000000011E-6</v>
      </c>
      <c r="E4" s="2">
        <f t="shared" si="0"/>
        <v>90000</v>
      </c>
      <c r="F4" s="7">
        <f t="shared" si="3"/>
        <v>6.7240000000000018E-11</v>
      </c>
      <c r="G4" s="8">
        <f t="shared" si="1"/>
        <v>2.4600000000000004E-3</v>
      </c>
      <c r="H4" s="4">
        <f t="shared" si="4"/>
        <v>1.4507291666666664E-5</v>
      </c>
      <c r="N4" s="9">
        <v>200</v>
      </c>
      <c r="O4" s="1">
        <v>0.19500000000000001</v>
      </c>
      <c r="P4" s="1">
        <v>0.221</v>
      </c>
    </row>
    <row r="5" spans="1:16" ht="15.75" customHeight="1" x14ac:dyDescent="0.25">
      <c r="B5" s="9">
        <v>400</v>
      </c>
      <c r="C5" s="1">
        <v>0.27600000000000002</v>
      </c>
      <c r="D5" s="4">
        <f t="shared" si="2"/>
        <v>2.7600000000000003E-5</v>
      </c>
      <c r="E5" s="2">
        <f t="shared" si="0"/>
        <v>160000</v>
      </c>
      <c r="F5" s="7">
        <f t="shared" si="3"/>
        <v>7.6176000000000017E-10</v>
      </c>
      <c r="G5" s="8">
        <f t="shared" si="1"/>
        <v>1.1040000000000001E-2</v>
      </c>
      <c r="H5" s="4">
        <f t="shared" si="4"/>
        <v>2.0640374999999995E-5</v>
      </c>
      <c r="N5" s="9">
        <v>300</v>
      </c>
      <c r="O5" s="1">
        <v>8.2000000000000003E-2</v>
      </c>
      <c r="P5" s="1">
        <v>0.32400000000000001</v>
      </c>
    </row>
    <row r="6" spans="1:16" ht="15.75" customHeight="1" x14ac:dyDescent="0.25">
      <c r="B6" s="9">
        <v>500</v>
      </c>
      <c r="C6" s="1">
        <v>0.20200000000000001</v>
      </c>
      <c r="D6" s="4">
        <f>C6/10000</f>
        <v>2.02E-5</v>
      </c>
      <c r="E6" s="2">
        <f t="shared" si="0"/>
        <v>250000</v>
      </c>
      <c r="F6" s="7">
        <f t="shared" si="3"/>
        <v>4.0803999999999997E-10</v>
      </c>
      <c r="G6" s="8">
        <f t="shared" si="1"/>
        <v>1.01E-2</v>
      </c>
      <c r="H6" s="4">
        <f t="shared" si="4"/>
        <v>2.6773458333333329E-5</v>
      </c>
      <c r="N6" s="9">
        <v>400</v>
      </c>
      <c r="O6" s="1">
        <v>0.27600000000000002</v>
      </c>
      <c r="P6" s="1">
        <v>0.40600000000000003</v>
      </c>
    </row>
    <row r="7" spans="1:16" ht="15.75" customHeight="1" x14ac:dyDescent="0.25">
      <c r="B7" s="9">
        <v>600</v>
      </c>
      <c r="C7" s="1">
        <v>4.8000000000000001E-2</v>
      </c>
      <c r="D7" s="4">
        <f t="shared" si="2"/>
        <v>4.7999999999999998E-6</v>
      </c>
      <c r="E7" s="2">
        <f t="shared" si="0"/>
        <v>360000</v>
      </c>
      <c r="F7" s="7">
        <f t="shared" si="3"/>
        <v>2.3039999999999999E-11</v>
      </c>
      <c r="G7" s="8">
        <f t="shared" si="1"/>
        <v>2.8799999999999997E-3</v>
      </c>
      <c r="H7" s="4">
        <f t="shared" si="4"/>
        <v>3.2906541666666666E-5</v>
      </c>
      <c r="N7" s="9">
        <v>500</v>
      </c>
      <c r="O7" s="1">
        <v>0.20200000000000001</v>
      </c>
      <c r="P7" s="1">
        <v>0.499</v>
      </c>
    </row>
    <row r="8" spans="1:16" ht="15.75" customHeight="1" x14ac:dyDescent="0.25">
      <c r="B8" s="9">
        <v>700</v>
      </c>
      <c r="C8" s="1">
        <v>0.151</v>
      </c>
      <c r="D8" s="4">
        <f t="shared" si="2"/>
        <v>1.5099999999999999E-5</v>
      </c>
      <c r="E8" s="2">
        <f t="shared" si="0"/>
        <v>490000</v>
      </c>
      <c r="F8" s="7">
        <f t="shared" si="3"/>
        <v>2.2800999999999997E-10</v>
      </c>
      <c r="G8" s="8">
        <f t="shared" si="1"/>
        <v>1.057E-2</v>
      </c>
      <c r="H8" s="4">
        <f t="shared" si="4"/>
        <v>3.9039624999999993E-5</v>
      </c>
      <c r="N8" s="9">
        <v>600</v>
      </c>
      <c r="O8" s="1">
        <v>4.8000000000000001E-2</v>
      </c>
      <c r="P8" s="1">
        <v>0.59599999999999997</v>
      </c>
    </row>
    <row r="9" spans="1:16" ht="15.75" customHeight="1" x14ac:dyDescent="0.25">
      <c r="B9" s="9">
        <v>800</v>
      </c>
      <c r="C9" s="1">
        <v>0.60399999999999998</v>
      </c>
      <c r="D9" s="4">
        <f t="shared" si="2"/>
        <v>6.0399999999999998E-5</v>
      </c>
      <c r="E9" s="2">
        <f t="shared" si="0"/>
        <v>640000</v>
      </c>
      <c r="F9" s="7">
        <f t="shared" si="3"/>
        <v>3.6481599999999995E-9</v>
      </c>
      <c r="G9" s="8">
        <f t="shared" si="1"/>
        <v>4.8319999999999995E-2</v>
      </c>
      <c r="H9" s="4">
        <f t="shared" si="4"/>
        <v>4.5172708333333327E-5</v>
      </c>
      <c r="N9" s="9">
        <v>700</v>
      </c>
      <c r="O9" s="1">
        <v>0.151</v>
      </c>
      <c r="P9" s="1">
        <v>0.70399999999999996</v>
      </c>
    </row>
    <row r="10" spans="1:16" ht="15.75" customHeight="1" x14ac:dyDescent="0.25">
      <c r="B10" s="9">
        <v>900</v>
      </c>
      <c r="C10" s="1">
        <v>0.44600000000000001</v>
      </c>
      <c r="D10" s="4">
        <f t="shared" si="2"/>
        <v>4.46E-5</v>
      </c>
      <c r="E10" s="2">
        <f t="shared" si="0"/>
        <v>810000</v>
      </c>
      <c r="F10" s="7">
        <f t="shared" si="3"/>
        <v>1.9891600000000002E-9</v>
      </c>
      <c r="G10" s="8">
        <f t="shared" si="1"/>
        <v>4.0140000000000002E-2</v>
      </c>
      <c r="H10" s="4">
        <f t="shared" si="4"/>
        <v>5.1305791666666661E-5</v>
      </c>
      <c r="N10" s="9">
        <v>800</v>
      </c>
      <c r="O10" s="1">
        <v>0.60399999999999998</v>
      </c>
      <c r="P10" s="1">
        <v>0.79200000000000004</v>
      </c>
    </row>
    <row r="11" spans="1:16" ht="15.75" customHeight="1" x14ac:dyDescent="0.25">
      <c r="B11" s="9">
        <v>1000</v>
      </c>
      <c r="C11" s="1">
        <v>0.90500000000000003</v>
      </c>
      <c r="D11" s="4">
        <f t="shared" si="2"/>
        <v>9.0500000000000004E-5</v>
      </c>
      <c r="E11" s="2">
        <f t="shared" si="0"/>
        <v>1000000</v>
      </c>
      <c r="F11" s="7">
        <f t="shared" si="3"/>
        <v>8.1902500000000012E-9</v>
      </c>
      <c r="G11" s="8">
        <f t="shared" si="1"/>
        <v>9.0500000000000011E-2</v>
      </c>
      <c r="H11" s="4">
        <f t="shared" si="4"/>
        <v>5.7438874999999995E-5</v>
      </c>
      <c r="N11" s="9">
        <v>900</v>
      </c>
      <c r="O11" s="1">
        <v>0.44600000000000001</v>
      </c>
      <c r="P11" s="1">
        <v>0.88800000000000001</v>
      </c>
    </row>
    <row r="12" spans="1:16" ht="15.75" customHeight="1" x14ac:dyDescent="0.25">
      <c r="A12" s="14" t="s">
        <v>6</v>
      </c>
      <c r="B12" s="10">
        <f t="shared" ref="B12:G12" si="5">SUM(B2:B11)</f>
        <v>5500</v>
      </c>
      <c r="C12" s="2">
        <f t="shared" si="5"/>
        <v>2.984</v>
      </c>
      <c r="D12" s="4">
        <f t="shared" si="2"/>
        <v>2.9839999999999999E-4</v>
      </c>
      <c r="E12" s="2">
        <f t="shared" si="5"/>
        <v>3850000</v>
      </c>
      <c r="F12" s="7">
        <f t="shared" si="5"/>
        <v>1.5752159999999999E-8</v>
      </c>
      <c r="G12" s="8">
        <f t="shared" si="5"/>
        <v>0.22066000000000002</v>
      </c>
      <c r="H12" s="4"/>
      <c r="N12" s="9">
        <v>1000</v>
      </c>
      <c r="O12" s="1">
        <v>0.90500000000000003</v>
      </c>
      <c r="P12" s="1">
        <v>0.98399999999999999</v>
      </c>
    </row>
    <row r="15" spans="1:16" ht="15.75" customHeight="1" x14ac:dyDescent="0.25">
      <c r="A15" t="s">
        <v>9</v>
      </c>
      <c r="B15" t="s">
        <v>11</v>
      </c>
      <c r="C15" s="1" t="s">
        <v>7</v>
      </c>
    </row>
    <row r="16" spans="1:16" ht="15.75" customHeight="1" x14ac:dyDescent="0.25">
      <c r="A16" t="s">
        <v>10</v>
      </c>
      <c r="B16" t="s">
        <v>12</v>
      </c>
      <c r="C16" s="1" t="s">
        <v>8</v>
      </c>
    </row>
    <row r="20" spans="1:5" ht="15.75" customHeight="1" x14ac:dyDescent="0.3">
      <c r="B20" s="19" t="s">
        <v>17</v>
      </c>
      <c r="C20" s="19"/>
      <c r="D20" s="19"/>
    </row>
    <row r="21" spans="1:5" ht="15.75" customHeight="1" x14ac:dyDescent="0.25">
      <c r="B21">
        <v>385000</v>
      </c>
      <c r="C21">
        <v>5500</v>
      </c>
      <c r="E21">
        <v>2.2066E-3</v>
      </c>
    </row>
    <row r="22" spans="1:5" ht="15.75" customHeight="1" x14ac:dyDescent="0.25">
      <c r="B22">
        <v>5500</v>
      </c>
      <c r="C22">
        <v>10</v>
      </c>
      <c r="E22">
        <v>2.9839999999999999E-4</v>
      </c>
    </row>
    <row r="24" spans="1:5" ht="15.75" customHeight="1" x14ac:dyDescent="0.25">
      <c r="B24" cm="1">
        <f t="array" ref="B24:C25">MINVERSE(B21:C22)</f>
        <v>-3.787878787878786E-7</v>
      </c>
      <c r="C24">
        <v>2.0833333333333332E-4</v>
      </c>
      <c r="D24" s="11" t="s">
        <v>18</v>
      </c>
      <c r="E24" cm="1">
        <f t="array" ref="E24:E25">MMULT(B24:C25,E21:E22)</f>
        <v>6.1330833333333324E-8</v>
      </c>
    </row>
    <row r="25" spans="1:5" ht="15.75" customHeight="1" x14ac:dyDescent="0.25">
      <c r="B25">
        <v>2.0833333333333332E-4</v>
      </c>
      <c r="C25">
        <v>-1.4583333333333334E-2</v>
      </c>
      <c r="D25" s="11" t="s">
        <v>19</v>
      </c>
      <c r="E25">
        <v>-3.8919583333333334E-6</v>
      </c>
    </row>
    <row r="27" spans="1:5" ht="15.75" customHeight="1" x14ac:dyDescent="0.25">
      <c r="A27" s="6" t="s">
        <v>21</v>
      </c>
      <c r="B27">
        <f>CORREL(B2:B11,D2:D11)</f>
        <v>0.75222887150891971</v>
      </c>
    </row>
    <row r="28" spans="1:5" ht="15.75" customHeight="1" x14ac:dyDescent="0.25">
      <c r="A28" s="6" t="s">
        <v>21</v>
      </c>
      <c r="B28" s="6">
        <f>(10*G12-B12*D12)/(SQRT((10*E12-B12*B12)*(10*F12-D12*D12)))</f>
        <v>0.75222887150892026</v>
      </c>
    </row>
  </sheetData>
  <mergeCells count="1">
    <mergeCell ref="B20:D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B8DB-7369-4017-8A62-FA95C2531891}">
  <dimension ref="A1:H34"/>
  <sheetViews>
    <sheetView zoomScaleNormal="100" workbookViewId="0">
      <selection activeCell="C1" sqref="C1:C11"/>
    </sheetView>
  </sheetViews>
  <sheetFormatPr defaultRowHeight="12.5" x14ac:dyDescent="0.25"/>
  <cols>
    <col min="2" max="2" width="26.1796875" customWidth="1"/>
    <col min="3" max="3" width="16.1796875" customWidth="1"/>
    <col min="4" max="4" width="16.81640625" customWidth="1"/>
    <col min="5" max="5" width="12.81640625" bestFit="1" customWidth="1"/>
    <col min="6" max="6" width="25.54296875" customWidth="1"/>
    <col min="7" max="7" width="16.453125" customWidth="1"/>
    <col min="8" max="8" width="20.54296875" customWidth="1"/>
  </cols>
  <sheetData>
    <row r="1" spans="1:8" x14ac:dyDescent="0.25">
      <c r="B1" s="3" t="s">
        <v>0</v>
      </c>
      <c r="C1" s="12" t="s">
        <v>16</v>
      </c>
      <c r="D1" s="3" t="s">
        <v>1</v>
      </c>
      <c r="E1" s="1" t="s">
        <v>2</v>
      </c>
      <c r="F1" s="15" t="s">
        <v>20</v>
      </c>
      <c r="G1" s="1" t="s">
        <v>4</v>
      </c>
      <c r="H1" s="1" t="s">
        <v>5</v>
      </c>
    </row>
    <row r="2" spans="1:8" x14ac:dyDescent="0.25">
      <c r="B2" s="9">
        <v>100</v>
      </c>
      <c r="C2" s="1">
        <v>0.125</v>
      </c>
      <c r="D2" s="4">
        <f>C2/10000</f>
        <v>1.2500000000000001E-5</v>
      </c>
      <c r="E2" s="2">
        <f t="shared" ref="E2:E11" si="0">B2*B2</f>
        <v>10000</v>
      </c>
      <c r="F2" s="18">
        <f>D2*D2</f>
        <v>1.5625E-10</v>
      </c>
      <c r="G2" s="2">
        <f>D2*B2</f>
        <v>1.25E-3</v>
      </c>
      <c r="H2" s="5">
        <f>$E$30*B2+$E$31</f>
        <v>9.9953977272727268E-6</v>
      </c>
    </row>
    <row r="3" spans="1:8" x14ac:dyDescent="0.25">
      <c r="B3" s="9">
        <v>200</v>
      </c>
      <c r="C3" s="1">
        <v>0.221</v>
      </c>
      <c r="D3" s="4">
        <f t="shared" ref="D3:D12" si="1">C3/10000</f>
        <v>2.2100000000000002E-5</v>
      </c>
      <c r="E3" s="2">
        <f t="shared" si="0"/>
        <v>40000</v>
      </c>
      <c r="F3" s="18">
        <f t="shared" ref="F3:F11" si="2">D3*D3</f>
        <v>4.8841000000000007E-10</v>
      </c>
      <c r="G3" s="2">
        <f>D3*B3</f>
        <v>4.4200000000000003E-3</v>
      </c>
      <c r="H3" s="5">
        <f t="shared" ref="H3:H11" si="3">$E$30*B3+$E$31</f>
        <v>2.0083087121212118E-5</v>
      </c>
    </row>
    <row r="4" spans="1:8" x14ac:dyDescent="0.25">
      <c r="B4" s="9">
        <v>300</v>
      </c>
      <c r="C4" s="1">
        <v>0.32400000000000001</v>
      </c>
      <c r="D4" s="4">
        <f t="shared" si="1"/>
        <v>3.2400000000000001E-5</v>
      </c>
      <c r="E4" s="2">
        <f t="shared" si="0"/>
        <v>90000</v>
      </c>
      <c r="F4" s="18">
        <f t="shared" si="2"/>
        <v>1.0497600000000001E-9</v>
      </c>
      <c r="G4" s="2">
        <f t="shared" ref="G4:G10" si="4">D4*B4</f>
        <v>9.7200000000000012E-3</v>
      </c>
      <c r="H4" s="5">
        <f t="shared" si="3"/>
        <v>3.0170776515151514E-5</v>
      </c>
    </row>
    <row r="5" spans="1:8" x14ac:dyDescent="0.25">
      <c r="B5" s="9">
        <v>400</v>
      </c>
      <c r="C5" s="1">
        <v>0.40600000000000003</v>
      </c>
      <c r="D5" s="4">
        <f t="shared" si="1"/>
        <v>4.0600000000000004E-5</v>
      </c>
      <c r="E5" s="2">
        <f t="shared" si="0"/>
        <v>160000</v>
      </c>
      <c r="F5" s="18">
        <f t="shared" si="2"/>
        <v>1.6483600000000003E-9</v>
      </c>
      <c r="G5" s="2">
        <f t="shared" si="4"/>
        <v>1.6240000000000001E-2</v>
      </c>
      <c r="H5" s="5">
        <f t="shared" si="3"/>
        <v>4.0258465909090903E-5</v>
      </c>
    </row>
    <row r="6" spans="1:8" x14ac:dyDescent="0.25">
      <c r="B6" s="9">
        <v>500</v>
      </c>
      <c r="C6" s="1">
        <v>0.499</v>
      </c>
      <c r="D6" s="4">
        <f t="shared" si="1"/>
        <v>4.99E-5</v>
      </c>
      <c r="E6" s="2">
        <f t="shared" si="0"/>
        <v>250000</v>
      </c>
      <c r="F6" s="18">
        <f t="shared" si="2"/>
        <v>2.4900100000000002E-9</v>
      </c>
      <c r="G6" s="2">
        <f t="shared" si="4"/>
        <v>2.495E-2</v>
      </c>
      <c r="H6" s="5">
        <f t="shared" si="3"/>
        <v>5.0346155303030299E-5</v>
      </c>
    </row>
    <row r="7" spans="1:8" x14ac:dyDescent="0.25">
      <c r="B7" s="9">
        <v>600</v>
      </c>
      <c r="C7" s="1">
        <v>0.59599999999999997</v>
      </c>
      <c r="D7" s="4">
        <f t="shared" si="1"/>
        <v>5.9599999999999999E-5</v>
      </c>
      <c r="E7" s="2">
        <f t="shared" si="0"/>
        <v>360000</v>
      </c>
      <c r="F7" s="18">
        <f t="shared" si="2"/>
        <v>3.5521599999999999E-9</v>
      </c>
      <c r="G7" s="2">
        <f t="shared" si="4"/>
        <v>3.576E-2</v>
      </c>
      <c r="H7" s="5">
        <f t="shared" si="3"/>
        <v>6.0433844696969688E-5</v>
      </c>
    </row>
    <row r="8" spans="1:8" x14ac:dyDescent="0.25">
      <c r="B8" s="9">
        <v>700</v>
      </c>
      <c r="C8" s="1">
        <v>0.70399999999999996</v>
      </c>
      <c r="D8" s="4">
        <f t="shared" si="1"/>
        <v>7.039999999999999E-5</v>
      </c>
      <c r="E8" s="2">
        <f t="shared" si="0"/>
        <v>490000</v>
      </c>
      <c r="F8" s="18">
        <f t="shared" si="2"/>
        <v>4.9561599999999987E-9</v>
      </c>
      <c r="G8" s="2">
        <f t="shared" si="4"/>
        <v>4.927999999999999E-2</v>
      </c>
      <c r="H8" s="5">
        <f t="shared" si="3"/>
        <v>7.0521534090909084E-5</v>
      </c>
    </row>
    <row r="9" spans="1:8" x14ac:dyDescent="0.25">
      <c r="B9" s="9">
        <v>800</v>
      </c>
      <c r="C9" s="1">
        <v>0.79200000000000004</v>
      </c>
      <c r="D9" s="4">
        <f t="shared" si="1"/>
        <v>7.9200000000000001E-5</v>
      </c>
      <c r="E9" s="2">
        <f t="shared" si="0"/>
        <v>640000</v>
      </c>
      <c r="F9" s="18">
        <f t="shared" si="2"/>
        <v>6.2726400000000004E-9</v>
      </c>
      <c r="G9" s="2">
        <f t="shared" si="4"/>
        <v>6.336E-2</v>
      </c>
      <c r="H9" s="5">
        <f t="shared" si="3"/>
        <v>8.060922348484848E-5</v>
      </c>
    </row>
    <row r="10" spans="1:8" x14ac:dyDescent="0.25">
      <c r="B10" s="9">
        <v>900</v>
      </c>
      <c r="C10" s="1">
        <v>0.88800000000000001</v>
      </c>
      <c r="D10" s="4">
        <f t="shared" si="1"/>
        <v>8.8800000000000004E-5</v>
      </c>
      <c r="E10" s="2">
        <f t="shared" si="0"/>
        <v>810000</v>
      </c>
      <c r="F10" s="18">
        <f t="shared" si="2"/>
        <v>7.8854400000000004E-9</v>
      </c>
      <c r="G10" s="2">
        <f t="shared" si="4"/>
        <v>7.9920000000000005E-2</v>
      </c>
      <c r="H10" s="5">
        <f t="shared" si="3"/>
        <v>9.0696912878787875E-5</v>
      </c>
    </row>
    <row r="11" spans="1:8" x14ac:dyDescent="0.25">
      <c r="B11" s="9">
        <v>1000</v>
      </c>
      <c r="C11" s="1">
        <v>0.98399999999999999</v>
      </c>
      <c r="D11" s="4">
        <f t="shared" si="1"/>
        <v>9.8399999999999993E-5</v>
      </c>
      <c r="E11" s="2">
        <f t="shared" si="0"/>
        <v>1000000</v>
      </c>
      <c r="F11" s="18">
        <f t="shared" si="2"/>
        <v>9.6825599999999985E-9</v>
      </c>
      <c r="G11" s="2">
        <f>D11*B11</f>
        <v>9.8399999999999987E-2</v>
      </c>
      <c r="H11" s="5">
        <f t="shared" si="3"/>
        <v>1.0078460227272727E-4</v>
      </c>
    </row>
    <row r="12" spans="1:8" x14ac:dyDescent="0.25">
      <c r="A12" s="1" t="s">
        <v>6</v>
      </c>
      <c r="B12" s="10">
        <f t="shared" ref="B12:G12" si="5">SUM(B2:B11)</f>
        <v>5500</v>
      </c>
      <c r="C12" s="2">
        <f t="shared" si="5"/>
        <v>5.5389999999999997</v>
      </c>
      <c r="D12" s="4">
        <f t="shared" si="1"/>
        <v>5.5389999999999997E-4</v>
      </c>
      <c r="E12" s="2">
        <f t="shared" si="5"/>
        <v>3850000</v>
      </c>
      <c r="F12" s="18">
        <f>SUM(F2:F11)</f>
        <v>3.8181750000000004E-8</v>
      </c>
      <c r="G12" s="2">
        <f t="shared" si="5"/>
        <v>0.38329999999999997</v>
      </c>
    </row>
    <row r="17" spans="1:5" x14ac:dyDescent="0.25">
      <c r="A17" s="6" t="s">
        <v>15</v>
      </c>
      <c r="B17">
        <f>((10*0.3833)-(5500*0.0005539))/(SQRT((10*3850000-30250000)*(10*F12-(D12*D12))))</f>
        <v>0.99984608206158088</v>
      </c>
    </row>
    <row r="26" spans="1:5" ht="13" x14ac:dyDescent="0.3">
      <c r="B26" s="19" t="s">
        <v>17</v>
      </c>
      <c r="C26" s="19"/>
      <c r="D26" s="19"/>
    </row>
    <row r="27" spans="1:5" x14ac:dyDescent="0.25">
      <c r="B27">
        <v>385000</v>
      </c>
      <c r="C27">
        <v>5500</v>
      </c>
      <c r="E27">
        <v>3.8330000000000003E-2</v>
      </c>
    </row>
    <row r="28" spans="1:5" x14ac:dyDescent="0.25">
      <c r="B28">
        <v>5500</v>
      </c>
      <c r="C28">
        <v>10</v>
      </c>
      <c r="E28">
        <v>5.5389999999999997E-4</v>
      </c>
    </row>
    <row r="30" spans="1:5" x14ac:dyDescent="0.25">
      <c r="B30" cm="1">
        <f t="array" ref="B30:C31">MINVERSE(B27:C28)</f>
        <v>-3.787878787878786E-7</v>
      </c>
      <c r="C30">
        <v>2.0833333333333332E-4</v>
      </c>
      <c r="D30" s="11" t="s">
        <v>13</v>
      </c>
      <c r="E30">
        <f t="array" ref="E30:E31">MMULT(B30:C31,E27:E28)</f>
        <v>1.0087689393939393E-7</v>
      </c>
    </row>
    <row r="31" spans="1:5" x14ac:dyDescent="0.25">
      <c r="B31">
        <v>2.0833333333333332E-4</v>
      </c>
      <c r="C31">
        <v>-1.4583333333333334E-2</v>
      </c>
      <c r="D31" s="11" t="s">
        <v>14</v>
      </c>
      <c r="E31">
        <v>-9.2291666666665748E-8</v>
      </c>
    </row>
    <row r="34" spans="1:2" x14ac:dyDescent="0.25">
      <c r="A34" s="6" t="s">
        <v>21</v>
      </c>
      <c r="B34" s="17">
        <f>CORREL(B2:B11,D2:D11)</f>
        <v>0.99984608206158121</v>
      </c>
    </row>
  </sheetData>
  <mergeCells count="1">
    <mergeCell ref="B26:D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средний случай</vt:lpstr>
      <vt:lpstr>худший случай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</dc:creator>
  <cp:lastModifiedBy>slimedodoser@gmail.com</cp:lastModifiedBy>
  <dcterms:created xsi:type="dcterms:W3CDTF">2023-09-24T17:14:56Z</dcterms:created>
  <dcterms:modified xsi:type="dcterms:W3CDTF">2023-10-08T18:35:26Z</dcterms:modified>
</cp:coreProperties>
</file>