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Commodore_KB_Tester\Rev. 1\Excel\"/>
    </mc:Choice>
  </mc:AlternateContent>
  <xr:revisionPtr revIDLastSave="0" documentId="13_ncr:1_{647F3936-D8DA-4CEF-A575-1DE000CED2F9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tückliste" sheetId="1" r:id="rId1"/>
  </sheets>
  <definedNames>
    <definedName name="_xlnm.Print_Area" localSheetId="0">Stückliste!$A$1:$F$17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E18" i="1" l="1"/>
  <c r="A17" i="1"/>
  <c r="A16" i="1"/>
</calcChain>
</file>

<file path=xl/sharedStrings.xml><?xml version="1.0" encoding="utf-8"?>
<sst xmlns="http://schemas.openxmlformats.org/spreadsheetml/2006/main" count="35" uniqueCount="35">
  <si>
    <t>Pos.</t>
  </si>
  <si>
    <t>Qty</t>
  </si>
  <si>
    <t>Value</t>
  </si>
  <si>
    <t>Comment</t>
  </si>
  <si>
    <t>Commodore Keyboard Tester Rev. 1</t>
  </si>
  <si>
    <t>188-2-01-01</t>
  </si>
  <si>
    <t>2 layer, Cu 35µ, HASL, 100mm x 77mm, 1.6mm FR4</t>
  </si>
  <si>
    <t>1,3/2,0</t>
  </si>
  <si>
    <t>C128 KB Header</t>
  </si>
  <si>
    <t>1x20, 2.54mm pin header</t>
  </si>
  <si>
    <t>pin 2 removed, e.g. MPE Garry 087-01-020, Reichelt MPE 087-1-020</t>
  </si>
  <si>
    <t>4mm panel jack, insulated, 6mm thread. E.g. Reichelt BIL 30 RT (red), BIL 30 SW (black)</t>
  </si>
  <si>
    <t>1x2, 2.54mm pin header</t>
  </si>
  <si>
    <t>Option. E.g. MPE Garry 087-1-002 (Reichelt MPE 087-1-002)</t>
  </si>
  <si>
    <t xml:space="preserve">jumper, 2.54mm </t>
  </si>
  <si>
    <t>E.g. Reichelt MPE 149-1-002-F0</t>
  </si>
  <si>
    <t>1x3, 2.54mm pin header</t>
  </si>
  <si>
    <t>E.g. MPE Garry 087-1-003 (Reichelt MPE 087-1-003)</t>
  </si>
  <si>
    <t>mini slide switch, 2.54mm, DPDT, through hole</t>
  </si>
  <si>
    <t>DSUB25 female/vertical PCB mount</t>
  </si>
  <si>
    <t>Option. Replaces JP1, JP2 and jumpers. Ali Express, ebay, Amazon, search term "MSS22D18",  see module description</t>
  </si>
  <si>
    <t>e.g. Reichelt D-SUB BU 25P</t>
  </si>
  <si>
    <t>Dsub 25/male, IDC</t>
  </si>
  <si>
    <t>ribbon cable, 25 pin, AWG28</t>
  </si>
  <si>
    <t>e.g. Reichelt AWG 28-25G 3M</t>
  </si>
  <si>
    <t>e.g. Reichelt D-SUB ST 25FB</t>
  </si>
  <si>
    <r>
      <t>assembled from 25 single pin headers (</t>
    </r>
    <r>
      <rPr>
        <sz val="11"/>
        <color theme="1"/>
        <rFont val="Wingdings"/>
        <charset val="2"/>
      </rPr>
      <t>o</t>
    </r>
    <r>
      <rPr>
        <sz val="11"/>
        <color theme="1"/>
        <rFont val="Futura Lt BT"/>
        <family val="2"/>
      </rPr>
      <t>0,64mm), see module description (doc no. 188-6-01-**), e.g. Distrelec 300-93-642 (RND 205-00622)</t>
    </r>
  </si>
  <si>
    <t>15mm stand off, M3</t>
  </si>
  <si>
    <t>wire, 0.25m²/AWG24</t>
  </si>
  <si>
    <t>nuts, M3</t>
  </si>
  <si>
    <t>male/female</t>
  </si>
  <si>
    <t>Bill of Material Rev. 1.0 - Calculation 2022.08.23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</si>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</sst>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  <font>
      <sz val="11"/>
      <color theme="1"/>
      <name val="Wingdings"/>
      <charset val="2"/>
    </font>
    <font>
      <b/>
      <sz val="11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2" fillId="0" borderId="0" xfId="0" applyFont="1" applyAlignment="1">
      <alignment vertical="top" wrapText="1"/>
    </xf>
    <xf numFmtId="49" fontId="2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righ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65" fontId="4" fillId="0" borderId="0" xfId="0" applyNumberFormat="1" applyFont="1" applyAlignment="1">
      <alignment horizontal="right" vertical="top" wrapText="1"/>
    </xf>
    <xf numFmtId="165" fontId="3" fillId="0" borderId="0" xfId="0" applyNumberFormat="1" applyFont="1" applyAlignment="1">
      <alignment horizontal="right" vertical="top" wrapText="1"/>
    </xf>
    <xf numFmtId="165" fontId="1" fillId="0" borderId="0" xfId="0" applyNumberFormat="1" applyFont="1" applyAlignment="1">
      <alignment horizontal="right" vertical="top" wrapText="1"/>
    </xf>
    <xf numFmtId="165" fontId="2" fillId="0" borderId="0" xfId="0" applyNumberFormat="1" applyFont="1" applyAlignment="1">
      <alignment horizontal="right" vertical="top" wrapText="1"/>
    </xf>
    <xf numFmtId="165" fontId="25" fillId="0" borderId="0" xfId="0" applyNumberFormat="1" applyFont="1" applyAlignment="1">
      <alignment horizontal="right" vertical="top" wrapText="1"/>
    </xf>
    <xf numFmtId="0" fontId="25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5" formatCode="#,##0.00\ &quot;€&quot;"/>
      <alignment horizontal="righ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8" totalsRowShown="0" headerRowDxfId="7" dataDxfId="6">
  <autoFilter ref="A3:F18" xr:uid="{00000000-0009-0000-0100-000001000000}"/>
  <sortState xmlns:xlrd2="http://schemas.microsoft.com/office/spreadsheetml/2017/richdata2" ref="A4:F35">
    <sortCondition ref="E3:E35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2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="175" zoomScaleNormal="100" zoomScalePageLayoutView="175" workbookViewId="0">
      <selection activeCell="D15" sqref="D1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6" t="s">
        <v>4</v>
      </c>
      <c r="B1" s="16"/>
      <c r="C1" s="16"/>
      <c r="D1" s="16"/>
      <c r="E1" s="16"/>
      <c r="F1" s="16"/>
    </row>
    <row r="2" spans="1:6" ht="20.399999999999999" x14ac:dyDescent="0.35">
      <c r="A2" s="17" t="s">
        <v>31</v>
      </c>
      <c r="B2" s="17"/>
      <c r="C2" s="17"/>
      <c r="D2" s="17"/>
      <c r="E2" s="17"/>
      <c r="F2" s="17"/>
    </row>
    <row r="3" spans="1:6" s="6" customFormat="1" x14ac:dyDescent="0.3">
      <c r="A3" s="3" t="s">
        <v>0</v>
      </c>
      <c r="B3" s="8" t="s">
        <v>1</v>
      </c>
      <c r="C3" s="9" t="s">
        <v>2</v>
      </c>
      <c r="D3" s="18" t="s">
        <v>32</v>
      </c>
      <c r="E3" s="19" t="s">
        <v>33</v>
      </c>
      <c r="F3" s="9" t="s">
        <v>3</v>
      </c>
    </row>
    <row r="4" spans="1:6" s="6" customFormat="1" x14ac:dyDescent="0.3">
      <c r="A4" s="14">
        <v>1</v>
      </c>
      <c r="B4" s="3">
        <v>1</v>
      </c>
      <c r="C4" s="10" t="s">
        <v>5</v>
      </c>
      <c r="D4" s="20">
        <v>1</v>
      </c>
      <c r="E4" s="21">
        <f>Tabelle1[[#This Row],[Qty]]*Tabelle1[[#This Row],[€/ea]]</f>
        <v>1</v>
      </c>
      <c r="F4" s="10" t="s">
        <v>6</v>
      </c>
    </row>
    <row r="5" spans="1:6" s="6" customFormat="1" x14ac:dyDescent="0.3">
      <c r="A5" s="14">
        <f>A4+1</f>
        <v>2</v>
      </c>
      <c r="B5" s="3">
        <v>0</v>
      </c>
      <c r="C5" s="10" t="s">
        <v>16</v>
      </c>
      <c r="D5" s="20">
        <v>0.08</v>
      </c>
      <c r="E5" s="21">
        <f>Tabelle1[[#This Row],[Qty]]*Tabelle1[[#This Row],[€/ea]]</f>
        <v>0</v>
      </c>
      <c r="F5" s="19" t="s">
        <v>17</v>
      </c>
    </row>
    <row r="6" spans="1:6" s="6" customFormat="1" x14ac:dyDescent="0.3">
      <c r="A6" s="14">
        <f t="shared" ref="A6:A14" si="0">A5+1</f>
        <v>3</v>
      </c>
      <c r="B6" s="10">
        <v>0</v>
      </c>
      <c r="C6" s="10" t="s">
        <v>14</v>
      </c>
      <c r="D6" s="21">
        <v>0.03</v>
      </c>
      <c r="E6" s="21">
        <f>Tabelle1[[#This Row],[Qty]]*Tabelle1[[#This Row],[€/ea]]</f>
        <v>0</v>
      </c>
      <c r="F6" s="19" t="s">
        <v>15</v>
      </c>
    </row>
    <row r="7" spans="1:6" s="6" customFormat="1" ht="41.4" x14ac:dyDescent="0.3">
      <c r="A7" s="14">
        <f t="shared" si="0"/>
        <v>4</v>
      </c>
      <c r="B7" s="10">
        <v>1</v>
      </c>
      <c r="C7" s="10" t="s">
        <v>18</v>
      </c>
      <c r="D7" s="21">
        <v>0.47</v>
      </c>
      <c r="E7" s="21">
        <f>Tabelle1[[#This Row],[Qty]]*Tabelle1[[#This Row],[€/ea]]</f>
        <v>0.47</v>
      </c>
      <c r="F7" s="19" t="s">
        <v>20</v>
      </c>
    </row>
    <row r="8" spans="1:6" s="6" customFormat="1" ht="27.6" x14ac:dyDescent="0.3">
      <c r="A8" s="14">
        <f t="shared" si="0"/>
        <v>5</v>
      </c>
      <c r="B8" s="3">
        <v>0</v>
      </c>
      <c r="C8" s="10" t="s">
        <v>12</v>
      </c>
      <c r="D8" s="20">
        <v>0.06</v>
      </c>
      <c r="E8" s="21">
        <f>Tabelle1[[#This Row],[Qty]]*Tabelle1[[#This Row],[€/ea]]</f>
        <v>0</v>
      </c>
      <c r="F8" s="19" t="s">
        <v>13</v>
      </c>
    </row>
    <row r="9" spans="1:6" s="6" customFormat="1" ht="27.6" x14ac:dyDescent="0.3">
      <c r="A9" s="14">
        <f t="shared" si="0"/>
        <v>6</v>
      </c>
      <c r="B9" s="3">
        <v>2</v>
      </c>
      <c r="C9" s="10" t="s">
        <v>7</v>
      </c>
      <c r="D9" s="20">
        <v>0.99</v>
      </c>
      <c r="E9" s="21">
        <f>Tabelle1[[#This Row],[Qty]]*Tabelle1[[#This Row],[€/ea]]</f>
        <v>1.98</v>
      </c>
      <c r="F9" s="10" t="s">
        <v>11</v>
      </c>
    </row>
    <row r="10" spans="1:6" s="6" customFormat="1" ht="27.6" x14ac:dyDescent="0.3">
      <c r="A10" s="14">
        <f t="shared" si="0"/>
        <v>7</v>
      </c>
      <c r="B10" s="3">
        <v>2</v>
      </c>
      <c r="C10" s="10" t="s">
        <v>9</v>
      </c>
      <c r="D10" s="20">
        <v>0.36</v>
      </c>
      <c r="E10" s="21">
        <f>Tabelle1[[#This Row],[Qty]]*Tabelle1[[#This Row],[€/ea]]</f>
        <v>0.72</v>
      </c>
      <c r="F10" s="19" t="s">
        <v>10</v>
      </c>
    </row>
    <row r="11" spans="1:6" s="6" customFormat="1" ht="41.4" x14ac:dyDescent="0.3">
      <c r="A11" s="14">
        <f t="shared" si="0"/>
        <v>8</v>
      </c>
      <c r="B11" s="3">
        <v>1</v>
      </c>
      <c r="C11" s="10" t="s">
        <v>8</v>
      </c>
      <c r="D11" s="20">
        <v>0.76</v>
      </c>
      <c r="E11" s="21">
        <f>Tabelle1[[#This Row],[Qty]]*Tabelle1[[#This Row],[€/ea]]</f>
        <v>0.76</v>
      </c>
      <c r="F11" s="19" t="s">
        <v>26</v>
      </c>
    </row>
    <row r="12" spans="1:6" s="6" customFormat="1" ht="27.6" x14ac:dyDescent="0.3">
      <c r="A12" s="14">
        <f t="shared" si="0"/>
        <v>9</v>
      </c>
      <c r="B12" s="3">
        <v>1</v>
      </c>
      <c r="C12" s="10" t="s">
        <v>19</v>
      </c>
      <c r="D12" s="20">
        <v>0.4</v>
      </c>
      <c r="E12" s="21">
        <f>Tabelle1[[#This Row],[Qty]]*Tabelle1[[#This Row],[€/ea]]</f>
        <v>0.4</v>
      </c>
      <c r="F12" s="19" t="s">
        <v>21</v>
      </c>
    </row>
    <row r="13" spans="1:6" s="6" customFormat="1" ht="27.6" x14ac:dyDescent="0.3">
      <c r="A13" s="14">
        <f t="shared" si="0"/>
        <v>10</v>
      </c>
      <c r="B13" s="11">
        <v>1</v>
      </c>
      <c r="C13" s="10" t="s">
        <v>23</v>
      </c>
      <c r="D13" s="20">
        <v>0.4</v>
      </c>
      <c r="E13" s="21">
        <f>Tabelle1[[#This Row],[Qty]]*Tabelle1[[#This Row],[€/ea]]</f>
        <v>0.4</v>
      </c>
      <c r="F13" s="10" t="s">
        <v>24</v>
      </c>
    </row>
    <row r="14" spans="1:6" s="6" customFormat="1" x14ac:dyDescent="0.3">
      <c r="A14" s="14">
        <f t="shared" si="0"/>
        <v>11</v>
      </c>
      <c r="B14" s="10">
        <v>2</v>
      </c>
      <c r="C14" s="10" t="s">
        <v>22</v>
      </c>
      <c r="D14" s="20">
        <v>0.89</v>
      </c>
      <c r="E14" s="21">
        <f>Tabelle1[[#This Row],[Qty]]*Tabelle1[[#This Row],[€/ea]]</f>
        <v>1.78</v>
      </c>
      <c r="F14" s="19" t="s">
        <v>25</v>
      </c>
    </row>
    <row r="15" spans="1:6" s="6" customFormat="1" x14ac:dyDescent="0.3">
      <c r="A15" s="15">
        <f t="shared" ref="A15" si="1">A14+1</f>
        <v>12</v>
      </c>
      <c r="B15" s="12">
        <v>4</v>
      </c>
      <c r="C15" s="12" t="s">
        <v>27</v>
      </c>
      <c r="D15" s="20">
        <v>0.33</v>
      </c>
      <c r="E15" s="23">
        <f>Tabelle1[[#This Row],[Qty]]*Tabelle1[[#This Row],[€/ea]]</f>
        <v>1.32</v>
      </c>
      <c r="F15" s="12" t="s">
        <v>30</v>
      </c>
    </row>
    <row r="16" spans="1:6" s="6" customFormat="1" x14ac:dyDescent="0.3">
      <c r="A16" s="15">
        <f>A15+1</f>
        <v>13</v>
      </c>
      <c r="B16" s="12">
        <v>4</v>
      </c>
      <c r="C16" s="12" t="s">
        <v>29</v>
      </c>
      <c r="D16" s="20">
        <v>0.36</v>
      </c>
      <c r="E16" s="23">
        <f>Tabelle1[[#This Row],[Qty]]*Tabelle1[[#This Row],[€/ea]]</f>
        <v>1.44</v>
      </c>
      <c r="F16" s="12"/>
    </row>
    <row r="17" spans="1:6" s="6" customFormat="1" x14ac:dyDescent="0.3">
      <c r="A17" s="15">
        <f>A15+1</f>
        <v>13</v>
      </c>
      <c r="B17" s="13">
        <v>1</v>
      </c>
      <c r="C17" s="12" t="s">
        <v>28</v>
      </c>
      <c r="D17" s="20">
        <v>0.05</v>
      </c>
      <c r="E17" s="23">
        <f>Tabelle1[[#This Row],[Qty]]*Tabelle1[[#This Row],[€/ea]]</f>
        <v>0.05</v>
      </c>
      <c r="F17" s="12"/>
    </row>
    <row r="18" spans="1:6" s="6" customFormat="1" x14ac:dyDescent="0.3">
      <c r="A18" s="18"/>
      <c r="B18" s="19"/>
      <c r="C18" s="25" t="s">
        <v>34</v>
      </c>
      <c r="D18" s="22"/>
      <c r="E18" s="24">
        <f>SUM(E4:E17)</f>
        <v>10.32</v>
      </c>
      <c r="F18" s="19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A35" s="3"/>
      <c r="B35" s="3"/>
      <c r="C35" s="3"/>
      <c r="D35" s="4"/>
      <c r="E35" s="3"/>
      <c r="F35" s="3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s="6" customFormat="1" x14ac:dyDescent="0.3">
      <c r="D125" s="7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  <row r="149" spans="3:6" x14ac:dyDescent="0.3">
      <c r="C149" s="2"/>
      <c r="D149" s="5"/>
      <c r="F149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188-5-01-01.0</oddFooter>
  </headerFooter>
  <ignoredErrors>
    <ignoredError sqref="A4 E18 A1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2022-08-17T12:22:46Z</cp:lastPrinted>
  <dcterms:created xsi:type="dcterms:W3CDTF">2018-03-09T10:12:49Z</dcterms:created>
  <dcterms:modified xsi:type="dcterms:W3CDTF">2022-08-23T16:12:23Z</dcterms:modified>
</cp:coreProperties>
</file>