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PET_CBM_Projects\PET_Diagostics\PET_Diagnostic_Clip\Rev. 1\Excel\"/>
    </mc:Choice>
  </mc:AlternateContent>
  <xr:revisionPtr revIDLastSave="0" documentId="13_ncr:1_{8C9E04CC-1311-4BE1-AE19-D6C461D15145}" xr6:coauthVersionLast="47" xr6:coauthVersionMax="47" xr10:uidLastSave="{00000000-0000-0000-0000-000000000000}"/>
  <bookViews>
    <workbookView xWindow="5460" yWindow="2616" windowWidth="23040" windowHeight="12660" xr2:uid="{00000000-000D-0000-FFFF-FFFF00000000}"/>
  </bookViews>
  <sheets>
    <sheet name="Stückliste" sheetId="1" r:id="rId1"/>
  </sheets>
  <definedNames>
    <definedName name="_xlnm.Print_Area" localSheetId="0">Stückliste!$A$1:$F$18</definedName>
    <definedName name="_xlnm.Print_Titles" localSheetId="0">Stückliste!$1:$3</definedName>
  </definedNames>
  <calcPr calcId="181029"/>
</workbook>
</file>

<file path=xl/calcChain.xml><?xml version="1.0" encoding="utf-8"?>
<calcChain xmlns="http://schemas.openxmlformats.org/spreadsheetml/2006/main">
  <c r="E20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5" i="1"/>
</calcChain>
</file>

<file path=xl/sharedStrings.xml><?xml version="1.0" encoding="utf-8"?>
<sst xmlns="http://schemas.openxmlformats.org/spreadsheetml/2006/main" count="39" uniqueCount="36">
  <si>
    <t>Pos.</t>
  </si>
  <si>
    <t>Qty</t>
  </si>
  <si>
    <t>Value</t>
  </si>
  <si>
    <t>Comment</t>
  </si>
  <si>
    <t>Commodore PET Diagnostic: Diagnostic Clip Rev. 1</t>
  </si>
  <si>
    <t>163-2-01-01</t>
  </si>
  <si>
    <t>2 layer, Cu 35µ, HASL, 77.0mm x 47.0mm, 1.6mm FR4</t>
  </si>
  <si>
    <t>10k</t>
  </si>
  <si>
    <t>1N5402</t>
  </si>
  <si>
    <t>330R</t>
  </si>
  <si>
    <t>3mm/gn</t>
  </si>
  <si>
    <t>74LS20</t>
  </si>
  <si>
    <t>DIPSW-04</t>
  </si>
  <si>
    <t>JTP-1130</t>
  </si>
  <si>
    <t>JUMPER2X3</t>
  </si>
  <si>
    <t>M27C512-DIP28</t>
  </si>
  <si>
    <t>2x20 box header, 2.54mm pitch</t>
  </si>
  <si>
    <t>2x20, box pin header or standard pin header, e.g. reichelt.de WSL 40G</t>
  </si>
  <si>
    <t>5V TVS diode. ST Micro. E.g. Reichelt: 1N 5908, tme.eu: 1N5908</t>
  </si>
  <si>
    <t>1/4W, 5%</t>
  </si>
  <si>
    <t>standard LED 3mm/green</t>
  </si>
  <si>
    <t>e.G. RENESAS, e.G. Reichelt LS 20</t>
  </si>
  <si>
    <t>cer. cap, 2.5mm pitch</t>
  </si>
  <si>
    <t>100n/50V</t>
  </si>
  <si>
    <t>external DPDT switch wired up</t>
  </si>
  <si>
    <t>Reichelt.de: T217 or AliExpress SS22F25-G7 + 10cm AWG24 cable</t>
  </si>
  <si>
    <t>Standard DIP-Switch with 4 switches (switch side facing up) The DIP-Switch can be replaced with a 2 switch DIP Switch and hardwire switch 3 and 4. Reichelt NT 04 or NT 02</t>
  </si>
  <si>
    <t>do not place</t>
  </si>
  <si>
    <t>M27C512 EPROM (or M27C256 or M27C128)</t>
  </si>
  <si>
    <t>mini slide switch, 2.54mm, DPDT, through hole</t>
  </si>
  <si>
    <t>standard TACT switch 6mm x 6mm, height = 13mm</t>
  </si>
  <si>
    <t>Ali Express, ebay, Amazon, search term "MSS22D18"</t>
  </si>
  <si>
    <t>Calculation (13.12.2022) Rev. 1.0</t>
  </si>
  <si>
    <t>€/ea</t>
  </si>
  <si>
    <t>€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</si>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</sst>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1" fillId="0" borderId="0" xfId="0" applyFont="1" applyAlignment="1">
      <alignment vertical="top" wrapText="1"/>
    </xf>
    <xf numFmtId="49" fontId="21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164" fontId="3" fillId="0" borderId="0" xfId="0" applyNumberFormat="1" applyFont="1" applyAlignment="1">
      <alignment horizontal="left" vertical="top" wrapText="1"/>
    </xf>
    <xf numFmtId="164" fontId="2" fillId="0" borderId="0" xfId="0" applyNumberFormat="1" applyFont="1" applyAlignment="1">
      <alignment vertical="top" wrapText="1"/>
    </xf>
    <xf numFmtId="164" fontId="2" fillId="0" borderId="0" xfId="0" applyNumberFormat="1" applyFont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164" fontId="21" fillId="0" borderId="0" xfId="0" applyNumberFormat="1" applyFont="1" applyAlignment="1">
      <alignment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8" totalsRowShown="0" headerRowDxfId="7" dataDxfId="6">
  <autoFilter ref="A3:F18" xr:uid="{00000000-0009-0000-0100-000001000000}"/>
  <sortState xmlns:xlrd2="http://schemas.microsoft.com/office/spreadsheetml/2017/richdata2" ref="A4:F35">
    <sortCondition ref="E3:E35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€/ea" dataDxfId="1"/>
    <tableColumn id="5" xr3:uid="{00000000-0010-0000-0000-000005000000}" name="€" dataDxfId="0">
      <calculatedColumnFormula>Tabelle1[[#This Row],[Qty]]*Tabelle1[[#This Row],[€/ea]]</calculatedColumnFormula>
    </tableColumn>
    <tableColumn id="6" xr3:uid="{00000000-0010-0000-0000-000006000000}" name="Commen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9"/>
  <sheetViews>
    <sheetView tabSelected="1" view="pageLayout" topLeftCell="A2" zoomScaleNormal="100" workbookViewId="0">
      <selection activeCell="E20" sqref="E20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1" t="s">
        <v>4</v>
      </c>
      <c r="B1" s="11"/>
      <c r="C1" s="11"/>
      <c r="D1" s="11"/>
      <c r="E1" s="11"/>
      <c r="F1" s="11"/>
    </row>
    <row r="2" spans="1:6" ht="20.399999999999999" x14ac:dyDescent="0.35">
      <c r="A2" s="12" t="s">
        <v>32</v>
      </c>
      <c r="B2" s="12"/>
      <c r="C2" s="12"/>
      <c r="D2" s="12"/>
      <c r="E2" s="12"/>
      <c r="F2" s="12"/>
    </row>
    <row r="3" spans="1:6" s="6" customFormat="1" x14ac:dyDescent="0.3">
      <c r="A3" s="3" t="s">
        <v>0</v>
      </c>
      <c r="B3" s="8" t="s">
        <v>1</v>
      </c>
      <c r="C3" s="9" t="s">
        <v>2</v>
      </c>
      <c r="D3" s="13" t="s">
        <v>33</v>
      </c>
      <c r="E3" s="14" t="s">
        <v>34</v>
      </c>
      <c r="F3" s="9" t="s">
        <v>3</v>
      </c>
    </row>
    <row r="4" spans="1:6" s="6" customFormat="1" x14ac:dyDescent="0.3">
      <c r="A4" s="3">
        <v>1</v>
      </c>
      <c r="B4" s="3">
        <v>1</v>
      </c>
      <c r="C4" s="10" t="s">
        <v>5</v>
      </c>
      <c r="D4" s="15">
        <v>1</v>
      </c>
      <c r="E4" s="16">
        <f>Tabelle1[[#This Row],[Qty]]*Tabelle1[[#This Row],[€/ea]]</f>
        <v>1</v>
      </c>
      <c r="F4" s="10" t="s">
        <v>6</v>
      </c>
    </row>
    <row r="5" spans="1:6" s="6" customFormat="1" ht="27.6" x14ac:dyDescent="0.3">
      <c r="A5" s="3">
        <f>A4+1</f>
        <v>2</v>
      </c>
      <c r="B5" s="3">
        <v>1</v>
      </c>
      <c r="C5" s="10" t="s">
        <v>24</v>
      </c>
      <c r="D5" s="15">
        <v>0.45</v>
      </c>
      <c r="E5" s="16">
        <f>Tabelle1[[#This Row],[Qty]]*Tabelle1[[#This Row],[€/ea]]</f>
        <v>0.45</v>
      </c>
      <c r="F5" s="10" t="s">
        <v>25</v>
      </c>
    </row>
    <row r="6" spans="1:6" s="6" customFormat="1" ht="27.6" x14ac:dyDescent="0.3">
      <c r="A6" s="3">
        <f t="shared" ref="A6:A18" si="0">A5+1</f>
        <v>3</v>
      </c>
      <c r="B6" s="3">
        <v>1</v>
      </c>
      <c r="C6" s="10" t="s">
        <v>16</v>
      </c>
      <c r="D6" s="15">
        <v>0.23</v>
      </c>
      <c r="E6" s="16">
        <f>Tabelle1[[#This Row],[Qty]]*Tabelle1[[#This Row],[€/ea]]</f>
        <v>0.23</v>
      </c>
      <c r="F6" s="10" t="s">
        <v>17</v>
      </c>
    </row>
    <row r="7" spans="1:6" s="6" customFormat="1" x14ac:dyDescent="0.3">
      <c r="A7" s="3">
        <f t="shared" si="0"/>
        <v>4</v>
      </c>
      <c r="B7" s="3">
        <v>2</v>
      </c>
      <c r="C7" s="10" t="s">
        <v>23</v>
      </c>
      <c r="D7" s="15">
        <v>0.1</v>
      </c>
      <c r="E7" s="16">
        <f>Tabelle1[[#This Row],[Qty]]*Tabelle1[[#This Row],[€/ea]]</f>
        <v>0.2</v>
      </c>
      <c r="F7" s="10" t="s">
        <v>22</v>
      </c>
    </row>
    <row r="8" spans="1:6" s="6" customFormat="1" x14ac:dyDescent="0.3">
      <c r="A8" s="3">
        <f t="shared" si="0"/>
        <v>5</v>
      </c>
      <c r="B8" s="3">
        <v>5</v>
      </c>
      <c r="C8" s="10" t="s">
        <v>7</v>
      </c>
      <c r="D8" s="15">
        <v>0.1</v>
      </c>
      <c r="E8" s="16">
        <f>Tabelle1[[#This Row],[Qty]]*Tabelle1[[#This Row],[€/ea]]</f>
        <v>0.5</v>
      </c>
      <c r="F8" s="10" t="s">
        <v>19</v>
      </c>
    </row>
    <row r="9" spans="1:6" s="6" customFormat="1" ht="27.6" x14ac:dyDescent="0.3">
      <c r="A9" s="3">
        <f t="shared" si="0"/>
        <v>6</v>
      </c>
      <c r="B9" s="3">
        <v>1</v>
      </c>
      <c r="C9" s="10" t="s">
        <v>8</v>
      </c>
      <c r="D9" s="15">
        <v>0.08</v>
      </c>
      <c r="E9" s="16">
        <f>Tabelle1[[#This Row],[Qty]]*Tabelle1[[#This Row],[€/ea]]</f>
        <v>0.08</v>
      </c>
      <c r="F9" s="10" t="s">
        <v>18</v>
      </c>
    </row>
    <row r="10" spans="1:6" s="6" customFormat="1" x14ac:dyDescent="0.3">
      <c r="A10" s="3">
        <f t="shared" si="0"/>
        <v>7</v>
      </c>
      <c r="B10" s="3">
        <v>1</v>
      </c>
      <c r="C10" s="10" t="s">
        <v>9</v>
      </c>
      <c r="D10" s="15">
        <v>0.1</v>
      </c>
      <c r="E10" s="16">
        <f>Tabelle1[[#This Row],[Qty]]*Tabelle1[[#This Row],[€/ea]]</f>
        <v>0.1</v>
      </c>
      <c r="F10" s="10" t="s">
        <v>19</v>
      </c>
    </row>
    <row r="11" spans="1:6" s="6" customFormat="1" x14ac:dyDescent="0.3">
      <c r="A11" s="3">
        <f t="shared" si="0"/>
        <v>8</v>
      </c>
      <c r="B11" s="3">
        <v>1</v>
      </c>
      <c r="C11" s="10" t="s">
        <v>10</v>
      </c>
      <c r="D11" s="17">
        <v>0.15</v>
      </c>
      <c r="E11" s="16">
        <f>Tabelle1[[#This Row],[Qty]]*Tabelle1[[#This Row],[€/ea]]</f>
        <v>0.15</v>
      </c>
      <c r="F11" s="10" t="s">
        <v>20</v>
      </c>
    </row>
    <row r="12" spans="1:6" s="6" customFormat="1" x14ac:dyDescent="0.3">
      <c r="A12" s="3">
        <f t="shared" si="0"/>
        <v>9</v>
      </c>
      <c r="B12" s="3">
        <v>1</v>
      </c>
      <c r="C12" s="10" t="s">
        <v>11</v>
      </c>
      <c r="D12" s="15">
        <v>1.06</v>
      </c>
      <c r="E12" s="16">
        <f>Tabelle1[[#This Row],[Qty]]*Tabelle1[[#This Row],[€/ea]]</f>
        <v>1.06</v>
      </c>
      <c r="F12" s="10" t="s">
        <v>21</v>
      </c>
    </row>
    <row r="13" spans="1:6" s="6" customFormat="1" ht="41.4" x14ac:dyDescent="0.3">
      <c r="A13" s="3">
        <f t="shared" si="0"/>
        <v>10</v>
      </c>
      <c r="B13" s="3">
        <v>1</v>
      </c>
      <c r="C13" s="10" t="s">
        <v>12</v>
      </c>
      <c r="D13" s="15">
        <v>0.35</v>
      </c>
      <c r="E13" s="16">
        <f>Tabelle1[[#This Row],[Qty]]*Tabelle1[[#This Row],[€/ea]]</f>
        <v>0.35</v>
      </c>
      <c r="F13" s="10" t="s">
        <v>26</v>
      </c>
    </row>
    <row r="14" spans="1:6" s="6" customFormat="1" ht="27.6" x14ac:dyDescent="0.3">
      <c r="A14" s="3">
        <f t="shared" si="0"/>
        <v>11</v>
      </c>
      <c r="B14" s="3">
        <v>1</v>
      </c>
      <c r="C14" s="10" t="s">
        <v>29</v>
      </c>
      <c r="D14" s="15">
        <v>0.15</v>
      </c>
      <c r="E14" s="16">
        <f>Tabelle1[[#This Row],[Qty]]*Tabelle1[[#This Row],[€/ea]]</f>
        <v>0.15</v>
      </c>
      <c r="F14" s="14" t="s">
        <v>31</v>
      </c>
    </row>
    <row r="15" spans="1:6" s="6" customFormat="1" ht="27.6" x14ac:dyDescent="0.3">
      <c r="A15" s="3">
        <f t="shared" si="0"/>
        <v>12</v>
      </c>
      <c r="B15" s="3">
        <v>0</v>
      </c>
      <c r="C15" s="10" t="s">
        <v>29</v>
      </c>
      <c r="D15" s="15">
        <v>0.15</v>
      </c>
      <c r="E15" s="16">
        <f>Tabelle1[[#This Row],[Qty]]*Tabelle1[[#This Row],[€/ea]]</f>
        <v>0</v>
      </c>
      <c r="F15" s="10" t="s">
        <v>27</v>
      </c>
    </row>
    <row r="16" spans="1:6" s="6" customFormat="1" x14ac:dyDescent="0.3">
      <c r="A16" s="3">
        <f t="shared" si="0"/>
        <v>13</v>
      </c>
      <c r="B16" s="3">
        <v>1</v>
      </c>
      <c r="C16" s="10" t="s">
        <v>13</v>
      </c>
      <c r="D16" s="15">
        <v>0.16</v>
      </c>
      <c r="E16" s="16">
        <f>Tabelle1[[#This Row],[Qty]]*Tabelle1[[#This Row],[€/ea]]</f>
        <v>0.16</v>
      </c>
      <c r="F16" s="10" t="s">
        <v>30</v>
      </c>
    </row>
    <row r="17" spans="1:6" s="6" customFormat="1" x14ac:dyDescent="0.3">
      <c r="A17" s="3">
        <f t="shared" si="0"/>
        <v>14</v>
      </c>
      <c r="B17" s="3">
        <v>0</v>
      </c>
      <c r="C17" s="10" t="s">
        <v>14</v>
      </c>
      <c r="D17" s="15">
        <v>0</v>
      </c>
      <c r="E17" s="16">
        <f>Tabelle1[[#This Row],[Qty]]*Tabelle1[[#This Row],[€/ea]]</f>
        <v>0</v>
      </c>
      <c r="F17" s="10" t="s">
        <v>27</v>
      </c>
    </row>
    <row r="18" spans="1:6" s="6" customFormat="1" x14ac:dyDescent="0.3">
      <c r="A18" s="3">
        <f t="shared" si="0"/>
        <v>15</v>
      </c>
      <c r="B18" s="3">
        <v>1</v>
      </c>
      <c r="C18" s="10" t="s">
        <v>15</v>
      </c>
      <c r="D18" s="15">
        <v>6.7</v>
      </c>
      <c r="E18" s="16">
        <f>Tabelle1[[#This Row],[Qty]]*Tabelle1[[#This Row],[€/ea]]</f>
        <v>6.7</v>
      </c>
      <c r="F18" s="10" t="s">
        <v>28</v>
      </c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18" t="s">
        <v>35</v>
      </c>
      <c r="E20" s="19">
        <f>SUM(Tabelle1[€])</f>
        <v>11.13</v>
      </c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A35" s="3"/>
      <c r="B35" s="3"/>
      <c r="C35" s="3"/>
      <c r="D35" s="4"/>
      <c r="E35" s="3"/>
      <c r="F35" s="3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s="6" customFormat="1" x14ac:dyDescent="0.3">
      <c r="D125" s="7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  <row r="149" spans="3:6" x14ac:dyDescent="0.3">
      <c r="C149" s="2"/>
      <c r="D149" s="5"/>
      <c r="F149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163-5-01-01.0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2022-12-13T16:28:19Z</dcterms:modified>
</cp:coreProperties>
</file>